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Special\"/>
    </mc:Choice>
  </mc:AlternateContent>
  <bookViews>
    <workbookView xWindow="0" yWindow="0" windowWidth="28800" windowHeight="12435" activeTab="5"/>
  </bookViews>
  <sheets>
    <sheet name="Summary" sheetId="1" r:id="rId1"/>
    <sheet name="Issue Resolution" sheetId="3" r:id="rId2"/>
    <sheet name="Cutout Runs" sheetId="4" r:id="rId3"/>
    <sheet name="Runs without Initialization" sheetId="8" r:id="rId4"/>
    <sheet name="Enforcements" sheetId="9" r:id="rId5"/>
    <sheet name="Wi-MAX enforcements" sheetId="12" r:id="rId6"/>
    <sheet name="SignalNames" sheetId="13" r:id="rId7"/>
    <sheet name="Stats" sheetId="14" r:id="rId8"/>
    <sheet name="MacroDriver" sheetId="11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" hidden="1">'Cutout Runs'!$A$1:$P$310</definedName>
    <definedName name="_xlnm._FilterDatabase" localSheetId="4" hidden="1">Enforcements!$A$1:$Q$1186</definedName>
    <definedName name="_xlnm._FilterDatabase" localSheetId="5" hidden="1">'Wi-MAX enforcements'!$A$1:$N$81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4" l="1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2" i="14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2" i="12"/>
  <c r="O2" i="9"/>
  <c r="P2" i="9" s="1"/>
  <c r="O3" i="9"/>
  <c r="P3" i="9" s="1"/>
  <c r="O4" i="9"/>
  <c r="P4" i="9" s="1"/>
  <c r="O5" i="9"/>
  <c r="P5" i="9" s="1"/>
  <c r="O6" i="9"/>
  <c r="P6" i="9" s="1"/>
  <c r="O7" i="9"/>
  <c r="P7" i="9" s="1"/>
  <c r="O8" i="9"/>
  <c r="P8" i="9" s="1"/>
  <c r="O9" i="9"/>
  <c r="P9" i="9" s="1"/>
  <c r="O10" i="9"/>
  <c r="P10" i="9" s="1"/>
  <c r="O11" i="9"/>
  <c r="P11" i="9" s="1"/>
  <c r="O12" i="9"/>
  <c r="P12" i="9" s="1"/>
  <c r="O13" i="9"/>
  <c r="P13" i="9" s="1"/>
  <c r="O14" i="9"/>
  <c r="P14" i="9" s="1"/>
  <c r="O15" i="9"/>
  <c r="P15" i="9" s="1"/>
  <c r="O16" i="9"/>
  <c r="P16" i="9" s="1"/>
  <c r="O17" i="9"/>
  <c r="P17" i="9" s="1"/>
  <c r="O18" i="9"/>
  <c r="P18" i="9" s="1"/>
  <c r="O19" i="9"/>
  <c r="P19" i="9" s="1"/>
  <c r="O20" i="9"/>
  <c r="P20" i="9" s="1"/>
  <c r="O21" i="9"/>
  <c r="P21" i="9" s="1"/>
  <c r="O22" i="9"/>
  <c r="P22" i="9" s="1"/>
  <c r="O23" i="9"/>
  <c r="P23" i="9" s="1"/>
  <c r="O24" i="9"/>
  <c r="P24" i="9" s="1"/>
  <c r="O25" i="9"/>
  <c r="P25" i="9" s="1"/>
  <c r="O26" i="9"/>
  <c r="P26" i="9" s="1"/>
  <c r="O27" i="9"/>
  <c r="P27" i="9" s="1"/>
  <c r="O28" i="9"/>
  <c r="P28" i="9" s="1"/>
  <c r="O29" i="9"/>
  <c r="P29" i="9" s="1"/>
  <c r="O30" i="9"/>
  <c r="P30" i="9" s="1"/>
  <c r="O31" i="9"/>
  <c r="P31" i="9" s="1"/>
  <c r="O32" i="9"/>
  <c r="P32" i="9" s="1"/>
  <c r="O33" i="9"/>
  <c r="P33" i="9" s="1"/>
  <c r="O34" i="9"/>
  <c r="P34" i="9" s="1"/>
  <c r="O35" i="9"/>
  <c r="P35" i="9" s="1"/>
  <c r="O36" i="9"/>
  <c r="P36" i="9" s="1"/>
  <c r="O37" i="9"/>
  <c r="P37" i="9" s="1"/>
  <c r="O38" i="9"/>
  <c r="P38" i="9" s="1"/>
  <c r="O39" i="9"/>
  <c r="P39" i="9" s="1"/>
  <c r="O40" i="9"/>
  <c r="P40" i="9" s="1"/>
  <c r="O41" i="9"/>
  <c r="P41" i="9" s="1"/>
  <c r="O42" i="9"/>
  <c r="P42" i="9" s="1"/>
  <c r="O43" i="9"/>
  <c r="P43" i="9" s="1"/>
  <c r="O44" i="9"/>
  <c r="P44" i="9" s="1"/>
  <c r="O45" i="9"/>
  <c r="P45" i="9" s="1"/>
  <c r="O46" i="9"/>
  <c r="P46" i="9" s="1"/>
  <c r="O47" i="9"/>
  <c r="P47" i="9" s="1"/>
  <c r="O48" i="9"/>
  <c r="P48" i="9" s="1"/>
  <c r="O49" i="9"/>
  <c r="P49" i="9" s="1"/>
  <c r="O50" i="9"/>
  <c r="P50" i="9" s="1"/>
  <c r="O51" i="9"/>
  <c r="P51" i="9" s="1"/>
  <c r="O52" i="9"/>
  <c r="P52" i="9" s="1"/>
  <c r="O53" i="9"/>
  <c r="P53" i="9" s="1"/>
  <c r="O54" i="9"/>
  <c r="P54" i="9" s="1"/>
  <c r="O55" i="9"/>
  <c r="P55" i="9" s="1"/>
  <c r="O56" i="9"/>
  <c r="P56" i="9" s="1"/>
  <c r="O57" i="9"/>
  <c r="P57" i="9" s="1"/>
  <c r="O58" i="9"/>
  <c r="P58" i="9" s="1"/>
  <c r="O59" i="9"/>
  <c r="P59" i="9" s="1"/>
  <c r="O60" i="9"/>
  <c r="P60" i="9" s="1"/>
  <c r="O61" i="9"/>
  <c r="P61" i="9" s="1"/>
  <c r="O62" i="9"/>
  <c r="P62" i="9" s="1"/>
  <c r="O63" i="9"/>
  <c r="P63" i="9" s="1"/>
  <c r="O64" i="9"/>
  <c r="P64" i="9" s="1"/>
  <c r="O65" i="9"/>
  <c r="P65" i="9" s="1"/>
  <c r="O66" i="9"/>
  <c r="P66" i="9" s="1"/>
  <c r="O67" i="9"/>
  <c r="P67" i="9" s="1"/>
  <c r="O68" i="9"/>
  <c r="P68" i="9" s="1"/>
  <c r="O69" i="9"/>
  <c r="P69" i="9" s="1"/>
  <c r="O70" i="9"/>
  <c r="P70" i="9" s="1"/>
  <c r="O71" i="9"/>
  <c r="P71" i="9" s="1"/>
  <c r="O72" i="9"/>
  <c r="P72" i="9" s="1"/>
  <c r="O73" i="9"/>
  <c r="P73" i="9" s="1"/>
  <c r="O74" i="9"/>
  <c r="P74" i="9" s="1"/>
  <c r="O75" i="9"/>
  <c r="P75" i="9" s="1"/>
  <c r="O76" i="9"/>
  <c r="P76" i="9" s="1"/>
  <c r="O77" i="9"/>
  <c r="P77" i="9" s="1"/>
  <c r="O78" i="9"/>
  <c r="P78" i="9" s="1"/>
  <c r="O79" i="9"/>
  <c r="P79" i="9" s="1"/>
  <c r="O80" i="9"/>
  <c r="P80" i="9" s="1"/>
  <c r="O81" i="9"/>
  <c r="P81" i="9" s="1"/>
  <c r="O82" i="9"/>
  <c r="P82" i="9" s="1"/>
  <c r="O83" i="9"/>
  <c r="P83" i="9" s="1"/>
  <c r="O84" i="9"/>
  <c r="P84" i="9" s="1"/>
  <c r="O85" i="9"/>
  <c r="P85" i="9" s="1"/>
  <c r="O86" i="9"/>
  <c r="P86" i="9" s="1"/>
  <c r="O87" i="9"/>
  <c r="P87" i="9" s="1"/>
  <c r="O88" i="9"/>
  <c r="P88" i="9" s="1"/>
  <c r="O89" i="9"/>
  <c r="P89" i="9" s="1"/>
  <c r="O90" i="9"/>
  <c r="P90" i="9" s="1"/>
  <c r="O91" i="9"/>
  <c r="P91" i="9" s="1"/>
  <c r="O92" i="9"/>
  <c r="P92" i="9" s="1"/>
  <c r="O93" i="9"/>
  <c r="P93" i="9" s="1"/>
  <c r="O94" i="9"/>
  <c r="P94" i="9" s="1"/>
  <c r="O95" i="9"/>
  <c r="P95" i="9" s="1"/>
  <c r="O96" i="9"/>
  <c r="P96" i="9" s="1"/>
  <c r="O97" i="9"/>
  <c r="P97" i="9" s="1"/>
  <c r="O98" i="9"/>
  <c r="P98" i="9" s="1"/>
  <c r="O99" i="9"/>
  <c r="P99" i="9" s="1"/>
  <c r="O100" i="9"/>
  <c r="P100" i="9" s="1"/>
  <c r="O101" i="9"/>
  <c r="P101" i="9" s="1"/>
  <c r="O102" i="9"/>
  <c r="P102" i="9" s="1"/>
  <c r="O103" i="9"/>
  <c r="P103" i="9" s="1"/>
  <c r="O104" i="9"/>
  <c r="P104" i="9" s="1"/>
  <c r="O105" i="9"/>
  <c r="P105" i="9" s="1"/>
  <c r="O106" i="9"/>
  <c r="P106" i="9" s="1"/>
  <c r="O107" i="9"/>
  <c r="P107" i="9" s="1"/>
  <c r="O108" i="9"/>
  <c r="P108" i="9" s="1"/>
  <c r="O109" i="9"/>
  <c r="P109" i="9" s="1"/>
  <c r="O110" i="9"/>
  <c r="P110" i="9" s="1"/>
  <c r="O111" i="9"/>
  <c r="P111" i="9" s="1"/>
  <c r="O112" i="9"/>
  <c r="P112" i="9" s="1"/>
  <c r="O113" i="9"/>
  <c r="P113" i="9" s="1"/>
  <c r="O114" i="9"/>
  <c r="P114" i="9" s="1"/>
  <c r="O115" i="9"/>
  <c r="P115" i="9" s="1"/>
  <c r="O116" i="9"/>
  <c r="P116" i="9" s="1"/>
  <c r="O117" i="9"/>
  <c r="P117" i="9" s="1"/>
  <c r="O118" i="9"/>
  <c r="P118" i="9" s="1"/>
  <c r="O119" i="9"/>
  <c r="P119" i="9" s="1"/>
  <c r="O120" i="9"/>
  <c r="P120" i="9" s="1"/>
  <c r="O121" i="9"/>
  <c r="P121" i="9" s="1"/>
  <c r="O122" i="9"/>
  <c r="P122" i="9" s="1"/>
  <c r="O123" i="9"/>
  <c r="P123" i="9" s="1"/>
  <c r="O124" i="9"/>
  <c r="P124" i="9" s="1"/>
  <c r="O125" i="9"/>
  <c r="P125" i="9" s="1"/>
  <c r="O126" i="9"/>
  <c r="P126" i="9" s="1"/>
  <c r="O127" i="9"/>
  <c r="P127" i="9" s="1"/>
  <c r="O128" i="9"/>
  <c r="P128" i="9" s="1"/>
  <c r="O129" i="9"/>
  <c r="P129" i="9" s="1"/>
  <c r="O130" i="9"/>
  <c r="P130" i="9" s="1"/>
  <c r="O131" i="9"/>
  <c r="P131" i="9" s="1"/>
  <c r="O132" i="9"/>
  <c r="P132" i="9" s="1"/>
  <c r="O133" i="9"/>
  <c r="P133" i="9" s="1"/>
  <c r="O134" i="9"/>
  <c r="P134" i="9" s="1"/>
  <c r="O135" i="9"/>
  <c r="P135" i="9" s="1"/>
  <c r="O136" i="9"/>
  <c r="P136" i="9" s="1"/>
  <c r="O137" i="9"/>
  <c r="P137" i="9" s="1"/>
  <c r="O138" i="9"/>
  <c r="P138" i="9" s="1"/>
  <c r="O139" i="9"/>
  <c r="P139" i="9" s="1"/>
  <c r="O140" i="9"/>
  <c r="P140" i="9" s="1"/>
  <c r="O141" i="9"/>
  <c r="P141" i="9" s="1"/>
  <c r="O142" i="9"/>
  <c r="P142" i="9" s="1"/>
  <c r="O143" i="9"/>
  <c r="P143" i="9" s="1"/>
  <c r="O144" i="9"/>
  <c r="P144" i="9" s="1"/>
  <c r="O145" i="9"/>
  <c r="P145" i="9" s="1"/>
  <c r="O146" i="9"/>
  <c r="P146" i="9" s="1"/>
  <c r="O147" i="9"/>
  <c r="P147" i="9" s="1"/>
  <c r="O148" i="9"/>
  <c r="P148" i="9" s="1"/>
  <c r="O149" i="9"/>
  <c r="P149" i="9" s="1"/>
  <c r="O150" i="9"/>
  <c r="P150" i="9" s="1"/>
  <c r="O151" i="9"/>
  <c r="P151" i="9" s="1"/>
  <c r="O152" i="9"/>
  <c r="P152" i="9" s="1"/>
  <c r="O153" i="9"/>
  <c r="P153" i="9" s="1"/>
  <c r="O154" i="9"/>
  <c r="P154" i="9" s="1"/>
  <c r="O155" i="9"/>
  <c r="P155" i="9" s="1"/>
  <c r="O156" i="9"/>
  <c r="P156" i="9" s="1"/>
  <c r="O157" i="9"/>
  <c r="P157" i="9" s="1"/>
  <c r="O158" i="9"/>
  <c r="P158" i="9" s="1"/>
  <c r="O159" i="9"/>
  <c r="P159" i="9" s="1"/>
  <c r="O160" i="9"/>
  <c r="P160" i="9" s="1"/>
  <c r="O161" i="9"/>
  <c r="P161" i="9" s="1"/>
  <c r="O162" i="9"/>
  <c r="P162" i="9" s="1"/>
  <c r="O163" i="9"/>
  <c r="P163" i="9" s="1"/>
  <c r="O164" i="9"/>
  <c r="P164" i="9" s="1"/>
  <c r="O165" i="9"/>
  <c r="P165" i="9" s="1"/>
  <c r="O166" i="9"/>
  <c r="P166" i="9" s="1"/>
  <c r="O167" i="9"/>
  <c r="P167" i="9" s="1"/>
  <c r="O168" i="9"/>
  <c r="P168" i="9" s="1"/>
  <c r="O169" i="9"/>
  <c r="P169" i="9" s="1"/>
  <c r="O170" i="9"/>
  <c r="P170" i="9" s="1"/>
  <c r="O171" i="9"/>
  <c r="P171" i="9" s="1"/>
  <c r="O172" i="9"/>
  <c r="P172" i="9" s="1"/>
  <c r="O173" i="9"/>
  <c r="P173" i="9" s="1"/>
  <c r="O174" i="9"/>
  <c r="P174" i="9" s="1"/>
  <c r="O175" i="9"/>
  <c r="P175" i="9" s="1"/>
  <c r="O176" i="9"/>
  <c r="P176" i="9" s="1"/>
  <c r="O177" i="9"/>
  <c r="P177" i="9" s="1"/>
  <c r="O178" i="9"/>
  <c r="P178" i="9" s="1"/>
  <c r="O179" i="9"/>
  <c r="P179" i="9" s="1"/>
  <c r="O180" i="9"/>
  <c r="P180" i="9" s="1"/>
  <c r="O181" i="9"/>
  <c r="P181" i="9" s="1"/>
  <c r="O182" i="9"/>
  <c r="P182" i="9" s="1"/>
  <c r="O183" i="9"/>
  <c r="P183" i="9" s="1"/>
  <c r="O184" i="9"/>
  <c r="P184" i="9" s="1"/>
  <c r="O185" i="9"/>
  <c r="P185" i="9" s="1"/>
  <c r="O186" i="9"/>
  <c r="P186" i="9" s="1"/>
  <c r="O187" i="9"/>
  <c r="P187" i="9" s="1"/>
  <c r="O188" i="9"/>
  <c r="P188" i="9" s="1"/>
  <c r="O189" i="9"/>
  <c r="P189" i="9" s="1"/>
  <c r="O190" i="9"/>
  <c r="P190" i="9" s="1"/>
  <c r="O191" i="9"/>
  <c r="P191" i="9" s="1"/>
  <c r="O192" i="9"/>
  <c r="P192" i="9" s="1"/>
  <c r="O193" i="9"/>
  <c r="P193" i="9" s="1"/>
  <c r="O194" i="9"/>
  <c r="P194" i="9" s="1"/>
  <c r="O195" i="9"/>
  <c r="P195" i="9" s="1"/>
  <c r="O196" i="9"/>
  <c r="P196" i="9" s="1"/>
  <c r="O197" i="9"/>
  <c r="P197" i="9" s="1"/>
  <c r="O198" i="9"/>
  <c r="P198" i="9" s="1"/>
  <c r="O199" i="9"/>
  <c r="P199" i="9" s="1"/>
  <c r="O200" i="9"/>
  <c r="P200" i="9" s="1"/>
  <c r="O201" i="9"/>
  <c r="P201" i="9" s="1"/>
  <c r="O202" i="9"/>
  <c r="P202" i="9" s="1"/>
  <c r="O203" i="9"/>
  <c r="P203" i="9" s="1"/>
  <c r="O204" i="9"/>
  <c r="P204" i="9" s="1"/>
  <c r="O205" i="9"/>
  <c r="P205" i="9" s="1"/>
  <c r="O206" i="9"/>
  <c r="P206" i="9" s="1"/>
  <c r="O207" i="9"/>
  <c r="P207" i="9" s="1"/>
  <c r="O208" i="9"/>
  <c r="P208" i="9" s="1"/>
  <c r="O209" i="9"/>
  <c r="P209" i="9" s="1"/>
  <c r="O210" i="9"/>
  <c r="P210" i="9" s="1"/>
  <c r="O211" i="9"/>
  <c r="P211" i="9" s="1"/>
  <c r="O212" i="9"/>
  <c r="P212" i="9" s="1"/>
  <c r="O213" i="9"/>
  <c r="P213" i="9" s="1"/>
  <c r="O214" i="9"/>
  <c r="P214" i="9" s="1"/>
  <c r="O215" i="9"/>
  <c r="P215" i="9" s="1"/>
  <c r="O216" i="9"/>
  <c r="P216" i="9" s="1"/>
  <c r="O217" i="9"/>
  <c r="P217" i="9" s="1"/>
  <c r="O218" i="9"/>
  <c r="P218" i="9" s="1"/>
  <c r="O219" i="9"/>
  <c r="P219" i="9" s="1"/>
  <c r="O220" i="9"/>
  <c r="P220" i="9" s="1"/>
  <c r="O221" i="9"/>
  <c r="P221" i="9" s="1"/>
  <c r="O222" i="9"/>
  <c r="P222" i="9" s="1"/>
  <c r="O223" i="9"/>
  <c r="P223" i="9" s="1"/>
  <c r="O224" i="9"/>
  <c r="P224" i="9" s="1"/>
  <c r="O225" i="9"/>
  <c r="P225" i="9" s="1"/>
  <c r="O226" i="9"/>
  <c r="P226" i="9" s="1"/>
  <c r="O227" i="9"/>
  <c r="P227" i="9" s="1"/>
  <c r="O228" i="9"/>
  <c r="P228" i="9" s="1"/>
  <c r="O229" i="9"/>
  <c r="P229" i="9" s="1"/>
  <c r="O230" i="9"/>
  <c r="P230" i="9" s="1"/>
  <c r="O231" i="9"/>
  <c r="P231" i="9" s="1"/>
  <c r="O232" i="9"/>
  <c r="P232" i="9" s="1"/>
  <c r="O233" i="9"/>
  <c r="P233" i="9" s="1"/>
  <c r="O234" i="9"/>
  <c r="P234" i="9" s="1"/>
  <c r="O235" i="9"/>
  <c r="P235" i="9" s="1"/>
  <c r="O236" i="9"/>
  <c r="P236" i="9" s="1"/>
  <c r="O237" i="9"/>
  <c r="P237" i="9" s="1"/>
  <c r="O238" i="9"/>
  <c r="P238" i="9" s="1"/>
  <c r="O239" i="9"/>
  <c r="P239" i="9" s="1"/>
  <c r="O240" i="9"/>
  <c r="P240" i="9" s="1"/>
  <c r="O241" i="9"/>
  <c r="P241" i="9" s="1"/>
  <c r="O242" i="9"/>
  <c r="P242" i="9" s="1"/>
  <c r="O243" i="9"/>
  <c r="P243" i="9" s="1"/>
  <c r="O244" i="9"/>
  <c r="P244" i="9" s="1"/>
  <c r="O245" i="9"/>
  <c r="P245" i="9" s="1"/>
  <c r="O246" i="9"/>
  <c r="P246" i="9" s="1"/>
  <c r="O247" i="9"/>
  <c r="P247" i="9" s="1"/>
  <c r="O248" i="9"/>
  <c r="P248" i="9" s="1"/>
  <c r="O249" i="9"/>
  <c r="P249" i="9" s="1"/>
  <c r="O250" i="9"/>
  <c r="P250" i="9" s="1"/>
  <c r="O251" i="9"/>
  <c r="P251" i="9" s="1"/>
  <c r="O252" i="9"/>
  <c r="P252" i="9" s="1"/>
  <c r="O253" i="9"/>
  <c r="P253" i="9" s="1"/>
  <c r="O254" i="9"/>
  <c r="P254" i="9" s="1"/>
  <c r="O255" i="9"/>
  <c r="P255" i="9" s="1"/>
  <c r="O256" i="9"/>
  <c r="P256" i="9" s="1"/>
  <c r="O257" i="9"/>
  <c r="P257" i="9" s="1"/>
  <c r="O258" i="9"/>
  <c r="P258" i="9" s="1"/>
  <c r="O259" i="9"/>
  <c r="P259" i="9" s="1"/>
  <c r="O260" i="9"/>
  <c r="P260" i="9" s="1"/>
  <c r="O261" i="9"/>
  <c r="P261" i="9" s="1"/>
  <c r="O262" i="9"/>
  <c r="P262" i="9" s="1"/>
  <c r="O263" i="9"/>
  <c r="P263" i="9" s="1"/>
  <c r="O264" i="9"/>
  <c r="P264" i="9" s="1"/>
  <c r="O265" i="9"/>
  <c r="P265" i="9" s="1"/>
  <c r="O266" i="9"/>
  <c r="P266" i="9" s="1"/>
  <c r="O267" i="9"/>
  <c r="P267" i="9" s="1"/>
  <c r="O268" i="9"/>
  <c r="P268" i="9" s="1"/>
  <c r="O269" i="9"/>
  <c r="P269" i="9" s="1"/>
  <c r="O270" i="9"/>
  <c r="P270" i="9" s="1"/>
  <c r="O271" i="9"/>
  <c r="P271" i="9" s="1"/>
  <c r="O272" i="9"/>
  <c r="P272" i="9" s="1"/>
  <c r="O273" i="9"/>
  <c r="P273" i="9" s="1"/>
  <c r="O274" i="9"/>
  <c r="P274" i="9" s="1"/>
  <c r="O275" i="9"/>
  <c r="P275" i="9" s="1"/>
  <c r="O276" i="9"/>
  <c r="P276" i="9" s="1"/>
  <c r="O277" i="9"/>
  <c r="P277" i="9" s="1"/>
  <c r="O278" i="9"/>
  <c r="P278" i="9" s="1"/>
  <c r="O279" i="9"/>
  <c r="P279" i="9" s="1"/>
  <c r="O280" i="9"/>
  <c r="P280" i="9" s="1"/>
  <c r="O281" i="9"/>
  <c r="P281" i="9" s="1"/>
  <c r="O282" i="9"/>
  <c r="P282" i="9" s="1"/>
  <c r="O283" i="9"/>
  <c r="P283" i="9" s="1"/>
  <c r="O284" i="9"/>
  <c r="P284" i="9" s="1"/>
  <c r="O285" i="9"/>
  <c r="P285" i="9" s="1"/>
  <c r="O286" i="9"/>
  <c r="P286" i="9" s="1"/>
  <c r="O287" i="9"/>
  <c r="P287" i="9" s="1"/>
  <c r="O288" i="9"/>
  <c r="P288" i="9" s="1"/>
  <c r="O289" i="9"/>
  <c r="P289" i="9" s="1"/>
  <c r="O290" i="9"/>
  <c r="P290" i="9" s="1"/>
  <c r="O291" i="9"/>
  <c r="P291" i="9" s="1"/>
  <c r="O292" i="9"/>
  <c r="P292" i="9" s="1"/>
  <c r="O293" i="9"/>
  <c r="P293" i="9" s="1"/>
  <c r="O294" i="9"/>
  <c r="P294" i="9" s="1"/>
  <c r="O295" i="9"/>
  <c r="P295" i="9" s="1"/>
  <c r="O296" i="9"/>
  <c r="P296" i="9" s="1"/>
  <c r="O297" i="9"/>
  <c r="P297" i="9" s="1"/>
  <c r="O298" i="9"/>
  <c r="P298" i="9" s="1"/>
  <c r="O299" i="9"/>
  <c r="P299" i="9" s="1"/>
  <c r="O300" i="9"/>
  <c r="P300" i="9" s="1"/>
  <c r="O301" i="9"/>
  <c r="P301" i="9" s="1"/>
  <c r="O302" i="9"/>
  <c r="P302" i="9" s="1"/>
  <c r="O303" i="9"/>
  <c r="P303" i="9" s="1"/>
  <c r="O304" i="9"/>
  <c r="P304" i="9" s="1"/>
  <c r="O305" i="9"/>
  <c r="P305" i="9" s="1"/>
  <c r="O306" i="9"/>
  <c r="P306" i="9" s="1"/>
  <c r="O307" i="9"/>
  <c r="P307" i="9" s="1"/>
  <c r="O308" i="9"/>
  <c r="P308" i="9" s="1"/>
  <c r="O309" i="9"/>
  <c r="P309" i="9" s="1"/>
  <c r="O310" i="9"/>
  <c r="P310" i="9" s="1"/>
  <c r="O311" i="9"/>
  <c r="P311" i="9" s="1"/>
  <c r="O312" i="9"/>
  <c r="P312" i="9" s="1"/>
  <c r="O313" i="9"/>
  <c r="P313" i="9" s="1"/>
  <c r="O314" i="9"/>
  <c r="P314" i="9" s="1"/>
  <c r="O315" i="9"/>
  <c r="P315" i="9" s="1"/>
  <c r="O316" i="9"/>
  <c r="P316" i="9" s="1"/>
  <c r="O317" i="9"/>
  <c r="P317" i="9" s="1"/>
  <c r="O318" i="9"/>
  <c r="P318" i="9" s="1"/>
  <c r="O319" i="9"/>
  <c r="P319" i="9" s="1"/>
  <c r="O320" i="9"/>
  <c r="P320" i="9" s="1"/>
  <c r="O321" i="9"/>
  <c r="P321" i="9" s="1"/>
  <c r="O322" i="9"/>
  <c r="P322" i="9" s="1"/>
  <c r="O323" i="9"/>
  <c r="P323" i="9" s="1"/>
  <c r="O324" i="9"/>
  <c r="P324" i="9" s="1"/>
  <c r="O325" i="9"/>
  <c r="P325" i="9" s="1"/>
  <c r="O326" i="9"/>
  <c r="P326" i="9" s="1"/>
  <c r="O327" i="9"/>
  <c r="P327" i="9" s="1"/>
  <c r="O328" i="9"/>
  <c r="P328" i="9" s="1"/>
  <c r="O329" i="9"/>
  <c r="P329" i="9" s="1"/>
  <c r="O330" i="9"/>
  <c r="P330" i="9" s="1"/>
  <c r="O331" i="9"/>
  <c r="P331" i="9" s="1"/>
  <c r="O332" i="9"/>
  <c r="P332" i="9" s="1"/>
  <c r="O333" i="9"/>
  <c r="P333" i="9" s="1"/>
  <c r="O334" i="9"/>
  <c r="P334" i="9" s="1"/>
  <c r="O335" i="9"/>
  <c r="P335" i="9" s="1"/>
  <c r="O336" i="9"/>
  <c r="P336" i="9" s="1"/>
  <c r="O337" i="9"/>
  <c r="P337" i="9" s="1"/>
  <c r="O338" i="9"/>
  <c r="P338" i="9" s="1"/>
  <c r="O339" i="9"/>
  <c r="P339" i="9" s="1"/>
  <c r="O340" i="9"/>
  <c r="P340" i="9" s="1"/>
  <c r="O341" i="9"/>
  <c r="P341" i="9" s="1"/>
  <c r="O342" i="9"/>
  <c r="P342" i="9" s="1"/>
  <c r="O343" i="9"/>
  <c r="P343" i="9" s="1"/>
  <c r="O344" i="9"/>
  <c r="P344" i="9" s="1"/>
  <c r="O345" i="9"/>
  <c r="P345" i="9" s="1"/>
  <c r="O346" i="9"/>
  <c r="P346" i="9" s="1"/>
  <c r="O347" i="9"/>
  <c r="P347" i="9"/>
  <c r="O348" i="9"/>
  <c r="P348" i="9" s="1"/>
  <c r="O349" i="9"/>
  <c r="P349" i="9" s="1"/>
  <c r="O350" i="9"/>
  <c r="P350" i="9" s="1"/>
  <c r="O351" i="9"/>
  <c r="P351" i="9" s="1"/>
  <c r="O352" i="9"/>
  <c r="P352" i="9" s="1"/>
  <c r="O353" i="9"/>
  <c r="P353" i="9"/>
  <c r="O354" i="9"/>
  <c r="P354" i="9" s="1"/>
  <c r="O355" i="9"/>
  <c r="P355" i="9" s="1"/>
  <c r="O356" i="9"/>
  <c r="P356" i="9" s="1"/>
  <c r="O357" i="9"/>
  <c r="P357" i="9" s="1"/>
  <c r="O358" i="9"/>
  <c r="P358" i="9" s="1"/>
  <c r="O359" i="9"/>
  <c r="P359" i="9"/>
  <c r="O360" i="9"/>
  <c r="P360" i="9" s="1"/>
  <c r="O361" i="9"/>
  <c r="P361" i="9" s="1"/>
  <c r="O362" i="9"/>
  <c r="P362" i="9" s="1"/>
  <c r="O363" i="9"/>
  <c r="P363" i="9"/>
  <c r="O364" i="9"/>
  <c r="P364" i="9" s="1"/>
  <c r="O365" i="9"/>
  <c r="P365" i="9" s="1"/>
  <c r="O366" i="9"/>
  <c r="P366" i="9" s="1"/>
  <c r="O367" i="9"/>
  <c r="P367" i="9" s="1"/>
  <c r="O368" i="9"/>
  <c r="P368" i="9" s="1"/>
  <c r="O369" i="9"/>
  <c r="P369" i="9"/>
  <c r="O370" i="9"/>
  <c r="P370" i="9" s="1"/>
  <c r="O371" i="9"/>
  <c r="P371" i="9" s="1"/>
  <c r="O372" i="9"/>
  <c r="P372" i="9" s="1"/>
  <c r="O373" i="9"/>
  <c r="P373" i="9" s="1"/>
  <c r="O374" i="9"/>
  <c r="P374" i="9" s="1"/>
  <c r="O375" i="9"/>
  <c r="P375" i="9" s="1"/>
  <c r="O376" i="9"/>
  <c r="P376" i="9" s="1"/>
  <c r="O377" i="9"/>
  <c r="P377" i="9" s="1"/>
  <c r="O378" i="9"/>
  <c r="P378" i="9" s="1"/>
  <c r="O379" i="9"/>
  <c r="P379" i="9" s="1"/>
  <c r="O380" i="9"/>
  <c r="P380" i="9" s="1"/>
  <c r="O381" i="9"/>
  <c r="P381" i="9" s="1"/>
  <c r="O382" i="9"/>
  <c r="P382" i="9" s="1"/>
  <c r="O383" i="9"/>
  <c r="P383" i="9" s="1"/>
  <c r="O384" i="9"/>
  <c r="P384" i="9" s="1"/>
  <c r="O385" i="9"/>
  <c r="P385" i="9" s="1"/>
  <c r="O386" i="9"/>
  <c r="P386" i="9" s="1"/>
  <c r="O387" i="9"/>
  <c r="P387" i="9" s="1"/>
  <c r="O388" i="9"/>
  <c r="P388" i="9" s="1"/>
  <c r="O389" i="9"/>
  <c r="P389" i="9" s="1"/>
  <c r="O390" i="9"/>
  <c r="P390" i="9" s="1"/>
  <c r="O391" i="9"/>
  <c r="P391" i="9" s="1"/>
  <c r="O392" i="9"/>
  <c r="P392" i="9" s="1"/>
  <c r="O393" i="9"/>
  <c r="P393" i="9" s="1"/>
  <c r="O394" i="9"/>
  <c r="P394" i="9" s="1"/>
  <c r="O395" i="9"/>
  <c r="P395" i="9" s="1"/>
  <c r="O396" i="9"/>
  <c r="P396" i="9" s="1"/>
  <c r="O397" i="9"/>
  <c r="P397" i="9" s="1"/>
  <c r="O398" i="9"/>
  <c r="P398" i="9" s="1"/>
  <c r="O399" i="9"/>
  <c r="P399" i="9" s="1"/>
  <c r="O400" i="9"/>
  <c r="P400" i="9" s="1"/>
  <c r="O401" i="9"/>
  <c r="P401" i="9" s="1"/>
  <c r="O402" i="9"/>
  <c r="P402" i="9" s="1"/>
  <c r="O403" i="9"/>
  <c r="P403" i="9" s="1"/>
  <c r="O404" i="9"/>
  <c r="P404" i="9" s="1"/>
  <c r="O405" i="9"/>
  <c r="P405" i="9" s="1"/>
  <c r="O406" i="9"/>
  <c r="P406" i="9" s="1"/>
  <c r="O407" i="9"/>
  <c r="P407" i="9" s="1"/>
  <c r="O408" i="9"/>
  <c r="P408" i="9" s="1"/>
  <c r="O409" i="9"/>
  <c r="P409" i="9" s="1"/>
  <c r="O410" i="9"/>
  <c r="P410" i="9" s="1"/>
  <c r="O411" i="9"/>
  <c r="P411" i="9" s="1"/>
  <c r="O412" i="9"/>
  <c r="P412" i="9" s="1"/>
  <c r="O413" i="9"/>
  <c r="P413" i="9" s="1"/>
  <c r="O414" i="9"/>
  <c r="P414" i="9" s="1"/>
  <c r="O415" i="9"/>
  <c r="P415" i="9" s="1"/>
  <c r="O416" i="9"/>
  <c r="P416" i="9" s="1"/>
  <c r="O417" i="9"/>
  <c r="P417" i="9" s="1"/>
  <c r="O418" i="9"/>
  <c r="P418" i="9" s="1"/>
  <c r="O419" i="9"/>
  <c r="P419" i="9" s="1"/>
  <c r="O420" i="9"/>
  <c r="P420" i="9" s="1"/>
  <c r="O421" i="9"/>
  <c r="P421" i="9" s="1"/>
  <c r="O422" i="9"/>
  <c r="P422" i="9" s="1"/>
  <c r="O423" i="9"/>
  <c r="P423" i="9" s="1"/>
  <c r="O424" i="9"/>
  <c r="P424" i="9" s="1"/>
  <c r="O425" i="9"/>
  <c r="P425" i="9" s="1"/>
  <c r="O426" i="9"/>
  <c r="P426" i="9" s="1"/>
  <c r="O427" i="9"/>
  <c r="P427" i="9" s="1"/>
  <c r="O428" i="9"/>
  <c r="P428" i="9" s="1"/>
  <c r="O429" i="9"/>
  <c r="P429" i="9" s="1"/>
  <c r="O430" i="9"/>
  <c r="P430" i="9" s="1"/>
  <c r="O431" i="9"/>
  <c r="P431" i="9" s="1"/>
  <c r="O432" i="9"/>
  <c r="P432" i="9" s="1"/>
  <c r="O433" i="9"/>
  <c r="P433" i="9" s="1"/>
  <c r="O434" i="9"/>
  <c r="P434" i="9" s="1"/>
  <c r="O435" i="9"/>
  <c r="P435" i="9" s="1"/>
  <c r="O436" i="9"/>
  <c r="P436" i="9" s="1"/>
  <c r="O437" i="9"/>
  <c r="P437" i="9" s="1"/>
  <c r="O438" i="9"/>
  <c r="P438" i="9" s="1"/>
  <c r="O439" i="9"/>
  <c r="P439" i="9" s="1"/>
  <c r="O440" i="9"/>
  <c r="P440" i="9" s="1"/>
  <c r="O441" i="9"/>
  <c r="P441" i="9" s="1"/>
  <c r="O442" i="9"/>
  <c r="P442" i="9" s="1"/>
  <c r="O443" i="9"/>
  <c r="P443" i="9" s="1"/>
  <c r="O444" i="9"/>
  <c r="P444" i="9" s="1"/>
  <c r="O445" i="9"/>
  <c r="P445" i="9" s="1"/>
  <c r="O446" i="9"/>
  <c r="P446" i="9" s="1"/>
  <c r="O447" i="9"/>
  <c r="P447" i="9" s="1"/>
  <c r="O448" i="9"/>
  <c r="P448" i="9" s="1"/>
  <c r="O449" i="9"/>
  <c r="P449" i="9" s="1"/>
  <c r="O450" i="9"/>
  <c r="P450" i="9" s="1"/>
  <c r="O451" i="9"/>
  <c r="P451" i="9" s="1"/>
  <c r="O452" i="9"/>
  <c r="P452" i="9" s="1"/>
  <c r="O453" i="9"/>
  <c r="P453" i="9" s="1"/>
  <c r="O454" i="9"/>
  <c r="P454" i="9" s="1"/>
  <c r="O455" i="9"/>
  <c r="P455" i="9" s="1"/>
  <c r="O456" i="9"/>
  <c r="P456" i="9" s="1"/>
  <c r="O457" i="9"/>
  <c r="P457" i="9" s="1"/>
  <c r="O458" i="9"/>
  <c r="P458" i="9" s="1"/>
  <c r="O459" i="9"/>
  <c r="P459" i="9" s="1"/>
  <c r="O460" i="9"/>
  <c r="P460" i="9" s="1"/>
  <c r="O461" i="9"/>
  <c r="P461" i="9" s="1"/>
  <c r="O462" i="9"/>
  <c r="P462" i="9" s="1"/>
  <c r="O463" i="9"/>
  <c r="P463" i="9" s="1"/>
  <c r="O464" i="9"/>
  <c r="P464" i="9" s="1"/>
  <c r="O465" i="9"/>
  <c r="P465" i="9" s="1"/>
  <c r="O466" i="9"/>
  <c r="P466" i="9" s="1"/>
  <c r="O467" i="9"/>
  <c r="P467" i="9" s="1"/>
  <c r="O468" i="9"/>
  <c r="P468" i="9" s="1"/>
  <c r="O469" i="9"/>
  <c r="P469" i="9" s="1"/>
  <c r="O470" i="9"/>
  <c r="P470" i="9" s="1"/>
  <c r="O471" i="9"/>
  <c r="P471" i="9" s="1"/>
  <c r="O472" i="9"/>
  <c r="P472" i="9" s="1"/>
  <c r="O473" i="9"/>
  <c r="P473" i="9" s="1"/>
  <c r="O474" i="9"/>
  <c r="P474" i="9" s="1"/>
  <c r="O475" i="9"/>
  <c r="P475" i="9" s="1"/>
  <c r="O476" i="9"/>
  <c r="P476" i="9" s="1"/>
  <c r="O477" i="9"/>
  <c r="P477" i="9" s="1"/>
  <c r="O478" i="9"/>
  <c r="P478" i="9" s="1"/>
  <c r="O479" i="9"/>
  <c r="P479" i="9" s="1"/>
  <c r="O480" i="9"/>
  <c r="P480" i="9" s="1"/>
  <c r="O481" i="9"/>
  <c r="P481" i="9" s="1"/>
  <c r="O482" i="9"/>
  <c r="P482" i="9" s="1"/>
  <c r="O483" i="9"/>
  <c r="P483" i="9" s="1"/>
  <c r="O484" i="9"/>
  <c r="P484" i="9" s="1"/>
  <c r="O485" i="9"/>
  <c r="P485" i="9" s="1"/>
  <c r="O486" i="9"/>
  <c r="P486" i="9" s="1"/>
  <c r="O487" i="9"/>
  <c r="P487" i="9" s="1"/>
  <c r="O488" i="9"/>
  <c r="P488" i="9" s="1"/>
  <c r="O489" i="9"/>
  <c r="P489" i="9" s="1"/>
  <c r="O490" i="9"/>
  <c r="P490" i="9" s="1"/>
  <c r="O491" i="9"/>
  <c r="P491" i="9" s="1"/>
  <c r="O492" i="9"/>
  <c r="P492" i="9" s="1"/>
  <c r="O493" i="9"/>
  <c r="P493" i="9" s="1"/>
  <c r="O494" i="9"/>
  <c r="P494" i="9" s="1"/>
  <c r="O495" i="9"/>
  <c r="P495" i="9" s="1"/>
  <c r="O496" i="9"/>
  <c r="P496" i="9" s="1"/>
  <c r="O497" i="9"/>
  <c r="P497" i="9" s="1"/>
  <c r="O498" i="9"/>
  <c r="P498" i="9" s="1"/>
  <c r="O499" i="9"/>
  <c r="P499" i="9" s="1"/>
  <c r="O500" i="9"/>
  <c r="P500" i="9" s="1"/>
  <c r="O501" i="9"/>
  <c r="P501" i="9" s="1"/>
  <c r="O502" i="9"/>
  <c r="P502" i="9" s="1"/>
  <c r="O503" i="9"/>
  <c r="P503" i="9" s="1"/>
  <c r="O504" i="9"/>
  <c r="P504" i="9" s="1"/>
  <c r="O505" i="9"/>
  <c r="P505" i="9" s="1"/>
  <c r="O506" i="9"/>
  <c r="P506" i="9" s="1"/>
  <c r="O507" i="9"/>
  <c r="P507" i="9" s="1"/>
  <c r="O508" i="9"/>
  <c r="P508" i="9" s="1"/>
  <c r="O509" i="9"/>
  <c r="P509" i="9" s="1"/>
  <c r="O510" i="9"/>
  <c r="P510" i="9" s="1"/>
  <c r="O511" i="9"/>
  <c r="P511" i="9" s="1"/>
  <c r="O512" i="9"/>
  <c r="P512" i="9" s="1"/>
  <c r="O513" i="9"/>
  <c r="P513" i="9" s="1"/>
  <c r="O514" i="9"/>
  <c r="P514" i="9" s="1"/>
  <c r="O515" i="9"/>
  <c r="P515" i="9" s="1"/>
  <c r="O516" i="9"/>
  <c r="P516" i="9" s="1"/>
  <c r="O517" i="9"/>
  <c r="P517" i="9" s="1"/>
  <c r="O518" i="9"/>
  <c r="P518" i="9" s="1"/>
  <c r="O519" i="9"/>
  <c r="P519" i="9" s="1"/>
  <c r="O520" i="9"/>
  <c r="P520" i="9" s="1"/>
  <c r="O521" i="9"/>
  <c r="P521" i="9" s="1"/>
  <c r="O522" i="9"/>
  <c r="P522" i="9" s="1"/>
  <c r="O523" i="9"/>
  <c r="P523" i="9" s="1"/>
  <c r="O524" i="9"/>
  <c r="P524" i="9" s="1"/>
  <c r="O525" i="9"/>
  <c r="P525" i="9" s="1"/>
  <c r="O526" i="9"/>
  <c r="P526" i="9" s="1"/>
  <c r="O527" i="9"/>
  <c r="P527" i="9" s="1"/>
  <c r="O528" i="9"/>
  <c r="P528" i="9" s="1"/>
  <c r="O529" i="9"/>
  <c r="P529" i="9" s="1"/>
  <c r="O530" i="9"/>
  <c r="P530" i="9" s="1"/>
  <c r="O531" i="9"/>
  <c r="P531" i="9" s="1"/>
  <c r="O532" i="9"/>
  <c r="P532" i="9" s="1"/>
  <c r="O533" i="9"/>
  <c r="P533" i="9" s="1"/>
  <c r="O534" i="9"/>
  <c r="P534" i="9" s="1"/>
  <c r="O535" i="9"/>
  <c r="P535" i="9" s="1"/>
  <c r="O536" i="9"/>
  <c r="P536" i="9" s="1"/>
  <c r="O537" i="9"/>
  <c r="P537" i="9" s="1"/>
  <c r="O538" i="9"/>
  <c r="P538" i="9" s="1"/>
  <c r="O539" i="9"/>
  <c r="P539" i="9" s="1"/>
  <c r="O540" i="9"/>
  <c r="P540" i="9" s="1"/>
  <c r="O541" i="9"/>
  <c r="P541" i="9" s="1"/>
  <c r="O542" i="9"/>
  <c r="P542" i="9" s="1"/>
  <c r="O543" i="9"/>
  <c r="P543" i="9" s="1"/>
  <c r="O544" i="9"/>
  <c r="P544" i="9" s="1"/>
  <c r="O545" i="9"/>
  <c r="P545" i="9" s="1"/>
  <c r="O546" i="9"/>
  <c r="P546" i="9" s="1"/>
  <c r="O547" i="9"/>
  <c r="P547" i="9" s="1"/>
  <c r="O548" i="9"/>
  <c r="P548" i="9" s="1"/>
  <c r="O549" i="9"/>
  <c r="P549" i="9" s="1"/>
  <c r="O550" i="9"/>
  <c r="P550" i="9" s="1"/>
  <c r="O551" i="9"/>
  <c r="P551" i="9" s="1"/>
  <c r="O552" i="9"/>
  <c r="P552" i="9" s="1"/>
  <c r="O553" i="9"/>
  <c r="P553" i="9" s="1"/>
  <c r="O554" i="9"/>
  <c r="P554" i="9" s="1"/>
  <c r="O555" i="9"/>
  <c r="P555" i="9" s="1"/>
  <c r="O556" i="9"/>
  <c r="P556" i="9" s="1"/>
  <c r="O557" i="9"/>
  <c r="P557" i="9" s="1"/>
  <c r="O558" i="9"/>
  <c r="P558" i="9" s="1"/>
  <c r="O559" i="9"/>
  <c r="P559" i="9" s="1"/>
  <c r="O560" i="9"/>
  <c r="P560" i="9" s="1"/>
  <c r="O561" i="9"/>
  <c r="P561" i="9" s="1"/>
  <c r="O562" i="9"/>
  <c r="P562" i="9" s="1"/>
  <c r="O563" i="9"/>
  <c r="P563" i="9" s="1"/>
  <c r="O564" i="9"/>
  <c r="P564" i="9" s="1"/>
  <c r="O565" i="9"/>
  <c r="P565" i="9" s="1"/>
  <c r="O566" i="9"/>
  <c r="P566" i="9" s="1"/>
  <c r="O567" i="9"/>
  <c r="P567" i="9" s="1"/>
  <c r="O568" i="9"/>
  <c r="P568" i="9" s="1"/>
  <c r="O569" i="9"/>
  <c r="P569" i="9" s="1"/>
  <c r="O570" i="9"/>
  <c r="P570" i="9" s="1"/>
  <c r="O571" i="9"/>
  <c r="P571" i="9" s="1"/>
  <c r="O572" i="9"/>
  <c r="P572" i="9" s="1"/>
  <c r="O573" i="9"/>
  <c r="P573" i="9" s="1"/>
  <c r="O574" i="9"/>
  <c r="P574" i="9" s="1"/>
  <c r="O575" i="9"/>
  <c r="P575" i="9" s="1"/>
  <c r="O576" i="9"/>
  <c r="P576" i="9" s="1"/>
  <c r="O577" i="9"/>
  <c r="P577" i="9" s="1"/>
  <c r="O578" i="9"/>
  <c r="P578" i="9" s="1"/>
  <c r="O579" i="9"/>
  <c r="P579" i="9" s="1"/>
  <c r="O580" i="9"/>
  <c r="P580" i="9" s="1"/>
  <c r="O581" i="9"/>
  <c r="P581" i="9" s="1"/>
  <c r="O582" i="9"/>
  <c r="P582" i="9" s="1"/>
  <c r="O583" i="9"/>
  <c r="P583" i="9" s="1"/>
  <c r="O584" i="9"/>
  <c r="P584" i="9" s="1"/>
  <c r="O585" i="9"/>
  <c r="P585" i="9" s="1"/>
  <c r="O586" i="9"/>
  <c r="P586" i="9" s="1"/>
  <c r="O587" i="9"/>
  <c r="P587" i="9" s="1"/>
  <c r="O588" i="9"/>
  <c r="P588" i="9" s="1"/>
  <c r="O589" i="9"/>
  <c r="P589" i="9" s="1"/>
  <c r="O590" i="9"/>
  <c r="P590" i="9" s="1"/>
  <c r="O591" i="9"/>
  <c r="P591" i="9" s="1"/>
  <c r="O592" i="9"/>
  <c r="P592" i="9" s="1"/>
  <c r="O593" i="9"/>
  <c r="P593" i="9" s="1"/>
  <c r="O594" i="9"/>
  <c r="P594" i="9" s="1"/>
  <c r="O595" i="9"/>
  <c r="P595" i="9" s="1"/>
  <c r="O596" i="9"/>
  <c r="P596" i="9" s="1"/>
  <c r="O597" i="9"/>
  <c r="P597" i="9" s="1"/>
  <c r="O598" i="9"/>
  <c r="P598" i="9" s="1"/>
  <c r="O599" i="9"/>
  <c r="P599" i="9" s="1"/>
  <c r="O600" i="9"/>
  <c r="P600" i="9" s="1"/>
  <c r="O601" i="9"/>
  <c r="P601" i="9" s="1"/>
  <c r="O602" i="9"/>
  <c r="P602" i="9" s="1"/>
  <c r="O603" i="9"/>
  <c r="P603" i="9" s="1"/>
  <c r="O604" i="9"/>
  <c r="P604" i="9" s="1"/>
  <c r="O605" i="9"/>
  <c r="P605" i="9" s="1"/>
  <c r="O606" i="9"/>
  <c r="P606" i="9" s="1"/>
  <c r="O607" i="9"/>
  <c r="P607" i="9" s="1"/>
  <c r="O608" i="9"/>
  <c r="P608" i="9" s="1"/>
  <c r="O609" i="9"/>
  <c r="P609" i="9" s="1"/>
  <c r="O610" i="9"/>
  <c r="P610" i="9" s="1"/>
  <c r="O611" i="9"/>
  <c r="P611" i="9" s="1"/>
  <c r="O612" i="9"/>
  <c r="P612" i="9" s="1"/>
  <c r="O613" i="9"/>
  <c r="P613" i="9" s="1"/>
  <c r="O614" i="9"/>
  <c r="P614" i="9" s="1"/>
  <c r="O615" i="9"/>
  <c r="P615" i="9" s="1"/>
  <c r="O616" i="9"/>
  <c r="P616" i="9" s="1"/>
  <c r="O617" i="9"/>
  <c r="P617" i="9" s="1"/>
  <c r="O618" i="9"/>
  <c r="P618" i="9" s="1"/>
  <c r="O619" i="9"/>
  <c r="P619" i="9" s="1"/>
  <c r="O620" i="9"/>
  <c r="P620" i="9" s="1"/>
  <c r="O621" i="9"/>
  <c r="P621" i="9" s="1"/>
  <c r="O622" i="9"/>
  <c r="P622" i="9" s="1"/>
  <c r="O623" i="9"/>
  <c r="P623" i="9" s="1"/>
  <c r="O624" i="9"/>
  <c r="P624" i="9" s="1"/>
  <c r="O625" i="9"/>
  <c r="P625" i="9" s="1"/>
  <c r="O626" i="9"/>
  <c r="P626" i="9" s="1"/>
  <c r="O627" i="9"/>
  <c r="P627" i="9" s="1"/>
  <c r="O628" i="9"/>
  <c r="P628" i="9" s="1"/>
  <c r="O629" i="9"/>
  <c r="P629" i="9" s="1"/>
  <c r="O630" i="9"/>
  <c r="P630" i="9" s="1"/>
  <c r="O631" i="9"/>
  <c r="P631" i="9" s="1"/>
  <c r="O632" i="9"/>
  <c r="P632" i="9" s="1"/>
  <c r="O633" i="9"/>
  <c r="P633" i="9" s="1"/>
  <c r="O634" i="9"/>
  <c r="P634" i="9" s="1"/>
  <c r="O635" i="9"/>
  <c r="P635" i="9" s="1"/>
  <c r="O636" i="9"/>
  <c r="P636" i="9" s="1"/>
  <c r="O637" i="9"/>
  <c r="P637" i="9" s="1"/>
  <c r="O638" i="9"/>
  <c r="P638" i="9" s="1"/>
  <c r="O639" i="9"/>
  <c r="P639" i="9" s="1"/>
  <c r="O640" i="9"/>
  <c r="P640" i="9" s="1"/>
  <c r="O641" i="9"/>
  <c r="P641" i="9" s="1"/>
  <c r="O642" i="9"/>
  <c r="P642" i="9" s="1"/>
  <c r="O643" i="9"/>
  <c r="P643" i="9" s="1"/>
  <c r="O644" i="9"/>
  <c r="P644" i="9" s="1"/>
  <c r="O645" i="9"/>
  <c r="P645" i="9" s="1"/>
  <c r="O646" i="9"/>
  <c r="P646" i="9" s="1"/>
  <c r="O647" i="9"/>
  <c r="P647" i="9" s="1"/>
  <c r="O648" i="9"/>
  <c r="P648" i="9" s="1"/>
  <c r="O649" i="9"/>
  <c r="P649" i="9" s="1"/>
  <c r="O650" i="9"/>
  <c r="P650" i="9" s="1"/>
  <c r="O651" i="9"/>
  <c r="P651" i="9" s="1"/>
  <c r="O652" i="9"/>
  <c r="P652" i="9" s="1"/>
  <c r="O653" i="9"/>
  <c r="P653" i="9" s="1"/>
  <c r="O654" i="9"/>
  <c r="P654" i="9" s="1"/>
  <c r="O655" i="9"/>
  <c r="P655" i="9" s="1"/>
  <c r="O656" i="9"/>
  <c r="P656" i="9" s="1"/>
  <c r="O657" i="9"/>
  <c r="P657" i="9" s="1"/>
  <c r="O658" i="9"/>
  <c r="P658" i="9" s="1"/>
  <c r="O659" i="9"/>
  <c r="P659" i="9" s="1"/>
  <c r="O660" i="9"/>
  <c r="P660" i="9" s="1"/>
  <c r="O661" i="9"/>
  <c r="P661" i="9" s="1"/>
  <c r="O662" i="9"/>
  <c r="P662" i="9" s="1"/>
  <c r="O663" i="9"/>
  <c r="P663" i="9" s="1"/>
  <c r="O664" i="9"/>
  <c r="P664" i="9" s="1"/>
  <c r="O665" i="9"/>
  <c r="P665" i="9" s="1"/>
  <c r="O666" i="9"/>
  <c r="P666" i="9" s="1"/>
  <c r="O667" i="9"/>
  <c r="P667" i="9" s="1"/>
  <c r="O668" i="9"/>
  <c r="P668" i="9" s="1"/>
  <c r="O669" i="9"/>
  <c r="P669" i="9" s="1"/>
  <c r="O670" i="9"/>
  <c r="P670" i="9" s="1"/>
  <c r="O671" i="9"/>
  <c r="P671" i="9" s="1"/>
  <c r="O672" i="9"/>
  <c r="P672" i="9" s="1"/>
  <c r="O673" i="9"/>
  <c r="P673" i="9" s="1"/>
  <c r="O674" i="9"/>
  <c r="P674" i="9" s="1"/>
  <c r="O675" i="9"/>
  <c r="P675" i="9" s="1"/>
  <c r="O676" i="9"/>
  <c r="P676" i="9" s="1"/>
  <c r="O677" i="9"/>
  <c r="P677" i="9" s="1"/>
  <c r="O678" i="9"/>
  <c r="P678" i="9" s="1"/>
  <c r="O679" i="9"/>
  <c r="P679" i="9" s="1"/>
  <c r="O680" i="9"/>
  <c r="P680" i="9" s="1"/>
  <c r="O681" i="9"/>
  <c r="P681" i="9" s="1"/>
  <c r="O682" i="9"/>
  <c r="P682" i="9" s="1"/>
  <c r="O683" i="9"/>
  <c r="P683" i="9" s="1"/>
  <c r="O684" i="9"/>
  <c r="P684" i="9" s="1"/>
  <c r="O685" i="9"/>
  <c r="P685" i="9" s="1"/>
  <c r="O686" i="9"/>
  <c r="P686" i="9" s="1"/>
  <c r="O687" i="9"/>
  <c r="P687" i="9" s="1"/>
  <c r="O688" i="9"/>
  <c r="P688" i="9" s="1"/>
  <c r="O689" i="9"/>
  <c r="P689" i="9" s="1"/>
  <c r="O690" i="9"/>
  <c r="P690" i="9" s="1"/>
  <c r="O691" i="9"/>
  <c r="P691" i="9" s="1"/>
  <c r="O692" i="9"/>
  <c r="P692" i="9" s="1"/>
  <c r="O693" i="9"/>
  <c r="P693" i="9" s="1"/>
  <c r="O694" i="9"/>
  <c r="P694" i="9" s="1"/>
  <c r="O695" i="9"/>
  <c r="P695" i="9" s="1"/>
  <c r="O696" i="9"/>
  <c r="P696" i="9" s="1"/>
  <c r="O697" i="9"/>
  <c r="P697" i="9" s="1"/>
  <c r="O698" i="9"/>
  <c r="P698" i="9" s="1"/>
  <c r="O699" i="9"/>
  <c r="P699" i="9" s="1"/>
  <c r="O700" i="9"/>
  <c r="P700" i="9" s="1"/>
  <c r="O701" i="9"/>
  <c r="P701" i="9" s="1"/>
  <c r="O702" i="9"/>
  <c r="P702" i="9" s="1"/>
  <c r="O703" i="9"/>
  <c r="P703" i="9" s="1"/>
  <c r="O704" i="9"/>
  <c r="P704" i="9" s="1"/>
  <c r="O705" i="9"/>
  <c r="P705" i="9" s="1"/>
  <c r="O706" i="9"/>
  <c r="P706" i="9" s="1"/>
  <c r="O707" i="9"/>
  <c r="P707" i="9" s="1"/>
  <c r="O708" i="9"/>
  <c r="P708" i="9" s="1"/>
  <c r="O709" i="9"/>
  <c r="P709" i="9" s="1"/>
  <c r="O710" i="9"/>
  <c r="P710" i="9" s="1"/>
  <c r="O711" i="9"/>
  <c r="P711" i="9" s="1"/>
  <c r="O712" i="9"/>
  <c r="P712" i="9" s="1"/>
  <c r="O713" i="9"/>
  <c r="P713" i="9" s="1"/>
  <c r="O714" i="9"/>
  <c r="P714" i="9" s="1"/>
  <c r="O715" i="9"/>
  <c r="P715" i="9" s="1"/>
  <c r="O716" i="9"/>
  <c r="P716" i="9" s="1"/>
  <c r="O717" i="9"/>
  <c r="P717" i="9" s="1"/>
  <c r="O718" i="9"/>
  <c r="P718" i="9" s="1"/>
  <c r="O719" i="9"/>
  <c r="P719" i="9" s="1"/>
  <c r="O720" i="9"/>
  <c r="P720" i="9" s="1"/>
  <c r="O721" i="9"/>
  <c r="P721" i="9" s="1"/>
  <c r="O722" i="9"/>
  <c r="P722" i="9" s="1"/>
  <c r="O723" i="9"/>
  <c r="P723" i="9" s="1"/>
  <c r="O724" i="9"/>
  <c r="P724" i="9" s="1"/>
  <c r="O725" i="9"/>
  <c r="P725" i="9" s="1"/>
  <c r="O726" i="9"/>
  <c r="P726" i="9" s="1"/>
  <c r="O727" i="9"/>
  <c r="P727" i="9" s="1"/>
  <c r="O728" i="9"/>
  <c r="P728" i="9" s="1"/>
  <c r="O729" i="9"/>
  <c r="P729" i="9" s="1"/>
  <c r="O730" i="9"/>
  <c r="P730" i="9" s="1"/>
  <c r="O731" i="9"/>
  <c r="P731" i="9" s="1"/>
  <c r="O732" i="9"/>
  <c r="P732" i="9" s="1"/>
  <c r="O733" i="9"/>
  <c r="P733" i="9" s="1"/>
  <c r="O734" i="9"/>
  <c r="P734" i="9" s="1"/>
  <c r="O735" i="9"/>
  <c r="P735" i="9" s="1"/>
  <c r="O736" i="9"/>
  <c r="P736" i="9" s="1"/>
  <c r="O737" i="9"/>
  <c r="P737" i="9" s="1"/>
  <c r="O738" i="9"/>
  <c r="P738" i="9" s="1"/>
  <c r="O739" i="9"/>
  <c r="P739" i="9" s="1"/>
  <c r="O740" i="9"/>
  <c r="P740" i="9" s="1"/>
  <c r="O741" i="9"/>
  <c r="P741" i="9" s="1"/>
  <c r="O742" i="9"/>
  <c r="P742" i="9" s="1"/>
  <c r="O743" i="9"/>
  <c r="P743" i="9" s="1"/>
  <c r="O744" i="9"/>
  <c r="P744" i="9" s="1"/>
  <c r="O745" i="9"/>
  <c r="P745" i="9" s="1"/>
  <c r="O746" i="9"/>
  <c r="P746" i="9" s="1"/>
  <c r="O747" i="9"/>
  <c r="P747" i="9" s="1"/>
  <c r="O748" i="9"/>
  <c r="P748" i="9" s="1"/>
  <c r="O749" i="9"/>
  <c r="P749" i="9" s="1"/>
  <c r="O750" i="9"/>
  <c r="P750" i="9" s="1"/>
  <c r="O751" i="9"/>
  <c r="P751" i="9" s="1"/>
  <c r="O752" i="9"/>
  <c r="P752" i="9" s="1"/>
  <c r="O753" i="9"/>
  <c r="P753" i="9" s="1"/>
  <c r="O754" i="9"/>
  <c r="P754" i="9" s="1"/>
  <c r="O755" i="9"/>
  <c r="P755" i="9" s="1"/>
  <c r="O756" i="9"/>
  <c r="P756" i="9" s="1"/>
  <c r="O757" i="9"/>
  <c r="P757" i="9" s="1"/>
  <c r="O758" i="9"/>
  <c r="P758" i="9" s="1"/>
  <c r="O759" i="9"/>
  <c r="P759" i="9" s="1"/>
  <c r="O760" i="9"/>
  <c r="P760" i="9" s="1"/>
  <c r="O761" i="9"/>
  <c r="P761" i="9" s="1"/>
  <c r="O762" i="9"/>
  <c r="P762" i="9" s="1"/>
  <c r="O763" i="9"/>
  <c r="P763" i="9" s="1"/>
  <c r="O764" i="9"/>
  <c r="P764" i="9" s="1"/>
  <c r="O765" i="9"/>
  <c r="P765" i="9" s="1"/>
  <c r="O766" i="9"/>
  <c r="P766" i="9" s="1"/>
  <c r="O767" i="9"/>
  <c r="P767" i="9" s="1"/>
  <c r="O768" i="9"/>
  <c r="P768" i="9" s="1"/>
  <c r="O769" i="9"/>
  <c r="P769" i="9" s="1"/>
  <c r="O770" i="9"/>
  <c r="P770" i="9" s="1"/>
  <c r="O771" i="9"/>
  <c r="P771" i="9" s="1"/>
  <c r="O772" i="9"/>
  <c r="P772" i="9" s="1"/>
  <c r="O773" i="9"/>
  <c r="P773" i="9" s="1"/>
  <c r="O774" i="9"/>
  <c r="P774" i="9" s="1"/>
  <c r="O775" i="9"/>
  <c r="P775" i="9" s="1"/>
  <c r="O776" i="9"/>
  <c r="P776" i="9" s="1"/>
  <c r="O777" i="9"/>
  <c r="P777" i="9" s="1"/>
  <c r="O778" i="9"/>
  <c r="P778" i="9" s="1"/>
  <c r="O779" i="9"/>
  <c r="P779" i="9" s="1"/>
  <c r="O780" i="9"/>
  <c r="P780" i="9" s="1"/>
  <c r="O781" i="9"/>
  <c r="P781" i="9" s="1"/>
  <c r="O782" i="9"/>
  <c r="P782" i="9" s="1"/>
  <c r="O783" i="9"/>
  <c r="P783" i="9" s="1"/>
  <c r="O784" i="9"/>
  <c r="P784" i="9" s="1"/>
  <c r="O785" i="9"/>
  <c r="P785" i="9" s="1"/>
  <c r="O786" i="9"/>
  <c r="P786" i="9" s="1"/>
  <c r="O787" i="9"/>
  <c r="P787" i="9" s="1"/>
  <c r="O788" i="9"/>
  <c r="P788" i="9" s="1"/>
  <c r="O789" i="9"/>
  <c r="P789" i="9" s="1"/>
  <c r="O790" i="9"/>
  <c r="P790" i="9" s="1"/>
  <c r="O791" i="9"/>
  <c r="P791" i="9" s="1"/>
  <c r="O792" i="9"/>
  <c r="P792" i="9" s="1"/>
  <c r="O793" i="9"/>
  <c r="P793" i="9" s="1"/>
  <c r="O794" i="9"/>
  <c r="P794" i="9" s="1"/>
  <c r="O795" i="9"/>
  <c r="P795" i="9" s="1"/>
  <c r="O796" i="9"/>
  <c r="P796" i="9" s="1"/>
  <c r="O797" i="9"/>
  <c r="P797" i="9" s="1"/>
  <c r="O798" i="9"/>
  <c r="P798" i="9" s="1"/>
  <c r="O799" i="9"/>
  <c r="P799" i="9" s="1"/>
  <c r="O800" i="9"/>
  <c r="P800" i="9" s="1"/>
  <c r="O801" i="9"/>
  <c r="P801" i="9" s="1"/>
  <c r="O802" i="9"/>
  <c r="P802" i="9" s="1"/>
  <c r="O803" i="9"/>
  <c r="P803" i="9" s="1"/>
  <c r="O804" i="9"/>
  <c r="P804" i="9" s="1"/>
  <c r="O805" i="9"/>
  <c r="P805" i="9" s="1"/>
  <c r="O806" i="9"/>
  <c r="P806" i="9" s="1"/>
  <c r="O807" i="9"/>
  <c r="P807" i="9" s="1"/>
  <c r="O808" i="9"/>
  <c r="P808" i="9" s="1"/>
  <c r="O809" i="9"/>
  <c r="P809" i="9" s="1"/>
  <c r="O810" i="9"/>
  <c r="P810" i="9" s="1"/>
  <c r="O811" i="9"/>
  <c r="P811" i="9" s="1"/>
  <c r="O812" i="9"/>
  <c r="P812" i="9" s="1"/>
  <c r="O813" i="9"/>
  <c r="P813" i="9" s="1"/>
  <c r="O814" i="9"/>
  <c r="P814" i="9" s="1"/>
  <c r="O815" i="9"/>
  <c r="P815" i="9" s="1"/>
  <c r="O816" i="9"/>
  <c r="P816" i="9" s="1"/>
  <c r="O817" i="9"/>
  <c r="P817" i="9" s="1"/>
  <c r="O818" i="9"/>
  <c r="P818" i="9" s="1"/>
  <c r="O819" i="9"/>
  <c r="P819" i="9" s="1"/>
  <c r="O820" i="9"/>
  <c r="P820" i="9" s="1"/>
  <c r="O821" i="9"/>
  <c r="P821" i="9" s="1"/>
  <c r="O822" i="9"/>
  <c r="P822" i="9" s="1"/>
  <c r="O823" i="9"/>
  <c r="P823" i="9" s="1"/>
  <c r="O824" i="9"/>
  <c r="P824" i="9" s="1"/>
  <c r="O825" i="9"/>
  <c r="P825" i="9" s="1"/>
  <c r="O826" i="9"/>
  <c r="P826" i="9" s="1"/>
  <c r="O827" i="9"/>
  <c r="P827" i="9" s="1"/>
  <c r="O828" i="9"/>
  <c r="P828" i="9" s="1"/>
  <c r="O829" i="9"/>
  <c r="P829" i="9" s="1"/>
  <c r="O830" i="9"/>
  <c r="P830" i="9" s="1"/>
  <c r="O831" i="9"/>
  <c r="P831" i="9" s="1"/>
  <c r="O832" i="9"/>
  <c r="P832" i="9" s="1"/>
  <c r="O833" i="9"/>
  <c r="P833" i="9" s="1"/>
  <c r="O834" i="9"/>
  <c r="P834" i="9" s="1"/>
  <c r="O835" i="9"/>
  <c r="P835" i="9" s="1"/>
  <c r="O836" i="9"/>
  <c r="P836" i="9" s="1"/>
  <c r="O837" i="9"/>
  <c r="P837" i="9" s="1"/>
  <c r="O838" i="9"/>
  <c r="P838" i="9" s="1"/>
  <c r="O839" i="9"/>
  <c r="P839" i="9" s="1"/>
  <c r="O840" i="9"/>
  <c r="P840" i="9" s="1"/>
  <c r="O841" i="9"/>
  <c r="P841" i="9" s="1"/>
  <c r="O842" i="9"/>
  <c r="P842" i="9" s="1"/>
  <c r="O843" i="9"/>
  <c r="P843" i="9" s="1"/>
  <c r="O844" i="9"/>
  <c r="P844" i="9" s="1"/>
  <c r="O845" i="9"/>
  <c r="P845" i="9" s="1"/>
  <c r="O846" i="9"/>
  <c r="P846" i="9" s="1"/>
  <c r="O847" i="9"/>
  <c r="P847" i="9" s="1"/>
  <c r="O848" i="9"/>
  <c r="P848" i="9" s="1"/>
  <c r="O849" i="9"/>
  <c r="P849" i="9" s="1"/>
  <c r="O850" i="9"/>
  <c r="P850" i="9" s="1"/>
  <c r="O851" i="9"/>
  <c r="P851" i="9" s="1"/>
  <c r="O852" i="9"/>
  <c r="P852" i="9" s="1"/>
  <c r="O853" i="9"/>
  <c r="P853" i="9" s="1"/>
  <c r="O854" i="9"/>
  <c r="P854" i="9" s="1"/>
  <c r="O855" i="9"/>
  <c r="P855" i="9" s="1"/>
  <c r="O856" i="9"/>
  <c r="P856" i="9" s="1"/>
  <c r="O857" i="9"/>
  <c r="P857" i="9" s="1"/>
  <c r="O858" i="9"/>
  <c r="P858" i="9" s="1"/>
  <c r="O859" i="9"/>
  <c r="P859" i="9" s="1"/>
  <c r="O860" i="9"/>
  <c r="P860" i="9" s="1"/>
  <c r="O861" i="9"/>
  <c r="P861" i="9" s="1"/>
  <c r="O862" i="9"/>
  <c r="P862" i="9" s="1"/>
  <c r="O863" i="9"/>
  <c r="P863" i="9" s="1"/>
  <c r="O864" i="9"/>
  <c r="P864" i="9" s="1"/>
  <c r="O865" i="9"/>
  <c r="P865" i="9" s="1"/>
  <c r="O866" i="9"/>
  <c r="P866" i="9" s="1"/>
  <c r="O867" i="9"/>
  <c r="P867" i="9" s="1"/>
  <c r="O868" i="9"/>
  <c r="P868" i="9" s="1"/>
  <c r="O869" i="9"/>
  <c r="P869" i="9" s="1"/>
  <c r="O870" i="9"/>
  <c r="P870" i="9" s="1"/>
  <c r="O871" i="9"/>
  <c r="P871" i="9" s="1"/>
  <c r="O872" i="9"/>
  <c r="P872" i="9" s="1"/>
  <c r="O873" i="9"/>
  <c r="P873" i="9" s="1"/>
  <c r="O874" i="9"/>
  <c r="P874" i="9" s="1"/>
  <c r="O875" i="9"/>
  <c r="P875" i="9" s="1"/>
  <c r="O876" i="9"/>
  <c r="P876" i="9" s="1"/>
  <c r="O877" i="9"/>
  <c r="P877" i="9" s="1"/>
  <c r="O878" i="9"/>
  <c r="P878" i="9" s="1"/>
  <c r="O879" i="9"/>
  <c r="P879" i="9" s="1"/>
  <c r="O880" i="9"/>
  <c r="P880" i="9" s="1"/>
  <c r="O881" i="9"/>
  <c r="P881" i="9" s="1"/>
  <c r="O882" i="9"/>
  <c r="P882" i="9" s="1"/>
  <c r="O883" i="9"/>
  <c r="P883" i="9" s="1"/>
  <c r="O884" i="9"/>
  <c r="P884" i="9" s="1"/>
  <c r="O885" i="9"/>
  <c r="P885" i="9" s="1"/>
  <c r="O886" i="9"/>
  <c r="P886" i="9" s="1"/>
  <c r="O887" i="9"/>
  <c r="P887" i="9" s="1"/>
  <c r="O888" i="9"/>
  <c r="P888" i="9" s="1"/>
  <c r="O889" i="9"/>
  <c r="P889" i="9" s="1"/>
  <c r="O890" i="9"/>
  <c r="P890" i="9" s="1"/>
  <c r="O891" i="9"/>
  <c r="P891" i="9" s="1"/>
  <c r="O892" i="9"/>
  <c r="P892" i="9" s="1"/>
  <c r="O893" i="9"/>
  <c r="P893" i="9" s="1"/>
  <c r="O894" i="9"/>
  <c r="P894" i="9" s="1"/>
  <c r="O895" i="9"/>
  <c r="P895" i="9" s="1"/>
  <c r="O896" i="9"/>
  <c r="P896" i="9" s="1"/>
  <c r="O897" i="9"/>
  <c r="P897" i="9" s="1"/>
  <c r="O898" i="9"/>
  <c r="P898" i="9" s="1"/>
  <c r="O899" i="9"/>
  <c r="P899" i="9" s="1"/>
  <c r="O900" i="9"/>
  <c r="P900" i="9" s="1"/>
  <c r="O901" i="9"/>
  <c r="P901" i="9" s="1"/>
  <c r="O902" i="9"/>
  <c r="P902" i="9" s="1"/>
  <c r="O903" i="9"/>
  <c r="P903" i="9" s="1"/>
  <c r="O904" i="9"/>
  <c r="P904" i="9" s="1"/>
  <c r="O905" i="9"/>
  <c r="P905" i="9" s="1"/>
  <c r="O906" i="9"/>
  <c r="P906" i="9" s="1"/>
  <c r="O907" i="9"/>
  <c r="P907" i="9" s="1"/>
  <c r="O908" i="9"/>
  <c r="P908" i="9" s="1"/>
  <c r="O909" i="9"/>
  <c r="P909" i="9" s="1"/>
  <c r="O910" i="9"/>
  <c r="P910" i="9" s="1"/>
  <c r="O911" i="9"/>
  <c r="P911" i="9" s="1"/>
  <c r="O912" i="9"/>
  <c r="P912" i="9" s="1"/>
  <c r="O913" i="9"/>
  <c r="P913" i="9" s="1"/>
  <c r="O914" i="9"/>
  <c r="P914" i="9" s="1"/>
  <c r="O915" i="9"/>
  <c r="P915" i="9" s="1"/>
  <c r="O916" i="9"/>
  <c r="P916" i="9" s="1"/>
  <c r="O917" i="9"/>
  <c r="P917" i="9" s="1"/>
  <c r="O918" i="9"/>
  <c r="P918" i="9" s="1"/>
  <c r="O919" i="9"/>
  <c r="P919" i="9" s="1"/>
  <c r="O920" i="9"/>
  <c r="P920" i="9" s="1"/>
  <c r="O921" i="9"/>
  <c r="P921" i="9" s="1"/>
  <c r="O922" i="9"/>
  <c r="P922" i="9" s="1"/>
  <c r="O923" i="9"/>
  <c r="P923" i="9" s="1"/>
  <c r="O924" i="9"/>
  <c r="P924" i="9" s="1"/>
  <c r="O925" i="9"/>
  <c r="P925" i="9" s="1"/>
  <c r="O926" i="9"/>
  <c r="P926" i="9" s="1"/>
  <c r="O927" i="9"/>
  <c r="P927" i="9" s="1"/>
  <c r="O928" i="9"/>
  <c r="P928" i="9" s="1"/>
  <c r="O929" i="9"/>
  <c r="P929" i="9" s="1"/>
  <c r="O930" i="9"/>
  <c r="P930" i="9" s="1"/>
  <c r="O931" i="9"/>
  <c r="P931" i="9" s="1"/>
  <c r="O932" i="9"/>
  <c r="P932" i="9" s="1"/>
  <c r="O933" i="9"/>
  <c r="P933" i="9" s="1"/>
  <c r="O934" i="9"/>
  <c r="P934" i="9" s="1"/>
  <c r="O935" i="9"/>
  <c r="P935" i="9" s="1"/>
  <c r="O936" i="9"/>
  <c r="P936" i="9" s="1"/>
  <c r="O937" i="9"/>
  <c r="P937" i="9" s="1"/>
  <c r="O938" i="9"/>
  <c r="P938" i="9" s="1"/>
  <c r="O939" i="9"/>
  <c r="P939" i="9" s="1"/>
  <c r="O940" i="9"/>
  <c r="P940" i="9" s="1"/>
  <c r="O941" i="9"/>
  <c r="P941" i="9" s="1"/>
  <c r="O942" i="9"/>
  <c r="P942" i="9" s="1"/>
  <c r="O943" i="9"/>
  <c r="P943" i="9" s="1"/>
  <c r="O944" i="9"/>
  <c r="P944" i="9" s="1"/>
  <c r="O945" i="9"/>
  <c r="P945" i="9" s="1"/>
  <c r="O946" i="9"/>
  <c r="P946" i="9" s="1"/>
  <c r="O947" i="9"/>
  <c r="P947" i="9" s="1"/>
  <c r="O948" i="9"/>
  <c r="P948" i="9" s="1"/>
  <c r="O949" i="9"/>
  <c r="P949" i="9" s="1"/>
  <c r="O950" i="9"/>
  <c r="P950" i="9" s="1"/>
  <c r="O951" i="9"/>
  <c r="P951" i="9" s="1"/>
  <c r="O952" i="9"/>
  <c r="P952" i="9" s="1"/>
  <c r="O953" i="9"/>
  <c r="P953" i="9" s="1"/>
  <c r="O954" i="9"/>
  <c r="P954" i="9" s="1"/>
  <c r="O955" i="9"/>
  <c r="P955" i="9" s="1"/>
  <c r="O956" i="9"/>
  <c r="P956" i="9" s="1"/>
  <c r="O957" i="9"/>
  <c r="P957" i="9" s="1"/>
  <c r="O958" i="9"/>
  <c r="P958" i="9" s="1"/>
  <c r="O959" i="9"/>
  <c r="P959" i="9" s="1"/>
  <c r="O960" i="9"/>
  <c r="P960" i="9" s="1"/>
  <c r="O961" i="9"/>
  <c r="P961" i="9" s="1"/>
  <c r="O962" i="9"/>
  <c r="P962" i="9" s="1"/>
  <c r="O963" i="9"/>
  <c r="P963" i="9" s="1"/>
  <c r="O964" i="9"/>
  <c r="P964" i="9" s="1"/>
  <c r="O965" i="9"/>
  <c r="P965" i="9" s="1"/>
  <c r="O966" i="9"/>
  <c r="P966" i="9" s="1"/>
  <c r="O967" i="9"/>
  <c r="P967" i="9" s="1"/>
  <c r="O968" i="9"/>
  <c r="P968" i="9" s="1"/>
  <c r="O969" i="9"/>
  <c r="P969" i="9" s="1"/>
  <c r="O970" i="9"/>
  <c r="P970" i="9" s="1"/>
  <c r="O971" i="9"/>
  <c r="P971" i="9" s="1"/>
  <c r="O972" i="9"/>
  <c r="P972" i="9" s="1"/>
  <c r="O973" i="9"/>
  <c r="P973" i="9" s="1"/>
  <c r="O974" i="9"/>
  <c r="P974" i="9" s="1"/>
  <c r="O975" i="9"/>
  <c r="P975" i="9" s="1"/>
  <c r="O976" i="9"/>
  <c r="P976" i="9" s="1"/>
  <c r="O977" i="9"/>
  <c r="P977" i="9" s="1"/>
  <c r="O978" i="9"/>
  <c r="P978" i="9" s="1"/>
  <c r="O979" i="9"/>
  <c r="P979" i="9" s="1"/>
  <c r="O980" i="9"/>
  <c r="P980" i="9" s="1"/>
  <c r="O981" i="9"/>
  <c r="P981" i="9" s="1"/>
  <c r="O982" i="9"/>
  <c r="P982" i="9" s="1"/>
  <c r="O983" i="9"/>
  <c r="P983" i="9" s="1"/>
  <c r="O984" i="9"/>
  <c r="P984" i="9" s="1"/>
  <c r="O985" i="9"/>
  <c r="P985" i="9" s="1"/>
  <c r="O986" i="9"/>
  <c r="P986" i="9" s="1"/>
  <c r="O987" i="9"/>
  <c r="P987" i="9" s="1"/>
  <c r="O988" i="9"/>
  <c r="P988" i="9" s="1"/>
  <c r="O989" i="9"/>
  <c r="P989" i="9" s="1"/>
  <c r="O990" i="9"/>
  <c r="P990" i="9" s="1"/>
  <c r="O991" i="9"/>
  <c r="P991" i="9" s="1"/>
  <c r="O992" i="9"/>
  <c r="P992" i="9" s="1"/>
  <c r="O993" i="9"/>
  <c r="P993" i="9" s="1"/>
  <c r="O994" i="9"/>
  <c r="P994" i="9" s="1"/>
  <c r="O995" i="9"/>
  <c r="P995" i="9" s="1"/>
  <c r="O996" i="9"/>
  <c r="P996" i="9" s="1"/>
  <c r="O997" i="9"/>
  <c r="P997" i="9" s="1"/>
  <c r="O998" i="9"/>
  <c r="P998" i="9" s="1"/>
  <c r="O999" i="9"/>
  <c r="P999" i="9" s="1"/>
  <c r="O1000" i="9"/>
  <c r="P1000" i="9" s="1"/>
  <c r="O1001" i="9"/>
  <c r="P1001" i="9" s="1"/>
  <c r="O1002" i="9"/>
  <c r="P1002" i="9" s="1"/>
  <c r="O1003" i="9"/>
  <c r="P1003" i="9" s="1"/>
  <c r="O1004" i="9"/>
  <c r="P1004" i="9" s="1"/>
  <c r="O1005" i="9"/>
  <c r="P1005" i="9" s="1"/>
  <c r="O1006" i="9"/>
  <c r="P1006" i="9" s="1"/>
  <c r="O1007" i="9"/>
  <c r="P1007" i="9" s="1"/>
  <c r="O1008" i="9"/>
  <c r="P1008" i="9" s="1"/>
  <c r="O1009" i="9"/>
  <c r="P1009" i="9" s="1"/>
  <c r="O1010" i="9"/>
  <c r="P1010" i="9" s="1"/>
  <c r="O1011" i="9"/>
  <c r="P1011" i="9" s="1"/>
  <c r="O1012" i="9"/>
  <c r="P1012" i="9" s="1"/>
  <c r="O1013" i="9"/>
  <c r="P1013" i="9" s="1"/>
  <c r="O1014" i="9"/>
  <c r="P1014" i="9" s="1"/>
  <c r="O1015" i="9"/>
  <c r="P1015" i="9" s="1"/>
  <c r="O1016" i="9"/>
  <c r="P1016" i="9" s="1"/>
  <c r="O1017" i="9"/>
  <c r="P1017" i="9" s="1"/>
  <c r="O1018" i="9"/>
  <c r="P1018" i="9" s="1"/>
  <c r="O1019" i="9"/>
  <c r="P1019" i="9" s="1"/>
  <c r="O1020" i="9"/>
  <c r="P1020" i="9" s="1"/>
  <c r="O1021" i="9"/>
  <c r="P1021" i="9" s="1"/>
  <c r="O1022" i="9"/>
  <c r="P1022" i="9" s="1"/>
  <c r="O1023" i="9"/>
  <c r="P1023" i="9" s="1"/>
  <c r="O1024" i="9"/>
  <c r="P1024" i="9" s="1"/>
  <c r="O1025" i="9"/>
  <c r="P1025" i="9" s="1"/>
  <c r="O1026" i="9"/>
  <c r="P1026" i="9" s="1"/>
  <c r="O1027" i="9"/>
  <c r="P1027" i="9" s="1"/>
  <c r="O1028" i="9"/>
  <c r="P1028" i="9" s="1"/>
  <c r="O1029" i="9"/>
  <c r="P1029" i="9" s="1"/>
  <c r="O1030" i="9"/>
  <c r="P1030" i="9" s="1"/>
  <c r="O1031" i="9"/>
  <c r="P1031" i="9" s="1"/>
  <c r="O1032" i="9"/>
  <c r="P1032" i="9" s="1"/>
  <c r="O1033" i="9"/>
  <c r="P1033" i="9" s="1"/>
  <c r="O1034" i="9"/>
  <c r="P1034" i="9" s="1"/>
  <c r="O1035" i="9"/>
  <c r="P1035" i="9" s="1"/>
  <c r="O1036" i="9"/>
  <c r="P1036" i="9" s="1"/>
  <c r="O1037" i="9"/>
  <c r="P1037" i="9" s="1"/>
  <c r="O1038" i="9"/>
  <c r="P1038" i="9" s="1"/>
  <c r="O1039" i="9"/>
  <c r="P1039" i="9" s="1"/>
  <c r="O1040" i="9"/>
  <c r="P1040" i="9" s="1"/>
  <c r="O1041" i="9"/>
  <c r="P1041" i="9" s="1"/>
  <c r="O1042" i="9"/>
  <c r="P1042" i="9" s="1"/>
  <c r="O1043" i="9"/>
  <c r="P1043" i="9" s="1"/>
  <c r="O1044" i="9"/>
  <c r="P1044" i="9" s="1"/>
  <c r="O1045" i="9"/>
  <c r="P1045" i="9" s="1"/>
  <c r="O1046" i="9"/>
  <c r="P1046" i="9" s="1"/>
  <c r="O1047" i="9"/>
  <c r="P1047" i="9" s="1"/>
  <c r="O1048" i="9"/>
  <c r="P1048" i="9" s="1"/>
  <c r="O1049" i="9"/>
  <c r="P1049" i="9" s="1"/>
  <c r="O1050" i="9"/>
  <c r="P1050" i="9" s="1"/>
  <c r="O1051" i="9"/>
  <c r="P1051" i="9" s="1"/>
  <c r="O1052" i="9"/>
  <c r="P1052" i="9" s="1"/>
  <c r="O1053" i="9"/>
  <c r="P1053" i="9" s="1"/>
  <c r="O1054" i="9"/>
  <c r="P1054" i="9" s="1"/>
  <c r="O1055" i="9"/>
  <c r="P1055" i="9" s="1"/>
  <c r="O1056" i="9"/>
  <c r="P1056" i="9" s="1"/>
  <c r="O1057" i="9"/>
  <c r="P1057" i="9" s="1"/>
  <c r="O1058" i="9"/>
  <c r="P1058" i="9" s="1"/>
  <c r="O1059" i="9"/>
  <c r="P1059" i="9" s="1"/>
  <c r="O1060" i="9"/>
  <c r="P1060" i="9" s="1"/>
  <c r="O1061" i="9"/>
  <c r="P1061" i="9" s="1"/>
  <c r="O1062" i="9"/>
  <c r="P1062" i="9" s="1"/>
  <c r="O1063" i="9"/>
  <c r="P1063" i="9" s="1"/>
  <c r="O1064" i="9"/>
  <c r="P1064" i="9" s="1"/>
  <c r="O1065" i="9"/>
  <c r="P1065" i="9" s="1"/>
  <c r="O1066" i="9"/>
  <c r="P1066" i="9" s="1"/>
  <c r="O1067" i="9"/>
  <c r="P1067" i="9" s="1"/>
  <c r="O1068" i="9"/>
  <c r="P1068" i="9" s="1"/>
  <c r="O1069" i="9"/>
  <c r="P1069" i="9" s="1"/>
  <c r="O1070" i="9"/>
  <c r="P1070" i="9" s="1"/>
  <c r="O1071" i="9"/>
  <c r="P1071" i="9" s="1"/>
  <c r="O1072" i="9"/>
  <c r="P1072" i="9" s="1"/>
  <c r="O1073" i="9"/>
  <c r="P1073" i="9" s="1"/>
  <c r="O1074" i="9"/>
  <c r="P1074" i="9" s="1"/>
  <c r="O1075" i="9"/>
  <c r="P1075" i="9" s="1"/>
  <c r="O1076" i="9"/>
  <c r="P1076" i="9" s="1"/>
  <c r="O1077" i="9"/>
  <c r="P1077" i="9" s="1"/>
  <c r="O1078" i="9"/>
  <c r="P1078" i="9" s="1"/>
  <c r="O1079" i="9"/>
  <c r="P1079" i="9" s="1"/>
  <c r="O1080" i="9"/>
  <c r="P1080" i="9" s="1"/>
  <c r="O1081" i="9"/>
  <c r="P1081" i="9" s="1"/>
  <c r="O1082" i="9"/>
  <c r="P1082" i="9" s="1"/>
  <c r="O1083" i="9"/>
  <c r="P1083" i="9" s="1"/>
  <c r="O1084" i="9"/>
  <c r="P1084" i="9" s="1"/>
  <c r="O1085" i="9"/>
  <c r="P1085" i="9" s="1"/>
  <c r="O1086" i="9"/>
  <c r="P1086" i="9" s="1"/>
  <c r="O1087" i="9"/>
  <c r="P1087" i="9" s="1"/>
  <c r="O1088" i="9"/>
  <c r="P1088" i="9" s="1"/>
  <c r="O1089" i="9"/>
  <c r="P1089" i="9" s="1"/>
  <c r="O1090" i="9"/>
  <c r="P1090" i="9" s="1"/>
  <c r="O1091" i="9"/>
  <c r="P1091" i="9" s="1"/>
  <c r="O1092" i="9"/>
  <c r="P1092" i="9" s="1"/>
  <c r="O1093" i="9"/>
  <c r="P1093" i="9" s="1"/>
  <c r="O1094" i="9"/>
  <c r="P1094" i="9" s="1"/>
  <c r="O1095" i="9"/>
  <c r="P1095" i="9" s="1"/>
  <c r="O1096" i="9"/>
  <c r="P1096" i="9" s="1"/>
  <c r="O1097" i="9"/>
  <c r="P1097" i="9" s="1"/>
  <c r="O1098" i="9"/>
  <c r="P1098" i="9" s="1"/>
  <c r="O1099" i="9"/>
  <c r="P1099" i="9" s="1"/>
  <c r="O1100" i="9"/>
  <c r="P1100" i="9" s="1"/>
  <c r="O1101" i="9"/>
  <c r="P1101" i="9" s="1"/>
  <c r="O1102" i="9"/>
  <c r="P1102" i="9" s="1"/>
  <c r="O1103" i="9"/>
  <c r="P1103" i="9" s="1"/>
  <c r="O1104" i="9"/>
  <c r="P1104" i="9" s="1"/>
  <c r="O1105" i="9"/>
  <c r="P1105" i="9" s="1"/>
  <c r="O1106" i="9"/>
  <c r="P1106" i="9" s="1"/>
  <c r="O1107" i="9"/>
  <c r="P1107" i="9" s="1"/>
  <c r="O1108" i="9"/>
  <c r="P1108" i="9" s="1"/>
  <c r="O1109" i="9"/>
  <c r="P1109" i="9" s="1"/>
  <c r="O1110" i="9"/>
  <c r="P1110" i="9" s="1"/>
  <c r="O1111" i="9"/>
  <c r="P1111" i="9" s="1"/>
  <c r="O1112" i="9"/>
  <c r="P1112" i="9" s="1"/>
  <c r="O1113" i="9"/>
  <c r="P1113" i="9" s="1"/>
  <c r="O1114" i="9"/>
  <c r="P1114" i="9" s="1"/>
  <c r="O1115" i="9"/>
  <c r="P1115" i="9" s="1"/>
  <c r="O1116" i="9"/>
  <c r="P1116" i="9" s="1"/>
  <c r="O1117" i="9"/>
  <c r="P1117" i="9" s="1"/>
  <c r="O1118" i="9"/>
  <c r="P1118" i="9" s="1"/>
  <c r="O1119" i="9"/>
  <c r="P1119" i="9" s="1"/>
  <c r="O1120" i="9"/>
  <c r="P1120" i="9" s="1"/>
  <c r="O1121" i="9"/>
  <c r="P1121" i="9" s="1"/>
  <c r="O1122" i="9"/>
  <c r="P1122" i="9" s="1"/>
  <c r="O1123" i="9"/>
  <c r="P1123" i="9" s="1"/>
  <c r="O1124" i="9"/>
  <c r="P1124" i="9" s="1"/>
  <c r="O1125" i="9"/>
  <c r="P1125" i="9" s="1"/>
  <c r="O1126" i="9"/>
  <c r="P1126" i="9" s="1"/>
  <c r="O1127" i="9"/>
  <c r="P1127" i="9" s="1"/>
  <c r="O1128" i="9"/>
  <c r="P1128" i="9" s="1"/>
  <c r="O1129" i="9"/>
  <c r="P1129" i="9" s="1"/>
  <c r="O1130" i="9"/>
  <c r="P1130" i="9" s="1"/>
  <c r="O1131" i="9"/>
  <c r="P1131" i="9" s="1"/>
  <c r="O1132" i="9"/>
  <c r="P1132" i="9" s="1"/>
  <c r="O1133" i="9"/>
  <c r="P1133" i="9" s="1"/>
  <c r="O1134" i="9"/>
  <c r="P1134" i="9" s="1"/>
  <c r="O1135" i="9"/>
  <c r="P1135" i="9" s="1"/>
  <c r="O1136" i="9"/>
  <c r="P1136" i="9" s="1"/>
  <c r="O1137" i="9"/>
  <c r="P1137" i="9" s="1"/>
  <c r="O1138" i="9"/>
  <c r="P1138" i="9" s="1"/>
  <c r="O1139" i="9"/>
  <c r="P1139" i="9" s="1"/>
  <c r="O1140" i="9"/>
  <c r="P1140" i="9" s="1"/>
  <c r="O1141" i="9"/>
  <c r="P1141" i="9" s="1"/>
  <c r="O1142" i="9"/>
  <c r="P1142" i="9" s="1"/>
  <c r="O1143" i="9"/>
  <c r="P1143" i="9" s="1"/>
  <c r="O1144" i="9"/>
  <c r="P1144" i="9" s="1"/>
  <c r="O1145" i="9"/>
  <c r="P1145" i="9" s="1"/>
  <c r="O1146" i="9"/>
  <c r="P1146" i="9" s="1"/>
  <c r="O1147" i="9"/>
  <c r="P1147" i="9" s="1"/>
  <c r="O1148" i="9"/>
  <c r="P1148" i="9" s="1"/>
  <c r="O1149" i="9"/>
  <c r="P1149" i="9" s="1"/>
  <c r="O1150" i="9"/>
  <c r="P1150" i="9" s="1"/>
  <c r="O1151" i="9"/>
  <c r="P1151" i="9" s="1"/>
  <c r="O1152" i="9"/>
  <c r="P1152" i="9" s="1"/>
  <c r="O1153" i="9"/>
  <c r="P1153" i="9" s="1"/>
  <c r="O1154" i="9"/>
  <c r="P1154" i="9" s="1"/>
  <c r="O1155" i="9"/>
  <c r="P1155" i="9" s="1"/>
  <c r="O1156" i="9"/>
  <c r="P1156" i="9" s="1"/>
  <c r="O1157" i="9"/>
  <c r="P1157" i="9" s="1"/>
  <c r="O1158" i="9"/>
  <c r="P1158" i="9" s="1"/>
  <c r="O1159" i="9"/>
  <c r="P1159" i="9" s="1"/>
  <c r="O1160" i="9"/>
  <c r="P1160" i="9" s="1"/>
  <c r="W1186" i="9"/>
  <c r="V1186" i="9"/>
  <c r="U1186" i="9"/>
  <c r="T1186" i="9"/>
  <c r="S1186" i="9"/>
  <c r="R1186" i="9"/>
  <c r="Q1160" i="9"/>
  <c r="L1160" i="9"/>
  <c r="W1185" i="9"/>
  <c r="V1185" i="9"/>
  <c r="U1185" i="9"/>
  <c r="T1185" i="9"/>
  <c r="S1185" i="9"/>
  <c r="R1185" i="9"/>
  <c r="Q1159" i="9"/>
  <c r="L1159" i="9"/>
  <c r="W1184" i="9"/>
  <c r="V1184" i="9"/>
  <c r="U1184" i="9"/>
  <c r="T1184" i="9"/>
  <c r="S1184" i="9"/>
  <c r="R1184" i="9"/>
  <c r="Q1158" i="9"/>
  <c r="L1158" i="9"/>
  <c r="W1183" i="9"/>
  <c r="V1183" i="9"/>
  <c r="U1183" i="9"/>
  <c r="T1183" i="9"/>
  <c r="S1183" i="9"/>
  <c r="R1183" i="9"/>
  <c r="Q1157" i="9"/>
  <c r="L1157" i="9"/>
  <c r="W1182" i="9"/>
  <c r="V1182" i="9"/>
  <c r="U1182" i="9"/>
  <c r="T1182" i="9"/>
  <c r="S1182" i="9"/>
  <c r="R1182" i="9"/>
  <c r="Q1156" i="9"/>
  <c r="L1156" i="9"/>
  <c r="W1181" i="9"/>
  <c r="V1181" i="9"/>
  <c r="U1181" i="9"/>
  <c r="T1181" i="9"/>
  <c r="S1181" i="9"/>
  <c r="R1181" i="9"/>
  <c r="Q1155" i="9"/>
  <c r="L1155" i="9"/>
  <c r="W1180" i="9"/>
  <c r="V1180" i="9"/>
  <c r="U1180" i="9"/>
  <c r="T1180" i="9"/>
  <c r="S1180" i="9"/>
  <c r="R1180" i="9"/>
  <c r="Q1154" i="9"/>
  <c r="L1154" i="9"/>
  <c r="W1179" i="9"/>
  <c r="V1179" i="9"/>
  <c r="U1179" i="9"/>
  <c r="T1179" i="9"/>
  <c r="S1179" i="9"/>
  <c r="R1179" i="9"/>
  <c r="Q1153" i="9"/>
  <c r="L1153" i="9"/>
  <c r="W1178" i="9"/>
  <c r="V1178" i="9"/>
  <c r="U1178" i="9"/>
  <c r="T1178" i="9"/>
  <c r="S1178" i="9"/>
  <c r="R1178" i="9"/>
  <c r="Q1152" i="9"/>
  <c r="L1152" i="9"/>
  <c r="W1177" i="9"/>
  <c r="V1177" i="9"/>
  <c r="U1177" i="9"/>
  <c r="T1177" i="9"/>
  <c r="S1177" i="9"/>
  <c r="R1177" i="9"/>
  <c r="Q1151" i="9"/>
  <c r="L1151" i="9"/>
  <c r="W1176" i="9"/>
  <c r="V1176" i="9"/>
  <c r="U1176" i="9"/>
  <c r="T1176" i="9"/>
  <c r="S1176" i="9"/>
  <c r="R1176" i="9"/>
  <c r="Q1150" i="9"/>
  <c r="L1150" i="9"/>
  <c r="W1175" i="9"/>
  <c r="V1175" i="9"/>
  <c r="U1175" i="9"/>
  <c r="T1175" i="9"/>
  <c r="S1175" i="9"/>
  <c r="R1175" i="9"/>
  <c r="Q1149" i="9"/>
  <c r="L1149" i="9"/>
  <c r="W1174" i="9"/>
  <c r="V1174" i="9"/>
  <c r="U1174" i="9"/>
  <c r="T1174" i="9"/>
  <c r="S1174" i="9"/>
  <c r="R1174" i="9"/>
  <c r="Q1148" i="9"/>
  <c r="L1148" i="9"/>
  <c r="W1173" i="9"/>
  <c r="V1173" i="9"/>
  <c r="U1173" i="9"/>
  <c r="T1173" i="9"/>
  <c r="S1173" i="9"/>
  <c r="R1173" i="9"/>
  <c r="Q1147" i="9"/>
  <c r="L1147" i="9"/>
  <c r="W1172" i="9"/>
  <c r="V1172" i="9"/>
  <c r="U1172" i="9"/>
  <c r="T1172" i="9"/>
  <c r="S1172" i="9"/>
  <c r="R1172" i="9"/>
  <c r="Q1146" i="9"/>
  <c r="L1146" i="9"/>
  <c r="W1171" i="9"/>
  <c r="V1171" i="9"/>
  <c r="U1171" i="9"/>
  <c r="T1171" i="9"/>
  <c r="S1171" i="9"/>
  <c r="R1171" i="9"/>
  <c r="Q1145" i="9"/>
  <c r="L1145" i="9"/>
  <c r="W1170" i="9"/>
  <c r="V1170" i="9"/>
  <c r="U1170" i="9"/>
  <c r="T1170" i="9"/>
  <c r="S1170" i="9"/>
  <c r="R1170" i="9"/>
  <c r="Q1144" i="9"/>
  <c r="L1144" i="9"/>
  <c r="W1169" i="9"/>
  <c r="V1169" i="9"/>
  <c r="U1169" i="9"/>
  <c r="T1169" i="9"/>
  <c r="S1169" i="9"/>
  <c r="R1169" i="9"/>
  <c r="Q1143" i="9"/>
  <c r="L1143" i="9"/>
  <c r="W1168" i="9"/>
  <c r="V1168" i="9"/>
  <c r="U1168" i="9"/>
  <c r="T1168" i="9"/>
  <c r="S1168" i="9"/>
  <c r="R1168" i="9"/>
  <c r="Q1142" i="9"/>
  <c r="L1142" i="9"/>
  <c r="W1167" i="9"/>
  <c r="V1167" i="9"/>
  <c r="U1167" i="9"/>
  <c r="T1167" i="9"/>
  <c r="S1167" i="9"/>
  <c r="R1167" i="9"/>
  <c r="Q1141" i="9"/>
  <c r="L1141" i="9"/>
  <c r="W1166" i="9"/>
  <c r="V1166" i="9"/>
  <c r="U1166" i="9"/>
  <c r="T1166" i="9"/>
  <c r="S1166" i="9"/>
  <c r="R1166" i="9"/>
  <c r="Q1140" i="9"/>
  <c r="L1140" i="9"/>
  <c r="W1165" i="9"/>
  <c r="V1165" i="9"/>
  <c r="U1165" i="9"/>
  <c r="T1165" i="9"/>
  <c r="S1165" i="9"/>
  <c r="R1165" i="9"/>
  <c r="Q1139" i="9"/>
  <c r="L1139" i="9"/>
  <c r="W1164" i="9"/>
  <c r="V1164" i="9"/>
  <c r="U1164" i="9"/>
  <c r="T1164" i="9"/>
  <c r="S1164" i="9"/>
  <c r="R1164" i="9"/>
  <c r="Q1138" i="9"/>
  <c r="L1138" i="9"/>
  <c r="W1163" i="9"/>
  <c r="V1163" i="9"/>
  <c r="U1163" i="9"/>
  <c r="T1163" i="9"/>
  <c r="S1163" i="9"/>
  <c r="R1163" i="9"/>
  <c r="Q1137" i="9"/>
  <c r="L1137" i="9"/>
  <c r="W1162" i="9"/>
  <c r="V1162" i="9"/>
  <c r="U1162" i="9"/>
  <c r="T1162" i="9"/>
  <c r="S1162" i="9"/>
  <c r="R1162" i="9"/>
  <c r="Q1136" i="9"/>
  <c r="L1136" i="9"/>
  <c r="W1161" i="9"/>
  <c r="V1161" i="9"/>
  <c r="U1161" i="9"/>
  <c r="T1161" i="9"/>
  <c r="S1161" i="9"/>
  <c r="R1161" i="9"/>
  <c r="Q1135" i="9"/>
  <c r="L1135" i="9"/>
  <c r="W1160" i="9"/>
  <c r="V1160" i="9"/>
  <c r="U1160" i="9"/>
  <c r="T1160" i="9"/>
  <c r="S1160" i="9"/>
  <c r="R1160" i="9"/>
  <c r="Q1134" i="9"/>
  <c r="L1134" i="9"/>
  <c r="W1159" i="9"/>
  <c r="V1159" i="9"/>
  <c r="U1159" i="9"/>
  <c r="T1159" i="9"/>
  <c r="S1159" i="9"/>
  <c r="R1159" i="9"/>
  <c r="Q1133" i="9"/>
  <c r="L1133" i="9"/>
  <c r="W1158" i="9"/>
  <c r="V1158" i="9"/>
  <c r="U1158" i="9"/>
  <c r="T1158" i="9"/>
  <c r="S1158" i="9"/>
  <c r="R1158" i="9"/>
  <c r="Q1132" i="9"/>
  <c r="L1132" i="9"/>
  <c r="W1157" i="9"/>
  <c r="V1157" i="9"/>
  <c r="U1157" i="9"/>
  <c r="T1157" i="9"/>
  <c r="S1157" i="9"/>
  <c r="R1157" i="9"/>
  <c r="Q1131" i="9"/>
  <c r="L1131" i="9"/>
  <c r="W1156" i="9"/>
  <c r="V1156" i="9"/>
  <c r="U1156" i="9"/>
  <c r="T1156" i="9"/>
  <c r="S1156" i="9"/>
  <c r="R1156" i="9"/>
  <c r="Q1130" i="9"/>
  <c r="L1130" i="9"/>
  <c r="W1155" i="9"/>
  <c r="V1155" i="9"/>
  <c r="U1155" i="9"/>
  <c r="T1155" i="9"/>
  <c r="S1155" i="9"/>
  <c r="R1155" i="9"/>
  <c r="Q1129" i="9"/>
  <c r="L1129" i="9"/>
  <c r="W1154" i="9"/>
  <c r="V1154" i="9"/>
  <c r="U1154" i="9"/>
  <c r="T1154" i="9"/>
  <c r="S1154" i="9"/>
  <c r="R1154" i="9"/>
  <c r="Q1128" i="9"/>
  <c r="L1128" i="9"/>
  <c r="W1153" i="9"/>
  <c r="V1153" i="9"/>
  <c r="U1153" i="9"/>
  <c r="T1153" i="9"/>
  <c r="S1153" i="9"/>
  <c r="R1153" i="9"/>
  <c r="Q1127" i="9"/>
  <c r="L1127" i="9"/>
  <c r="W1152" i="9"/>
  <c r="V1152" i="9"/>
  <c r="U1152" i="9"/>
  <c r="T1152" i="9"/>
  <c r="S1152" i="9"/>
  <c r="R1152" i="9"/>
  <c r="Q1126" i="9"/>
  <c r="L1126" i="9"/>
  <c r="W1151" i="9"/>
  <c r="V1151" i="9"/>
  <c r="U1151" i="9"/>
  <c r="T1151" i="9"/>
  <c r="S1151" i="9"/>
  <c r="R1151" i="9"/>
  <c r="Q1125" i="9"/>
  <c r="L1125" i="9"/>
  <c r="W1150" i="9"/>
  <c r="V1150" i="9"/>
  <c r="U1150" i="9"/>
  <c r="T1150" i="9"/>
  <c r="S1150" i="9"/>
  <c r="R1150" i="9"/>
  <c r="Q1124" i="9"/>
  <c r="L1124" i="9"/>
  <c r="W1149" i="9" l="1"/>
  <c r="V1149" i="9"/>
  <c r="U1149" i="9"/>
  <c r="T1149" i="9"/>
  <c r="S1149" i="9" s="1"/>
  <c r="R1149" i="9"/>
  <c r="Q1123" i="9"/>
  <c r="L1123" i="9"/>
  <c r="W1148" i="9"/>
  <c r="V1148" i="9"/>
  <c r="U1148" i="9"/>
  <c r="T1148" i="9"/>
  <c r="S1148" i="9" s="1"/>
  <c r="R1148" i="9"/>
  <c r="Q1122" i="9"/>
  <c r="L1122" i="9"/>
  <c r="W1147" i="9"/>
  <c r="V1147" i="9"/>
  <c r="U1147" i="9"/>
  <c r="T1147" i="9"/>
  <c r="S1147" i="9" s="1"/>
  <c r="R1147" i="9"/>
  <c r="Q1121" i="9"/>
  <c r="L1121" i="9"/>
  <c r="W1146" i="9"/>
  <c r="V1146" i="9"/>
  <c r="U1146" i="9"/>
  <c r="T1146" i="9"/>
  <c r="S1146" i="9" s="1"/>
  <c r="R1146" i="9"/>
  <c r="Q1120" i="9"/>
  <c r="L1120" i="9"/>
  <c r="W1145" i="9"/>
  <c r="V1145" i="9"/>
  <c r="U1145" i="9"/>
  <c r="T1145" i="9"/>
  <c r="S1145" i="9" s="1"/>
  <c r="R1145" i="9"/>
  <c r="Q1119" i="9"/>
  <c r="L1119" i="9"/>
  <c r="W1144" i="9"/>
  <c r="V1144" i="9"/>
  <c r="U1144" i="9"/>
  <c r="T1144" i="9"/>
  <c r="S1144" i="9" s="1"/>
  <c r="R1144" i="9"/>
  <c r="Q1118" i="9"/>
  <c r="L1118" i="9"/>
  <c r="W1143" i="9"/>
  <c r="V1143" i="9"/>
  <c r="U1143" i="9"/>
  <c r="T1143" i="9"/>
  <c r="S1143" i="9" s="1"/>
  <c r="R1143" i="9"/>
  <c r="Q1117" i="9"/>
  <c r="L1117" i="9"/>
  <c r="W1142" i="9"/>
  <c r="V1142" i="9"/>
  <c r="U1142" i="9"/>
  <c r="T1142" i="9"/>
  <c r="S1142" i="9" s="1"/>
  <c r="R1142" i="9"/>
  <c r="Q1116" i="9"/>
  <c r="L1116" i="9"/>
  <c r="W1141" i="9"/>
  <c r="V1141" i="9"/>
  <c r="U1141" i="9"/>
  <c r="T1141" i="9"/>
  <c r="S1141" i="9" s="1"/>
  <c r="R1141" i="9"/>
  <c r="Q1115" i="9"/>
  <c r="L1115" i="9"/>
  <c r="W1140" i="9"/>
  <c r="V1140" i="9"/>
  <c r="U1140" i="9"/>
  <c r="T1140" i="9"/>
  <c r="S1140" i="9" s="1"/>
  <c r="R1140" i="9"/>
  <c r="Q1114" i="9"/>
  <c r="L1114" i="9"/>
  <c r="W1139" i="9"/>
  <c r="V1139" i="9"/>
  <c r="U1139" i="9"/>
  <c r="T1139" i="9"/>
  <c r="S1139" i="9" s="1"/>
  <c r="R1139" i="9"/>
  <c r="Q1113" i="9"/>
  <c r="L1113" i="9"/>
  <c r="W1138" i="9"/>
  <c r="V1138" i="9"/>
  <c r="U1138" i="9"/>
  <c r="T1138" i="9"/>
  <c r="S1138" i="9" s="1"/>
  <c r="R1138" i="9"/>
  <c r="Q1112" i="9"/>
  <c r="L1112" i="9"/>
  <c r="W1137" i="9"/>
  <c r="V1137" i="9"/>
  <c r="U1137" i="9"/>
  <c r="T1137" i="9"/>
  <c r="S1137" i="9" s="1"/>
  <c r="R1137" i="9"/>
  <c r="Q1111" i="9"/>
  <c r="L1111" i="9"/>
  <c r="W1136" i="9"/>
  <c r="V1136" i="9"/>
  <c r="U1136" i="9"/>
  <c r="T1136" i="9"/>
  <c r="S1136" i="9" s="1"/>
  <c r="R1136" i="9"/>
  <c r="Q1110" i="9"/>
  <c r="L1110" i="9"/>
  <c r="W1135" i="9"/>
  <c r="V1135" i="9"/>
  <c r="U1135" i="9"/>
  <c r="T1135" i="9"/>
  <c r="S1135" i="9" s="1"/>
  <c r="R1135" i="9"/>
  <c r="Q1109" i="9"/>
  <c r="L1109" i="9"/>
  <c r="W1134" i="9"/>
  <c r="V1134" i="9"/>
  <c r="U1134" i="9"/>
  <c r="T1134" i="9"/>
  <c r="S1134" i="9" s="1"/>
  <c r="R1134" i="9"/>
  <c r="Q1108" i="9"/>
  <c r="L1108" i="9"/>
  <c r="W1133" i="9"/>
  <c r="V1133" i="9"/>
  <c r="U1133" i="9"/>
  <c r="T1133" i="9"/>
  <c r="S1133" i="9" s="1"/>
  <c r="R1133" i="9"/>
  <c r="Q1107" i="9"/>
  <c r="L1107" i="9"/>
  <c r="W1132" i="9"/>
  <c r="V1132" i="9"/>
  <c r="U1132" i="9"/>
  <c r="T1132" i="9"/>
  <c r="S1132" i="9" s="1"/>
  <c r="R1132" i="9"/>
  <c r="Q1106" i="9"/>
  <c r="L1106" i="9"/>
  <c r="W1131" i="9"/>
  <c r="V1131" i="9"/>
  <c r="U1131" i="9"/>
  <c r="T1131" i="9"/>
  <c r="S1131" i="9" s="1"/>
  <c r="R1131" i="9"/>
  <c r="Q1105" i="9"/>
  <c r="L1105" i="9"/>
  <c r="W1130" i="9"/>
  <c r="V1130" i="9"/>
  <c r="U1130" i="9"/>
  <c r="T1130" i="9"/>
  <c r="S1130" i="9" s="1"/>
  <c r="R1130" i="9"/>
  <c r="Q1104" i="9"/>
  <c r="L1104" i="9"/>
  <c r="W1129" i="9"/>
  <c r="V1129" i="9"/>
  <c r="U1129" i="9"/>
  <c r="T1129" i="9"/>
  <c r="S1129" i="9" s="1"/>
  <c r="R1129" i="9"/>
  <c r="Q1103" i="9"/>
  <c r="L1103" i="9"/>
  <c r="W1128" i="9"/>
  <c r="V1128" i="9"/>
  <c r="U1128" i="9"/>
  <c r="T1128" i="9"/>
  <c r="S1128" i="9" s="1"/>
  <c r="R1128" i="9"/>
  <c r="Q1102" i="9"/>
  <c r="L1102" i="9"/>
  <c r="W1127" i="9"/>
  <c r="V1127" i="9"/>
  <c r="U1127" i="9"/>
  <c r="T1127" i="9"/>
  <c r="S1127" i="9" s="1"/>
  <c r="R1127" i="9"/>
  <c r="Q1101" i="9"/>
  <c r="L1101" i="9"/>
  <c r="W1126" i="9"/>
  <c r="V1126" i="9"/>
  <c r="U1126" i="9"/>
  <c r="T1126" i="9"/>
  <c r="S1126" i="9" s="1"/>
  <c r="R1126" i="9"/>
  <c r="Q1100" i="9"/>
  <c r="L1100" i="9"/>
  <c r="W1125" i="9"/>
  <c r="V1125" i="9"/>
  <c r="U1125" i="9"/>
  <c r="T1125" i="9"/>
  <c r="S1125" i="9" s="1"/>
  <c r="R1125" i="9"/>
  <c r="Q1099" i="9"/>
  <c r="L1099" i="9"/>
  <c r="W1124" i="9"/>
  <c r="V1124" i="9"/>
  <c r="U1124" i="9"/>
  <c r="T1124" i="9"/>
  <c r="S1124" i="9" s="1"/>
  <c r="R1124" i="9"/>
  <c r="Q1098" i="9"/>
  <c r="L1098" i="9"/>
  <c r="W1123" i="9"/>
  <c r="V1123" i="9"/>
  <c r="U1123" i="9"/>
  <c r="T1123" i="9"/>
  <c r="S1123" i="9" s="1"/>
  <c r="R1123" i="9"/>
  <c r="Q1097" i="9"/>
  <c r="L1097" i="9"/>
  <c r="W1122" i="9"/>
  <c r="V1122" i="9"/>
  <c r="U1122" i="9"/>
  <c r="T1122" i="9"/>
  <c r="S1122" i="9" s="1"/>
  <c r="R1122" i="9"/>
  <c r="Q1096" i="9"/>
  <c r="L1096" i="9"/>
  <c r="W1121" i="9"/>
  <c r="V1121" i="9"/>
  <c r="U1121" i="9"/>
  <c r="T1121" i="9"/>
  <c r="S1121" i="9" s="1"/>
  <c r="R1121" i="9"/>
  <c r="Q1095" i="9"/>
  <c r="L1095" i="9"/>
  <c r="W1120" i="9"/>
  <c r="V1120" i="9"/>
  <c r="U1120" i="9"/>
  <c r="T1120" i="9"/>
  <c r="S1120" i="9" s="1"/>
  <c r="R1120" i="9"/>
  <c r="Q1094" i="9"/>
  <c r="L1094" i="9"/>
  <c r="W1119" i="9"/>
  <c r="V1119" i="9"/>
  <c r="U1119" i="9"/>
  <c r="T1119" i="9"/>
  <c r="S1119" i="9" s="1"/>
  <c r="R1119" i="9"/>
  <c r="Q1093" i="9"/>
  <c r="L1093" i="9"/>
  <c r="W1118" i="9"/>
  <c r="V1118" i="9"/>
  <c r="U1118" i="9"/>
  <c r="T1118" i="9"/>
  <c r="S1118" i="9" s="1"/>
  <c r="R1118" i="9"/>
  <c r="Q1092" i="9"/>
  <c r="L1092" i="9"/>
  <c r="W1117" i="9"/>
  <c r="V1117" i="9"/>
  <c r="U1117" i="9"/>
  <c r="T1117" i="9"/>
  <c r="S1117" i="9" s="1"/>
  <c r="R1117" i="9"/>
  <c r="Q1091" i="9"/>
  <c r="L1091" i="9"/>
  <c r="W1116" i="9"/>
  <c r="V1116" i="9"/>
  <c r="U1116" i="9"/>
  <c r="T1116" i="9"/>
  <c r="S1116" i="9" s="1"/>
  <c r="R1116" i="9"/>
  <c r="Q1090" i="9"/>
  <c r="L1090" i="9"/>
  <c r="W1115" i="9"/>
  <c r="V1115" i="9"/>
  <c r="U1115" i="9"/>
  <c r="T1115" i="9"/>
  <c r="S1115" i="9" s="1"/>
  <c r="R1115" i="9"/>
  <c r="Q1089" i="9"/>
  <c r="L1089" i="9"/>
  <c r="W1114" i="9"/>
  <c r="V1114" i="9"/>
  <c r="U1114" i="9"/>
  <c r="T1114" i="9"/>
  <c r="S1114" i="9" s="1"/>
  <c r="R1114" i="9"/>
  <c r="Q1088" i="9"/>
  <c r="L1088" i="9"/>
  <c r="W1113" i="9"/>
  <c r="V1113" i="9"/>
  <c r="U1113" i="9"/>
  <c r="T1113" i="9"/>
  <c r="S1113" i="9" s="1"/>
  <c r="R1113" i="9"/>
  <c r="Q1087" i="9"/>
  <c r="L1087" i="9"/>
  <c r="W1112" i="9"/>
  <c r="V1112" i="9"/>
  <c r="U1112" i="9"/>
  <c r="T1112" i="9"/>
  <c r="S1112" i="9" s="1"/>
  <c r="R1112" i="9"/>
  <c r="Q1086" i="9"/>
  <c r="L1086" i="9"/>
  <c r="W1111" i="9"/>
  <c r="V1111" i="9"/>
  <c r="U1111" i="9"/>
  <c r="T1111" i="9"/>
  <c r="S1111" i="9" s="1"/>
  <c r="R1111" i="9"/>
  <c r="Q1085" i="9"/>
  <c r="L1085" i="9"/>
  <c r="W1110" i="9"/>
  <c r="V1110" i="9"/>
  <c r="U1110" i="9"/>
  <c r="T1110" i="9"/>
  <c r="S1110" i="9" s="1"/>
  <c r="R1110" i="9"/>
  <c r="Q1084" i="9"/>
  <c r="L1084" i="9"/>
  <c r="W1109" i="9"/>
  <c r="V1109" i="9"/>
  <c r="U1109" i="9"/>
  <c r="T1109" i="9"/>
  <c r="S1109" i="9" s="1"/>
  <c r="R1109" i="9"/>
  <c r="Q1083" i="9"/>
  <c r="L1083" i="9"/>
  <c r="W1108" i="9"/>
  <c r="V1108" i="9"/>
  <c r="U1108" i="9"/>
  <c r="T1108" i="9"/>
  <c r="S1108" i="9" s="1"/>
  <c r="R1108" i="9"/>
  <c r="Q1082" i="9"/>
  <c r="L1082" i="9"/>
  <c r="W1107" i="9"/>
  <c r="V1107" i="9"/>
  <c r="U1107" i="9"/>
  <c r="T1107" i="9"/>
  <c r="S1107" i="9" s="1"/>
  <c r="R1107" i="9"/>
  <c r="Q1081" i="9"/>
  <c r="L1081" i="9"/>
  <c r="W1106" i="9"/>
  <c r="V1106" i="9"/>
  <c r="U1106" i="9"/>
  <c r="T1106" i="9"/>
  <c r="S1106" i="9" s="1"/>
  <c r="R1106" i="9"/>
  <c r="Q1080" i="9"/>
  <c r="L1080" i="9"/>
  <c r="W1105" i="9"/>
  <c r="V1105" i="9"/>
  <c r="U1105" i="9"/>
  <c r="T1105" i="9"/>
  <c r="S1105" i="9" s="1"/>
  <c r="R1105" i="9"/>
  <c r="Q1079" i="9"/>
  <c r="L1079" i="9"/>
  <c r="W1104" i="9" l="1"/>
  <c r="V1104" i="9"/>
  <c r="U1104" i="9"/>
  <c r="T1104" i="9"/>
  <c r="S1104" i="9" s="1"/>
  <c r="R1104" i="9"/>
  <c r="Q1078" i="9"/>
  <c r="L1078" i="9"/>
  <c r="W1103" i="9"/>
  <c r="V1103" i="9"/>
  <c r="U1103" i="9"/>
  <c r="T1103" i="9"/>
  <c r="S1103" i="9" s="1"/>
  <c r="R1103" i="9"/>
  <c r="Q1077" i="9"/>
  <c r="L1077" i="9"/>
  <c r="W1102" i="9"/>
  <c r="V1102" i="9"/>
  <c r="U1102" i="9"/>
  <c r="T1102" i="9"/>
  <c r="S1102" i="9" s="1"/>
  <c r="R1102" i="9"/>
  <c r="Q1076" i="9"/>
  <c r="L1076" i="9"/>
  <c r="W1101" i="9"/>
  <c r="V1101" i="9"/>
  <c r="U1101" i="9"/>
  <c r="T1101" i="9"/>
  <c r="S1101" i="9" s="1"/>
  <c r="R1101" i="9"/>
  <c r="Q1075" i="9"/>
  <c r="L1075" i="9"/>
  <c r="W1100" i="9"/>
  <c r="V1100" i="9"/>
  <c r="U1100" i="9"/>
  <c r="T1100" i="9"/>
  <c r="S1100" i="9" s="1"/>
  <c r="R1100" i="9"/>
  <c r="Q1074" i="9"/>
  <c r="L1074" i="9"/>
  <c r="W1099" i="9"/>
  <c r="V1099" i="9"/>
  <c r="U1099" i="9"/>
  <c r="T1099" i="9"/>
  <c r="S1099" i="9" s="1"/>
  <c r="R1099" i="9"/>
  <c r="Q1073" i="9"/>
  <c r="L1073" i="9"/>
  <c r="W1098" i="9"/>
  <c r="V1098" i="9"/>
  <c r="U1098" i="9"/>
  <c r="T1098" i="9"/>
  <c r="S1098" i="9" s="1"/>
  <c r="R1098" i="9"/>
  <c r="Q1072" i="9"/>
  <c r="L1072" i="9"/>
  <c r="W1097" i="9"/>
  <c r="V1097" i="9"/>
  <c r="U1097" i="9"/>
  <c r="T1097" i="9"/>
  <c r="S1097" i="9" s="1"/>
  <c r="R1097" i="9"/>
  <c r="Q1071" i="9"/>
  <c r="L1071" i="9"/>
  <c r="W1096" i="9"/>
  <c r="V1096" i="9"/>
  <c r="U1096" i="9"/>
  <c r="T1096" i="9"/>
  <c r="S1096" i="9" s="1"/>
  <c r="R1096" i="9"/>
  <c r="Q1070" i="9"/>
  <c r="L1070" i="9"/>
  <c r="W1095" i="9"/>
  <c r="V1095" i="9"/>
  <c r="U1095" i="9"/>
  <c r="T1095" i="9"/>
  <c r="S1095" i="9" s="1"/>
  <c r="R1095" i="9"/>
  <c r="Q1069" i="9"/>
  <c r="L1069" i="9"/>
  <c r="W1094" i="9"/>
  <c r="V1094" i="9"/>
  <c r="U1094" i="9"/>
  <c r="T1094" i="9"/>
  <c r="S1094" i="9" s="1"/>
  <c r="R1094" i="9"/>
  <c r="Q1068" i="9"/>
  <c r="L1068" i="9"/>
  <c r="W1093" i="9"/>
  <c r="V1093" i="9"/>
  <c r="U1093" i="9"/>
  <c r="T1093" i="9"/>
  <c r="S1093" i="9" s="1"/>
  <c r="R1093" i="9"/>
  <c r="Q1067" i="9"/>
  <c r="L1067" i="9"/>
  <c r="W1092" i="9"/>
  <c r="V1092" i="9"/>
  <c r="U1092" i="9"/>
  <c r="T1092" i="9"/>
  <c r="S1092" i="9" s="1"/>
  <c r="R1092" i="9"/>
  <c r="Q1066" i="9"/>
  <c r="L1066" i="9"/>
  <c r="W1091" i="9"/>
  <c r="V1091" i="9"/>
  <c r="U1091" i="9"/>
  <c r="T1091" i="9"/>
  <c r="S1091" i="9" s="1"/>
  <c r="R1091" i="9"/>
  <c r="Q1065" i="9"/>
  <c r="L1065" i="9"/>
  <c r="W1090" i="9"/>
  <c r="V1090" i="9"/>
  <c r="U1090" i="9"/>
  <c r="T1090" i="9"/>
  <c r="S1090" i="9" s="1"/>
  <c r="R1090" i="9"/>
  <c r="Q1064" i="9"/>
  <c r="L1064" i="9"/>
  <c r="W1089" i="9"/>
  <c r="V1089" i="9"/>
  <c r="U1089" i="9"/>
  <c r="T1089" i="9"/>
  <c r="S1089" i="9" s="1"/>
  <c r="R1089" i="9"/>
  <c r="Q1063" i="9"/>
  <c r="L1063" i="9"/>
  <c r="W1088" i="9"/>
  <c r="V1088" i="9"/>
  <c r="U1088" i="9"/>
  <c r="T1088" i="9"/>
  <c r="S1088" i="9" s="1"/>
  <c r="R1088" i="9"/>
  <c r="Q1062" i="9"/>
  <c r="L1062" i="9"/>
  <c r="W1087" i="9"/>
  <c r="V1087" i="9"/>
  <c r="U1087" i="9"/>
  <c r="T1087" i="9"/>
  <c r="S1087" i="9" s="1"/>
  <c r="R1087" i="9"/>
  <c r="Q1061" i="9"/>
  <c r="L1061" i="9"/>
  <c r="W1086" i="9"/>
  <c r="V1086" i="9"/>
  <c r="U1086" i="9"/>
  <c r="T1086" i="9"/>
  <c r="S1086" i="9" s="1"/>
  <c r="R1086" i="9"/>
  <c r="Q1060" i="9"/>
  <c r="L1060" i="9"/>
  <c r="W1085" i="9"/>
  <c r="V1085" i="9"/>
  <c r="U1085" i="9"/>
  <c r="T1085" i="9"/>
  <c r="S1085" i="9" s="1"/>
  <c r="R1085" i="9"/>
  <c r="Q1059" i="9"/>
  <c r="L1059" i="9"/>
  <c r="W1084" i="9"/>
  <c r="V1084" i="9"/>
  <c r="U1084" i="9"/>
  <c r="T1084" i="9"/>
  <c r="S1084" i="9" s="1"/>
  <c r="R1084" i="9"/>
  <c r="Q1058" i="9"/>
  <c r="L1058" i="9"/>
  <c r="W1083" i="9"/>
  <c r="V1083" i="9"/>
  <c r="U1083" i="9"/>
  <c r="T1083" i="9"/>
  <c r="S1083" i="9" s="1"/>
  <c r="R1083" i="9"/>
  <c r="Q1057" i="9"/>
  <c r="L1057" i="9"/>
  <c r="W1082" i="9"/>
  <c r="V1082" i="9"/>
  <c r="U1082" i="9"/>
  <c r="T1082" i="9"/>
  <c r="S1082" i="9" s="1"/>
  <c r="R1082" i="9"/>
  <c r="Q1056" i="9"/>
  <c r="L1056" i="9"/>
  <c r="W1081" i="9"/>
  <c r="V1081" i="9"/>
  <c r="U1081" i="9"/>
  <c r="T1081" i="9"/>
  <c r="S1081" i="9" s="1"/>
  <c r="R1081" i="9"/>
  <c r="Q1055" i="9"/>
  <c r="L1055" i="9"/>
  <c r="W1080" i="9"/>
  <c r="V1080" i="9"/>
  <c r="U1080" i="9"/>
  <c r="T1080" i="9"/>
  <c r="S1080" i="9" s="1"/>
  <c r="R1080" i="9"/>
  <c r="Q1054" i="9"/>
  <c r="L1054" i="9"/>
  <c r="W1079" i="9"/>
  <c r="V1079" i="9"/>
  <c r="U1079" i="9"/>
  <c r="T1079" i="9"/>
  <c r="S1079" i="9" s="1"/>
  <c r="R1079" i="9"/>
  <c r="Q1053" i="9"/>
  <c r="L1053" i="9"/>
  <c r="W1078" i="9"/>
  <c r="V1078" i="9"/>
  <c r="U1078" i="9"/>
  <c r="T1078" i="9"/>
  <c r="S1078" i="9" s="1"/>
  <c r="R1078" i="9"/>
  <c r="Q1052" i="9"/>
  <c r="L1052" i="9"/>
  <c r="W1077" i="9"/>
  <c r="V1077" i="9"/>
  <c r="U1077" i="9"/>
  <c r="T1077" i="9"/>
  <c r="S1077" i="9" s="1"/>
  <c r="R1077" i="9"/>
  <c r="Q1051" i="9"/>
  <c r="L1051" i="9"/>
  <c r="W1076" i="9"/>
  <c r="V1076" i="9"/>
  <c r="U1076" i="9"/>
  <c r="T1076" i="9"/>
  <c r="S1076" i="9" s="1"/>
  <c r="R1076" i="9"/>
  <c r="Q1050" i="9"/>
  <c r="L1050" i="9"/>
  <c r="W1075" i="9"/>
  <c r="V1075" i="9"/>
  <c r="U1075" i="9"/>
  <c r="T1075" i="9"/>
  <c r="S1075" i="9" s="1"/>
  <c r="R1075" i="9"/>
  <c r="Q1049" i="9"/>
  <c r="L1049" i="9"/>
  <c r="W1074" i="9"/>
  <c r="V1074" i="9"/>
  <c r="U1074" i="9"/>
  <c r="T1074" i="9"/>
  <c r="S1074" i="9" s="1"/>
  <c r="R1074" i="9"/>
  <c r="Q1048" i="9"/>
  <c r="L1048" i="9"/>
  <c r="W1073" i="9"/>
  <c r="V1073" i="9"/>
  <c r="U1073" i="9"/>
  <c r="T1073" i="9"/>
  <c r="S1073" i="9" s="1"/>
  <c r="R1073" i="9"/>
  <c r="Q1047" i="9"/>
  <c r="L1047" i="9"/>
  <c r="W1072" i="9"/>
  <c r="V1072" i="9"/>
  <c r="U1072" i="9"/>
  <c r="T1072" i="9"/>
  <c r="S1072" i="9" s="1"/>
  <c r="R1072" i="9"/>
  <c r="Q1046" i="9"/>
  <c r="L1046" i="9"/>
  <c r="W1071" i="9"/>
  <c r="V1071" i="9"/>
  <c r="U1071" i="9"/>
  <c r="T1071" i="9"/>
  <c r="S1071" i="9" s="1"/>
  <c r="R1071" i="9"/>
  <c r="Q1045" i="9"/>
  <c r="L1045" i="9"/>
  <c r="W1070" i="9"/>
  <c r="V1070" i="9"/>
  <c r="U1070" i="9"/>
  <c r="T1070" i="9"/>
  <c r="S1070" i="9" s="1"/>
  <c r="R1070" i="9"/>
  <c r="Q1044" i="9"/>
  <c r="L1044" i="9"/>
  <c r="W1069" i="9"/>
  <c r="V1069" i="9"/>
  <c r="U1069" i="9"/>
  <c r="T1069" i="9"/>
  <c r="S1069" i="9" s="1"/>
  <c r="R1069" i="9"/>
  <c r="Q1043" i="9"/>
  <c r="L1043" i="9"/>
  <c r="W1068" i="9"/>
  <c r="V1068" i="9"/>
  <c r="U1068" i="9"/>
  <c r="T1068" i="9"/>
  <c r="S1068" i="9" s="1"/>
  <c r="R1068" i="9"/>
  <c r="Q1042" i="9"/>
  <c r="L1042" i="9"/>
  <c r="W1067" i="9"/>
  <c r="V1067" i="9"/>
  <c r="U1067" i="9"/>
  <c r="T1067" i="9"/>
  <c r="S1067" i="9" s="1"/>
  <c r="R1067" i="9"/>
  <c r="Q1041" i="9"/>
  <c r="L1041" i="9"/>
  <c r="W1066" i="9"/>
  <c r="V1066" i="9"/>
  <c r="U1066" i="9"/>
  <c r="T1066" i="9"/>
  <c r="S1066" i="9" s="1"/>
  <c r="R1066" i="9"/>
  <c r="Q1040" i="9"/>
  <c r="L1040" i="9"/>
  <c r="W1065" i="9"/>
  <c r="V1065" i="9"/>
  <c r="U1065" i="9"/>
  <c r="T1065" i="9"/>
  <c r="S1065" i="9" s="1"/>
  <c r="R1065" i="9"/>
  <c r="Q1039" i="9"/>
  <c r="L1039" i="9"/>
  <c r="W1064" i="9"/>
  <c r="V1064" i="9"/>
  <c r="U1064" i="9"/>
  <c r="T1064" i="9"/>
  <c r="S1064" i="9" s="1"/>
  <c r="R1064" i="9"/>
  <c r="Q1038" i="9"/>
  <c r="L1038" i="9"/>
  <c r="W1063" i="9"/>
  <c r="V1063" i="9"/>
  <c r="U1063" i="9"/>
  <c r="T1063" i="9"/>
  <c r="S1063" i="9" s="1"/>
  <c r="R1063" i="9"/>
  <c r="Q1037" i="9"/>
  <c r="L1037" i="9"/>
  <c r="W1062" i="9"/>
  <c r="V1062" i="9"/>
  <c r="U1062" i="9"/>
  <c r="T1062" i="9"/>
  <c r="S1062" i="9" s="1"/>
  <c r="R1062" i="9"/>
  <c r="Q1036" i="9"/>
  <c r="L1036" i="9"/>
  <c r="W1061" i="9"/>
  <c r="V1061" i="9"/>
  <c r="U1061" i="9"/>
  <c r="T1061" i="9"/>
  <c r="S1061" i="9" s="1"/>
  <c r="R1061" i="9"/>
  <c r="Q1035" i="9"/>
  <c r="L1035" i="9"/>
  <c r="W1060" i="9"/>
  <c r="V1060" i="9"/>
  <c r="U1060" i="9"/>
  <c r="T1060" i="9"/>
  <c r="S1060" i="9" s="1"/>
  <c r="R1060" i="9"/>
  <c r="Q1034" i="9"/>
  <c r="L1034" i="9"/>
  <c r="W1059" i="9"/>
  <c r="V1059" i="9"/>
  <c r="U1059" i="9"/>
  <c r="T1059" i="9"/>
  <c r="S1059" i="9" s="1"/>
  <c r="R1059" i="9"/>
  <c r="Q1033" i="9"/>
  <c r="L1033" i="9"/>
  <c r="W1058" i="9"/>
  <c r="V1058" i="9"/>
  <c r="U1058" i="9"/>
  <c r="T1058" i="9"/>
  <c r="S1058" i="9" s="1"/>
  <c r="R1058" i="9"/>
  <c r="Q1032" i="9"/>
  <c r="L1032" i="9"/>
  <c r="W1057" i="9"/>
  <c r="V1057" i="9"/>
  <c r="U1057" i="9"/>
  <c r="T1057" i="9"/>
  <c r="S1057" i="9" s="1"/>
  <c r="R1057" i="9"/>
  <c r="Q1031" i="9"/>
  <c r="L1031" i="9"/>
  <c r="W1056" i="9"/>
  <c r="V1056" i="9"/>
  <c r="U1056" i="9"/>
  <c r="T1056" i="9"/>
  <c r="S1056" i="9" s="1"/>
  <c r="R1056" i="9"/>
  <c r="Q1030" i="9"/>
  <c r="L1030" i="9"/>
  <c r="W1055" i="9"/>
  <c r="V1055" i="9"/>
  <c r="U1055" i="9"/>
  <c r="T1055" i="9"/>
  <c r="S1055" i="9" s="1"/>
  <c r="R1055" i="9"/>
  <c r="Q1029" i="9"/>
  <c r="L1029" i="9"/>
  <c r="W1054" i="9"/>
  <c r="V1054" i="9"/>
  <c r="U1054" i="9"/>
  <c r="T1054" i="9"/>
  <c r="S1054" i="9" s="1"/>
  <c r="R1054" i="9"/>
  <c r="Q1028" i="9"/>
  <c r="L1028" i="9"/>
  <c r="W1053" i="9"/>
  <c r="V1053" i="9"/>
  <c r="U1053" i="9"/>
  <c r="T1053" i="9"/>
  <c r="S1053" i="9" s="1"/>
  <c r="R1053" i="9"/>
  <c r="Q1027" i="9"/>
  <c r="L1027" i="9"/>
  <c r="W1052" i="9"/>
  <c r="V1052" i="9"/>
  <c r="U1052" i="9"/>
  <c r="T1052" i="9"/>
  <c r="S1052" i="9" s="1"/>
  <c r="R1052" i="9"/>
  <c r="Q1026" i="9"/>
  <c r="L1026" i="9"/>
  <c r="W1051" i="9"/>
  <c r="V1051" i="9"/>
  <c r="U1051" i="9"/>
  <c r="T1051" i="9"/>
  <c r="S1051" i="9" s="1"/>
  <c r="R1051" i="9"/>
  <c r="Q1025" i="9"/>
  <c r="L1025" i="9"/>
  <c r="W1050" i="9"/>
  <c r="V1050" i="9"/>
  <c r="U1050" i="9"/>
  <c r="T1050" i="9"/>
  <c r="S1050" i="9" s="1"/>
  <c r="R1050" i="9"/>
  <c r="Q1024" i="9"/>
  <c r="L1024" i="9"/>
  <c r="W1049" i="9"/>
  <c r="V1049" i="9"/>
  <c r="U1049" i="9"/>
  <c r="T1049" i="9"/>
  <c r="S1049" i="9" s="1"/>
  <c r="R1049" i="9"/>
  <c r="Q1023" i="9"/>
  <c r="L1023" i="9"/>
  <c r="W1048" i="9"/>
  <c r="V1048" i="9"/>
  <c r="U1048" i="9"/>
  <c r="T1048" i="9"/>
  <c r="S1048" i="9" s="1"/>
  <c r="R1048" i="9"/>
  <c r="Q1022" i="9"/>
  <c r="L1022" i="9"/>
  <c r="W1047" i="9"/>
  <c r="V1047" i="9"/>
  <c r="U1047" i="9"/>
  <c r="T1047" i="9"/>
  <c r="S1047" i="9" s="1"/>
  <c r="R1047" i="9"/>
  <c r="Q1021" i="9"/>
  <c r="L1021" i="9"/>
  <c r="W1046" i="9"/>
  <c r="V1046" i="9"/>
  <c r="U1046" i="9"/>
  <c r="T1046" i="9"/>
  <c r="S1046" i="9" s="1"/>
  <c r="R1046" i="9"/>
  <c r="Q1020" i="9"/>
  <c r="L1020" i="9"/>
  <c r="W1045" i="9"/>
  <c r="V1045" i="9"/>
  <c r="U1045" i="9"/>
  <c r="T1045" i="9"/>
  <c r="S1045" i="9" s="1"/>
  <c r="R1045" i="9"/>
  <c r="Q1019" i="9"/>
  <c r="L1019" i="9"/>
  <c r="W1044" i="9"/>
  <c r="V1044" i="9"/>
  <c r="U1044" i="9"/>
  <c r="T1044" i="9"/>
  <c r="S1044" i="9" s="1"/>
  <c r="R1044" i="9"/>
  <c r="Q1018" i="9"/>
  <c r="L1018" i="9"/>
  <c r="W1043" i="9"/>
  <c r="V1043" i="9"/>
  <c r="U1043" i="9"/>
  <c r="T1043" i="9"/>
  <c r="S1043" i="9" s="1"/>
  <c r="R1043" i="9"/>
  <c r="Q1017" i="9"/>
  <c r="L1017" i="9"/>
  <c r="W1042" i="9"/>
  <c r="V1042" i="9"/>
  <c r="U1042" i="9"/>
  <c r="T1042" i="9"/>
  <c r="S1042" i="9" s="1"/>
  <c r="R1042" i="9"/>
  <c r="Q1016" i="9"/>
  <c r="L1016" i="9"/>
  <c r="W1041" i="9" l="1"/>
  <c r="V1041" i="9"/>
  <c r="U1041" i="9"/>
  <c r="T1041" i="9"/>
  <c r="S1041" i="9"/>
  <c r="R1041" i="9"/>
  <c r="Q1015" i="9"/>
  <c r="L1015" i="9"/>
  <c r="W1040" i="9"/>
  <c r="V1040" i="9"/>
  <c r="U1040" i="9"/>
  <c r="T1040" i="9"/>
  <c r="S1040" i="9"/>
  <c r="R1040" i="9"/>
  <c r="Q1014" i="9"/>
  <c r="L1014" i="9"/>
  <c r="W1039" i="9"/>
  <c r="V1039" i="9"/>
  <c r="U1039" i="9"/>
  <c r="T1039" i="9"/>
  <c r="S1039" i="9"/>
  <c r="R1039" i="9"/>
  <c r="Q1013" i="9"/>
  <c r="L1013" i="9"/>
  <c r="W1038" i="9"/>
  <c r="V1038" i="9"/>
  <c r="U1038" i="9"/>
  <c r="T1038" i="9"/>
  <c r="S1038" i="9"/>
  <c r="R1038" i="9"/>
  <c r="Q1012" i="9"/>
  <c r="L1012" i="9"/>
  <c r="W1037" i="9"/>
  <c r="V1037" i="9"/>
  <c r="U1037" i="9"/>
  <c r="T1037" i="9"/>
  <c r="S1037" i="9"/>
  <c r="R1037" i="9"/>
  <c r="Q1011" i="9"/>
  <c r="L1011" i="9"/>
  <c r="W1036" i="9"/>
  <c r="V1036" i="9"/>
  <c r="U1036" i="9"/>
  <c r="T1036" i="9"/>
  <c r="S1036" i="9"/>
  <c r="R1036" i="9"/>
  <c r="Q1010" i="9"/>
  <c r="L1010" i="9"/>
  <c r="W1035" i="9"/>
  <c r="V1035" i="9"/>
  <c r="U1035" i="9"/>
  <c r="T1035" i="9"/>
  <c r="S1035" i="9"/>
  <c r="R1035" i="9"/>
  <c r="Q1009" i="9"/>
  <c r="L1009" i="9"/>
  <c r="W1034" i="9"/>
  <c r="V1034" i="9"/>
  <c r="U1034" i="9"/>
  <c r="T1034" i="9"/>
  <c r="S1034" i="9"/>
  <c r="R1034" i="9"/>
  <c r="Q1008" i="9"/>
  <c r="L1008" i="9"/>
  <c r="W1033" i="9"/>
  <c r="V1033" i="9"/>
  <c r="U1033" i="9"/>
  <c r="T1033" i="9"/>
  <c r="S1033" i="9"/>
  <c r="R1033" i="9"/>
  <c r="Q1007" i="9"/>
  <c r="L1007" i="9"/>
  <c r="W1032" i="9"/>
  <c r="V1032" i="9"/>
  <c r="U1032" i="9"/>
  <c r="T1032" i="9"/>
  <c r="S1032" i="9" s="1"/>
  <c r="R1032" i="9"/>
  <c r="Q1006" i="9"/>
  <c r="L1006" i="9"/>
  <c r="W1031" i="9"/>
  <c r="V1031" i="9"/>
  <c r="U1031" i="9"/>
  <c r="T1031" i="9"/>
  <c r="S1031" i="9" s="1"/>
  <c r="R1031" i="9"/>
  <c r="Q1005" i="9"/>
  <c r="L1005" i="9"/>
  <c r="W1030" i="9"/>
  <c r="V1030" i="9"/>
  <c r="U1030" i="9"/>
  <c r="T1030" i="9"/>
  <c r="S1030" i="9" s="1"/>
  <c r="R1030" i="9"/>
  <c r="Q1004" i="9"/>
  <c r="L1004" i="9"/>
  <c r="W1029" i="9"/>
  <c r="V1029" i="9"/>
  <c r="U1029" i="9"/>
  <c r="T1029" i="9"/>
  <c r="S1029" i="9" s="1"/>
  <c r="R1029" i="9"/>
  <c r="Q1003" i="9"/>
  <c r="L1003" i="9"/>
  <c r="W1028" i="9"/>
  <c r="V1028" i="9"/>
  <c r="U1028" i="9"/>
  <c r="T1028" i="9"/>
  <c r="S1028" i="9" s="1"/>
  <c r="R1028" i="9"/>
  <c r="Q1002" i="9"/>
  <c r="L1002" i="9"/>
  <c r="W1027" i="9"/>
  <c r="V1027" i="9"/>
  <c r="U1027" i="9"/>
  <c r="T1027" i="9"/>
  <c r="S1027" i="9" s="1"/>
  <c r="R1027" i="9"/>
  <c r="Q1001" i="9"/>
  <c r="L1001" i="9"/>
  <c r="W1026" i="9"/>
  <c r="V1026" i="9"/>
  <c r="U1026" i="9"/>
  <c r="T1026" i="9"/>
  <c r="S1026" i="9" s="1"/>
  <c r="R1026" i="9"/>
  <c r="Q1000" i="9"/>
  <c r="L1000" i="9"/>
  <c r="W1025" i="9"/>
  <c r="V1025" i="9"/>
  <c r="U1025" i="9"/>
  <c r="T1025" i="9"/>
  <c r="S1025" i="9" s="1"/>
  <c r="R1025" i="9"/>
  <c r="Q999" i="9"/>
  <c r="L999" i="9"/>
  <c r="W1024" i="9"/>
  <c r="V1024" i="9"/>
  <c r="U1024" i="9"/>
  <c r="T1024" i="9"/>
  <c r="S1024" i="9" s="1"/>
  <c r="R1024" i="9"/>
  <c r="Q998" i="9"/>
  <c r="L998" i="9"/>
  <c r="W1023" i="9"/>
  <c r="V1023" i="9"/>
  <c r="U1023" i="9"/>
  <c r="T1023" i="9"/>
  <c r="S1023" i="9" s="1"/>
  <c r="R1023" i="9"/>
  <c r="Q997" i="9"/>
  <c r="L997" i="9"/>
  <c r="W1022" i="9"/>
  <c r="V1022" i="9"/>
  <c r="U1022" i="9"/>
  <c r="T1022" i="9"/>
  <c r="S1022" i="9" s="1"/>
  <c r="R1022" i="9"/>
  <c r="Q996" i="9"/>
  <c r="L996" i="9"/>
  <c r="W1021" i="9"/>
  <c r="V1021" i="9"/>
  <c r="U1021" i="9"/>
  <c r="T1021" i="9"/>
  <c r="S1021" i="9" s="1"/>
  <c r="R1021" i="9"/>
  <c r="Q995" i="9"/>
  <c r="L995" i="9"/>
  <c r="W1020" i="9"/>
  <c r="V1020" i="9"/>
  <c r="U1020" i="9"/>
  <c r="T1020" i="9"/>
  <c r="S1020" i="9" s="1"/>
  <c r="R1020" i="9"/>
  <c r="Q994" i="9"/>
  <c r="L994" i="9"/>
  <c r="W1019" i="9"/>
  <c r="V1019" i="9"/>
  <c r="U1019" i="9"/>
  <c r="T1019" i="9"/>
  <c r="S1019" i="9" s="1"/>
  <c r="R1019" i="9"/>
  <c r="Q993" i="9"/>
  <c r="L993" i="9"/>
  <c r="W1018" i="9"/>
  <c r="V1018" i="9"/>
  <c r="U1018" i="9"/>
  <c r="T1018" i="9"/>
  <c r="S1018" i="9" s="1"/>
  <c r="R1018" i="9"/>
  <c r="Q992" i="9"/>
  <c r="L992" i="9"/>
  <c r="W1017" i="9"/>
  <c r="V1017" i="9"/>
  <c r="U1017" i="9"/>
  <c r="T1017" i="9"/>
  <c r="S1017" i="9" s="1"/>
  <c r="R1017" i="9"/>
  <c r="Q991" i="9"/>
  <c r="L991" i="9"/>
  <c r="W1016" i="9"/>
  <c r="V1016" i="9"/>
  <c r="U1016" i="9"/>
  <c r="T1016" i="9"/>
  <c r="S1016" i="9" s="1"/>
  <c r="R1016" i="9"/>
  <c r="Q990" i="9"/>
  <c r="L990" i="9"/>
  <c r="W1015" i="9"/>
  <c r="V1015" i="9"/>
  <c r="U1015" i="9"/>
  <c r="T1015" i="9"/>
  <c r="S1015" i="9" s="1"/>
  <c r="R1015" i="9"/>
  <c r="Q989" i="9"/>
  <c r="L989" i="9"/>
  <c r="W1014" i="9"/>
  <c r="V1014" i="9"/>
  <c r="U1014" i="9"/>
  <c r="T1014" i="9"/>
  <c r="S1014" i="9" s="1"/>
  <c r="R1014" i="9"/>
  <c r="Q988" i="9"/>
  <c r="L988" i="9"/>
  <c r="W1013" i="9"/>
  <c r="V1013" i="9"/>
  <c r="U1013" i="9"/>
  <c r="T1013" i="9"/>
  <c r="S1013" i="9" s="1"/>
  <c r="R1013" i="9"/>
  <c r="Q987" i="9"/>
  <c r="L987" i="9"/>
  <c r="W1012" i="9"/>
  <c r="V1012" i="9"/>
  <c r="U1012" i="9"/>
  <c r="T1012" i="9"/>
  <c r="S1012" i="9" s="1"/>
  <c r="R1012" i="9"/>
  <c r="Q986" i="9"/>
  <c r="L986" i="9"/>
  <c r="W1011" i="9"/>
  <c r="V1011" i="9"/>
  <c r="U1011" i="9"/>
  <c r="T1011" i="9"/>
  <c r="S1011" i="9" s="1"/>
  <c r="R1011" i="9"/>
  <c r="Q985" i="9"/>
  <c r="L985" i="9"/>
  <c r="W1010" i="9"/>
  <c r="V1010" i="9"/>
  <c r="U1010" i="9"/>
  <c r="T1010" i="9"/>
  <c r="S1010" i="9" s="1"/>
  <c r="R1010" i="9"/>
  <c r="Q984" i="9"/>
  <c r="L984" i="9"/>
  <c r="W1009" i="9"/>
  <c r="V1009" i="9"/>
  <c r="U1009" i="9"/>
  <c r="T1009" i="9"/>
  <c r="S1009" i="9" s="1"/>
  <c r="R1009" i="9"/>
  <c r="Q983" i="9"/>
  <c r="L983" i="9"/>
  <c r="W1008" i="9"/>
  <c r="V1008" i="9"/>
  <c r="U1008" i="9"/>
  <c r="T1008" i="9"/>
  <c r="S1008" i="9" s="1"/>
  <c r="R1008" i="9"/>
  <c r="Q982" i="9"/>
  <c r="L982" i="9"/>
  <c r="W1007" i="9"/>
  <c r="V1007" i="9"/>
  <c r="U1007" i="9"/>
  <c r="T1007" i="9"/>
  <c r="S1007" i="9" s="1"/>
  <c r="R1007" i="9"/>
  <c r="Q981" i="9"/>
  <c r="L981" i="9"/>
  <c r="W1006" i="9"/>
  <c r="V1006" i="9"/>
  <c r="U1006" i="9"/>
  <c r="T1006" i="9"/>
  <c r="S1006" i="9" s="1"/>
  <c r="R1006" i="9"/>
  <c r="Q980" i="9"/>
  <c r="L980" i="9"/>
  <c r="W1005" i="9"/>
  <c r="V1005" i="9"/>
  <c r="U1005" i="9"/>
  <c r="T1005" i="9"/>
  <c r="S1005" i="9" s="1"/>
  <c r="R1005" i="9"/>
  <c r="Q979" i="9"/>
  <c r="L979" i="9"/>
  <c r="W1004" i="9"/>
  <c r="V1004" i="9"/>
  <c r="U1004" i="9"/>
  <c r="T1004" i="9"/>
  <c r="S1004" i="9" s="1"/>
  <c r="R1004" i="9"/>
  <c r="Q978" i="9"/>
  <c r="L978" i="9"/>
  <c r="W1003" i="9"/>
  <c r="V1003" i="9"/>
  <c r="U1003" i="9"/>
  <c r="T1003" i="9"/>
  <c r="S1003" i="9" s="1"/>
  <c r="R1003" i="9"/>
  <c r="Q977" i="9"/>
  <c r="L977" i="9"/>
  <c r="W1002" i="9"/>
  <c r="V1002" i="9"/>
  <c r="U1002" i="9"/>
  <c r="T1002" i="9"/>
  <c r="S1002" i="9" s="1"/>
  <c r="R1002" i="9"/>
  <c r="Q976" i="9"/>
  <c r="L976" i="9"/>
  <c r="W1001" i="9"/>
  <c r="V1001" i="9"/>
  <c r="U1001" i="9"/>
  <c r="T1001" i="9"/>
  <c r="S1001" i="9" s="1"/>
  <c r="R1001" i="9"/>
  <c r="Q975" i="9"/>
  <c r="L975" i="9"/>
  <c r="W1000" i="9"/>
  <c r="V1000" i="9"/>
  <c r="U1000" i="9"/>
  <c r="T1000" i="9"/>
  <c r="S1000" i="9" s="1"/>
  <c r="R1000" i="9"/>
  <c r="Q974" i="9"/>
  <c r="L974" i="9"/>
  <c r="W999" i="9"/>
  <c r="V999" i="9"/>
  <c r="U999" i="9"/>
  <c r="T999" i="9"/>
  <c r="S999" i="9" s="1"/>
  <c r="R999" i="9"/>
  <c r="Q973" i="9"/>
  <c r="L973" i="9"/>
  <c r="W998" i="9"/>
  <c r="V998" i="9"/>
  <c r="U998" i="9"/>
  <c r="T998" i="9"/>
  <c r="S998" i="9" s="1"/>
  <c r="R998" i="9"/>
  <c r="Q972" i="9"/>
  <c r="L972" i="9"/>
  <c r="W997" i="9"/>
  <c r="V997" i="9"/>
  <c r="U997" i="9"/>
  <c r="T997" i="9"/>
  <c r="S997" i="9" s="1"/>
  <c r="R997" i="9"/>
  <c r="Q971" i="9"/>
  <c r="L971" i="9"/>
  <c r="W996" i="9"/>
  <c r="V996" i="9"/>
  <c r="U996" i="9"/>
  <c r="T996" i="9"/>
  <c r="S996" i="9" s="1"/>
  <c r="R996" i="9"/>
  <c r="Q970" i="9"/>
  <c r="L970" i="9"/>
  <c r="W995" i="9"/>
  <c r="V995" i="9"/>
  <c r="U995" i="9"/>
  <c r="T995" i="9"/>
  <c r="S995" i="9" s="1"/>
  <c r="R995" i="9"/>
  <c r="Q969" i="9"/>
  <c r="L969" i="9"/>
  <c r="W994" i="9"/>
  <c r="V994" i="9"/>
  <c r="U994" i="9"/>
  <c r="T994" i="9"/>
  <c r="S994" i="9" s="1"/>
  <c r="R994" i="9"/>
  <c r="Q968" i="9"/>
  <c r="L968" i="9"/>
  <c r="W993" i="9"/>
  <c r="V993" i="9"/>
  <c r="U993" i="9"/>
  <c r="T993" i="9"/>
  <c r="S993" i="9" s="1"/>
  <c r="R993" i="9"/>
  <c r="Q967" i="9"/>
  <c r="L967" i="9"/>
  <c r="W992" i="9"/>
  <c r="V992" i="9"/>
  <c r="U992" i="9"/>
  <c r="T992" i="9"/>
  <c r="S992" i="9" s="1"/>
  <c r="R992" i="9"/>
  <c r="Q966" i="9"/>
  <c r="L966" i="9"/>
  <c r="W991" i="9"/>
  <c r="V991" i="9"/>
  <c r="U991" i="9"/>
  <c r="T991" i="9"/>
  <c r="S991" i="9" s="1"/>
  <c r="R991" i="9"/>
  <c r="Q965" i="9"/>
  <c r="L965" i="9"/>
  <c r="W990" i="9"/>
  <c r="V990" i="9"/>
  <c r="U990" i="9"/>
  <c r="T990" i="9"/>
  <c r="S990" i="9" s="1"/>
  <c r="R990" i="9"/>
  <c r="Q964" i="9"/>
  <c r="L964" i="9"/>
  <c r="W989" i="9"/>
  <c r="V989" i="9"/>
  <c r="U989" i="9"/>
  <c r="T989" i="9"/>
  <c r="S989" i="9" s="1"/>
  <c r="R989" i="9"/>
  <c r="Q963" i="9"/>
  <c r="L963" i="9"/>
  <c r="W988" i="9"/>
  <c r="V988" i="9"/>
  <c r="U988" i="9"/>
  <c r="T988" i="9"/>
  <c r="S988" i="9" s="1"/>
  <c r="R988" i="9"/>
  <c r="Q962" i="9"/>
  <c r="L962" i="9"/>
  <c r="W987" i="9"/>
  <c r="V987" i="9"/>
  <c r="U987" i="9"/>
  <c r="T987" i="9"/>
  <c r="S987" i="9" s="1"/>
  <c r="R987" i="9"/>
  <c r="Q961" i="9"/>
  <c r="L961" i="9"/>
  <c r="W986" i="9"/>
  <c r="V986" i="9"/>
  <c r="U986" i="9"/>
  <c r="T986" i="9"/>
  <c r="S986" i="9" s="1"/>
  <c r="R986" i="9"/>
  <c r="Q960" i="9"/>
  <c r="L960" i="9"/>
  <c r="W985" i="9"/>
  <c r="V985" i="9"/>
  <c r="U985" i="9"/>
  <c r="T985" i="9"/>
  <c r="S985" i="9" s="1"/>
  <c r="R985" i="9"/>
  <c r="Q959" i="9"/>
  <c r="L959" i="9"/>
  <c r="W984" i="9"/>
  <c r="V984" i="9"/>
  <c r="U984" i="9"/>
  <c r="T984" i="9"/>
  <c r="S984" i="9" s="1"/>
  <c r="R984" i="9"/>
  <c r="Q958" i="9"/>
  <c r="L958" i="9"/>
  <c r="W983" i="9"/>
  <c r="V983" i="9"/>
  <c r="U983" i="9"/>
  <c r="T983" i="9"/>
  <c r="S983" i="9" s="1"/>
  <c r="R983" i="9"/>
  <c r="Q957" i="9"/>
  <c r="L957" i="9"/>
  <c r="W982" i="9"/>
  <c r="V982" i="9"/>
  <c r="U982" i="9"/>
  <c r="T982" i="9"/>
  <c r="S982" i="9" s="1"/>
  <c r="R982" i="9"/>
  <c r="Q956" i="9"/>
  <c r="L956" i="9"/>
  <c r="W981" i="9"/>
  <c r="V981" i="9"/>
  <c r="U981" i="9"/>
  <c r="T981" i="9"/>
  <c r="S981" i="9" s="1"/>
  <c r="R981" i="9"/>
  <c r="Q955" i="9"/>
  <c r="L955" i="9"/>
  <c r="W980" i="9"/>
  <c r="V980" i="9"/>
  <c r="U980" i="9"/>
  <c r="T980" i="9"/>
  <c r="S980" i="9" s="1"/>
  <c r="R980" i="9"/>
  <c r="Q954" i="9"/>
  <c r="L954" i="9"/>
  <c r="W979" i="9" l="1"/>
  <c r="V979" i="9"/>
  <c r="U979" i="9"/>
  <c r="T979" i="9"/>
  <c r="S979" i="9"/>
  <c r="R979" i="9"/>
  <c r="Q953" i="9"/>
  <c r="L953" i="9"/>
  <c r="W978" i="9"/>
  <c r="V978" i="9"/>
  <c r="U978" i="9"/>
  <c r="T978" i="9"/>
  <c r="S978" i="9"/>
  <c r="R978" i="9"/>
  <c r="Q952" i="9"/>
  <c r="L952" i="9"/>
  <c r="W977" i="9"/>
  <c r="V977" i="9"/>
  <c r="U977" i="9"/>
  <c r="T977" i="9"/>
  <c r="S977" i="9"/>
  <c r="R977" i="9"/>
  <c r="Q951" i="9"/>
  <c r="L951" i="9"/>
  <c r="W976" i="9"/>
  <c r="V976" i="9"/>
  <c r="U976" i="9"/>
  <c r="T976" i="9"/>
  <c r="S976" i="9"/>
  <c r="R976" i="9"/>
  <c r="Q950" i="9"/>
  <c r="L950" i="9"/>
  <c r="W975" i="9"/>
  <c r="V975" i="9"/>
  <c r="U975" i="9"/>
  <c r="T975" i="9"/>
  <c r="S975" i="9"/>
  <c r="R975" i="9"/>
  <c r="Q949" i="9"/>
  <c r="L949" i="9"/>
  <c r="W974" i="9"/>
  <c r="V974" i="9"/>
  <c r="U974" i="9"/>
  <c r="T974" i="9"/>
  <c r="S974" i="9"/>
  <c r="R974" i="9"/>
  <c r="Q948" i="9"/>
  <c r="L948" i="9"/>
  <c r="W973" i="9"/>
  <c r="V973" i="9"/>
  <c r="U973" i="9"/>
  <c r="T973" i="9"/>
  <c r="S973" i="9"/>
  <c r="R973" i="9"/>
  <c r="Q947" i="9"/>
  <c r="L947" i="9"/>
  <c r="W972" i="9"/>
  <c r="V972" i="9"/>
  <c r="U972" i="9"/>
  <c r="T972" i="9"/>
  <c r="S972" i="9"/>
  <c r="R972" i="9"/>
  <c r="Q946" i="9"/>
  <c r="L946" i="9"/>
  <c r="W971" i="9"/>
  <c r="V971" i="9"/>
  <c r="U971" i="9"/>
  <c r="T971" i="9"/>
  <c r="S971" i="9"/>
  <c r="R971" i="9"/>
  <c r="Q945" i="9"/>
  <c r="L945" i="9"/>
  <c r="W970" i="9"/>
  <c r="V970" i="9"/>
  <c r="U970" i="9"/>
  <c r="T970" i="9"/>
  <c r="S970" i="9"/>
  <c r="R970" i="9"/>
  <c r="Q944" i="9"/>
  <c r="L944" i="9"/>
  <c r="W969" i="9"/>
  <c r="V969" i="9"/>
  <c r="U969" i="9"/>
  <c r="T969" i="9"/>
  <c r="S969" i="9"/>
  <c r="R969" i="9"/>
  <c r="Q943" i="9"/>
  <c r="L943" i="9"/>
  <c r="W968" i="9"/>
  <c r="V968" i="9"/>
  <c r="U968" i="9"/>
  <c r="T968" i="9"/>
  <c r="S968" i="9"/>
  <c r="R968" i="9"/>
  <c r="Q942" i="9"/>
  <c r="L942" i="9"/>
  <c r="W967" i="9"/>
  <c r="V967" i="9"/>
  <c r="U967" i="9"/>
  <c r="T967" i="9"/>
  <c r="S967" i="9"/>
  <c r="R967" i="9"/>
  <c r="Q941" i="9"/>
  <c r="L941" i="9"/>
  <c r="W966" i="9"/>
  <c r="V966" i="9"/>
  <c r="U966" i="9"/>
  <c r="T966" i="9"/>
  <c r="S966" i="9"/>
  <c r="R966" i="9"/>
  <c r="Q940" i="9"/>
  <c r="L940" i="9"/>
  <c r="W965" i="9"/>
  <c r="V965" i="9"/>
  <c r="U965" i="9"/>
  <c r="T965" i="9"/>
  <c r="S965" i="9"/>
  <c r="R965" i="9"/>
  <c r="Q939" i="9"/>
  <c r="L939" i="9"/>
  <c r="W964" i="9"/>
  <c r="V964" i="9"/>
  <c r="U964" i="9"/>
  <c r="T964" i="9"/>
  <c r="S964" i="9"/>
  <c r="R964" i="9"/>
  <c r="Q938" i="9"/>
  <c r="L938" i="9"/>
  <c r="W963" i="9"/>
  <c r="V963" i="9"/>
  <c r="U963" i="9"/>
  <c r="T963" i="9"/>
  <c r="S963" i="9"/>
  <c r="R963" i="9"/>
  <c r="Q937" i="9"/>
  <c r="L937" i="9"/>
  <c r="W962" i="9"/>
  <c r="V962" i="9"/>
  <c r="U962" i="9"/>
  <c r="T962" i="9"/>
  <c r="S962" i="9"/>
  <c r="R962" i="9"/>
  <c r="Q936" i="9"/>
  <c r="L936" i="9"/>
  <c r="W961" i="9"/>
  <c r="V961" i="9"/>
  <c r="U961" i="9"/>
  <c r="T961" i="9"/>
  <c r="S961" i="9"/>
  <c r="R961" i="9"/>
  <c r="Q935" i="9"/>
  <c r="L935" i="9"/>
  <c r="W960" i="9"/>
  <c r="V960" i="9"/>
  <c r="U960" i="9"/>
  <c r="T960" i="9"/>
  <c r="S960" i="9"/>
  <c r="R960" i="9"/>
  <c r="Q934" i="9"/>
  <c r="L934" i="9"/>
  <c r="W959" i="9"/>
  <c r="V959" i="9"/>
  <c r="U959" i="9"/>
  <c r="T959" i="9"/>
  <c r="S959" i="9"/>
  <c r="R959" i="9"/>
  <c r="Q933" i="9"/>
  <c r="L933" i="9"/>
  <c r="W958" i="9"/>
  <c r="V958" i="9"/>
  <c r="U958" i="9"/>
  <c r="T958" i="9"/>
  <c r="S958" i="9"/>
  <c r="R958" i="9"/>
  <c r="Q932" i="9"/>
  <c r="L932" i="9"/>
  <c r="W957" i="9"/>
  <c r="V957" i="9"/>
  <c r="U957" i="9"/>
  <c r="T957" i="9"/>
  <c r="S957" i="9"/>
  <c r="R957" i="9"/>
  <c r="Q931" i="9"/>
  <c r="L931" i="9"/>
  <c r="W956" i="9"/>
  <c r="V956" i="9"/>
  <c r="U956" i="9"/>
  <c r="T956" i="9"/>
  <c r="S956" i="9"/>
  <c r="R956" i="9"/>
  <c r="Q930" i="9"/>
  <c r="L930" i="9"/>
  <c r="W955" i="9"/>
  <c r="V955" i="9"/>
  <c r="U955" i="9"/>
  <c r="T955" i="9"/>
  <c r="S955" i="9"/>
  <c r="R955" i="9"/>
  <c r="Q929" i="9"/>
  <c r="L929" i="9"/>
  <c r="W954" i="9"/>
  <c r="V954" i="9"/>
  <c r="U954" i="9"/>
  <c r="T954" i="9"/>
  <c r="S954" i="9"/>
  <c r="R954" i="9"/>
  <c r="Q928" i="9"/>
  <c r="L928" i="9"/>
  <c r="W953" i="9"/>
  <c r="V953" i="9"/>
  <c r="U953" i="9"/>
  <c r="T953" i="9"/>
  <c r="S953" i="9"/>
  <c r="R953" i="9"/>
  <c r="Q927" i="9"/>
  <c r="L927" i="9"/>
  <c r="W952" i="9"/>
  <c r="V952" i="9"/>
  <c r="U952" i="9"/>
  <c r="T952" i="9"/>
  <c r="S952" i="9"/>
  <c r="R952" i="9"/>
  <c r="Q926" i="9"/>
  <c r="L926" i="9"/>
  <c r="W951" i="9"/>
  <c r="V951" i="9"/>
  <c r="U951" i="9"/>
  <c r="T951" i="9"/>
  <c r="S951" i="9"/>
  <c r="R951" i="9"/>
  <c r="Q925" i="9"/>
  <c r="L925" i="9"/>
  <c r="W950" i="9"/>
  <c r="V950" i="9"/>
  <c r="U950" i="9"/>
  <c r="T950" i="9"/>
  <c r="S950" i="9"/>
  <c r="R950" i="9"/>
  <c r="Q924" i="9"/>
  <c r="L924" i="9"/>
  <c r="W949" i="9"/>
  <c r="V949" i="9"/>
  <c r="U949" i="9"/>
  <c r="T949" i="9"/>
  <c r="S949" i="9"/>
  <c r="R949" i="9"/>
  <c r="Q923" i="9"/>
  <c r="L923" i="9"/>
  <c r="W948" i="9"/>
  <c r="V948" i="9"/>
  <c r="U948" i="9"/>
  <c r="T948" i="9"/>
  <c r="S948" i="9"/>
  <c r="R948" i="9"/>
  <c r="Q922" i="9"/>
  <c r="L922" i="9"/>
  <c r="W947" i="9"/>
  <c r="V947" i="9"/>
  <c r="U947" i="9"/>
  <c r="T947" i="9"/>
  <c r="S947" i="9"/>
  <c r="R947" i="9"/>
  <c r="Q921" i="9"/>
  <c r="L921" i="9"/>
  <c r="W946" i="9"/>
  <c r="V946" i="9"/>
  <c r="U946" i="9"/>
  <c r="T946" i="9"/>
  <c r="S946" i="9"/>
  <c r="R946" i="9"/>
  <c r="Q920" i="9"/>
  <c r="L920" i="9"/>
  <c r="W945" i="9"/>
  <c r="V945" i="9"/>
  <c r="U945" i="9"/>
  <c r="T945" i="9"/>
  <c r="S945" i="9"/>
  <c r="R945" i="9"/>
  <c r="Q919" i="9"/>
  <c r="L919" i="9"/>
  <c r="W944" i="9"/>
  <c r="V944" i="9"/>
  <c r="U944" i="9"/>
  <c r="T944" i="9"/>
  <c r="S944" i="9"/>
  <c r="R944" i="9"/>
  <c r="Q918" i="9"/>
  <c r="L918" i="9"/>
  <c r="W943" i="9"/>
  <c r="V943" i="9"/>
  <c r="U943" i="9"/>
  <c r="T943" i="9"/>
  <c r="S943" i="9"/>
  <c r="R943" i="9"/>
  <c r="Q917" i="9"/>
  <c r="L917" i="9"/>
  <c r="W942" i="9"/>
  <c r="V942" i="9"/>
  <c r="U942" i="9"/>
  <c r="T942" i="9"/>
  <c r="S942" i="9"/>
  <c r="R942" i="9"/>
  <c r="Q916" i="9"/>
  <c r="L916" i="9"/>
  <c r="W941" i="9"/>
  <c r="V941" i="9"/>
  <c r="U941" i="9"/>
  <c r="T941" i="9"/>
  <c r="S941" i="9"/>
  <c r="R941" i="9"/>
  <c r="Q915" i="9"/>
  <c r="L915" i="9"/>
  <c r="W940" i="9"/>
  <c r="V940" i="9"/>
  <c r="U940" i="9"/>
  <c r="T940" i="9"/>
  <c r="S940" i="9"/>
  <c r="R940" i="9"/>
  <c r="Q914" i="9"/>
  <c r="L914" i="9"/>
  <c r="W939" i="9"/>
  <c r="V939" i="9"/>
  <c r="U939" i="9"/>
  <c r="T939" i="9"/>
  <c r="S939" i="9"/>
  <c r="R939" i="9"/>
  <c r="Q913" i="9"/>
  <c r="L913" i="9"/>
  <c r="W938" i="9"/>
  <c r="V938" i="9"/>
  <c r="U938" i="9"/>
  <c r="T938" i="9"/>
  <c r="S938" i="9"/>
  <c r="R938" i="9"/>
  <c r="Q912" i="9"/>
  <c r="L912" i="9"/>
  <c r="W937" i="9"/>
  <c r="V937" i="9"/>
  <c r="U937" i="9"/>
  <c r="T937" i="9"/>
  <c r="S937" i="9"/>
  <c r="R937" i="9"/>
  <c r="Q911" i="9"/>
  <c r="L911" i="9"/>
  <c r="W936" i="9"/>
  <c r="V936" i="9"/>
  <c r="U936" i="9"/>
  <c r="T936" i="9"/>
  <c r="S936" i="9"/>
  <c r="R936" i="9"/>
  <c r="Q910" i="9"/>
  <c r="L910" i="9"/>
  <c r="W935" i="9"/>
  <c r="V935" i="9"/>
  <c r="U935" i="9"/>
  <c r="T935" i="9"/>
  <c r="S935" i="9"/>
  <c r="R935" i="9"/>
  <c r="Q909" i="9"/>
  <c r="L909" i="9"/>
  <c r="W934" i="9"/>
  <c r="V934" i="9"/>
  <c r="U934" i="9"/>
  <c r="T934" i="9"/>
  <c r="S934" i="9"/>
  <c r="R934" i="9"/>
  <c r="Q908" i="9"/>
  <c r="L908" i="9"/>
  <c r="W933" i="9"/>
  <c r="V933" i="9"/>
  <c r="U933" i="9"/>
  <c r="T933" i="9"/>
  <c r="S933" i="9"/>
  <c r="R933" i="9"/>
  <c r="Q907" i="9"/>
  <c r="L907" i="9"/>
  <c r="W932" i="9"/>
  <c r="V932" i="9"/>
  <c r="U932" i="9"/>
  <c r="T932" i="9"/>
  <c r="S932" i="9"/>
  <c r="R932" i="9"/>
  <c r="Q906" i="9"/>
  <c r="L906" i="9"/>
  <c r="W931" i="9"/>
  <c r="V931" i="9"/>
  <c r="U931" i="9"/>
  <c r="T931" i="9"/>
  <c r="S931" i="9"/>
  <c r="R931" i="9"/>
  <c r="Q905" i="9"/>
  <c r="L905" i="9"/>
  <c r="W930" i="9"/>
  <c r="V930" i="9"/>
  <c r="U930" i="9"/>
  <c r="T930" i="9"/>
  <c r="S930" i="9"/>
  <c r="R930" i="9"/>
  <c r="Q904" i="9"/>
  <c r="L904" i="9"/>
  <c r="W929" i="9"/>
  <c r="V929" i="9"/>
  <c r="U929" i="9"/>
  <c r="T929" i="9"/>
  <c r="S929" i="9"/>
  <c r="R929" i="9"/>
  <c r="Q903" i="9"/>
  <c r="L903" i="9"/>
  <c r="W928" i="9"/>
  <c r="V928" i="9"/>
  <c r="U928" i="9"/>
  <c r="T928" i="9"/>
  <c r="S928" i="9"/>
  <c r="R928" i="9"/>
  <c r="Q902" i="9"/>
  <c r="L902" i="9"/>
  <c r="W927" i="9"/>
  <c r="V927" i="9"/>
  <c r="U927" i="9"/>
  <c r="T927" i="9"/>
  <c r="S927" i="9"/>
  <c r="R927" i="9"/>
  <c r="Q901" i="9"/>
  <c r="L901" i="9"/>
  <c r="W926" i="9"/>
  <c r="V926" i="9"/>
  <c r="U926" i="9"/>
  <c r="T926" i="9"/>
  <c r="S926" i="9"/>
  <c r="R926" i="9"/>
  <c r="Q900" i="9"/>
  <c r="L900" i="9"/>
  <c r="W925" i="9" l="1"/>
  <c r="V925" i="9"/>
  <c r="U925" i="9"/>
  <c r="T925" i="9"/>
  <c r="S925" i="9"/>
  <c r="R925" i="9"/>
  <c r="Q899" i="9"/>
  <c r="L899" i="9"/>
  <c r="W924" i="9"/>
  <c r="V924" i="9"/>
  <c r="U924" i="9"/>
  <c r="T924" i="9"/>
  <c r="S924" i="9"/>
  <c r="R924" i="9"/>
  <c r="Q898" i="9"/>
  <c r="L898" i="9"/>
  <c r="W923" i="9"/>
  <c r="V923" i="9"/>
  <c r="U923" i="9"/>
  <c r="T923" i="9"/>
  <c r="S923" i="9"/>
  <c r="R923" i="9"/>
  <c r="Q897" i="9"/>
  <c r="L897" i="9"/>
  <c r="W922" i="9"/>
  <c r="V922" i="9"/>
  <c r="U922" i="9"/>
  <c r="T922" i="9"/>
  <c r="S922" i="9"/>
  <c r="R922" i="9"/>
  <c r="Q896" i="9"/>
  <c r="L896" i="9"/>
  <c r="W921" i="9"/>
  <c r="V921" i="9"/>
  <c r="U921" i="9"/>
  <c r="T921" i="9"/>
  <c r="S921" i="9" s="1"/>
  <c r="R921" i="9"/>
  <c r="Q895" i="9"/>
  <c r="L895" i="9"/>
  <c r="W920" i="9"/>
  <c r="V920" i="9"/>
  <c r="U920" i="9"/>
  <c r="T920" i="9"/>
  <c r="S920" i="9" s="1"/>
  <c r="R920" i="9"/>
  <c r="Q894" i="9"/>
  <c r="L894" i="9"/>
  <c r="W919" i="9"/>
  <c r="V919" i="9"/>
  <c r="U919" i="9"/>
  <c r="T919" i="9"/>
  <c r="S919" i="9" s="1"/>
  <c r="R919" i="9"/>
  <c r="Q893" i="9"/>
  <c r="L893" i="9"/>
  <c r="W918" i="9"/>
  <c r="V918" i="9"/>
  <c r="U918" i="9"/>
  <c r="T918" i="9"/>
  <c r="S918" i="9" s="1"/>
  <c r="R918" i="9"/>
  <c r="Q892" i="9"/>
  <c r="L892" i="9"/>
  <c r="W917" i="9"/>
  <c r="V917" i="9"/>
  <c r="U917" i="9"/>
  <c r="T917" i="9"/>
  <c r="S917" i="9" s="1"/>
  <c r="R917" i="9"/>
  <c r="Q891" i="9"/>
  <c r="L891" i="9"/>
  <c r="W916" i="9"/>
  <c r="V916" i="9"/>
  <c r="U916" i="9"/>
  <c r="T916" i="9"/>
  <c r="S916" i="9" s="1"/>
  <c r="R916" i="9"/>
  <c r="Q890" i="9"/>
  <c r="L890" i="9"/>
  <c r="W915" i="9"/>
  <c r="V915" i="9"/>
  <c r="U915" i="9"/>
  <c r="T915" i="9"/>
  <c r="S915" i="9" s="1"/>
  <c r="R915" i="9"/>
  <c r="Q889" i="9"/>
  <c r="L889" i="9"/>
  <c r="W914" i="9"/>
  <c r="V914" i="9"/>
  <c r="U914" i="9"/>
  <c r="T914" i="9"/>
  <c r="S914" i="9" s="1"/>
  <c r="R914" i="9"/>
  <c r="Q888" i="9"/>
  <c r="L888" i="9"/>
  <c r="W913" i="9"/>
  <c r="V913" i="9"/>
  <c r="U913" i="9"/>
  <c r="T913" i="9"/>
  <c r="S913" i="9" s="1"/>
  <c r="R913" i="9"/>
  <c r="Q887" i="9"/>
  <c r="L887" i="9"/>
  <c r="W912" i="9"/>
  <c r="V912" i="9"/>
  <c r="U912" i="9"/>
  <c r="T912" i="9"/>
  <c r="S912" i="9" s="1"/>
  <c r="R912" i="9"/>
  <c r="Q886" i="9"/>
  <c r="L886" i="9"/>
  <c r="W911" i="9"/>
  <c r="V911" i="9"/>
  <c r="U911" i="9"/>
  <c r="T911" i="9"/>
  <c r="S911" i="9" s="1"/>
  <c r="R911" i="9"/>
  <c r="Q885" i="9"/>
  <c r="L885" i="9"/>
  <c r="W910" i="9"/>
  <c r="V910" i="9"/>
  <c r="U910" i="9"/>
  <c r="T910" i="9"/>
  <c r="S910" i="9" s="1"/>
  <c r="R910" i="9"/>
  <c r="Q884" i="9"/>
  <c r="L884" i="9"/>
  <c r="W909" i="9"/>
  <c r="V909" i="9"/>
  <c r="U909" i="9"/>
  <c r="T909" i="9"/>
  <c r="S909" i="9" s="1"/>
  <c r="R909" i="9"/>
  <c r="Q883" i="9"/>
  <c r="L883" i="9"/>
  <c r="W908" i="9"/>
  <c r="V908" i="9"/>
  <c r="U908" i="9"/>
  <c r="T908" i="9"/>
  <c r="S908" i="9" s="1"/>
  <c r="R908" i="9"/>
  <c r="Q882" i="9"/>
  <c r="L882" i="9"/>
  <c r="W907" i="9"/>
  <c r="V907" i="9"/>
  <c r="U907" i="9"/>
  <c r="T907" i="9"/>
  <c r="S907" i="9" s="1"/>
  <c r="R907" i="9"/>
  <c r="Q881" i="9"/>
  <c r="L881" i="9"/>
  <c r="W906" i="9"/>
  <c r="V906" i="9"/>
  <c r="U906" i="9"/>
  <c r="T906" i="9"/>
  <c r="S906" i="9" s="1"/>
  <c r="R906" i="9"/>
  <c r="Q880" i="9"/>
  <c r="L880" i="9"/>
  <c r="W905" i="9"/>
  <c r="V905" i="9"/>
  <c r="U905" i="9"/>
  <c r="T905" i="9"/>
  <c r="S905" i="9" s="1"/>
  <c r="R905" i="9"/>
  <c r="Q879" i="9"/>
  <c r="L879" i="9"/>
  <c r="W904" i="9"/>
  <c r="V904" i="9"/>
  <c r="U904" i="9"/>
  <c r="T904" i="9"/>
  <c r="S904" i="9" s="1"/>
  <c r="R904" i="9"/>
  <c r="Q878" i="9"/>
  <c r="L878" i="9"/>
  <c r="W903" i="9"/>
  <c r="V903" i="9"/>
  <c r="U903" i="9"/>
  <c r="T903" i="9"/>
  <c r="S903" i="9" s="1"/>
  <c r="R903" i="9"/>
  <c r="Q877" i="9"/>
  <c r="L877" i="9"/>
  <c r="W902" i="9"/>
  <c r="V902" i="9"/>
  <c r="U902" i="9"/>
  <c r="T902" i="9"/>
  <c r="S902" i="9" s="1"/>
  <c r="R902" i="9"/>
  <c r="Q876" i="9"/>
  <c r="L876" i="9"/>
  <c r="W901" i="9"/>
  <c r="V901" i="9"/>
  <c r="U901" i="9"/>
  <c r="T901" i="9"/>
  <c r="S901" i="9" s="1"/>
  <c r="R901" i="9"/>
  <c r="Q875" i="9"/>
  <c r="L875" i="9"/>
  <c r="W900" i="9"/>
  <c r="V900" i="9"/>
  <c r="U900" i="9"/>
  <c r="T900" i="9"/>
  <c r="S900" i="9" s="1"/>
  <c r="R900" i="9"/>
  <c r="Q874" i="9"/>
  <c r="L874" i="9"/>
  <c r="W899" i="9"/>
  <c r="V899" i="9"/>
  <c r="U899" i="9"/>
  <c r="T899" i="9"/>
  <c r="S899" i="9" s="1"/>
  <c r="R899" i="9"/>
  <c r="Q873" i="9"/>
  <c r="L873" i="9"/>
  <c r="W898" i="9"/>
  <c r="V898" i="9"/>
  <c r="U898" i="9"/>
  <c r="T898" i="9"/>
  <c r="S898" i="9" s="1"/>
  <c r="R898" i="9"/>
  <c r="Q872" i="9"/>
  <c r="L872" i="9"/>
  <c r="W897" i="9"/>
  <c r="V897" i="9"/>
  <c r="U897" i="9"/>
  <c r="T897" i="9"/>
  <c r="S897" i="9" s="1"/>
  <c r="R897" i="9"/>
  <c r="Q871" i="9"/>
  <c r="L871" i="9"/>
  <c r="W896" i="9"/>
  <c r="V896" i="9"/>
  <c r="U896" i="9"/>
  <c r="T896" i="9"/>
  <c r="S896" i="9" s="1"/>
  <c r="R896" i="9"/>
  <c r="Q870" i="9"/>
  <c r="L870" i="9"/>
  <c r="W895" i="9"/>
  <c r="V895" i="9"/>
  <c r="U895" i="9"/>
  <c r="T895" i="9"/>
  <c r="S895" i="9" s="1"/>
  <c r="R895" i="9"/>
  <c r="Q869" i="9"/>
  <c r="L869" i="9"/>
  <c r="W894" i="9"/>
  <c r="V894" i="9"/>
  <c r="U894" i="9"/>
  <c r="T894" i="9"/>
  <c r="S894" i="9" s="1"/>
  <c r="R894" i="9"/>
  <c r="Q868" i="9"/>
  <c r="L868" i="9"/>
  <c r="W893" i="9"/>
  <c r="V893" i="9"/>
  <c r="U893" i="9"/>
  <c r="T893" i="9"/>
  <c r="S893" i="9" s="1"/>
  <c r="R893" i="9"/>
  <c r="Q867" i="9"/>
  <c r="L867" i="9"/>
  <c r="W892" i="9"/>
  <c r="V892" i="9"/>
  <c r="U892" i="9"/>
  <c r="T892" i="9"/>
  <c r="S892" i="9" s="1"/>
  <c r="R892" i="9"/>
  <c r="Q866" i="9"/>
  <c r="L866" i="9"/>
  <c r="W891" i="9"/>
  <c r="V891" i="9"/>
  <c r="U891" i="9"/>
  <c r="T891" i="9"/>
  <c r="S891" i="9" s="1"/>
  <c r="R891" i="9"/>
  <c r="Q865" i="9"/>
  <c r="L865" i="9"/>
  <c r="W890" i="9"/>
  <c r="V890" i="9"/>
  <c r="U890" i="9"/>
  <c r="T890" i="9"/>
  <c r="S890" i="9" s="1"/>
  <c r="R890" i="9"/>
  <c r="Q864" i="9"/>
  <c r="L864" i="9"/>
  <c r="W889" i="9"/>
  <c r="V889" i="9"/>
  <c r="U889" i="9"/>
  <c r="T889" i="9"/>
  <c r="S889" i="9" s="1"/>
  <c r="R889" i="9"/>
  <c r="Q863" i="9"/>
  <c r="L863" i="9"/>
  <c r="W888" i="9"/>
  <c r="V888" i="9"/>
  <c r="U888" i="9"/>
  <c r="T888" i="9"/>
  <c r="S888" i="9" s="1"/>
  <c r="R888" i="9"/>
  <c r="Q862" i="9"/>
  <c r="L862" i="9"/>
  <c r="W887" i="9"/>
  <c r="V887" i="9"/>
  <c r="U887" i="9"/>
  <c r="T887" i="9"/>
  <c r="S887" i="9" s="1"/>
  <c r="R887" i="9"/>
  <c r="Q861" i="9"/>
  <c r="L861" i="9"/>
  <c r="W886" i="9"/>
  <c r="V886" i="9"/>
  <c r="U886" i="9"/>
  <c r="T886" i="9"/>
  <c r="S886" i="9" s="1"/>
  <c r="R886" i="9"/>
  <c r="Q860" i="9"/>
  <c r="L860" i="9"/>
  <c r="W885" i="9"/>
  <c r="V885" i="9"/>
  <c r="U885" i="9"/>
  <c r="T885" i="9"/>
  <c r="S885" i="9" s="1"/>
  <c r="R885" i="9"/>
  <c r="Q859" i="9"/>
  <c r="L859" i="9"/>
  <c r="W884" i="9"/>
  <c r="V884" i="9"/>
  <c r="U884" i="9"/>
  <c r="T884" i="9"/>
  <c r="S884" i="9" s="1"/>
  <c r="R884" i="9"/>
  <c r="Q858" i="9"/>
  <c r="L858" i="9"/>
  <c r="W883" i="9"/>
  <c r="V883" i="9"/>
  <c r="U883" i="9"/>
  <c r="T883" i="9"/>
  <c r="S883" i="9" s="1"/>
  <c r="R883" i="9"/>
  <c r="Q857" i="9"/>
  <c r="L857" i="9"/>
  <c r="W882" i="9"/>
  <c r="V882" i="9"/>
  <c r="U882" i="9"/>
  <c r="T882" i="9"/>
  <c r="S882" i="9" s="1"/>
  <c r="R882" i="9"/>
  <c r="Q856" i="9"/>
  <c r="L856" i="9"/>
  <c r="W881" i="9"/>
  <c r="V881" i="9"/>
  <c r="U881" i="9"/>
  <c r="T881" i="9"/>
  <c r="S881" i="9" s="1"/>
  <c r="R881" i="9"/>
  <c r="Q855" i="9"/>
  <c r="L855" i="9"/>
  <c r="W880" i="9"/>
  <c r="V880" i="9"/>
  <c r="U880" i="9"/>
  <c r="T880" i="9"/>
  <c r="S880" i="9" s="1"/>
  <c r="R880" i="9"/>
  <c r="Q854" i="9"/>
  <c r="L854" i="9"/>
  <c r="W879" i="9"/>
  <c r="V879" i="9"/>
  <c r="U879" i="9"/>
  <c r="T879" i="9"/>
  <c r="S879" i="9" s="1"/>
  <c r="R879" i="9"/>
  <c r="Q853" i="9"/>
  <c r="L853" i="9"/>
  <c r="W878" i="9"/>
  <c r="V878" i="9"/>
  <c r="U878" i="9"/>
  <c r="T878" i="9"/>
  <c r="S878" i="9" s="1"/>
  <c r="R878" i="9"/>
  <c r="Q852" i="9"/>
  <c r="L852" i="9"/>
  <c r="W877" i="9"/>
  <c r="V877" i="9"/>
  <c r="U877" i="9"/>
  <c r="T877" i="9"/>
  <c r="S877" i="9" s="1"/>
  <c r="R877" i="9"/>
  <c r="Q851" i="9"/>
  <c r="L851" i="9"/>
  <c r="W876" i="9"/>
  <c r="V876" i="9"/>
  <c r="U876" i="9"/>
  <c r="T876" i="9"/>
  <c r="S876" i="9" s="1"/>
  <c r="R876" i="9"/>
  <c r="Q850" i="9"/>
  <c r="L850" i="9"/>
  <c r="W875" i="9" l="1"/>
  <c r="V875" i="9"/>
  <c r="U875" i="9"/>
  <c r="T875" i="9"/>
  <c r="S875" i="9"/>
  <c r="R875" i="9"/>
  <c r="Q849" i="9"/>
  <c r="L849" i="9"/>
  <c r="W874" i="9"/>
  <c r="V874" i="9"/>
  <c r="U874" i="9"/>
  <c r="T874" i="9"/>
  <c r="S874" i="9"/>
  <c r="R874" i="9"/>
  <c r="Q848" i="9"/>
  <c r="L848" i="9"/>
  <c r="W873" i="9"/>
  <c r="V873" i="9"/>
  <c r="U873" i="9"/>
  <c r="T873" i="9"/>
  <c r="S873" i="9"/>
  <c r="R873" i="9"/>
  <c r="Q847" i="9"/>
  <c r="L847" i="9"/>
  <c r="W872" i="9"/>
  <c r="V872" i="9"/>
  <c r="U872" i="9"/>
  <c r="T872" i="9"/>
  <c r="S872" i="9"/>
  <c r="R872" i="9"/>
  <c r="Q846" i="9"/>
  <c r="L846" i="9"/>
  <c r="W871" i="9"/>
  <c r="V871" i="9"/>
  <c r="U871" i="9"/>
  <c r="T871" i="9"/>
  <c r="S871" i="9"/>
  <c r="R871" i="9"/>
  <c r="Q845" i="9"/>
  <c r="L845" i="9"/>
  <c r="W870" i="9"/>
  <c r="V870" i="9"/>
  <c r="U870" i="9"/>
  <c r="T870" i="9"/>
  <c r="S870" i="9"/>
  <c r="R870" i="9"/>
  <c r="Q844" i="9"/>
  <c r="L844" i="9"/>
  <c r="W869" i="9"/>
  <c r="V869" i="9"/>
  <c r="U869" i="9"/>
  <c r="T869" i="9"/>
  <c r="S869" i="9"/>
  <c r="R869" i="9"/>
  <c r="Q843" i="9"/>
  <c r="L843" i="9"/>
  <c r="W868" i="9"/>
  <c r="V868" i="9"/>
  <c r="U868" i="9"/>
  <c r="T868" i="9"/>
  <c r="S868" i="9"/>
  <c r="R868" i="9"/>
  <c r="Q842" i="9"/>
  <c r="L842" i="9"/>
  <c r="W867" i="9"/>
  <c r="V867" i="9"/>
  <c r="U867" i="9"/>
  <c r="T867" i="9"/>
  <c r="S867" i="9" s="1"/>
  <c r="R867" i="9"/>
  <c r="Q841" i="9"/>
  <c r="L841" i="9"/>
  <c r="W866" i="9"/>
  <c r="V866" i="9"/>
  <c r="U866" i="9"/>
  <c r="T866" i="9"/>
  <c r="S866" i="9" s="1"/>
  <c r="R866" i="9"/>
  <c r="Q840" i="9"/>
  <c r="L840" i="9"/>
  <c r="W865" i="9"/>
  <c r="V865" i="9"/>
  <c r="U865" i="9"/>
  <c r="T865" i="9"/>
  <c r="S865" i="9" s="1"/>
  <c r="R865" i="9"/>
  <c r="Q839" i="9"/>
  <c r="L839" i="9"/>
  <c r="W864" i="9"/>
  <c r="V864" i="9"/>
  <c r="U864" i="9"/>
  <c r="T864" i="9"/>
  <c r="S864" i="9" s="1"/>
  <c r="R864" i="9"/>
  <c r="Q838" i="9"/>
  <c r="L838" i="9"/>
  <c r="W863" i="9"/>
  <c r="V863" i="9"/>
  <c r="U863" i="9"/>
  <c r="T863" i="9"/>
  <c r="S863" i="9" s="1"/>
  <c r="R863" i="9"/>
  <c r="Q837" i="9"/>
  <c r="L837" i="9"/>
  <c r="W862" i="9"/>
  <c r="V862" i="9"/>
  <c r="U862" i="9"/>
  <c r="T862" i="9"/>
  <c r="S862" i="9" s="1"/>
  <c r="R862" i="9"/>
  <c r="Q836" i="9"/>
  <c r="L836" i="9"/>
  <c r="W861" i="9"/>
  <c r="V861" i="9"/>
  <c r="U861" i="9"/>
  <c r="T861" i="9"/>
  <c r="S861" i="9" s="1"/>
  <c r="R861" i="9"/>
  <c r="Q835" i="9"/>
  <c r="L835" i="9"/>
  <c r="W860" i="9"/>
  <c r="V860" i="9"/>
  <c r="U860" i="9"/>
  <c r="T860" i="9"/>
  <c r="S860" i="9" s="1"/>
  <c r="R860" i="9"/>
  <c r="Q834" i="9"/>
  <c r="L834" i="9"/>
  <c r="W859" i="9"/>
  <c r="V859" i="9"/>
  <c r="U859" i="9"/>
  <c r="T859" i="9"/>
  <c r="S859" i="9" s="1"/>
  <c r="R859" i="9"/>
  <c r="Q833" i="9"/>
  <c r="L833" i="9"/>
  <c r="W858" i="9"/>
  <c r="V858" i="9"/>
  <c r="U858" i="9"/>
  <c r="T858" i="9"/>
  <c r="S858" i="9" s="1"/>
  <c r="R858" i="9"/>
  <c r="Q832" i="9"/>
  <c r="L832" i="9"/>
  <c r="W857" i="9"/>
  <c r="V857" i="9"/>
  <c r="U857" i="9"/>
  <c r="T857" i="9"/>
  <c r="S857" i="9" s="1"/>
  <c r="R857" i="9"/>
  <c r="Q831" i="9"/>
  <c r="L831" i="9"/>
  <c r="W856" i="9"/>
  <c r="V856" i="9"/>
  <c r="U856" i="9"/>
  <c r="T856" i="9"/>
  <c r="S856" i="9" s="1"/>
  <c r="R856" i="9"/>
  <c r="Q830" i="9"/>
  <c r="L830" i="9"/>
  <c r="W855" i="9"/>
  <c r="V855" i="9"/>
  <c r="U855" i="9"/>
  <c r="T855" i="9"/>
  <c r="S855" i="9" s="1"/>
  <c r="R855" i="9"/>
  <c r="Q829" i="9"/>
  <c r="L829" i="9"/>
  <c r="W854" i="9"/>
  <c r="V854" i="9"/>
  <c r="U854" i="9"/>
  <c r="T854" i="9"/>
  <c r="S854" i="9" s="1"/>
  <c r="R854" i="9"/>
  <c r="Q828" i="9"/>
  <c r="L828" i="9"/>
  <c r="W853" i="9"/>
  <c r="V853" i="9"/>
  <c r="U853" i="9"/>
  <c r="T853" i="9"/>
  <c r="S853" i="9" s="1"/>
  <c r="R853" i="9"/>
  <c r="Q827" i="9"/>
  <c r="L827" i="9"/>
  <c r="W852" i="9"/>
  <c r="V852" i="9"/>
  <c r="U852" i="9"/>
  <c r="T852" i="9"/>
  <c r="S852" i="9" s="1"/>
  <c r="R852" i="9"/>
  <c r="Q826" i="9"/>
  <c r="L826" i="9"/>
  <c r="W851" i="9"/>
  <c r="V851" i="9"/>
  <c r="U851" i="9"/>
  <c r="T851" i="9"/>
  <c r="S851" i="9" s="1"/>
  <c r="R851" i="9"/>
  <c r="Q825" i="9"/>
  <c r="L825" i="9"/>
  <c r="W850" i="9"/>
  <c r="V850" i="9"/>
  <c r="U850" i="9"/>
  <c r="T850" i="9"/>
  <c r="S850" i="9" s="1"/>
  <c r="R850" i="9"/>
  <c r="Q824" i="9"/>
  <c r="L824" i="9"/>
  <c r="W849" i="9"/>
  <c r="V849" i="9"/>
  <c r="U849" i="9"/>
  <c r="T849" i="9"/>
  <c r="S849" i="9" s="1"/>
  <c r="R849" i="9"/>
  <c r="Q823" i="9"/>
  <c r="L823" i="9"/>
  <c r="W848" i="9"/>
  <c r="V848" i="9"/>
  <c r="U848" i="9"/>
  <c r="T848" i="9"/>
  <c r="S848" i="9" s="1"/>
  <c r="R848" i="9"/>
  <c r="Q822" i="9"/>
  <c r="L822" i="9"/>
  <c r="W847" i="9"/>
  <c r="V847" i="9"/>
  <c r="U847" i="9"/>
  <c r="T847" i="9"/>
  <c r="S847" i="9" s="1"/>
  <c r="R847" i="9"/>
  <c r="Q821" i="9"/>
  <c r="L821" i="9"/>
  <c r="W846" i="9"/>
  <c r="V846" i="9"/>
  <c r="U846" i="9"/>
  <c r="T846" i="9"/>
  <c r="S846" i="9" s="1"/>
  <c r="R846" i="9"/>
  <c r="Q820" i="9"/>
  <c r="L820" i="9"/>
  <c r="W845" i="9"/>
  <c r="V845" i="9"/>
  <c r="U845" i="9"/>
  <c r="T845" i="9"/>
  <c r="S845" i="9" s="1"/>
  <c r="R845" i="9"/>
  <c r="Q819" i="9"/>
  <c r="L819" i="9"/>
  <c r="W844" i="9"/>
  <c r="V844" i="9"/>
  <c r="U844" i="9"/>
  <c r="T844" i="9"/>
  <c r="S844" i="9" s="1"/>
  <c r="R844" i="9"/>
  <c r="Q818" i="9"/>
  <c r="L818" i="9"/>
  <c r="W843" i="9"/>
  <c r="V843" i="9"/>
  <c r="U843" i="9"/>
  <c r="T843" i="9"/>
  <c r="S843" i="9" s="1"/>
  <c r="R843" i="9"/>
  <c r="Q817" i="9"/>
  <c r="L817" i="9"/>
  <c r="W842" i="9"/>
  <c r="V842" i="9"/>
  <c r="U842" i="9"/>
  <c r="T842" i="9"/>
  <c r="S842" i="9" s="1"/>
  <c r="R842" i="9"/>
  <c r="Q816" i="9"/>
  <c r="L816" i="9"/>
  <c r="W841" i="9"/>
  <c r="V841" i="9"/>
  <c r="U841" i="9"/>
  <c r="T841" i="9"/>
  <c r="S841" i="9" s="1"/>
  <c r="R841" i="9"/>
  <c r="Q815" i="9"/>
  <c r="L815" i="9"/>
  <c r="W840" i="9"/>
  <c r="V840" i="9"/>
  <c r="U840" i="9"/>
  <c r="T840" i="9"/>
  <c r="S840" i="9" s="1"/>
  <c r="R840" i="9"/>
  <c r="Q814" i="9"/>
  <c r="L814" i="9"/>
  <c r="W839" i="9"/>
  <c r="V839" i="9"/>
  <c r="U839" i="9"/>
  <c r="T839" i="9"/>
  <c r="S839" i="9" s="1"/>
  <c r="R839" i="9"/>
  <c r="Q813" i="9"/>
  <c r="L813" i="9"/>
  <c r="W838" i="9"/>
  <c r="V838" i="9"/>
  <c r="U838" i="9"/>
  <c r="T838" i="9"/>
  <c r="S838" i="9" s="1"/>
  <c r="R838" i="9"/>
  <c r="Q812" i="9"/>
  <c r="L812" i="9"/>
  <c r="W837" i="9"/>
  <c r="V837" i="9"/>
  <c r="U837" i="9"/>
  <c r="T837" i="9"/>
  <c r="S837" i="9" s="1"/>
  <c r="R837" i="9"/>
  <c r="Q811" i="9"/>
  <c r="L811" i="9"/>
  <c r="W836" i="9"/>
  <c r="V836" i="9"/>
  <c r="U836" i="9"/>
  <c r="T836" i="9"/>
  <c r="S836" i="9" s="1"/>
  <c r="R836" i="9"/>
  <c r="Q810" i="9"/>
  <c r="L810" i="9"/>
  <c r="W835" i="9"/>
  <c r="V835" i="9"/>
  <c r="U835" i="9"/>
  <c r="T835" i="9"/>
  <c r="S835" i="9" s="1"/>
  <c r="R835" i="9"/>
  <c r="Q809" i="9"/>
  <c r="L809" i="9"/>
  <c r="W834" i="9"/>
  <c r="V834" i="9"/>
  <c r="U834" i="9"/>
  <c r="T834" i="9"/>
  <c r="S834" i="9" s="1"/>
  <c r="R834" i="9"/>
  <c r="Q808" i="9"/>
  <c r="L808" i="9"/>
  <c r="W833" i="9"/>
  <c r="V833" i="9"/>
  <c r="U833" i="9"/>
  <c r="T833" i="9"/>
  <c r="S833" i="9" s="1"/>
  <c r="R833" i="9"/>
  <c r="Q807" i="9"/>
  <c r="L807" i="9"/>
  <c r="W832" i="9"/>
  <c r="V832" i="9"/>
  <c r="U832" i="9"/>
  <c r="T832" i="9"/>
  <c r="S832" i="9" s="1"/>
  <c r="R832" i="9"/>
  <c r="Q806" i="9"/>
  <c r="L806" i="9"/>
  <c r="W831" i="9"/>
  <c r="V831" i="9"/>
  <c r="U831" i="9"/>
  <c r="T831" i="9"/>
  <c r="S831" i="9" s="1"/>
  <c r="R831" i="9"/>
  <c r="Q805" i="9"/>
  <c r="L805" i="9"/>
  <c r="W830" i="9"/>
  <c r="V830" i="9"/>
  <c r="U830" i="9"/>
  <c r="T830" i="9"/>
  <c r="S830" i="9" s="1"/>
  <c r="R830" i="9"/>
  <c r="Q804" i="9"/>
  <c r="L804" i="9"/>
  <c r="W829" i="9"/>
  <c r="V829" i="9"/>
  <c r="U829" i="9"/>
  <c r="T829" i="9"/>
  <c r="S829" i="9" s="1"/>
  <c r="R829" i="9"/>
  <c r="Q803" i="9"/>
  <c r="L803" i="9"/>
  <c r="W828" i="9"/>
  <c r="V828" i="9"/>
  <c r="U828" i="9"/>
  <c r="T828" i="9"/>
  <c r="S828" i="9" s="1"/>
  <c r="R828" i="9"/>
  <c r="Q802" i="9"/>
  <c r="L802" i="9"/>
  <c r="W827" i="9" l="1"/>
  <c r="V827" i="9"/>
  <c r="U827" i="9"/>
  <c r="T827" i="9"/>
  <c r="S827" i="9"/>
  <c r="R827" i="9"/>
  <c r="Q801" i="9"/>
  <c r="L801" i="9"/>
  <c r="W826" i="9"/>
  <c r="V826" i="9"/>
  <c r="U826" i="9"/>
  <c r="T826" i="9"/>
  <c r="S826" i="9"/>
  <c r="R826" i="9"/>
  <c r="Q800" i="9"/>
  <c r="L800" i="9"/>
  <c r="W825" i="9"/>
  <c r="V825" i="9"/>
  <c r="U825" i="9"/>
  <c r="T825" i="9"/>
  <c r="S825" i="9"/>
  <c r="R825" i="9"/>
  <c r="Q799" i="9"/>
  <c r="L799" i="9"/>
  <c r="W824" i="9"/>
  <c r="V824" i="9"/>
  <c r="U824" i="9"/>
  <c r="T824" i="9"/>
  <c r="S824" i="9"/>
  <c r="R824" i="9"/>
  <c r="Q798" i="9"/>
  <c r="L798" i="9"/>
  <c r="W823" i="9"/>
  <c r="V823" i="9"/>
  <c r="U823" i="9"/>
  <c r="T823" i="9"/>
  <c r="S823" i="9"/>
  <c r="R823" i="9"/>
  <c r="Q797" i="9"/>
  <c r="L797" i="9"/>
  <c r="W822" i="9"/>
  <c r="V822" i="9"/>
  <c r="U822" i="9"/>
  <c r="T822" i="9"/>
  <c r="S822" i="9"/>
  <c r="R822" i="9"/>
  <c r="Q796" i="9"/>
  <c r="L796" i="9"/>
  <c r="W821" i="9"/>
  <c r="V821" i="9"/>
  <c r="U821" i="9"/>
  <c r="T821" i="9"/>
  <c r="S821" i="9"/>
  <c r="R821" i="9"/>
  <c r="Q795" i="9"/>
  <c r="L795" i="9"/>
  <c r="W820" i="9"/>
  <c r="V820" i="9"/>
  <c r="U820" i="9"/>
  <c r="T820" i="9"/>
  <c r="S820" i="9"/>
  <c r="R820" i="9"/>
  <c r="Q794" i="9"/>
  <c r="L794" i="9"/>
  <c r="W819" i="9"/>
  <c r="V819" i="9"/>
  <c r="U819" i="9"/>
  <c r="T819" i="9"/>
  <c r="S819" i="9"/>
  <c r="R819" i="9"/>
  <c r="Q793" i="9"/>
  <c r="L793" i="9"/>
  <c r="W818" i="9"/>
  <c r="V818" i="9"/>
  <c r="U818" i="9"/>
  <c r="T818" i="9"/>
  <c r="S818" i="9"/>
  <c r="R818" i="9"/>
  <c r="Q792" i="9"/>
  <c r="L792" i="9"/>
  <c r="W817" i="9"/>
  <c r="V817" i="9"/>
  <c r="U817" i="9"/>
  <c r="T817" i="9"/>
  <c r="S817" i="9"/>
  <c r="R817" i="9"/>
  <c r="Q791" i="9"/>
  <c r="L791" i="9"/>
  <c r="W816" i="9"/>
  <c r="V816" i="9"/>
  <c r="U816" i="9"/>
  <c r="T816" i="9"/>
  <c r="S816" i="9"/>
  <c r="R816" i="9"/>
  <c r="Q790" i="9"/>
  <c r="L790" i="9"/>
  <c r="W815" i="9"/>
  <c r="V815" i="9"/>
  <c r="U815" i="9"/>
  <c r="T815" i="9"/>
  <c r="S815" i="9"/>
  <c r="R815" i="9"/>
  <c r="Q789" i="9"/>
  <c r="L789" i="9"/>
  <c r="W814" i="9"/>
  <c r="V814" i="9"/>
  <c r="U814" i="9"/>
  <c r="T814" i="9"/>
  <c r="S814" i="9"/>
  <c r="R814" i="9"/>
  <c r="Q788" i="9"/>
  <c r="L788" i="9"/>
  <c r="W813" i="9"/>
  <c r="V813" i="9"/>
  <c r="U813" i="9"/>
  <c r="T813" i="9"/>
  <c r="S813" i="9"/>
  <c r="R813" i="9"/>
  <c r="Q787" i="9"/>
  <c r="L787" i="9"/>
  <c r="W812" i="9"/>
  <c r="V812" i="9"/>
  <c r="U812" i="9"/>
  <c r="T812" i="9"/>
  <c r="S812" i="9"/>
  <c r="R812" i="9"/>
  <c r="Q786" i="9"/>
  <c r="L786" i="9"/>
  <c r="W811" i="9"/>
  <c r="V811" i="9"/>
  <c r="U811" i="9"/>
  <c r="T811" i="9"/>
  <c r="S811" i="9"/>
  <c r="R811" i="9"/>
  <c r="Q785" i="9"/>
  <c r="L785" i="9"/>
  <c r="W810" i="9"/>
  <c r="V810" i="9"/>
  <c r="U810" i="9"/>
  <c r="T810" i="9"/>
  <c r="S810" i="9"/>
  <c r="R810" i="9"/>
  <c r="Q784" i="9"/>
  <c r="L784" i="9"/>
  <c r="W809" i="9"/>
  <c r="V809" i="9"/>
  <c r="U809" i="9"/>
  <c r="T809" i="9"/>
  <c r="S809" i="9"/>
  <c r="R809" i="9"/>
  <c r="Q783" i="9"/>
  <c r="L783" i="9"/>
  <c r="W808" i="9"/>
  <c r="V808" i="9"/>
  <c r="U808" i="9"/>
  <c r="T808" i="9"/>
  <c r="S808" i="9"/>
  <c r="R808" i="9"/>
  <c r="Q782" i="9"/>
  <c r="L782" i="9"/>
  <c r="W807" i="9"/>
  <c r="V807" i="9"/>
  <c r="U807" i="9"/>
  <c r="T807" i="9"/>
  <c r="S807" i="9"/>
  <c r="R807" i="9"/>
  <c r="Q781" i="9"/>
  <c r="L781" i="9"/>
  <c r="W806" i="9"/>
  <c r="V806" i="9"/>
  <c r="U806" i="9"/>
  <c r="T806" i="9"/>
  <c r="S806" i="9"/>
  <c r="R806" i="9"/>
  <c r="Q780" i="9"/>
  <c r="L780" i="9"/>
  <c r="W805" i="9"/>
  <c r="V805" i="9"/>
  <c r="U805" i="9"/>
  <c r="T805" i="9"/>
  <c r="S805" i="9"/>
  <c r="R805" i="9"/>
  <c r="Q779" i="9"/>
  <c r="L779" i="9"/>
  <c r="W804" i="9"/>
  <c r="V804" i="9"/>
  <c r="U804" i="9"/>
  <c r="T804" i="9"/>
  <c r="S804" i="9"/>
  <c r="R804" i="9"/>
  <c r="Q778" i="9"/>
  <c r="L778" i="9"/>
  <c r="W803" i="9"/>
  <c r="V803" i="9"/>
  <c r="U803" i="9"/>
  <c r="T803" i="9"/>
  <c r="S803" i="9"/>
  <c r="R803" i="9"/>
  <c r="Q777" i="9"/>
  <c r="L777" i="9"/>
  <c r="W802" i="9"/>
  <c r="V802" i="9"/>
  <c r="U802" i="9"/>
  <c r="T802" i="9"/>
  <c r="S802" i="9"/>
  <c r="R802" i="9"/>
  <c r="Q776" i="9"/>
  <c r="L776" i="9"/>
  <c r="W801" i="9"/>
  <c r="V801" i="9"/>
  <c r="U801" i="9"/>
  <c r="T801" i="9"/>
  <c r="S801" i="9"/>
  <c r="R801" i="9"/>
  <c r="Q775" i="9"/>
  <c r="L775" i="9"/>
  <c r="W800" i="9"/>
  <c r="V800" i="9"/>
  <c r="U800" i="9"/>
  <c r="T800" i="9"/>
  <c r="S800" i="9"/>
  <c r="R800" i="9"/>
  <c r="Q774" i="9"/>
  <c r="L774" i="9"/>
  <c r="W799" i="9"/>
  <c r="V799" i="9"/>
  <c r="U799" i="9"/>
  <c r="T799" i="9"/>
  <c r="S799" i="9"/>
  <c r="R799" i="9"/>
  <c r="Q773" i="9"/>
  <c r="L773" i="9"/>
  <c r="W798" i="9"/>
  <c r="V798" i="9"/>
  <c r="U798" i="9"/>
  <c r="T798" i="9"/>
  <c r="S798" i="9"/>
  <c r="R798" i="9"/>
  <c r="Q772" i="9"/>
  <c r="L772" i="9"/>
  <c r="W797" i="9"/>
  <c r="V797" i="9"/>
  <c r="U797" i="9"/>
  <c r="T797" i="9"/>
  <c r="S797" i="9"/>
  <c r="R797" i="9"/>
  <c r="Q771" i="9"/>
  <c r="L771" i="9"/>
  <c r="W796" i="9"/>
  <c r="V796" i="9"/>
  <c r="U796" i="9"/>
  <c r="T796" i="9"/>
  <c r="S796" i="9"/>
  <c r="R796" i="9"/>
  <c r="Q770" i="9"/>
  <c r="L770" i="9"/>
  <c r="W795" i="9"/>
  <c r="V795" i="9"/>
  <c r="U795" i="9"/>
  <c r="T795" i="9"/>
  <c r="S795" i="9"/>
  <c r="R795" i="9"/>
  <c r="Q769" i="9"/>
  <c r="L769" i="9"/>
  <c r="W794" i="9"/>
  <c r="V794" i="9"/>
  <c r="U794" i="9"/>
  <c r="T794" i="9"/>
  <c r="S794" i="9"/>
  <c r="R794" i="9"/>
  <c r="Q768" i="9"/>
  <c r="L768" i="9"/>
  <c r="W793" i="9"/>
  <c r="V793" i="9"/>
  <c r="U793" i="9"/>
  <c r="T793" i="9"/>
  <c r="S793" i="9"/>
  <c r="R793" i="9"/>
  <c r="Q767" i="9"/>
  <c r="L767" i="9"/>
  <c r="W792" i="9"/>
  <c r="V792" i="9"/>
  <c r="U792" i="9"/>
  <c r="T792" i="9"/>
  <c r="S792" i="9"/>
  <c r="R792" i="9"/>
  <c r="Q766" i="9"/>
  <c r="L766" i="9"/>
  <c r="W791" i="9"/>
  <c r="V791" i="9"/>
  <c r="U791" i="9"/>
  <c r="T791" i="9"/>
  <c r="S791" i="9"/>
  <c r="R791" i="9"/>
  <c r="Q765" i="9"/>
  <c r="L765" i="9"/>
  <c r="W790" i="9"/>
  <c r="V790" i="9"/>
  <c r="U790" i="9"/>
  <c r="T790" i="9"/>
  <c r="S790" i="9"/>
  <c r="R790" i="9"/>
  <c r="Q764" i="9"/>
  <c r="L764" i="9"/>
  <c r="W789" i="9"/>
  <c r="V789" i="9"/>
  <c r="U789" i="9"/>
  <c r="T789" i="9"/>
  <c r="S789" i="9"/>
  <c r="R789" i="9"/>
  <c r="Q763" i="9"/>
  <c r="L763" i="9"/>
  <c r="W788" i="9"/>
  <c r="V788" i="9"/>
  <c r="U788" i="9"/>
  <c r="T788" i="9"/>
  <c r="S788" i="9"/>
  <c r="R788" i="9"/>
  <c r="Q762" i="9"/>
  <c r="L762" i="9"/>
  <c r="W787" i="9"/>
  <c r="V787" i="9"/>
  <c r="U787" i="9"/>
  <c r="T787" i="9"/>
  <c r="S787" i="9"/>
  <c r="R787" i="9"/>
  <c r="Q761" i="9"/>
  <c r="L761" i="9"/>
  <c r="W786" i="9"/>
  <c r="V786" i="9"/>
  <c r="U786" i="9"/>
  <c r="T786" i="9"/>
  <c r="S786" i="9"/>
  <c r="R786" i="9"/>
  <c r="Q760" i="9"/>
  <c r="L760" i="9"/>
  <c r="W785" i="9"/>
  <c r="V785" i="9"/>
  <c r="U785" i="9"/>
  <c r="T785" i="9"/>
  <c r="S785" i="9"/>
  <c r="R785" i="9"/>
  <c r="Q759" i="9"/>
  <c r="L759" i="9"/>
  <c r="W784" i="9"/>
  <c r="V784" i="9"/>
  <c r="U784" i="9"/>
  <c r="T784" i="9"/>
  <c r="S784" i="9"/>
  <c r="R784" i="9"/>
  <c r="Q758" i="9"/>
  <c r="L758" i="9"/>
  <c r="W783" i="9"/>
  <c r="V783" i="9"/>
  <c r="U783" i="9"/>
  <c r="T783" i="9"/>
  <c r="S783" i="9"/>
  <c r="R783" i="9"/>
  <c r="Q757" i="9"/>
  <c r="L757" i="9"/>
  <c r="W782" i="9"/>
  <c r="V782" i="9"/>
  <c r="U782" i="9"/>
  <c r="T782" i="9"/>
  <c r="S782" i="9"/>
  <c r="R782" i="9"/>
  <c r="Q756" i="9"/>
  <c r="L756" i="9"/>
  <c r="W781" i="9"/>
  <c r="V781" i="9"/>
  <c r="U781" i="9"/>
  <c r="T781" i="9"/>
  <c r="S781" i="9"/>
  <c r="R781" i="9"/>
  <c r="Q755" i="9"/>
  <c r="L755" i="9"/>
  <c r="W780" i="9"/>
  <c r="V780" i="9"/>
  <c r="U780" i="9"/>
  <c r="T780" i="9"/>
  <c r="S780" i="9"/>
  <c r="R780" i="9"/>
  <c r="Q754" i="9"/>
  <c r="L754" i="9"/>
  <c r="W779" i="9"/>
  <c r="V779" i="9"/>
  <c r="U779" i="9"/>
  <c r="T779" i="9"/>
  <c r="S779" i="9"/>
  <c r="R779" i="9"/>
  <c r="Q753" i="9"/>
  <c r="L753" i="9"/>
  <c r="W778" i="9"/>
  <c r="V778" i="9"/>
  <c r="U778" i="9"/>
  <c r="T778" i="9"/>
  <c r="S778" i="9"/>
  <c r="R778" i="9"/>
  <c r="Q752" i="9"/>
  <c r="L752" i="9"/>
  <c r="W777" i="9"/>
  <c r="V777" i="9"/>
  <c r="U777" i="9"/>
  <c r="T777" i="9"/>
  <c r="S777" i="9"/>
  <c r="R777" i="9"/>
  <c r="Q751" i="9"/>
  <c r="L751" i="9"/>
  <c r="W776" i="9"/>
  <c r="V776" i="9"/>
  <c r="U776" i="9"/>
  <c r="T776" i="9"/>
  <c r="S776" i="9"/>
  <c r="R776" i="9"/>
  <c r="Q750" i="9"/>
  <c r="L750" i="9"/>
  <c r="W775" i="9"/>
  <c r="V775" i="9"/>
  <c r="U775" i="9"/>
  <c r="T775" i="9"/>
  <c r="S775" i="9"/>
  <c r="R775" i="9"/>
  <c r="Q749" i="9"/>
  <c r="L749" i="9"/>
  <c r="W774" i="9"/>
  <c r="V774" i="9"/>
  <c r="U774" i="9"/>
  <c r="T774" i="9"/>
  <c r="S774" i="9"/>
  <c r="R774" i="9"/>
  <c r="Q748" i="9"/>
  <c r="L748" i="9"/>
  <c r="W773" i="9"/>
  <c r="V773" i="9"/>
  <c r="U773" i="9"/>
  <c r="T773" i="9"/>
  <c r="S773" i="9"/>
  <c r="R773" i="9"/>
  <c r="Q747" i="9"/>
  <c r="L747" i="9"/>
  <c r="W772" i="9"/>
  <c r="V772" i="9"/>
  <c r="U772" i="9"/>
  <c r="T772" i="9"/>
  <c r="S772" i="9"/>
  <c r="R772" i="9"/>
  <c r="Q746" i="9"/>
  <c r="L746" i="9"/>
  <c r="W771" i="9"/>
  <c r="V771" i="9"/>
  <c r="U771" i="9"/>
  <c r="T771" i="9"/>
  <c r="S771" i="9"/>
  <c r="R771" i="9"/>
  <c r="Q745" i="9"/>
  <c r="L745" i="9"/>
  <c r="W770" i="9"/>
  <c r="V770" i="9"/>
  <c r="U770" i="9"/>
  <c r="T770" i="9"/>
  <c r="S770" i="9"/>
  <c r="R770" i="9"/>
  <c r="Q744" i="9"/>
  <c r="L744" i="9"/>
  <c r="W769" i="9"/>
  <c r="V769" i="9"/>
  <c r="U769" i="9"/>
  <c r="T769" i="9"/>
  <c r="S769" i="9"/>
  <c r="R769" i="9"/>
  <c r="Q743" i="9"/>
  <c r="L743" i="9"/>
  <c r="W768" i="9"/>
  <c r="V768" i="9"/>
  <c r="U768" i="9"/>
  <c r="T768" i="9"/>
  <c r="S768" i="9"/>
  <c r="R768" i="9"/>
  <c r="Q742" i="9"/>
  <c r="L742" i="9"/>
  <c r="W767" i="9"/>
  <c r="V767" i="9"/>
  <c r="U767" i="9"/>
  <c r="T767" i="9"/>
  <c r="S767" i="9"/>
  <c r="R767" i="9"/>
  <c r="Q741" i="9"/>
  <c r="L741" i="9"/>
  <c r="W766" i="9"/>
  <c r="V766" i="9"/>
  <c r="U766" i="9"/>
  <c r="T766" i="9"/>
  <c r="S766" i="9"/>
  <c r="R766" i="9"/>
  <c r="Q740" i="9"/>
  <c r="L740" i="9"/>
  <c r="W765" i="9"/>
  <c r="V765" i="9"/>
  <c r="U765" i="9"/>
  <c r="T765" i="9"/>
  <c r="S765" i="9"/>
  <c r="R765" i="9"/>
  <c r="Q739" i="9"/>
  <c r="L739" i="9"/>
  <c r="W764" i="9"/>
  <c r="V764" i="9"/>
  <c r="U764" i="9"/>
  <c r="T764" i="9"/>
  <c r="S764" i="9"/>
  <c r="R764" i="9"/>
  <c r="Q738" i="9"/>
  <c r="L738" i="9"/>
  <c r="W763" i="9"/>
  <c r="V763" i="9"/>
  <c r="U763" i="9"/>
  <c r="T763" i="9"/>
  <c r="S763" i="9"/>
  <c r="R763" i="9"/>
  <c r="Q737" i="9"/>
  <c r="L737" i="9"/>
  <c r="W762" i="9"/>
  <c r="V762" i="9"/>
  <c r="U762" i="9"/>
  <c r="T762" i="9"/>
  <c r="S762" i="9"/>
  <c r="R762" i="9"/>
  <c r="Q736" i="9"/>
  <c r="L736" i="9"/>
  <c r="W761" i="9"/>
  <c r="V761" i="9"/>
  <c r="U761" i="9"/>
  <c r="T761" i="9"/>
  <c r="S761" i="9"/>
  <c r="R761" i="9"/>
  <c r="Q735" i="9"/>
  <c r="L735" i="9"/>
  <c r="W760" i="9"/>
  <c r="V760" i="9"/>
  <c r="U760" i="9"/>
  <c r="T760" i="9"/>
  <c r="S760" i="9"/>
  <c r="R760" i="9"/>
  <c r="Q734" i="9"/>
  <c r="L734" i="9"/>
  <c r="W759" i="9"/>
  <c r="V759" i="9"/>
  <c r="U759" i="9"/>
  <c r="T759" i="9"/>
  <c r="S759" i="9"/>
  <c r="R759" i="9"/>
  <c r="Q733" i="9"/>
  <c r="L733" i="9"/>
  <c r="W758" i="9"/>
  <c r="V758" i="9"/>
  <c r="U758" i="9"/>
  <c r="T758" i="9"/>
  <c r="S758" i="9"/>
  <c r="R758" i="9"/>
  <c r="Q732" i="9"/>
  <c r="L732" i="9"/>
  <c r="W757" i="9"/>
  <c r="V757" i="9"/>
  <c r="U757" i="9"/>
  <c r="T757" i="9"/>
  <c r="S757" i="9"/>
  <c r="R757" i="9"/>
  <c r="Q731" i="9"/>
  <c r="L731" i="9"/>
  <c r="W756" i="9"/>
  <c r="V756" i="9"/>
  <c r="U756" i="9"/>
  <c r="T756" i="9"/>
  <c r="S756" i="9"/>
  <c r="R756" i="9"/>
  <c r="Q730" i="9"/>
  <c r="L730" i="9"/>
  <c r="W755" i="9"/>
  <c r="V755" i="9"/>
  <c r="U755" i="9"/>
  <c r="T755" i="9"/>
  <c r="S755" i="9"/>
  <c r="R755" i="9"/>
  <c r="Q729" i="9"/>
  <c r="L729" i="9"/>
  <c r="W754" i="9"/>
  <c r="V754" i="9"/>
  <c r="U754" i="9"/>
  <c r="T754" i="9"/>
  <c r="S754" i="9"/>
  <c r="R754" i="9"/>
  <c r="Q728" i="9"/>
  <c r="L728" i="9"/>
  <c r="W753" i="9"/>
  <c r="V753" i="9"/>
  <c r="U753" i="9"/>
  <c r="T753" i="9"/>
  <c r="S753" i="9"/>
  <c r="R753" i="9"/>
  <c r="Q727" i="9"/>
  <c r="L727" i="9"/>
  <c r="W752" i="9"/>
  <c r="V752" i="9"/>
  <c r="U752" i="9"/>
  <c r="T752" i="9"/>
  <c r="S752" i="9"/>
  <c r="R752" i="9"/>
  <c r="Q726" i="9"/>
  <c r="L726" i="9"/>
  <c r="W751" i="9"/>
  <c r="V751" i="9"/>
  <c r="U751" i="9"/>
  <c r="T751" i="9"/>
  <c r="S751" i="9"/>
  <c r="R751" i="9"/>
  <c r="Q725" i="9"/>
  <c r="L725" i="9"/>
  <c r="W750" i="9" l="1"/>
  <c r="V750" i="9"/>
  <c r="U750" i="9"/>
  <c r="T750" i="9"/>
  <c r="S750" i="9" s="1"/>
  <c r="R750" i="9"/>
  <c r="Q724" i="9"/>
  <c r="L724" i="9"/>
  <c r="W749" i="9"/>
  <c r="V749" i="9"/>
  <c r="U749" i="9"/>
  <c r="T749" i="9"/>
  <c r="S749" i="9" s="1"/>
  <c r="R749" i="9"/>
  <c r="Q723" i="9"/>
  <c r="L723" i="9"/>
  <c r="W748" i="9"/>
  <c r="V748" i="9"/>
  <c r="U748" i="9"/>
  <c r="T748" i="9"/>
  <c r="S748" i="9" s="1"/>
  <c r="R748" i="9"/>
  <c r="Q722" i="9"/>
  <c r="L722" i="9"/>
  <c r="W747" i="9"/>
  <c r="V747" i="9"/>
  <c r="U747" i="9"/>
  <c r="T747" i="9"/>
  <c r="S747" i="9" s="1"/>
  <c r="R747" i="9"/>
  <c r="Q721" i="9"/>
  <c r="L721" i="9"/>
  <c r="W746" i="9"/>
  <c r="V746" i="9"/>
  <c r="U746" i="9"/>
  <c r="T746" i="9"/>
  <c r="S746" i="9" s="1"/>
  <c r="R746" i="9"/>
  <c r="Q720" i="9"/>
  <c r="L720" i="9"/>
  <c r="W745" i="9"/>
  <c r="V745" i="9"/>
  <c r="U745" i="9"/>
  <c r="T745" i="9"/>
  <c r="S745" i="9" s="1"/>
  <c r="R745" i="9"/>
  <c r="Q719" i="9"/>
  <c r="L719" i="9"/>
  <c r="W744" i="9"/>
  <c r="V744" i="9"/>
  <c r="U744" i="9"/>
  <c r="T744" i="9"/>
  <c r="S744" i="9" s="1"/>
  <c r="R744" i="9"/>
  <c r="Q718" i="9"/>
  <c r="L718" i="9"/>
  <c r="W743" i="9"/>
  <c r="V743" i="9"/>
  <c r="U743" i="9"/>
  <c r="T743" i="9"/>
  <c r="S743" i="9" s="1"/>
  <c r="R743" i="9"/>
  <c r="Q717" i="9"/>
  <c r="L717" i="9"/>
  <c r="W742" i="9"/>
  <c r="V742" i="9"/>
  <c r="U742" i="9"/>
  <c r="T742" i="9"/>
  <c r="S742" i="9" s="1"/>
  <c r="R742" i="9"/>
  <c r="Q716" i="9"/>
  <c r="L716" i="9"/>
  <c r="W741" i="9"/>
  <c r="V741" i="9"/>
  <c r="U741" i="9"/>
  <c r="T741" i="9"/>
  <c r="S741" i="9" s="1"/>
  <c r="R741" i="9"/>
  <c r="Q715" i="9"/>
  <c r="L715" i="9"/>
  <c r="W740" i="9"/>
  <c r="V740" i="9"/>
  <c r="U740" i="9"/>
  <c r="T740" i="9"/>
  <c r="S740" i="9" s="1"/>
  <c r="R740" i="9"/>
  <c r="Q714" i="9"/>
  <c r="L714" i="9"/>
  <c r="W739" i="9"/>
  <c r="V739" i="9"/>
  <c r="U739" i="9"/>
  <c r="T739" i="9"/>
  <c r="S739" i="9" s="1"/>
  <c r="R739" i="9"/>
  <c r="Q713" i="9"/>
  <c r="L713" i="9"/>
  <c r="W738" i="9"/>
  <c r="V738" i="9"/>
  <c r="U738" i="9"/>
  <c r="T738" i="9"/>
  <c r="S738" i="9" s="1"/>
  <c r="R738" i="9"/>
  <c r="Q712" i="9"/>
  <c r="L712" i="9"/>
  <c r="W737" i="9"/>
  <c r="V737" i="9"/>
  <c r="U737" i="9"/>
  <c r="T737" i="9"/>
  <c r="S737" i="9" s="1"/>
  <c r="R737" i="9"/>
  <c r="Q711" i="9"/>
  <c r="L711" i="9"/>
  <c r="W736" i="9"/>
  <c r="V736" i="9"/>
  <c r="U736" i="9"/>
  <c r="T736" i="9"/>
  <c r="S736" i="9" s="1"/>
  <c r="R736" i="9"/>
  <c r="Q710" i="9"/>
  <c r="L710" i="9"/>
  <c r="W735" i="9"/>
  <c r="V735" i="9"/>
  <c r="U735" i="9"/>
  <c r="T735" i="9"/>
  <c r="S735" i="9" s="1"/>
  <c r="R735" i="9"/>
  <c r="Q709" i="9"/>
  <c r="L709" i="9"/>
  <c r="W734" i="9"/>
  <c r="V734" i="9"/>
  <c r="U734" i="9"/>
  <c r="T734" i="9"/>
  <c r="S734" i="9" s="1"/>
  <c r="R734" i="9"/>
  <c r="Q708" i="9"/>
  <c r="L708" i="9"/>
  <c r="W733" i="9"/>
  <c r="V733" i="9"/>
  <c r="U733" i="9"/>
  <c r="T733" i="9"/>
  <c r="S733" i="9" s="1"/>
  <c r="R733" i="9"/>
  <c r="Q707" i="9"/>
  <c r="L707" i="9"/>
  <c r="W732" i="9"/>
  <c r="V732" i="9"/>
  <c r="U732" i="9"/>
  <c r="T732" i="9"/>
  <c r="S732" i="9" s="1"/>
  <c r="R732" i="9"/>
  <c r="Q706" i="9"/>
  <c r="L706" i="9"/>
  <c r="W731" i="9"/>
  <c r="V731" i="9"/>
  <c r="U731" i="9"/>
  <c r="T731" i="9"/>
  <c r="S731" i="9" s="1"/>
  <c r="R731" i="9"/>
  <c r="Q705" i="9"/>
  <c r="L705" i="9"/>
  <c r="W730" i="9"/>
  <c r="V730" i="9"/>
  <c r="U730" i="9"/>
  <c r="T730" i="9"/>
  <c r="S730" i="9" s="1"/>
  <c r="R730" i="9"/>
  <c r="Q704" i="9"/>
  <c r="L704" i="9"/>
  <c r="W729" i="9"/>
  <c r="V729" i="9"/>
  <c r="U729" i="9"/>
  <c r="T729" i="9"/>
  <c r="S729" i="9" s="1"/>
  <c r="R729" i="9"/>
  <c r="Q703" i="9"/>
  <c r="L703" i="9"/>
  <c r="W728" i="9"/>
  <c r="V728" i="9"/>
  <c r="U728" i="9"/>
  <c r="T728" i="9"/>
  <c r="S728" i="9" s="1"/>
  <c r="R728" i="9"/>
  <c r="Q702" i="9"/>
  <c r="L702" i="9"/>
  <c r="W727" i="9"/>
  <c r="V727" i="9"/>
  <c r="U727" i="9"/>
  <c r="T727" i="9"/>
  <c r="S727" i="9" s="1"/>
  <c r="R727" i="9"/>
  <c r="Q701" i="9"/>
  <c r="L701" i="9"/>
  <c r="W726" i="9"/>
  <c r="V726" i="9"/>
  <c r="U726" i="9"/>
  <c r="T726" i="9"/>
  <c r="S726" i="9" s="1"/>
  <c r="R726" i="9"/>
  <c r="Q700" i="9"/>
  <c r="L700" i="9"/>
  <c r="W725" i="9"/>
  <c r="V725" i="9"/>
  <c r="U725" i="9"/>
  <c r="T725" i="9"/>
  <c r="S725" i="9" s="1"/>
  <c r="R725" i="9"/>
  <c r="Q699" i="9"/>
  <c r="L699" i="9"/>
  <c r="W724" i="9"/>
  <c r="V724" i="9"/>
  <c r="U724" i="9"/>
  <c r="T724" i="9"/>
  <c r="S724" i="9" s="1"/>
  <c r="R724" i="9"/>
  <c r="Q698" i="9"/>
  <c r="L698" i="9"/>
  <c r="W723" i="9"/>
  <c r="V723" i="9"/>
  <c r="U723" i="9"/>
  <c r="T723" i="9"/>
  <c r="S723" i="9" s="1"/>
  <c r="R723" i="9"/>
  <c r="Q697" i="9"/>
  <c r="L697" i="9"/>
  <c r="W722" i="9"/>
  <c r="V722" i="9"/>
  <c r="U722" i="9"/>
  <c r="T722" i="9"/>
  <c r="S722" i="9" s="1"/>
  <c r="R722" i="9"/>
  <c r="Q696" i="9"/>
  <c r="L696" i="9"/>
  <c r="W721" i="9"/>
  <c r="V721" i="9"/>
  <c r="U721" i="9"/>
  <c r="T721" i="9"/>
  <c r="S721" i="9" s="1"/>
  <c r="R721" i="9"/>
  <c r="Q695" i="9"/>
  <c r="L695" i="9"/>
  <c r="W720" i="9"/>
  <c r="V720" i="9"/>
  <c r="U720" i="9"/>
  <c r="T720" i="9"/>
  <c r="S720" i="9" s="1"/>
  <c r="R720" i="9"/>
  <c r="Q694" i="9"/>
  <c r="L694" i="9"/>
  <c r="W719" i="9"/>
  <c r="V719" i="9"/>
  <c r="U719" i="9"/>
  <c r="T719" i="9"/>
  <c r="S719" i="9" s="1"/>
  <c r="R719" i="9"/>
  <c r="Q693" i="9"/>
  <c r="L693" i="9"/>
  <c r="W718" i="9"/>
  <c r="V718" i="9"/>
  <c r="U718" i="9"/>
  <c r="T718" i="9"/>
  <c r="S718" i="9" s="1"/>
  <c r="R718" i="9"/>
  <c r="Q692" i="9"/>
  <c r="L692" i="9"/>
  <c r="W717" i="9"/>
  <c r="V717" i="9"/>
  <c r="U717" i="9"/>
  <c r="T717" i="9"/>
  <c r="S717" i="9" s="1"/>
  <c r="R717" i="9"/>
  <c r="Q691" i="9"/>
  <c r="L691" i="9"/>
  <c r="W716" i="9"/>
  <c r="V716" i="9"/>
  <c r="U716" i="9"/>
  <c r="T716" i="9"/>
  <c r="S716" i="9" s="1"/>
  <c r="R716" i="9"/>
  <c r="Q690" i="9"/>
  <c r="L690" i="9"/>
  <c r="W715" i="9"/>
  <c r="V715" i="9"/>
  <c r="U715" i="9"/>
  <c r="T715" i="9"/>
  <c r="S715" i="9" s="1"/>
  <c r="R715" i="9"/>
  <c r="Q689" i="9"/>
  <c r="L689" i="9"/>
  <c r="W714" i="9"/>
  <c r="V714" i="9"/>
  <c r="U714" i="9"/>
  <c r="T714" i="9"/>
  <c r="S714" i="9" s="1"/>
  <c r="R714" i="9"/>
  <c r="Q688" i="9"/>
  <c r="L688" i="9"/>
  <c r="W713" i="9" l="1"/>
  <c r="V713" i="9"/>
  <c r="U713" i="9"/>
  <c r="T713" i="9"/>
  <c r="S713" i="9"/>
  <c r="R713" i="9"/>
  <c r="Q687" i="9"/>
  <c r="L687" i="9"/>
  <c r="W712" i="9"/>
  <c r="V712" i="9"/>
  <c r="U712" i="9"/>
  <c r="T712" i="9"/>
  <c r="S712" i="9"/>
  <c r="R712" i="9"/>
  <c r="Q686" i="9"/>
  <c r="L686" i="9"/>
  <c r="W711" i="9"/>
  <c r="V711" i="9"/>
  <c r="U711" i="9"/>
  <c r="T711" i="9"/>
  <c r="S711" i="9"/>
  <c r="R711" i="9"/>
  <c r="Q685" i="9"/>
  <c r="L685" i="9"/>
  <c r="W710" i="9"/>
  <c r="V710" i="9"/>
  <c r="U710" i="9"/>
  <c r="T710" i="9"/>
  <c r="S710" i="9" s="1"/>
  <c r="R710" i="9"/>
  <c r="Q684" i="9"/>
  <c r="L684" i="9"/>
  <c r="W709" i="9"/>
  <c r="V709" i="9"/>
  <c r="U709" i="9"/>
  <c r="T709" i="9"/>
  <c r="S709" i="9" s="1"/>
  <c r="R709" i="9"/>
  <c r="Q683" i="9"/>
  <c r="L683" i="9"/>
  <c r="W708" i="9"/>
  <c r="V708" i="9"/>
  <c r="U708" i="9"/>
  <c r="T708" i="9"/>
  <c r="S708" i="9" s="1"/>
  <c r="R708" i="9"/>
  <c r="Q682" i="9"/>
  <c r="L682" i="9"/>
  <c r="W707" i="9"/>
  <c r="V707" i="9"/>
  <c r="U707" i="9"/>
  <c r="T707" i="9"/>
  <c r="S707" i="9" s="1"/>
  <c r="R707" i="9"/>
  <c r="Q681" i="9"/>
  <c r="L681" i="9"/>
  <c r="W706" i="9"/>
  <c r="V706" i="9"/>
  <c r="U706" i="9"/>
  <c r="T706" i="9"/>
  <c r="S706" i="9" s="1"/>
  <c r="R706" i="9"/>
  <c r="Q680" i="9"/>
  <c r="L680" i="9"/>
  <c r="W705" i="9"/>
  <c r="V705" i="9"/>
  <c r="U705" i="9"/>
  <c r="T705" i="9"/>
  <c r="S705" i="9" s="1"/>
  <c r="R705" i="9"/>
  <c r="Q679" i="9"/>
  <c r="L679" i="9"/>
  <c r="W704" i="9"/>
  <c r="V704" i="9"/>
  <c r="U704" i="9"/>
  <c r="T704" i="9"/>
  <c r="S704" i="9" s="1"/>
  <c r="R704" i="9"/>
  <c r="Q678" i="9"/>
  <c r="L678" i="9"/>
  <c r="W703" i="9"/>
  <c r="V703" i="9"/>
  <c r="U703" i="9"/>
  <c r="T703" i="9"/>
  <c r="S703" i="9" s="1"/>
  <c r="R703" i="9"/>
  <c r="Q677" i="9"/>
  <c r="L677" i="9"/>
  <c r="W702" i="9"/>
  <c r="V702" i="9"/>
  <c r="U702" i="9"/>
  <c r="T702" i="9"/>
  <c r="S702" i="9" s="1"/>
  <c r="R702" i="9"/>
  <c r="Q676" i="9"/>
  <c r="L676" i="9"/>
  <c r="W701" i="9"/>
  <c r="V701" i="9"/>
  <c r="U701" i="9"/>
  <c r="T701" i="9"/>
  <c r="S701" i="9" s="1"/>
  <c r="R701" i="9"/>
  <c r="Q675" i="9"/>
  <c r="L675" i="9"/>
  <c r="W700" i="9"/>
  <c r="V700" i="9"/>
  <c r="U700" i="9"/>
  <c r="T700" i="9"/>
  <c r="S700" i="9" s="1"/>
  <c r="R700" i="9"/>
  <c r="Q674" i="9"/>
  <c r="L674" i="9"/>
  <c r="W699" i="9"/>
  <c r="V699" i="9"/>
  <c r="U699" i="9"/>
  <c r="T699" i="9"/>
  <c r="S699" i="9" s="1"/>
  <c r="R699" i="9"/>
  <c r="Q673" i="9"/>
  <c r="L673" i="9"/>
  <c r="W698" i="9"/>
  <c r="V698" i="9"/>
  <c r="U698" i="9"/>
  <c r="T698" i="9"/>
  <c r="S698" i="9" s="1"/>
  <c r="R698" i="9"/>
  <c r="Q672" i="9"/>
  <c r="L672" i="9"/>
  <c r="W697" i="9"/>
  <c r="V697" i="9"/>
  <c r="U697" i="9"/>
  <c r="T697" i="9"/>
  <c r="S697" i="9" s="1"/>
  <c r="R697" i="9"/>
  <c r="Q671" i="9"/>
  <c r="L671" i="9"/>
  <c r="W696" i="9"/>
  <c r="V696" i="9"/>
  <c r="U696" i="9"/>
  <c r="T696" i="9"/>
  <c r="S696" i="9" s="1"/>
  <c r="R696" i="9"/>
  <c r="Q670" i="9"/>
  <c r="L670" i="9"/>
  <c r="W695" i="9"/>
  <c r="V695" i="9"/>
  <c r="U695" i="9"/>
  <c r="T695" i="9"/>
  <c r="S695" i="9" s="1"/>
  <c r="R695" i="9"/>
  <c r="Q669" i="9"/>
  <c r="L669" i="9"/>
  <c r="W694" i="9"/>
  <c r="V694" i="9"/>
  <c r="U694" i="9"/>
  <c r="T694" i="9"/>
  <c r="S694" i="9" s="1"/>
  <c r="R694" i="9"/>
  <c r="Q668" i="9"/>
  <c r="L668" i="9"/>
  <c r="W693" i="9"/>
  <c r="V693" i="9"/>
  <c r="U693" i="9"/>
  <c r="T693" i="9"/>
  <c r="S693" i="9" s="1"/>
  <c r="R693" i="9"/>
  <c r="Q667" i="9"/>
  <c r="L667" i="9"/>
  <c r="W692" i="9"/>
  <c r="V692" i="9"/>
  <c r="U692" i="9"/>
  <c r="T692" i="9"/>
  <c r="S692" i="9" s="1"/>
  <c r="R692" i="9"/>
  <c r="Q666" i="9"/>
  <c r="L666" i="9"/>
  <c r="W691" i="9"/>
  <c r="V691" i="9"/>
  <c r="U691" i="9"/>
  <c r="T691" i="9"/>
  <c r="S691" i="9" s="1"/>
  <c r="R691" i="9"/>
  <c r="Q665" i="9"/>
  <c r="L665" i="9"/>
  <c r="W690" i="9"/>
  <c r="V690" i="9"/>
  <c r="U690" i="9"/>
  <c r="T690" i="9"/>
  <c r="S690" i="9" s="1"/>
  <c r="R690" i="9"/>
  <c r="Q664" i="9"/>
  <c r="L664" i="9"/>
  <c r="W689" i="9"/>
  <c r="V689" i="9"/>
  <c r="U689" i="9"/>
  <c r="T689" i="9"/>
  <c r="S689" i="9" s="1"/>
  <c r="R689" i="9"/>
  <c r="Q663" i="9"/>
  <c r="L663" i="9"/>
  <c r="W688" i="9"/>
  <c r="V688" i="9"/>
  <c r="U688" i="9"/>
  <c r="T688" i="9"/>
  <c r="S688" i="9" s="1"/>
  <c r="R688" i="9"/>
  <c r="Q662" i="9"/>
  <c r="L662" i="9"/>
  <c r="W687" i="9"/>
  <c r="V687" i="9"/>
  <c r="U687" i="9"/>
  <c r="T687" i="9"/>
  <c r="S687" i="9" s="1"/>
  <c r="R687" i="9"/>
  <c r="Q661" i="9"/>
  <c r="L661" i="9"/>
  <c r="W686" i="9"/>
  <c r="V686" i="9"/>
  <c r="U686" i="9"/>
  <c r="T686" i="9"/>
  <c r="S686" i="9" s="1"/>
  <c r="R686" i="9"/>
  <c r="Q660" i="9"/>
  <c r="L660" i="9"/>
  <c r="W685" i="9"/>
  <c r="V685" i="9"/>
  <c r="U685" i="9"/>
  <c r="T685" i="9"/>
  <c r="S685" i="9" s="1"/>
  <c r="R685" i="9"/>
  <c r="Q659" i="9"/>
  <c r="L659" i="9"/>
  <c r="W684" i="9"/>
  <c r="V684" i="9"/>
  <c r="U684" i="9"/>
  <c r="T684" i="9"/>
  <c r="S684" i="9" s="1"/>
  <c r="R684" i="9"/>
  <c r="Q658" i="9"/>
  <c r="L658" i="9"/>
  <c r="W683" i="9"/>
  <c r="V683" i="9"/>
  <c r="U683" i="9"/>
  <c r="T683" i="9"/>
  <c r="S683" i="9" s="1"/>
  <c r="R683" i="9"/>
  <c r="Q657" i="9"/>
  <c r="L657" i="9"/>
  <c r="W682" i="9"/>
  <c r="V682" i="9"/>
  <c r="U682" i="9"/>
  <c r="T682" i="9"/>
  <c r="S682" i="9" s="1"/>
  <c r="R682" i="9"/>
  <c r="Q656" i="9"/>
  <c r="L656" i="9"/>
  <c r="W681" i="9"/>
  <c r="V681" i="9"/>
  <c r="U681" i="9"/>
  <c r="T681" i="9"/>
  <c r="S681" i="9" s="1"/>
  <c r="R681" i="9"/>
  <c r="Q655" i="9"/>
  <c r="L655" i="9"/>
  <c r="W680" i="9"/>
  <c r="V680" i="9"/>
  <c r="U680" i="9"/>
  <c r="T680" i="9"/>
  <c r="S680" i="9" s="1"/>
  <c r="R680" i="9"/>
  <c r="Q654" i="9"/>
  <c r="L654" i="9"/>
  <c r="W679" i="9"/>
  <c r="V679" i="9"/>
  <c r="U679" i="9"/>
  <c r="T679" i="9"/>
  <c r="S679" i="9" s="1"/>
  <c r="R679" i="9"/>
  <c r="Q653" i="9"/>
  <c r="L653" i="9"/>
  <c r="W678" i="9"/>
  <c r="V678" i="9"/>
  <c r="U678" i="9"/>
  <c r="T678" i="9"/>
  <c r="S678" i="9" s="1"/>
  <c r="R678" i="9"/>
  <c r="Q652" i="9"/>
  <c r="L652" i="9"/>
  <c r="W677" i="9"/>
  <c r="V677" i="9"/>
  <c r="U677" i="9"/>
  <c r="T677" i="9"/>
  <c r="S677" i="9" s="1"/>
  <c r="R677" i="9"/>
  <c r="Q651" i="9"/>
  <c r="L651" i="9"/>
  <c r="W676" i="9"/>
  <c r="V676" i="9"/>
  <c r="U676" i="9"/>
  <c r="T676" i="9"/>
  <c r="S676" i="9" s="1"/>
  <c r="R676" i="9"/>
  <c r="Q650" i="9"/>
  <c r="L650" i="9"/>
  <c r="W675" i="9"/>
  <c r="V675" i="9"/>
  <c r="U675" i="9"/>
  <c r="T675" i="9"/>
  <c r="S675" i="9" s="1"/>
  <c r="R675" i="9"/>
  <c r="Q649" i="9"/>
  <c r="L649" i="9"/>
  <c r="W674" i="9"/>
  <c r="V674" i="9"/>
  <c r="U674" i="9"/>
  <c r="T674" i="9"/>
  <c r="S674" i="9" s="1"/>
  <c r="R674" i="9"/>
  <c r="Q648" i="9"/>
  <c r="L648" i="9"/>
  <c r="W673" i="9"/>
  <c r="V673" i="9"/>
  <c r="U673" i="9"/>
  <c r="T673" i="9"/>
  <c r="S673" i="9" s="1"/>
  <c r="R673" i="9"/>
  <c r="Q647" i="9"/>
  <c r="L647" i="9"/>
  <c r="W672" i="9"/>
  <c r="V672" i="9"/>
  <c r="U672" i="9"/>
  <c r="T672" i="9"/>
  <c r="S672" i="9" s="1"/>
  <c r="R672" i="9"/>
  <c r="Q646" i="9"/>
  <c r="L646" i="9"/>
  <c r="W671" i="9"/>
  <c r="V671" i="9"/>
  <c r="U671" i="9"/>
  <c r="T671" i="9"/>
  <c r="S671" i="9" s="1"/>
  <c r="R671" i="9"/>
  <c r="Q645" i="9"/>
  <c r="L645" i="9"/>
  <c r="W670" i="9"/>
  <c r="V670" i="9"/>
  <c r="U670" i="9"/>
  <c r="T670" i="9"/>
  <c r="S670" i="9" s="1"/>
  <c r="R670" i="9"/>
  <c r="Q644" i="9"/>
  <c r="L644" i="9"/>
  <c r="W669" i="9"/>
  <c r="V669" i="9"/>
  <c r="U669" i="9"/>
  <c r="T669" i="9"/>
  <c r="S669" i="9" s="1"/>
  <c r="R669" i="9"/>
  <c r="Q643" i="9"/>
  <c r="L643" i="9"/>
  <c r="W668" i="9"/>
  <c r="V668" i="9"/>
  <c r="U668" i="9"/>
  <c r="T668" i="9"/>
  <c r="S668" i="9" s="1"/>
  <c r="R668" i="9"/>
  <c r="Q642" i="9"/>
  <c r="L642" i="9"/>
  <c r="W667" i="9"/>
  <c r="V667" i="9"/>
  <c r="U667" i="9"/>
  <c r="T667" i="9"/>
  <c r="S667" i="9" s="1"/>
  <c r="R667" i="9"/>
  <c r="Q641" i="9"/>
  <c r="L641" i="9"/>
  <c r="W666" i="9"/>
  <c r="V666" i="9"/>
  <c r="U666" i="9"/>
  <c r="T666" i="9"/>
  <c r="S666" i="9" s="1"/>
  <c r="R666" i="9"/>
  <c r="Q640" i="9"/>
  <c r="L640" i="9"/>
  <c r="W665" i="9"/>
  <c r="V665" i="9"/>
  <c r="U665" i="9"/>
  <c r="T665" i="9"/>
  <c r="S665" i="9" s="1"/>
  <c r="R665" i="9"/>
  <c r="Q639" i="9"/>
  <c r="L639" i="9"/>
  <c r="W664" i="9"/>
  <c r="V664" i="9"/>
  <c r="U664" i="9"/>
  <c r="T664" i="9"/>
  <c r="S664" i="9" s="1"/>
  <c r="R664" i="9"/>
  <c r="Q638" i="9"/>
  <c r="L638" i="9"/>
  <c r="W663" i="9"/>
  <c r="V663" i="9"/>
  <c r="U663" i="9"/>
  <c r="T663" i="9"/>
  <c r="S663" i="9" s="1"/>
  <c r="R663" i="9"/>
  <c r="Q637" i="9"/>
  <c r="L637" i="9"/>
  <c r="W662" i="9"/>
  <c r="V662" i="9"/>
  <c r="U662" i="9"/>
  <c r="T662" i="9"/>
  <c r="S662" i="9" s="1"/>
  <c r="R662" i="9"/>
  <c r="Q636" i="9"/>
  <c r="L636" i="9"/>
  <c r="W661" i="9"/>
  <c r="V661" i="9"/>
  <c r="U661" i="9"/>
  <c r="T661" i="9"/>
  <c r="S661" i="9" s="1"/>
  <c r="R661" i="9"/>
  <c r="Q635" i="9"/>
  <c r="L635" i="9"/>
  <c r="W660" i="9"/>
  <c r="V660" i="9"/>
  <c r="U660" i="9"/>
  <c r="T660" i="9"/>
  <c r="S660" i="9" s="1"/>
  <c r="R660" i="9"/>
  <c r="Q634" i="9"/>
  <c r="L634" i="9"/>
  <c r="W659" i="9"/>
  <c r="V659" i="9"/>
  <c r="U659" i="9"/>
  <c r="T659" i="9"/>
  <c r="S659" i="9" s="1"/>
  <c r="R659" i="9"/>
  <c r="Q633" i="9"/>
  <c r="L633" i="9"/>
  <c r="W658" i="9"/>
  <c r="V658" i="9"/>
  <c r="U658" i="9"/>
  <c r="T658" i="9"/>
  <c r="S658" i="9" s="1"/>
  <c r="R658" i="9"/>
  <c r="Q632" i="9"/>
  <c r="L632" i="9"/>
  <c r="W657" i="9"/>
  <c r="V657" i="9"/>
  <c r="U657" i="9"/>
  <c r="T657" i="9"/>
  <c r="S657" i="9" s="1"/>
  <c r="R657" i="9"/>
  <c r="Q631" i="9"/>
  <c r="L631" i="9"/>
  <c r="W656" i="9"/>
  <c r="V656" i="9"/>
  <c r="U656" i="9"/>
  <c r="T656" i="9"/>
  <c r="S656" i="9" s="1"/>
  <c r="R656" i="9"/>
  <c r="Q630" i="9"/>
  <c r="L630" i="9"/>
  <c r="W655" i="9"/>
  <c r="V655" i="9"/>
  <c r="U655" i="9"/>
  <c r="T655" i="9"/>
  <c r="S655" i="9" s="1"/>
  <c r="R655" i="9"/>
  <c r="Q629" i="9"/>
  <c r="L629" i="9"/>
  <c r="W654" i="9"/>
  <c r="V654" i="9"/>
  <c r="U654" i="9"/>
  <c r="T654" i="9"/>
  <c r="S654" i="9" s="1"/>
  <c r="R654" i="9"/>
  <c r="Q628" i="9"/>
  <c r="L628" i="9"/>
  <c r="W653" i="9"/>
  <c r="V653" i="9"/>
  <c r="U653" i="9"/>
  <c r="T653" i="9"/>
  <c r="S653" i="9" s="1"/>
  <c r="R653" i="9"/>
  <c r="Q627" i="9"/>
  <c r="L627" i="9"/>
  <c r="W652" i="9"/>
  <c r="V652" i="9"/>
  <c r="U652" i="9"/>
  <c r="T652" i="9"/>
  <c r="S652" i="9" s="1"/>
  <c r="R652" i="9"/>
  <c r="Q626" i="9"/>
  <c r="L626" i="9"/>
  <c r="W651" i="9"/>
  <c r="V651" i="9"/>
  <c r="U651" i="9"/>
  <c r="T651" i="9"/>
  <c r="S651" i="9" s="1"/>
  <c r="R651" i="9"/>
  <c r="Q625" i="9"/>
  <c r="L625" i="9"/>
  <c r="W650" i="9"/>
  <c r="V650" i="9"/>
  <c r="U650" i="9"/>
  <c r="T650" i="9"/>
  <c r="S650" i="9" s="1"/>
  <c r="R650" i="9"/>
  <c r="Q624" i="9"/>
  <c r="L624" i="9"/>
  <c r="W649" i="9"/>
  <c r="V649" i="9"/>
  <c r="U649" i="9"/>
  <c r="T649" i="9"/>
  <c r="S649" i="9" s="1"/>
  <c r="R649" i="9"/>
  <c r="Q623" i="9"/>
  <c r="L623" i="9"/>
  <c r="W648" i="9"/>
  <c r="V648" i="9"/>
  <c r="U648" i="9"/>
  <c r="T648" i="9"/>
  <c r="S648" i="9" s="1"/>
  <c r="R648" i="9"/>
  <c r="Q622" i="9"/>
  <c r="L622" i="9"/>
  <c r="W647" i="9"/>
  <c r="V647" i="9"/>
  <c r="U647" i="9"/>
  <c r="T647" i="9"/>
  <c r="S647" i="9" s="1"/>
  <c r="R647" i="9"/>
  <c r="Q621" i="9"/>
  <c r="L621" i="9"/>
  <c r="W646" i="9"/>
  <c r="V646" i="9"/>
  <c r="U646" i="9"/>
  <c r="T646" i="9"/>
  <c r="S646" i="9" s="1"/>
  <c r="R646" i="9"/>
  <c r="Q620" i="9"/>
  <c r="L620" i="9"/>
  <c r="W645" i="9" l="1"/>
  <c r="V645" i="9"/>
  <c r="U645" i="9"/>
  <c r="T645" i="9"/>
  <c r="S645" i="9" s="1"/>
  <c r="R645" i="9"/>
  <c r="Q619" i="9"/>
  <c r="L619" i="9"/>
  <c r="W644" i="9"/>
  <c r="V644" i="9"/>
  <c r="U644" i="9"/>
  <c r="T644" i="9"/>
  <c r="S644" i="9" s="1"/>
  <c r="R644" i="9"/>
  <c r="Q618" i="9"/>
  <c r="L618" i="9"/>
  <c r="W643" i="9"/>
  <c r="V643" i="9"/>
  <c r="U643" i="9"/>
  <c r="T643" i="9"/>
  <c r="S643" i="9" s="1"/>
  <c r="R643" i="9"/>
  <c r="Q617" i="9"/>
  <c r="L617" i="9"/>
  <c r="W642" i="9"/>
  <c r="V642" i="9"/>
  <c r="U642" i="9"/>
  <c r="T642" i="9"/>
  <c r="S642" i="9" s="1"/>
  <c r="R642" i="9"/>
  <c r="Q616" i="9"/>
  <c r="L616" i="9"/>
  <c r="W641" i="9"/>
  <c r="V641" i="9"/>
  <c r="U641" i="9"/>
  <c r="T641" i="9"/>
  <c r="S641" i="9" s="1"/>
  <c r="R641" i="9"/>
  <c r="Q615" i="9"/>
  <c r="L615" i="9"/>
  <c r="W640" i="9"/>
  <c r="V640" i="9"/>
  <c r="U640" i="9"/>
  <c r="T640" i="9"/>
  <c r="S640" i="9" s="1"/>
  <c r="R640" i="9"/>
  <c r="Q614" i="9"/>
  <c r="L614" i="9"/>
  <c r="W639" i="9"/>
  <c r="V639" i="9"/>
  <c r="U639" i="9"/>
  <c r="T639" i="9"/>
  <c r="S639" i="9" s="1"/>
  <c r="R639" i="9"/>
  <c r="Q613" i="9"/>
  <c r="L613" i="9"/>
  <c r="W638" i="9"/>
  <c r="V638" i="9"/>
  <c r="U638" i="9"/>
  <c r="T638" i="9"/>
  <c r="S638" i="9" s="1"/>
  <c r="R638" i="9"/>
  <c r="Q612" i="9"/>
  <c r="L612" i="9"/>
  <c r="W637" i="9"/>
  <c r="V637" i="9"/>
  <c r="U637" i="9"/>
  <c r="T637" i="9"/>
  <c r="S637" i="9" s="1"/>
  <c r="R637" i="9"/>
  <c r="Q611" i="9"/>
  <c r="L611" i="9"/>
  <c r="W636" i="9"/>
  <c r="V636" i="9"/>
  <c r="U636" i="9"/>
  <c r="T636" i="9"/>
  <c r="S636" i="9" s="1"/>
  <c r="R636" i="9"/>
  <c r="Q610" i="9"/>
  <c r="L610" i="9"/>
  <c r="W635" i="9"/>
  <c r="V635" i="9"/>
  <c r="U635" i="9"/>
  <c r="T635" i="9"/>
  <c r="S635" i="9" s="1"/>
  <c r="R635" i="9"/>
  <c r="Q609" i="9"/>
  <c r="L609" i="9"/>
  <c r="W634" i="9"/>
  <c r="V634" i="9"/>
  <c r="U634" i="9"/>
  <c r="T634" i="9"/>
  <c r="S634" i="9" s="1"/>
  <c r="R634" i="9"/>
  <c r="Q608" i="9"/>
  <c r="L608" i="9"/>
  <c r="W633" i="9"/>
  <c r="V633" i="9"/>
  <c r="U633" i="9"/>
  <c r="T633" i="9"/>
  <c r="S633" i="9" s="1"/>
  <c r="R633" i="9"/>
  <c r="Q607" i="9"/>
  <c r="L607" i="9"/>
  <c r="W632" i="9"/>
  <c r="V632" i="9"/>
  <c r="U632" i="9"/>
  <c r="T632" i="9"/>
  <c r="S632" i="9" s="1"/>
  <c r="R632" i="9"/>
  <c r="Q606" i="9"/>
  <c r="L606" i="9"/>
  <c r="W631" i="9"/>
  <c r="V631" i="9"/>
  <c r="U631" i="9"/>
  <c r="T631" i="9"/>
  <c r="S631" i="9" s="1"/>
  <c r="R631" i="9"/>
  <c r="Q605" i="9"/>
  <c r="L605" i="9"/>
  <c r="W630" i="9"/>
  <c r="V630" i="9"/>
  <c r="U630" i="9"/>
  <c r="T630" i="9"/>
  <c r="S630" i="9" s="1"/>
  <c r="R630" i="9"/>
  <c r="Q604" i="9"/>
  <c r="L604" i="9"/>
  <c r="W629" i="9"/>
  <c r="V629" i="9"/>
  <c r="U629" i="9"/>
  <c r="T629" i="9"/>
  <c r="S629" i="9" s="1"/>
  <c r="R629" i="9"/>
  <c r="Q603" i="9"/>
  <c r="L603" i="9"/>
  <c r="W628" i="9"/>
  <c r="V628" i="9"/>
  <c r="U628" i="9"/>
  <c r="T628" i="9"/>
  <c r="S628" i="9" s="1"/>
  <c r="R628" i="9"/>
  <c r="Q602" i="9"/>
  <c r="L602" i="9"/>
  <c r="W627" i="9"/>
  <c r="V627" i="9"/>
  <c r="U627" i="9"/>
  <c r="T627" i="9"/>
  <c r="S627" i="9" s="1"/>
  <c r="R627" i="9"/>
  <c r="Q601" i="9"/>
  <c r="L601" i="9"/>
  <c r="W626" i="9"/>
  <c r="V626" i="9"/>
  <c r="U626" i="9"/>
  <c r="T626" i="9"/>
  <c r="S626" i="9" s="1"/>
  <c r="R626" i="9"/>
  <c r="Q600" i="9"/>
  <c r="L600" i="9"/>
  <c r="W625" i="9"/>
  <c r="V625" i="9"/>
  <c r="U625" i="9"/>
  <c r="T625" i="9"/>
  <c r="S625" i="9" s="1"/>
  <c r="R625" i="9"/>
  <c r="Q599" i="9"/>
  <c r="L599" i="9"/>
  <c r="W624" i="9"/>
  <c r="V624" i="9"/>
  <c r="U624" i="9"/>
  <c r="T624" i="9"/>
  <c r="S624" i="9" s="1"/>
  <c r="R624" i="9"/>
  <c r="Q598" i="9"/>
  <c r="L598" i="9"/>
  <c r="W623" i="9"/>
  <c r="V623" i="9"/>
  <c r="U623" i="9"/>
  <c r="T623" i="9"/>
  <c r="S623" i="9" s="1"/>
  <c r="R623" i="9"/>
  <c r="Q597" i="9"/>
  <c r="L597" i="9"/>
  <c r="W622" i="9"/>
  <c r="V622" i="9"/>
  <c r="U622" i="9"/>
  <c r="T622" i="9"/>
  <c r="S622" i="9" s="1"/>
  <c r="R622" i="9"/>
  <c r="Q596" i="9"/>
  <c r="L596" i="9"/>
  <c r="W621" i="9"/>
  <c r="V621" i="9"/>
  <c r="U621" i="9"/>
  <c r="T621" i="9"/>
  <c r="S621" i="9" s="1"/>
  <c r="R621" i="9"/>
  <c r="Q595" i="9"/>
  <c r="L595" i="9"/>
  <c r="W620" i="9"/>
  <c r="V620" i="9"/>
  <c r="U620" i="9"/>
  <c r="T620" i="9"/>
  <c r="S620" i="9" s="1"/>
  <c r="R620" i="9"/>
  <c r="Q594" i="9"/>
  <c r="L594" i="9"/>
  <c r="W619" i="9"/>
  <c r="V619" i="9"/>
  <c r="U619" i="9"/>
  <c r="T619" i="9"/>
  <c r="S619" i="9" s="1"/>
  <c r="R619" i="9"/>
  <c r="Q593" i="9"/>
  <c r="L593" i="9"/>
  <c r="W618" i="9"/>
  <c r="V618" i="9"/>
  <c r="U618" i="9"/>
  <c r="T618" i="9"/>
  <c r="S618" i="9" s="1"/>
  <c r="R618" i="9"/>
  <c r="Q592" i="9"/>
  <c r="L592" i="9"/>
  <c r="W617" i="9"/>
  <c r="V617" i="9"/>
  <c r="U617" i="9"/>
  <c r="T617" i="9"/>
  <c r="S617" i="9" s="1"/>
  <c r="R617" i="9"/>
  <c r="Q591" i="9"/>
  <c r="L591" i="9"/>
  <c r="W616" i="9"/>
  <c r="V616" i="9"/>
  <c r="U616" i="9"/>
  <c r="T616" i="9"/>
  <c r="S616" i="9" s="1"/>
  <c r="R616" i="9"/>
  <c r="Q590" i="9"/>
  <c r="L590" i="9"/>
  <c r="W615" i="9"/>
  <c r="V615" i="9"/>
  <c r="U615" i="9"/>
  <c r="T615" i="9"/>
  <c r="S615" i="9" s="1"/>
  <c r="R615" i="9"/>
  <c r="Q589" i="9"/>
  <c r="L589" i="9"/>
  <c r="W614" i="9"/>
  <c r="V614" i="9"/>
  <c r="U614" i="9"/>
  <c r="T614" i="9"/>
  <c r="S614" i="9" s="1"/>
  <c r="R614" i="9"/>
  <c r="Q588" i="9"/>
  <c r="L588" i="9"/>
  <c r="W613" i="9"/>
  <c r="V613" i="9"/>
  <c r="U613" i="9"/>
  <c r="T613" i="9"/>
  <c r="S613" i="9" s="1"/>
  <c r="R613" i="9"/>
  <c r="Q587" i="9"/>
  <c r="L587" i="9"/>
  <c r="W612" i="9"/>
  <c r="V612" i="9"/>
  <c r="U612" i="9"/>
  <c r="T612" i="9"/>
  <c r="S612" i="9" s="1"/>
  <c r="R612" i="9"/>
  <c r="Q586" i="9"/>
  <c r="L586" i="9"/>
  <c r="W611" i="9"/>
  <c r="V611" i="9"/>
  <c r="U611" i="9"/>
  <c r="T611" i="9"/>
  <c r="S611" i="9" s="1"/>
  <c r="R611" i="9"/>
  <c r="Q585" i="9"/>
  <c r="L585" i="9"/>
  <c r="W610" i="9"/>
  <c r="V610" i="9"/>
  <c r="U610" i="9"/>
  <c r="T610" i="9"/>
  <c r="S610" i="9" s="1"/>
  <c r="R610" i="9"/>
  <c r="Q584" i="9"/>
  <c r="L584" i="9"/>
  <c r="W609" i="9"/>
  <c r="V609" i="9"/>
  <c r="U609" i="9"/>
  <c r="T609" i="9"/>
  <c r="S609" i="9" s="1"/>
  <c r="R609" i="9"/>
  <c r="Q583" i="9"/>
  <c r="L583" i="9"/>
  <c r="W608" i="9"/>
  <c r="V608" i="9"/>
  <c r="U608" i="9"/>
  <c r="T608" i="9"/>
  <c r="S608" i="9" s="1"/>
  <c r="R608" i="9"/>
  <c r="Q582" i="9"/>
  <c r="L582" i="9"/>
  <c r="W607" i="9"/>
  <c r="V607" i="9"/>
  <c r="U607" i="9"/>
  <c r="T607" i="9"/>
  <c r="S607" i="9" s="1"/>
  <c r="R607" i="9"/>
  <c r="Q581" i="9"/>
  <c r="L581" i="9"/>
  <c r="W606" i="9"/>
  <c r="V606" i="9"/>
  <c r="U606" i="9"/>
  <c r="T606" i="9"/>
  <c r="S606" i="9" s="1"/>
  <c r="R606" i="9"/>
  <c r="Q580" i="9"/>
  <c r="L580" i="9"/>
  <c r="W605" i="9"/>
  <c r="V605" i="9"/>
  <c r="U605" i="9"/>
  <c r="T605" i="9"/>
  <c r="S605" i="9" s="1"/>
  <c r="R605" i="9"/>
  <c r="Q579" i="9"/>
  <c r="L579" i="9"/>
  <c r="W604" i="9"/>
  <c r="V604" i="9"/>
  <c r="U604" i="9"/>
  <c r="T604" i="9"/>
  <c r="S604" i="9" s="1"/>
  <c r="R604" i="9"/>
  <c r="Q578" i="9"/>
  <c r="L578" i="9"/>
  <c r="W603" i="9"/>
  <c r="V603" i="9"/>
  <c r="U603" i="9"/>
  <c r="T603" i="9"/>
  <c r="S603" i="9" s="1"/>
  <c r="R603" i="9"/>
  <c r="Q577" i="9"/>
  <c r="L577" i="9"/>
  <c r="W602" i="9"/>
  <c r="V602" i="9"/>
  <c r="U602" i="9"/>
  <c r="T602" i="9"/>
  <c r="S602" i="9" s="1"/>
  <c r="R602" i="9"/>
  <c r="Q576" i="9"/>
  <c r="L576" i="9"/>
  <c r="W601" i="9"/>
  <c r="V601" i="9"/>
  <c r="U601" i="9"/>
  <c r="T601" i="9"/>
  <c r="S601" i="9" s="1"/>
  <c r="R601" i="9"/>
  <c r="Q575" i="9"/>
  <c r="L575" i="9"/>
  <c r="W600" i="9"/>
  <c r="V600" i="9"/>
  <c r="U600" i="9"/>
  <c r="T600" i="9"/>
  <c r="S600" i="9" s="1"/>
  <c r="R600" i="9"/>
  <c r="Q574" i="9"/>
  <c r="L574" i="9"/>
  <c r="W599" i="9"/>
  <c r="V599" i="9"/>
  <c r="U599" i="9"/>
  <c r="T599" i="9"/>
  <c r="S599" i="9" s="1"/>
  <c r="R599" i="9"/>
  <c r="Q573" i="9"/>
  <c r="L573" i="9"/>
  <c r="W598" i="9"/>
  <c r="V598" i="9"/>
  <c r="U598" i="9"/>
  <c r="T598" i="9"/>
  <c r="S598" i="9" s="1"/>
  <c r="R598" i="9"/>
  <c r="Q572" i="9"/>
  <c r="L572" i="9"/>
  <c r="W597" i="9"/>
  <c r="V597" i="9"/>
  <c r="U597" i="9"/>
  <c r="T597" i="9"/>
  <c r="S597" i="9" s="1"/>
  <c r="R597" i="9"/>
  <c r="Q571" i="9"/>
  <c r="L571" i="9"/>
  <c r="W596" i="9"/>
  <c r="V596" i="9"/>
  <c r="U596" i="9"/>
  <c r="T596" i="9"/>
  <c r="S596" i="9" s="1"/>
  <c r="R596" i="9"/>
  <c r="Q570" i="9"/>
  <c r="L570" i="9"/>
  <c r="W595" i="9"/>
  <c r="V595" i="9"/>
  <c r="U595" i="9"/>
  <c r="T595" i="9"/>
  <c r="S595" i="9" s="1"/>
  <c r="R595" i="9"/>
  <c r="Q569" i="9"/>
  <c r="L569" i="9"/>
  <c r="W594" i="9"/>
  <c r="V594" i="9"/>
  <c r="U594" i="9"/>
  <c r="T594" i="9"/>
  <c r="S594" i="9" s="1"/>
  <c r="R594" i="9"/>
  <c r="Q568" i="9"/>
  <c r="L568" i="9"/>
  <c r="W593" i="9"/>
  <c r="V593" i="9"/>
  <c r="U593" i="9"/>
  <c r="T593" i="9"/>
  <c r="S593" i="9" s="1"/>
  <c r="R593" i="9"/>
  <c r="Q567" i="9"/>
  <c r="L567" i="9"/>
  <c r="W592" i="9"/>
  <c r="V592" i="9"/>
  <c r="U592" i="9"/>
  <c r="T592" i="9"/>
  <c r="S592" i="9" s="1"/>
  <c r="R592" i="9"/>
  <c r="Q566" i="9"/>
  <c r="L566" i="9"/>
  <c r="W591" i="9"/>
  <c r="V591" i="9"/>
  <c r="U591" i="9"/>
  <c r="T591" i="9"/>
  <c r="S591" i="9" s="1"/>
  <c r="R591" i="9"/>
  <c r="Q565" i="9"/>
  <c r="L565" i="9"/>
  <c r="W590" i="9"/>
  <c r="V590" i="9"/>
  <c r="U590" i="9"/>
  <c r="T590" i="9"/>
  <c r="S590" i="9" s="1"/>
  <c r="R590" i="9"/>
  <c r="Q564" i="9"/>
  <c r="L564" i="9"/>
  <c r="W589" i="9"/>
  <c r="V589" i="9"/>
  <c r="U589" i="9"/>
  <c r="T589" i="9"/>
  <c r="S589" i="9" s="1"/>
  <c r="R589" i="9"/>
  <c r="Q563" i="9"/>
  <c r="L563" i="9"/>
  <c r="W588" i="9" l="1"/>
  <c r="V588" i="9"/>
  <c r="U588" i="9"/>
  <c r="T588" i="9"/>
  <c r="S588" i="9" s="1"/>
  <c r="R588" i="9"/>
  <c r="Q562" i="9"/>
  <c r="L562" i="9"/>
  <c r="W587" i="9"/>
  <c r="V587" i="9"/>
  <c r="U587" i="9"/>
  <c r="T587" i="9"/>
  <c r="S587" i="9" s="1"/>
  <c r="R587" i="9"/>
  <c r="Q561" i="9"/>
  <c r="L561" i="9"/>
  <c r="W586" i="9"/>
  <c r="V586" i="9"/>
  <c r="U586" i="9"/>
  <c r="T586" i="9"/>
  <c r="S586" i="9" s="1"/>
  <c r="R586" i="9"/>
  <c r="Q560" i="9"/>
  <c r="L560" i="9"/>
  <c r="W585" i="9"/>
  <c r="V585" i="9"/>
  <c r="U585" i="9"/>
  <c r="T585" i="9"/>
  <c r="S585" i="9" s="1"/>
  <c r="R585" i="9"/>
  <c r="Q559" i="9"/>
  <c r="L559" i="9"/>
  <c r="W584" i="9"/>
  <c r="V584" i="9"/>
  <c r="U584" i="9"/>
  <c r="T584" i="9"/>
  <c r="S584" i="9" s="1"/>
  <c r="R584" i="9"/>
  <c r="Q558" i="9"/>
  <c r="L558" i="9"/>
  <c r="W583" i="9"/>
  <c r="V583" i="9"/>
  <c r="U583" i="9"/>
  <c r="T583" i="9"/>
  <c r="S583" i="9" s="1"/>
  <c r="R583" i="9"/>
  <c r="Q557" i="9"/>
  <c r="L557" i="9"/>
  <c r="W582" i="9"/>
  <c r="V582" i="9"/>
  <c r="U582" i="9"/>
  <c r="T582" i="9"/>
  <c r="S582" i="9" s="1"/>
  <c r="R582" i="9"/>
  <c r="Q556" i="9"/>
  <c r="L556" i="9"/>
  <c r="W581" i="9"/>
  <c r="V581" i="9"/>
  <c r="U581" i="9"/>
  <c r="T581" i="9"/>
  <c r="S581" i="9" s="1"/>
  <c r="R581" i="9"/>
  <c r="Q555" i="9"/>
  <c r="L555" i="9"/>
  <c r="W580" i="9"/>
  <c r="V580" i="9"/>
  <c r="U580" i="9"/>
  <c r="T580" i="9"/>
  <c r="S580" i="9" s="1"/>
  <c r="R580" i="9"/>
  <c r="Q554" i="9"/>
  <c r="L554" i="9"/>
  <c r="W579" i="9"/>
  <c r="V579" i="9"/>
  <c r="U579" i="9"/>
  <c r="T579" i="9"/>
  <c r="S579" i="9" s="1"/>
  <c r="R579" i="9"/>
  <c r="Q553" i="9"/>
  <c r="L553" i="9"/>
  <c r="W578" i="9"/>
  <c r="V578" i="9"/>
  <c r="U578" i="9"/>
  <c r="T578" i="9"/>
  <c r="S578" i="9" s="1"/>
  <c r="R578" i="9"/>
  <c r="Q552" i="9"/>
  <c r="L552" i="9"/>
  <c r="W577" i="9"/>
  <c r="V577" i="9"/>
  <c r="U577" i="9"/>
  <c r="T577" i="9"/>
  <c r="S577" i="9" s="1"/>
  <c r="R577" i="9"/>
  <c r="Q551" i="9"/>
  <c r="L551" i="9"/>
  <c r="W576" i="9"/>
  <c r="V576" i="9"/>
  <c r="U576" i="9"/>
  <c r="T576" i="9"/>
  <c r="S576" i="9" s="1"/>
  <c r="R576" i="9"/>
  <c r="Q550" i="9"/>
  <c r="L550" i="9"/>
  <c r="W575" i="9"/>
  <c r="V575" i="9"/>
  <c r="U575" i="9"/>
  <c r="T575" i="9"/>
  <c r="S575" i="9" s="1"/>
  <c r="R575" i="9"/>
  <c r="Q549" i="9"/>
  <c r="L549" i="9"/>
  <c r="W574" i="9"/>
  <c r="V574" i="9"/>
  <c r="U574" i="9"/>
  <c r="T574" i="9"/>
  <c r="S574" i="9" s="1"/>
  <c r="R574" i="9"/>
  <c r="Q548" i="9"/>
  <c r="L548" i="9"/>
  <c r="W573" i="9"/>
  <c r="V573" i="9"/>
  <c r="U573" i="9"/>
  <c r="T573" i="9"/>
  <c r="S573" i="9" s="1"/>
  <c r="R573" i="9"/>
  <c r="Q547" i="9"/>
  <c r="L547" i="9"/>
  <c r="W572" i="9"/>
  <c r="V572" i="9"/>
  <c r="U572" i="9"/>
  <c r="T572" i="9"/>
  <c r="S572" i="9" s="1"/>
  <c r="R572" i="9"/>
  <c r="Q546" i="9"/>
  <c r="L546" i="9"/>
  <c r="W571" i="9"/>
  <c r="V571" i="9"/>
  <c r="U571" i="9"/>
  <c r="T571" i="9"/>
  <c r="S571" i="9" s="1"/>
  <c r="R571" i="9"/>
  <c r="Q545" i="9"/>
  <c r="L545" i="9"/>
  <c r="W570" i="9"/>
  <c r="V570" i="9"/>
  <c r="U570" i="9"/>
  <c r="T570" i="9"/>
  <c r="S570" i="9" s="1"/>
  <c r="R570" i="9"/>
  <c r="Q544" i="9"/>
  <c r="L544" i="9"/>
  <c r="W569" i="9"/>
  <c r="V569" i="9"/>
  <c r="U569" i="9"/>
  <c r="T569" i="9"/>
  <c r="S569" i="9" s="1"/>
  <c r="R569" i="9"/>
  <c r="Q543" i="9"/>
  <c r="L543" i="9"/>
  <c r="W568" i="9"/>
  <c r="V568" i="9"/>
  <c r="U568" i="9"/>
  <c r="T568" i="9"/>
  <c r="S568" i="9" s="1"/>
  <c r="R568" i="9"/>
  <c r="Q542" i="9"/>
  <c r="L542" i="9"/>
  <c r="W567" i="9"/>
  <c r="V567" i="9"/>
  <c r="U567" i="9"/>
  <c r="T567" i="9"/>
  <c r="S567" i="9" s="1"/>
  <c r="R567" i="9"/>
  <c r="Q541" i="9"/>
  <c r="L541" i="9"/>
  <c r="W566" i="9"/>
  <c r="V566" i="9"/>
  <c r="U566" i="9"/>
  <c r="T566" i="9"/>
  <c r="S566" i="9" s="1"/>
  <c r="R566" i="9"/>
  <c r="Q540" i="9"/>
  <c r="L540" i="9"/>
  <c r="W565" i="9"/>
  <c r="V565" i="9"/>
  <c r="U565" i="9"/>
  <c r="T565" i="9"/>
  <c r="S565" i="9" s="1"/>
  <c r="R565" i="9"/>
  <c r="Q539" i="9"/>
  <c r="L539" i="9"/>
  <c r="W564" i="9"/>
  <c r="V564" i="9"/>
  <c r="U564" i="9"/>
  <c r="T564" i="9"/>
  <c r="S564" i="9" s="1"/>
  <c r="R564" i="9"/>
  <c r="Q538" i="9"/>
  <c r="L538" i="9"/>
  <c r="W563" i="9"/>
  <c r="V563" i="9"/>
  <c r="U563" i="9"/>
  <c r="T563" i="9"/>
  <c r="S563" i="9" s="1"/>
  <c r="R563" i="9"/>
  <c r="Q537" i="9"/>
  <c r="L537" i="9"/>
  <c r="W562" i="9"/>
  <c r="V562" i="9"/>
  <c r="U562" i="9"/>
  <c r="T562" i="9"/>
  <c r="S562" i="9" s="1"/>
  <c r="R562" i="9"/>
  <c r="Q536" i="9"/>
  <c r="L536" i="9"/>
  <c r="W561" i="9"/>
  <c r="V561" i="9"/>
  <c r="U561" i="9"/>
  <c r="T561" i="9"/>
  <c r="S561" i="9" s="1"/>
  <c r="R561" i="9"/>
  <c r="Q535" i="9"/>
  <c r="L535" i="9"/>
  <c r="W560" i="9"/>
  <c r="V560" i="9"/>
  <c r="U560" i="9"/>
  <c r="T560" i="9"/>
  <c r="S560" i="9" s="1"/>
  <c r="R560" i="9"/>
  <c r="Q534" i="9"/>
  <c r="L534" i="9"/>
  <c r="W559" i="9"/>
  <c r="V559" i="9"/>
  <c r="U559" i="9"/>
  <c r="T559" i="9"/>
  <c r="S559" i="9" s="1"/>
  <c r="R559" i="9"/>
  <c r="Q533" i="9"/>
  <c r="L533" i="9"/>
  <c r="W558" i="9"/>
  <c r="V558" i="9"/>
  <c r="U558" i="9"/>
  <c r="T558" i="9"/>
  <c r="S558" i="9" s="1"/>
  <c r="R558" i="9"/>
  <c r="Q532" i="9"/>
  <c r="L532" i="9"/>
  <c r="W557" i="9"/>
  <c r="V557" i="9"/>
  <c r="U557" i="9"/>
  <c r="T557" i="9"/>
  <c r="S557" i="9" s="1"/>
  <c r="R557" i="9"/>
  <c r="Q531" i="9"/>
  <c r="L531" i="9"/>
  <c r="W556" i="9"/>
  <c r="V556" i="9"/>
  <c r="U556" i="9"/>
  <c r="T556" i="9"/>
  <c r="S556" i="9" s="1"/>
  <c r="R556" i="9"/>
  <c r="Q530" i="9"/>
  <c r="L530" i="9"/>
  <c r="W555" i="9"/>
  <c r="V555" i="9"/>
  <c r="U555" i="9"/>
  <c r="T555" i="9"/>
  <c r="S555" i="9" s="1"/>
  <c r="R555" i="9"/>
  <c r="Q529" i="9"/>
  <c r="L529" i="9"/>
  <c r="W554" i="9"/>
  <c r="V554" i="9"/>
  <c r="U554" i="9"/>
  <c r="T554" i="9"/>
  <c r="S554" i="9" s="1"/>
  <c r="R554" i="9"/>
  <c r="Q528" i="9"/>
  <c r="L528" i="9"/>
  <c r="W553" i="9"/>
  <c r="V553" i="9"/>
  <c r="U553" i="9"/>
  <c r="T553" i="9"/>
  <c r="S553" i="9" s="1"/>
  <c r="R553" i="9"/>
  <c r="Q527" i="9"/>
  <c r="L527" i="9"/>
  <c r="W552" i="9"/>
  <c r="V552" i="9"/>
  <c r="U552" i="9"/>
  <c r="T552" i="9"/>
  <c r="S552" i="9" s="1"/>
  <c r="R552" i="9"/>
  <c r="Q526" i="9"/>
  <c r="L526" i="9"/>
  <c r="W551" i="9"/>
  <c r="V551" i="9"/>
  <c r="U551" i="9"/>
  <c r="T551" i="9"/>
  <c r="S551" i="9" s="1"/>
  <c r="R551" i="9"/>
  <c r="Q525" i="9"/>
  <c r="L525" i="9"/>
  <c r="W550" i="9"/>
  <c r="V550" i="9"/>
  <c r="U550" i="9"/>
  <c r="T550" i="9"/>
  <c r="S550" i="9" s="1"/>
  <c r="R550" i="9"/>
  <c r="Q524" i="9"/>
  <c r="L524" i="9"/>
  <c r="W549" i="9"/>
  <c r="V549" i="9"/>
  <c r="U549" i="9"/>
  <c r="T549" i="9"/>
  <c r="S549" i="9" s="1"/>
  <c r="R549" i="9"/>
  <c r="Q523" i="9"/>
  <c r="L523" i="9"/>
  <c r="W548" i="9"/>
  <c r="V548" i="9"/>
  <c r="U548" i="9"/>
  <c r="T548" i="9"/>
  <c r="S548" i="9" s="1"/>
  <c r="R548" i="9"/>
  <c r="Q522" i="9"/>
  <c r="L522" i="9"/>
  <c r="W547" i="9"/>
  <c r="V547" i="9"/>
  <c r="U547" i="9"/>
  <c r="T547" i="9"/>
  <c r="S547" i="9" s="1"/>
  <c r="R547" i="9"/>
  <c r="Q521" i="9"/>
  <c r="L521" i="9"/>
  <c r="W546" i="9"/>
  <c r="V546" i="9"/>
  <c r="U546" i="9"/>
  <c r="T546" i="9"/>
  <c r="S546" i="9" s="1"/>
  <c r="R546" i="9"/>
  <c r="Q520" i="9"/>
  <c r="L520" i="9"/>
  <c r="W545" i="9"/>
  <c r="V545" i="9"/>
  <c r="U545" i="9"/>
  <c r="T545" i="9"/>
  <c r="S545" i="9" s="1"/>
  <c r="R545" i="9"/>
  <c r="Q519" i="9"/>
  <c r="L519" i="9"/>
  <c r="W544" i="9"/>
  <c r="V544" i="9"/>
  <c r="U544" i="9"/>
  <c r="T544" i="9"/>
  <c r="S544" i="9" s="1"/>
  <c r="R544" i="9"/>
  <c r="Q518" i="9"/>
  <c r="L518" i="9"/>
  <c r="W543" i="9"/>
  <c r="V543" i="9"/>
  <c r="U543" i="9"/>
  <c r="T543" i="9"/>
  <c r="S543" i="9" s="1"/>
  <c r="R543" i="9"/>
  <c r="Q517" i="9"/>
  <c r="L517" i="9"/>
  <c r="W542" i="9"/>
  <c r="V542" i="9"/>
  <c r="U542" i="9"/>
  <c r="T542" i="9"/>
  <c r="S542" i="9" s="1"/>
  <c r="R542" i="9"/>
  <c r="Q516" i="9"/>
  <c r="L516" i="9"/>
  <c r="W541" i="9"/>
  <c r="V541" i="9"/>
  <c r="U541" i="9"/>
  <c r="T541" i="9"/>
  <c r="S541" i="9" s="1"/>
  <c r="R541" i="9"/>
  <c r="Q515" i="9"/>
  <c r="L515" i="9"/>
  <c r="W540" i="9"/>
  <c r="V540" i="9"/>
  <c r="U540" i="9"/>
  <c r="T540" i="9"/>
  <c r="S540" i="9" s="1"/>
  <c r="R540" i="9"/>
  <c r="Q514" i="9"/>
  <c r="L514" i="9"/>
  <c r="W539" i="9"/>
  <c r="V539" i="9"/>
  <c r="U539" i="9"/>
  <c r="T539" i="9"/>
  <c r="S539" i="9" s="1"/>
  <c r="R539" i="9"/>
  <c r="Q513" i="9"/>
  <c r="L513" i="9"/>
  <c r="W538" i="9"/>
  <c r="V538" i="9"/>
  <c r="U538" i="9"/>
  <c r="T538" i="9"/>
  <c r="S538" i="9" s="1"/>
  <c r="R538" i="9"/>
  <c r="Q512" i="9"/>
  <c r="L512" i="9"/>
  <c r="W537" i="9"/>
  <c r="V537" i="9"/>
  <c r="U537" i="9"/>
  <c r="T537" i="9"/>
  <c r="S537" i="9" s="1"/>
  <c r="R537" i="9"/>
  <c r="Q511" i="9"/>
  <c r="L511" i="9"/>
  <c r="W536" i="9"/>
  <c r="V536" i="9"/>
  <c r="U536" i="9"/>
  <c r="T536" i="9"/>
  <c r="S536" i="9" s="1"/>
  <c r="R536" i="9"/>
  <c r="Q510" i="9"/>
  <c r="L510" i="9"/>
  <c r="W535" i="9"/>
  <c r="V535" i="9"/>
  <c r="U535" i="9"/>
  <c r="T535" i="9"/>
  <c r="S535" i="9" s="1"/>
  <c r="R535" i="9"/>
  <c r="Q509" i="9"/>
  <c r="L509" i="9"/>
  <c r="W534" i="9"/>
  <c r="V534" i="9"/>
  <c r="U534" i="9"/>
  <c r="T534" i="9"/>
  <c r="S534" i="9" s="1"/>
  <c r="R534" i="9"/>
  <c r="Q508" i="9"/>
  <c r="L508" i="9"/>
  <c r="W533" i="9"/>
  <c r="V533" i="9"/>
  <c r="U533" i="9"/>
  <c r="T533" i="9"/>
  <c r="S533" i="9" s="1"/>
  <c r="R533" i="9"/>
  <c r="Q507" i="9"/>
  <c r="L507" i="9"/>
  <c r="W532" i="9"/>
  <c r="V532" i="9"/>
  <c r="U532" i="9"/>
  <c r="T532" i="9"/>
  <c r="S532" i="9" s="1"/>
  <c r="R532" i="9"/>
  <c r="Q506" i="9"/>
  <c r="L506" i="9"/>
  <c r="W531" i="9"/>
  <c r="V531" i="9"/>
  <c r="U531" i="9"/>
  <c r="T531" i="9"/>
  <c r="S531" i="9" s="1"/>
  <c r="R531" i="9"/>
  <c r="Q505" i="9"/>
  <c r="L505" i="9"/>
  <c r="W530" i="9"/>
  <c r="V530" i="9"/>
  <c r="U530" i="9"/>
  <c r="T530" i="9"/>
  <c r="S530" i="9" s="1"/>
  <c r="R530" i="9"/>
  <c r="Q504" i="9"/>
  <c r="L504" i="9"/>
  <c r="W529" i="9"/>
  <c r="V529" i="9"/>
  <c r="U529" i="9"/>
  <c r="T529" i="9"/>
  <c r="S529" i="9" s="1"/>
  <c r="R529" i="9"/>
  <c r="Q503" i="9"/>
  <c r="L503" i="9"/>
  <c r="W528" i="9"/>
  <c r="V528" i="9"/>
  <c r="U528" i="9"/>
  <c r="T528" i="9"/>
  <c r="S528" i="9" s="1"/>
  <c r="R528" i="9"/>
  <c r="Q502" i="9"/>
  <c r="L502" i="9"/>
  <c r="W527" i="9" l="1"/>
  <c r="V527" i="9"/>
  <c r="U527" i="9"/>
  <c r="T527" i="9"/>
  <c r="S527" i="9" s="1"/>
  <c r="R527" i="9"/>
  <c r="Q501" i="9"/>
  <c r="L501" i="9"/>
  <c r="W526" i="9"/>
  <c r="V526" i="9"/>
  <c r="U526" i="9"/>
  <c r="T526" i="9"/>
  <c r="S526" i="9" s="1"/>
  <c r="R526" i="9"/>
  <c r="Q500" i="9"/>
  <c r="L500" i="9"/>
  <c r="W525" i="9"/>
  <c r="V525" i="9"/>
  <c r="U525" i="9"/>
  <c r="T525" i="9"/>
  <c r="S525" i="9" s="1"/>
  <c r="R525" i="9"/>
  <c r="Q499" i="9"/>
  <c r="L499" i="9"/>
  <c r="W524" i="9"/>
  <c r="V524" i="9"/>
  <c r="U524" i="9"/>
  <c r="T524" i="9"/>
  <c r="S524" i="9" s="1"/>
  <c r="R524" i="9"/>
  <c r="Q498" i="9"/>
  <c r="L498" i="9"/>
  <c r="W523" i="9"/>
  <c r="V523" i="9"/>
  <c r="U523" i="9"/>
  <c r="T523" i="9"/>
  <c r="S523" i="9" s="1"/>
  <c r="R523" i="9"/>
  <c r="Q497" i="9"/>
  <c r="L497" i="9"/>
  <c r="W522" i="9"/>
  <c r="V522" i="9"/>
  <c r="U522" i="9"/>
  <c r="T522" i="9"/>
  <c r="S522" i="9" s="1"/>
  <c r="R522" i="9"/>
  <c r="Q496" i="9"/>
  <c r="L496" i="9"/>
  <c r="W521" i="9"/>
  <c r="V521" i="9"/>
  <c r="U521" i="9"/>
  <c r="T521" i="9"/>
  <c r="S521" i="9" s="1"/>
  <c r="R521" i="9"/>
  <c r="Q495" i="9"/>
  <c r="L495" i="9"/>
  <c r="W520" i="9"/>
  <c r="V520" i="9"/>
  <c r="U520" i="9"/>
  <c r="T520" i="9"/>
  <c r="S520" i="9" s="1"/>
  <c r="R520" i="9"/>
  <c r="Q494" i="9"/>
  <c r="L494" i="9"/>
  <c r="W519" i="9"/>
  <c r="V519" i="9"/>
  <c r="U519" i="9"/>
  <c r="T519" i="9"/>
  <c r="S519" i="9" s="1"/>
  <c r="R519" i="9"/>
  <c r="Q493" i="9"/>
  <c r="L493" i="9"/>
  <c r="W518" i="9"/>
  <c r="V518" i="9"/>
  <c r="U518" i="9"/>
  <c r="T518" i="9"/>
  <c r="S518" i="9" s="1"/>
  <c r="R518" i="9"/>
  <c r="Q492" i="9"/>
  <c r="L492" i="9"/>
  <c r="W517" i="9"/>
  <c r="V517" i="9"/>
  <c r="U517" i="9"/>
  <c r="T517" i="9"/>
  <c r="S517" i="9" s="1"/>
  <c r="R517" i="9"/>
  <c r="Q491" i="9"/>
  <c r="L491" i="9"/>
  <c r="W516" i="9"/>
  <c r="V516" i="9"/>
  <c r="U516" i="9"/>
  <c r="T516" i="9"/>
  <c r="S516" i="9" s="1"/>
  <c r="R516" i="9"/>
  <c r="Q490" i="9"/>
  <c r="L490" i="9"/>
  <c r="W515" i="9"/>
  <c r="V515" i="9"/>
  <c r="U515" i="9"/>
  <c r="T515" i="9"/>
  <c r="S515" i="9" s="1"/>
  <c r="R515" i="9"/>
  <c r="Q489" i="9"/>
  <c r="L489" i="9"/>
  <c r="W514" i="9"/>
  <c r="V514" i="9"/>
  <c r="U514" i="9"/>
  <c r="T514" i="9"/>
  <c r="S514" i="9" s="1"/>
  <c r="R514" i="9"/>
  <c r="Q488" i="9"/>
  <c r="L488" i="9"/>
  <c r="W513" i="9"/>
  <c r="V513" i="9"/>
  <c r="U513" i="9"/>
  <c r="T513" i="9"/>
  <c r="S513" i="9" s="1"/>
  <c r="R513" i="9"/>
  <c r="Q487" i="9"/>
  <c r="L487" i="9"/>
  <c r="W512" i="9"/>
  <c r="V512" i="9"/>
  <c r="U512" i="9"/>
  <c r="T512" i="9"/>
  <c r="S512" i="9" s="1"/>
  <c r="R512" i="9"/>
  <c r="Q486" i="9"/>
  <c r="L486" i="9"/>
  <c r="W511" i="9"/>
  <c r="V511" i="9"/>
  <c r="U511" i="9"/>
  <c r="T511" i="9"/>
  <c r="S511" i="9" s="1"/>
  <c r="R511" i="9"/>
  <c r="Q485" i="9"/>
  <c r="L485" i="9"/>
  <c r="W510" i="9"/>
  <c r="V510" i="9"/>
  <c r="U510" i="9"/>
  <c r="T510" i="9"/>
  <c r="S510" i="9" s="1"/>
  <c r="R510" i="9"/>
  <c r="Q484" i="9"/>
  <c r="L484" i="9"/>
  <c r="W509" i="9"/>
  <c r="V509" i="9"/>
  <c r="U509" i="9"/>
  <c r="T509" i="9"/>
  <c r="S509" i="9" s="1"/>
  <c r="R509" i="9"/>
  <c r="Q483" i="9"/>
  <c r="L483" i="9"/>
  <c r="W508" i="9"/>
  <c r="V508" i="9"/>
  <c r="U508" i="9"/>
  <c r="T508" i="9"/>
  <c r="S508" i="9" s="1"/>
  <c r="R508" i="9"/>
  <c r="Q482" i="9"/>
  <c r="L482" i="9"/>
  <c r="W507" i="9"/>
  <c r="V507" i="9"/>
  <c r="U507" i="9"/>
  <c r="T507" i="9"/>
  <c r="S507" i="9" s="1"/>
  <c r="R507" i="9"/>
  <c r="Q481" i="9"/>
  <c r="L481" i="9"/>
  <c r="W506" i="9"/>
  <c r="V506" i="9"/>
  <c r="U506" i="9"/>
  <c r="T506" i="9"/>
  <c r="S506" i="9" s="1"/>
  <c r="R506" i="9"/>
  <c r="Q480" i="9"/>
  <c r="L480" i="9"/>
  <c r="W505" i="9"/>
  <c r="V505" i="9"/>
  <c r="U505" i="9"/>
  <c r="T505" i="9"/>
  <c r="S505" i="9" s="1"/>
  <c r="R505" i="9"/>
  <c r="Q479" i="9"/>
  <c r="L479" i="9"/>
  <c r="W504" i="9"/>
  <c r="V504" i="9"/>
  <c r="U504" i="9"/>
  <c r="T504" i="9"/>
  <c r="S504" i="9" s="1"/>
  <c r="R504" i="9"/>
  <c r="Q478" i="9"/>
  <c r="L478" i="9"/>
  <c r="W503" i="9"/>
  <c r="V503" i="9"/>
  <c r="U503" i="9"/>
  <c r="T503" i="9"/>
  <c r="S503" i="9" s="1"/>
  <c r="R503" i="9"/>
  <c r="Q477" i="9"/>
  <c r="L477" i="9"/>
  <c r="W502" i="9"/>
  <c r="V502" i="9"/>
  <c r="U502" i="9"/>
  <c r="T502" i="9"/>
  <c r="S502" i="9" s="1"/>
  <c r="R502" i="9"/>
  <c r="Q476" i="9"/>
  <c r="L476" i="9"/>
  <c r="W501" i="9"/>
  <c r="V501" i="9"/>
  <c r="U501" i="9"/>
  <c r="T501" i="9"/>
  <c r="S501" i="9" s="1"/>
  <c r="R501" i="9"/>
  <c r="Q475" i="9"/>
  <c r="L475" i="9"/>
  <c r="W500" i="9"/>
  <c r="V500" i="9"/>
  <c r="U500" i="9"/>
  <c r="T500" i="9"/>
  <c r="S500" i="9" s="1"/>
  <c r="R500" i="9"/>
  <c r="Q474" i="9"/>
  <c r="L474" i="9"/>
  <c r="W499" i="9"/>
  <c r="V499" i="9"/>
  <c r="U499" i="9"/>
  <c r="T499" i="9"/>
  <c r="S499" i="9" s="1"/>
  <c r="R499" i="9"/>
  <c r="Q473" i="9"/>
  <c r="L473" i="9"/>
  <c r="W498" i="9"/>
  <c r="V498" i="9"/>
  <c r="U498" i="9"/>
  <c r="T498" i="9"/>
  <c r="S498" i="9" s="1"/>
  <c r="R498" i="9"/>
  <c r="Q472" i="9"/>
  <c r="L472" i="9"/>
  <c r="W497" i="9"/>
  <c r="V497" i="9"/>
  <c r="U497" i="9"/>
  <c r="T497" i="9"/>
  <c r="S497" i="9" s="1"/>
  <c r="R497" i="9"/>
  <c r="Q471" i="9"/>
  <c r="L471" i="9"/>
  <c r="W496" i="9"/>
  <c r="V496" i="9"/>
  <c r="U496" i="9"/>
  <c r="T496" i="9"/>
  <c r="S496" i="9" s="1"/>
  <c r="R496" i="9"/>
  <c r="Q470" i="9"/>
  <c r="L470" i="9"/>
  <c r="W495" i="9"/>
  <c r="V495" i="9"/>
  <c r="U495" i="9"/>
  <c r="T495" i="9"/>
  <c r="S495" i="9" s="1"/>
  <c r="R495" i="9"/>
  <c r="Q469" i="9"/>
  <c r="L469" i="9"/>
  <c r="W494" i="9"/>
  <c r="V494" i="9"/>
  <c r="U494" i="9"/>
  <c r="T494" i="9"/>
  <c r="S494" i="9" s="1"/>
  <c r="R494" i="9"/>
  <c r="Q468" i="9"/>
  <c r="L468" i="9"/>
  <c r="W493" i="9"/>
  <c r="V493" i="9"/>
  <c r="U493" i="9"/>
  <c r="T493" i="9"/>
  <c r="S493" i="9" s="1"/>
  <c r="R493" i="9"/>
  <c r="Q467" i="9"/>
  <c r="L467" i="9"/>
  <c r="W492" i="9"/>
  <c r="V492" i="9"/>
  <c r="U492" i="9"/>
  <c r="T492" i="9"/>
  <c r="S492" i="9" s="1"/>
  <c r="R492" i="9"/>
  <c r="Q466" i="9"/>
  <c r="L466" i="9"/>
  <c r="W491" i="9"/>
  <c r="V491" i="9"/>
  <c r="U491" i="9"/>
  <c r="T491" i="9"/>
  <c r="S491" i="9" s="1"/>
  <c r="R491" i="9"/>
  <c r="Q465" i="9"/>
  <c r="L465" i="9"/>
  <c r="W490" i="9"/>
  <c r="V490" i="9"/>
  <c r="U490" i="9"/>
  <c r="T490" i="9"/>
  <c r="S490" i="9" s="1"/>
  <c r="R490" i="9"/>
  <c r="Q464" i="9"/>
  <c r="L464" i="9"/>
  <c r="W489" i="9"/>
  <c r="V489" i="9"/>
  <c r="U489" i="9"/>
  <c r="T489" i="9"/>
  <c r="S489" i="9" s="1"/>
  <c r="R489" i="9"/>
  <c r="Q463" i="9"/>
  <c r="L463" i="9"/>
  <c r="W488" i="9"/>
  <c r="V488" i="9"/>
  <c r="U488" i="9"/>
  <c r="T488" i="9"/>
  <c r="S488" i="9" s="1"/>
  <c r="R488" i="9"/>
  <c r="Q462" i="9"/>
  <c r="L462" i="9"/>
  <c r="W487" i="9"/>
  <c r="V487" i="9"/>
  <c r="U487" i="9"/>
  <c r="T487" i="9"/>
  <c r="S487" i="9" s="1"/>
  <c r="R487" i="9"/>
  <c r="Q461" i="9"/>
  <c r="L461" i="9"/>
  <c r="W486" i="9"/>
  <c r="V486" i="9"/>
  <c r="U486" i="9"/>
  <c r="T486" i="9"/>
  <c r="S486" i="9" s="1"/>
  <c r="R486" i="9"/>
  <c r="Q460" i="9"/>
  <c r="L460" i="9"/>
  <c r="W485" i="9"/>
  <c r="V485" i="9"/>
  <c r="U485" i="9"/>
  <c r="T485" i="9"/>
  <c r="S485" i="9" s="1"/>
  <c r="R485" i="9"/>
  <c r="Q459" i="9"/>
  <c r="L459" i="9"/>
  <c r="W484" i="9"/>
  <c r="V484" i="9"/>
  <c r="U484" i="9"/>
  <c r="T484" i="9"/>
  <c r="S484" i="9" s="1"/>
  <c r="R484" i="9"/>
  <c r="Q458" i="9"/>
  <c r="L458" i="9"/>
  <c r="W483" i="9"/>
  <c r="V483" i="9"/>
  <c r="U483" i="9"/>
  <c r="T483" i="9"/>
  <c r="S483" i="9" s="1"/>
  <c r="R483" i="9"/>
  <c r="Q457" i="9"/>
  <c r="L457" i="9"/>
  <c r="W482" i="9"/>
  <c r="V482" i="9"/>
  <c r="U482" i="9"/>
  <c r="T482" i="9"/>
  <c r="S482" i="9" s="1"/>
  <c r="R482" i="9"/>
  <c r="Q456" i="9"/>
  <c r="L456" i="9"/>
  <c r="W481" i="9"/>
  <c r="V481" i="9"/>
  <c r="U481" i="9"/>
  <c r="T481" i="9"/>
  <c r="S481" i="9" s="1"/>
  <c r="R481" i="9"/>
  <c r="Q455" i="9"/>
  <c r="L455" i="9"/>
  <c r="W480" i="9"/>
  <c r="V480" i="9"/>
  <c r="U480" i="9"/>
  <c r="T480" i="9"/>
  <c r="S480" i="9" s="1"/>
  <c r="R480" i="9"/>
  <c r="Q454" i="9"/>
  <c r="L454" i="9"/>
  <c r="W479" i="9"/>
  <c r="V479" i="9"/>
  <c r="U479" i="9"/>
  <c r="T479" i="9"/>
  <c r="S479" i="9" s="1"/>
  <c r="R479" i="9"/>
  <c r="Q453" i="9"/>
  <c r="L453" i="9"/>
  <c r="W478" i="9"/>
  <c r="V478" i="9"/>
  <c r="U478" i="9"/>
  <c r="T478" i="9"/>
  <c r="S478" i="9" s="1"/>
  <c r="R478" i="9"/>
  <c r="Q452" i="9"/>
  <c r="L452" i="9"/>
  <c r="W477" i="9"/>
  <c r="V477" i="9"/>
  <c r="U477" i="9"/>
  <c r="T477" i="9"/>
  <c r="S477" i="9" s="1"/>
  <c r="R477" i="9"/>
  <c r="Q451" i="9"/>
  <c r="L451" i="9"/>
  <c r="W476" i="9"/>
  <c r="V476" i="9"/>
  <c r="U476" i="9"/>
  <c r="T476" i="9"/>
  <c r="S476" i="9" s="1"/>
  <c r="R476" i="9"/>
  <c r="Q450" i="9"/>
  <c r="L450" i="9"/>
  <c r="W475" i="9"/>
  <c r="V475" i="9"/>
  <c r="U475" i="9"/>
  <c r="T475" i="9"/>
  <c r="S475" i="9" s="1"/>
  <c r="R475" i="9"/>
  <c r="Q449" i="9"/>
  <c r="L449" i="9"/>
  <c r="W474" i="9"/>
  <c r="V474" i="9"/>
  <c r="U474" i="9"/>
  <c r="T474" i="9"/>
  <c r="S474" i="9" s="1"/>
  <c r="R474" i="9"/>
  <c r="Q448" i="9"/>
  <c r="L448" i="9"/>
  <c r="W473" i="9"/>
  <c r="V473" i="9"/>
  <c r="U473" i="9"/>
  <c r="T473" i="9"/>
  <c r="S473" i="9" s="1"/>
  <c r="R473" i="9"/>
  <c r="Q447" i="9"/>
  <c r="L447" i="9"/>
  <c r="W472" i="9"/>
  <c r="V472" i="9"/>
  <c r="U472" i="9"/>
  <c r="T472" i="9"/>
  <c r="S472" i="9" s="1"/>
  <c r="R472" i="9"/>
  <c r="Q446" i="9"/>
  <c r="L446" i="9"/>
  <c r="W471" i="9" l="1"/>
  <c r="V471" i="9"/>
  <c r="U471" i="9"/>
  <c r="T471" i="9"/>
  <c r="S471" i="9"/>
  <c r="R471" i="9"/>
  <c r="Q445" i="9"/>
  <c r="L445" i="9"/>
  <c r="W470" i="9"/>
  <c r="V470" i="9"/>
  <c r="U470" i="9"/>
  <c r="T470" i="9"/>
  <c r="S470" i="9" s="1"/>
  <c r="R470" i="9"/>
  <c r="Q444" i="9"/>
  <c r="L444" i="9"/>
  <c r="W469" i="9"/>
  <c r="V469" i="9"/>
  <c r="U469" i="9"/>
  <c r="T469" i="9"/>
  <c r="S469" i="9" s="1"/>
  <c r="R469" i="9"/>
  <c r="Q443" i="9"/>
  <c r="L443" i="9"/>
  <c r="W468" i="9"/>
  <c r="V468" i="9"/>
  <c r="U468" i="9"/>
  <c r="T468" i="9"/>
  <c r="S468" i="9" s="1"/>
  <c r="R468" i="9"/>
  <c r="Q442" i="9"/>
  <c r="L442" i="9"/>
  <c r="W467" i="9"/>
  <c r="V467" i="9"/>
  <c r="U467" i="9"/>
  <c r="T467" i="9"/>
  <c r="S467" i="9" s="1"/>
  <c r="R467" i="9"/>
  <c r="Q441" i="9"/>
  <c r="L441" i="9"/>
  <c r="W466" i="9"/>
  <c r="V466" i="9"/>
  <c r="U466" i="9"/>
  <c r="T466" i="9"/>
  <c r="S466" i="9" s="1"/>
  <c r="R466" i="9"/>
  <c r="Q440" i="9"/>
  <c r="L440" i="9"/>
  <c r="W465" i="9"/>
  <c r="V465" i="9"/>
  <c r="U465" i="9"/>
  <c r="T465" i="9"/>
  <c r="S465" i="9" s="1"/>
  <c r="R465" i="9"/>
  <c r="Q439" i="9"/>
  <c r="L439" i="9"/>
  <c r="W464" i="9"/>
  <c r="V464" i="9"/>
  <c r="U464" i="9"/>
  <c r="T464" i="9"/>
  <c r="S464" i="9" s="1"/>
  <c r="R464" i="9"/>
  <c r="Q438" i="9"/>
  <c r="L438" i="9"/>
  <c r="W463" i="9"/>
  <c r="V463" i="9"/>
  <c r="U463" i="9"/>
  <c r="T463" i="9"/>
  <c r="S463" i="9" s="1"/>
  <c r="R463" i="9"/>
  <c r="Q437" i="9"/>
  <c r="L437" i="9"/>
  <c r="W462" i="9"/>
  <c r="V462" i="9"/>
  <c r="U462" i="9"/>
  <c r="T462" i="9"/>
  <c r="S462" i="9" s="1"/>
  <c r="R462" i="9"/>
  <c r="Q436" i="9"/>
  <c r="L436" i="9"/>
  <c r="W461" i="9"/>
  <c r="V461" i="9"/>
  <c r="U461" i="9"/>
  <c r="T461" i="9"/>
  <c r="S461" i="9" s="1"/>
  <c r="R461" i="9"/>
  <c r="Q435" i="9"/>
  <c r="L435" i="9"/>
  <c r="W460" i="9"/>
  <c r="V460" i="9"/>
  <c r="U460" i="9"/>
  <c r="T460" i="9"/>
  <c r="S460" i="9" s="1"/>
  <c r="R460" i="9"/>
  <c r="Q434" i="9"/>
  <c r="L434" i="9"/>
  <c r="W459" i="9"/>
  <c r="V459" i="9"/>
  <c r="U459" i="9"/>
  <c r="T459" i="9"/>
  <c r="S459" i="9" s="1"/>
  <c r="R459" i="9"/>
  <c r="Q433" i="9"/>
  <c r="L433" i="9"/>
  <c r="W458" i="9"/>
  <c r="V458" i="9"/>
  <c r="U458" i="9"/>
  <c r="T458" i="9"/>
  <c r="S458" i="9" s="1"/>
  <c r="R458" i="9"/>
  <c r="Q432" i="9"/>
  <c r="L432" i="9"/>
  <c r="W457" i="9"/>
  <c r="V457" i="9"/>
  <c r="U457" i="9"/>
  <c r="T457" i="9"/>
  <c r="S457" i="9" s="1"/>
  <c r="R457" i="9"/>
  <c r="Q431" i="9"/>
  <c r="L431" i="9"/>
  <c r="W456" i="9"/>
  <c r="V456" i="9"/>
  <c r="U456" i="9"/>
  <c r="T456" i="9"/>
  <c r="S456" i="9" s="1"/>
  <c r="R456" i="9"/>
  <c r="Q430" i="9"/>
  <c r="L430" i="9"/>
  <c r="W455" i="9"/>
  <c r="V455" i="9"/>
  <c r="U455" i="9"/>
  <c r="T455" i="9"/>
  <c r="S455" i="9" s="1"/>
  <c r="R455" i="9"/>
  <c r="Q429" i="9"/>
  <c r="L429" i="9"/>
  <c r="W454" i="9"/>
  <c r="V454" i="9"/>
  <c r="U454" i="9"/>
  <c r="T454" i="9"/>
  <c r="S454" i="9" s="1"/>
  <c r="R454" i="9"/>
  <c r="Q428" i="9"/>
  <c r="L428" i="9"/>
  <c r="W453" i="9"/>
  <c r="V453" i="9"/>
  <c r="U453" i="9"/>
  <c r="T453" i="9"/>
  <c r="S453" i="9" s="1"/>
  <c r="R453" i="9"/>
  <c r="Q427" i="9"/>
  <c r="L427" i="9"/>
  <c r="W452" i="9"/>
  <c r="V452" i="9"/>
  <c r="U452" i="9"/>
  <c r="T452" i="9"/>
  <c r="S452" i="9" s="1"/>
  <c r="R452" i="9"/>
  <c r="Q426" i="9"/>
  <c r="L426" i="9"/>
  <c r="W451" i="9"/>
  <c r="V451" i="9"/>
  <c r="U451" i="9"/>
  <c r="T451" i="9"/>
  <c r="S451" i="9" s="1"/>
  <c r="R451" i="9"/>
  <c r="Q425" i="9"/>
  <c r="L425" i="9"/>
  <c r="W450" i="9"/>
  <c r="V450" i="9"/>
  <c r="U450" i="9"/>
  <c r="T450" i="9"/>
  <c r="S450" i="9" s="1"/>
  <c r="R450" i="9"/>
  <c r="Q424" i="9"/>
  <c r="L424" i="9"/>
  <c r="W449" i="9"/>
  <c r="V449" i="9"/>
  <c r="U449" i="9"/>
  <c r="T449" i="9"/>
  <c r="S449" i="9" s="1"/>
  <c r="R449" i="9"/>
  <c r="Q423" i="9"/>
  <c r="L423" i="9"/>
  <c r="W448" i="9"/>
  <c r="V448" i="9"/>
  <c r="U448" i="9"/>
  <c r="T448" i="9"/>
  <c r="S448" i="9" s="1"/>
  <c r="R448" i="9"/>
  <c r="Q422" i="9"/>
  <c r="L422" i="9"/>
  <c r="W447" i="9"/>
  <c r="V447" i="9"/>
  <c r="U447" i="9"/>
  <c r="T447" i="9"/>
  <c r="S447" i="9" s="1"/>
  <c r="R447" i="9"/>
  <c r="Q421" i="9"/>
  <c r="L421" i="9"/>
  <c r="W446" i="9"/>
  <c r="V446" i="9"/>
  <c r="U446" i="9"/>
  <c r="T446" i="9"/>
  <c r="S446" i="9" s="1"/>
  <c r="R446" i="9"/>
  <c r="Q420" i="9"/>
  <c r="L420" i="9"/>
  <c r="W445" i="9"/>
  <c r="V445" i="9"/>
  <c r="U445" i="9"/>
  <c r="T445" i="9"/>
  <c r="S445" i="9" s="1"/>
  <c r="R445" i="9"/>
  <c r="Q419" i="9"/>
  <c r="L419" i="9"/>
  <c r="W444" i="9"/>
  <c r="V444" i="9"/>
  <c r="U444" i="9"/>
  <c r="T444" i="9"/>
  <c r="S444" i="9" s="1"/>
  <c r="R444" i="9"/>
  <c r="Q418" i="9"/>
  <c r="L418" i="9"/>
  <c r="W443" i="9"/>
  <c r="V443" i="9"/>
  <c r="U443" i="9"/>
  <c r="T443" i="9"/>
  <c r="S443" i="9" s="1"/>
  <c r="R443" i="9"/>
  <c r="Q417" i="9"/>
  <c r="L417" i="9"/>
  <c r="W442" i="9"/>
  <c r="V442" i="9"/>
  <c r="U442" i="9"/>
  <c r="T442" i="9"/>
  <c r="S442" i="9" s="1"/>
  <c r="R442" i="9"/>
  <c r="Q416" i="9"/>
  <c r="L416" i="9"/>
  <c r="W441" i="9"/>
  <c r="V441" i="9"/>
  <c r="U441" i="9"/>
  <c r="T441" i="9"/>
  <c r="S441" i="9" s="1"/>
  <c r="R441" i="9"/>
  <c r="Q415" i="9"/>
  <c r="L415" i="9"/>
  <c r="W440" i="9"/>
  <c r="V440" i="9"/>
  <c r="U440" i="9"/>
  <c r="T440" i="9"/>
  <c r="S440" i="9" s="1"/>
  <c r="R440" i="9"/>
  <c r="Q414" i="9"/>
  <c r="L414" i="9"/>
  <c r="W439" i="9"/>
  <c r="V439" i="9"/>
  <c r="U439" i="9"/>
  <c r="T439" i="9"/>
  <c r="S439" i="9" s="1"/>
  <c r="R439" i="9"/>
  <c r="Q413" i="9"/>
  <c r="L413" i="9"/>
  <c r="W438" i="9"/>
  <c r="V438" i="9"/>
  <c r="U438" i="9"/>
  <c r="T438" i="9"/>
  <c r="S438" i="9" s="1"/>
  <c r="R438" i="9"/>
  <c r="Q412" i="9"/>
  <c r="L412" i="9"/>
  <c r="W437" i="9"/>
  <c r="V437" i="9"/>
  <c r="U437" i="9"/>
  <c r="T437" i="9"/>
  <c r="S437" i="9" s="1"/>
  <c r="R437" i="9"/>
  <c r="Q411" i="9"/>
  <c r="L411" i="9"/>
  <c r="W436" i="9"/>
  <c r="V436" i="9"/>
  <c r="U436" i="9"/>
  <c r="T436" i="9"/>
  <c r="S436" i="9" s="1"/>
  <c r="R436" i="9"/>
  <c r="Q410" i="9"/>
  <c r="L410" i="9"/>
  <c r="W435" i="9"/>
  <c r="V435" i="9"/>
  <c r="U435" i="9"/>
  <c r="T435" i="9"/>
  <c r="S435" i="9" s="1"/>
  <c r="R435" i="9"/>
  <c r="Q409" i="9"/>
  <c r="L409" i="9"/>
  <c r="W434" i="9"/>
  <c r="V434" i="9"/>
  <c r="U434" i="9"/>
  <c r="T434" i="9"/>
  <c r="S434" i="9" s="1"/>
  <c r="R434" i="9"/>
  <c r="Q408" i="9"/>
  <c r="L408" i="9"/>
  <c r="W433" i="9"/>
  <c r="V433" i="9"/>
  <c r="U433" i="9"/>
  <c r="T433" i="9"/>
  <c r="S433" i="9" s="1"/>
  <c r="R433" i="9"/>
  <c r="Q407" i="9"/>
  <c r="L407" i="9"/>
  <c r="W432" i="9"/>
  <c r="V432" i="9"/>
  <c r="U432" i="9"/>
  <c r="T432" i="9"/>
  <c r="S432" i="9" s="1"/>
  <c r="R432" i="9"/>
  <c r="Q406" i="9"/>
  <c r="L406" i="9"/>
  <c r="W431" i="9" l="1"/>
  <c r="V431" i="9"/>
  <c r="U431" i="9"/>
  <c r="T431" i="9"/>
  <c r="S431" i="9" s="1"/>
  <c r="R431" i="9"/>
  <c r="Q405" i="9"/>
  <c r="L405" i="9"/>
  <c r="W430" i="9"/>
  <c r="V430" i="9"/>
  <c r="U430" i="9"/>
  <c r="T430" i="9"/>
  <c r="S430" i="9" s="1"/>
  <c r="R430" i="9"/>
  <c r="Q404" i="9"/>
  <c r="L404" i="9"/>
  <c r="W429" i="9"/>
  <c r="V429" i="9"/>
  <c r="U429" i="9"/>
  <c r="T429" i="9"/>
  <c r="S429" i="9" s="1"/>
  <c r="R429" i="9"/>
  <c r="Q403" i="9"/>
  <c r="L403" i="9"/>
  <c r="W428" i="9"/>
  <c r="V428" i="9"/>
  <c r="U428" i="9"/>
  <c r="T428" i="9"/>
  <c r="S428" i="9" s="1"/>
  <c r="R428" i="9"/>
  <c r="Q402" i="9"/>
  <c r="L402" i="9"/>
  <c r="W427" i="9"/>
  <c r="V427" i="9"/>
  <c r="U427" i="9"/>
  <c r="T427" i="9"/>
  <c r="S427" i="9" s="1"/>
  <c r="R427" i="9"/>
  <c r="Q401" i="9"/>
  <c r="L401" i="9"/>
  <c r="W426" i="9"/>
  <c r="V426" i="9"/>
  <c r="U426" i="9"/>
  <c r="T426" i="9"/>
  <c r="S426" i="9" s="1"/>
  <c r="R426" i="9"/>
  <c r="Q400" i="9"/>
  <c r="L400" i="9"/>
  <c r="W425" i="9"/>
  <c r="V425" i="9"/>
  <c r="U425" i="9"/>
  <c r="T425" i="9"/>
  <c r="S425" i="9" s="1"/>
  <c r="R425" i="9"/>
  <c r="Q399" i="9"/>
  <c r="L399" i="9"/>
  <c r="W424" i="9"/>
  <c r="V424" i="9"/>
  <c r="U424" i="9"/>
  <c r="T424" i="9"/>
  <c r="S424" i="9" s="1"/>
  <c r="R424" i="9"/>
  <c r="Q398" i="9"/>
  <c r="L398" i="9"/>
  <c r="W423" i="9"/>
  <c r="V423" i="9"/>
  <c r="U423" i="9"/>
  <c r="T423" i="9"/>
  <c r="S423" i="9" s="1"/>
  <c r="R423" i="9"/>
  <c r="Q397" i="9"/>
  <c r="L397" i="9"/>
  <c r="W422" i="9"/>
  <c r="V422" i="9"/>
  <c r="U422" i="9"/>
  <c r="T422" i="9"/>
  <c r="S422" i="9" s="1"/>
  <c r="R422" i="9"/>
  <c r="Q396" i="9"/>
  <c r="L396" i="9"/>
  <c r="W421" i="9"/>
  <c r="V421" i="9"/>
  <c r="U421" i="9"/>
  <c r="T421" i="9"/>
  <c r="S421" i="9" s="1"/>
  <c r="R421" i="9"/>
  <c r="Q395" i="9"/>
  <c r="L395" i="9"/>
  <c r="W420" i="9"/>
  <c r="V420" i="9"/>
  <c r="U420" i="9"/>
  <c r="T420" i="9"/>
  <c r="S420" i="9" s="1"/>
  <c r="R420" i="9"/>
  <c r="Q394" i="9"/>
  <c r="L394" i="9"/>
  <c r="W419" i="9"/>
  <c r="V419" i="9"/>
  <c r="U419" i="9"/>
  <c r="T419" i="9"/>
  <c r="S419" i="9" s="1"/>
  <c r="R419" i="9"/>
  <c r="Q393" i="9"/>
  <c r="L393" i="9"/>
  <c r="W418" i="9"/>
  <c r="V418" i="9"/>
  <c r="U418" i="9"/>
  <c r="T418" i="9"/>
  <c r="S418" i="9" s="1"/>
  <c r="R418" i="9"/>
  <c r="Q392" i="9"/>
  <c r="L392" i="9"/>
  <c r="W417" i="9"/>
  <c r="V417" i="9"/>
  <c r="U417" i="9"/>
  <c r="T417" i="9"/>
  <c r="S417" i="9" s="1"/>
  <c r="R417" i="9"/>
  <c r="Q391" i="9"/>
  <c r="L391" i="9"/>
  <c r="W416" i="9"/>
  <c r="V416" i="9"/>
  <c r="U416" i="9"/>
  <c r="T416" i="9"/>
  <c r="S416" i="9" s="1"/>
  <c r="R416" i="9"/>
  <c r="Q390" i="9"/>
  <c r="L390" i="9"/>
  <c r="W415" i="9"/>
  <c r="V415" i="9"/>
  <c r="U415" i="9"/>
  <c r="T415" i="9"/>
  <c r="S415" i="9" s="1"/>
  <c r="R415" i="9"/>
  <c r="Q389" i="9"/>
  <c r="L389" i="9"/>
  <c r="W414" i="9"/>
  <c r="V414" i="9"/>
  <c r="U414" i="9"/>
  <c r="T414" i="9"/>
  <c r="S414" i="9" s="1"/>
  <c r="R414" i="9"/>
  <c r="Q388" i="9"/>
  <c r="L388" i="9"/>
  <c r="W413" i="9"/>
  <c r="V413" i="9"/>
  <c r="U413" i="9"/>
  <c r="T413" i="9"/>
  <c r="S413" i="9" s="1"/>
  <c r="R413" i="9"/>
  <c r="Q387" i="9"/>
  <c r="L387" i="9"/>
  <c r="W412" i="9"/>
  <c r="V412" i="9"/>
  <c r="U412" i="9"/>
  <c r="T412" i="9"/>
  <c r="S412" i="9" s="1"/>
  <c r="R412" i="9"/>
  <c r="Q386" i="9"/>
  <c r="L386" i="9"/>
  <c r="W411" i="9"/>
  <c r="V411" i="9"/>
  <c r="U411" i="9"/>
  <c r="T411" i="9"/>
  <c r="S411" i="9" s="1"/>
  <c r="R411" i="9"/>
  <c r="Q385" i="9"/>
  <c r="L385" i="9"/>
  <c r="W410" i="9"/>
  <c r="V410" i="9"/>
  <c r="U410" i="9"/>
  <c r="T410" i="9"/>
  <c r="S410" i="9" s="1"/>
  <c r="R410" i="9"/>
  <c r="Q384" i="9"/>
  <c r="L384" i="9"/>
  <c r="W409" i="9"/>
  <c r="V409" i="9"/>
  <c r="U409" i="9"/>
  <c r="T409" i="9"/>
  <c r="S409" i="9" s="1"/>
  <c r="R409" i="9"/>
  <c r="Q383" i="9"/>
  <c r="L383" i="9"/>
  <c r="W408" i="9"/>
  <c r="V408" i="9"/>
  <c r="U408" i="9"/>
  <c r="T408" i="9"/>
  <c r="S408" i="9" s="1"/>
  <c r="R408" i="9"/>
  <c r="Q382" i="9"/>
  <c r="L382" i="9"/>
  <c r="W407" i="9"/>
  <c r="V407" i="9"/>
  <c r="U407" i="9"/>
  <c r="T407" i="9"/>
  <c r="S407" i="9" s="1"/>
  <c r="R407" i="9"/>
  <c r="Q381" i="9"/>
  <c r="L381" i="9"/>
  <c r="W406" i="9"/>
  <c r="V406" i="9"/>
  <c r="U406" i="9"/>
  <c r="T406" i="9"/>
  <c r="S406" i="9" s="1"/>
  <c r="R406" i="9"/>
  <c r="Q380" i="9"/>
  <c r="L380" i="9"/>
  <c r="W405" i="9"/>
  <c r="V405" i="9"/>
  <c r="U405" i="9"/>
  <c r="T405" i="9"/>
  <c r="S405" i="9" s="1"/>
  <c r="R405" i="9"/>
  <c r="Q379" i="9"/>
  <c r="L379" i="9"/>
  <c r="W404" i="9"/>
  <c r="V404" i="9"/>
  <c r="U404" i="9"/>
  <c r="T404" i="9"/>
  <c r="S404" i="9" s="1"/>
  <c r="R404" i="9"/>
  <c r="Q378" i="9"/>
  <c r="L378" i="9"/>
  <c r="W403" i="9"/>
  <c r="V403" i="9"/>
  <c r="U403" i="9"/>
  <c r="T403" i="9"/>
  <c r="S403" i="9" s="1"/>
  <c r="R403" i="9"/>
  <c r="Q377" i="9"/>
  <c r="L377" i="9"/>
  <c r="W402" i="9"/>
  <c r="V402" i="9"/>
  <c r="U402" i="9"/>
  <c r="T402" i="9"/>
  <c r="S402" i="9" s="1"/>
  <c r="R402" i="9"/>
  <c r="Q376" i="9"/>
  <c r="L376" i="9"/>
  <c r="W401" i="9"/>
  <c r="V401" i="9"/>
  <c r="U401" i="9"/>
  <c r="T401" i="9"/>
  <c r="S401" i="9" s="1"/>
  <c r="R401" i="9"/>
  <c r="Q375" i="9"/>
  <c r="L375" i="9"/>
  <c r="W400" i="9"/>
  <c r="V400" i="9"/>
  <c r="U400" i="9"/>
  <c r="T400" i="9"/>
  <c r="S400" i="9" s="1"/>
  <c r="R400" i="9"/>
  <c r="Q374" i="9"/>
  <c r="L374" i="9"/>
  <c r="W399" i="9"/>
  <c r="V399" i="9"/>
  <c r="U399" i="9"/>
  <c r="T399" i="9"/>
  <c r="S399" i="9" s="1"/>
  <c r="R399" i="9"/>
  <c r="Q373" i="9"/>
  <c r="L373" i="9"/>
  <c r="W398" i="9"/>
  <c r="V398" i="9"/>
  <c r="U398" i="9"/>
  <c r="T398" i="9"/>
  <c r="S398" i="9" s="1"/>
  <c r="R398" i="9"/>
  <c r="Q372" i="9"/>
  <c r="L372" i="9"/>
  <c r="W397" i="9"/>
  <c r="V397" i="9"/>
  <c r="U397" i="9"/>
  <c r="T397" i="9"/>
  <c r="S397" i="9" s="1"/>
  <c r="R397" i="9"/>
  <c r="Q371" i="9"/>
  <c r="L371" i="9"/>
  <c r="W396" i="9"/>
  <c r="V396" i="9"/>
  <c r="U396" i="9"/>
  <c r="T396" i="9"/>
  <c r="S396" i="9" s="1"/>
  <c r="R396" i="9"/>
  <c r="Q370" i="9"/>
  <c r="L370" i="9"/>
  <c r="W395" i="9"/>
  <c r="V395" i="9"/>
  <c r="U395" i="9"/>
  <c r="T395" i="9"/>
  <c r="S395" i="9" s="1"/>
  <c r="R395" i="9"/>
  <c r="Q369" i="9"/>
  <c r="L369" i="9"/>
  <c r="W394" i="9"/>
  <c r="V394" i="9"/>
  <c r="U394" i="9"/>
  <c r="T394" i="9"/>
  <c r="S394" i="9" s="1"/>
  <c r="R394" i="9"/>
  <c r="Q368" i="9"/>
  <c r="L368" i="9"/>
  <c r="W393" i="9"/>
  <c r="V393" i="9"/>
  <c r="U393" i="9"/>
  <c r="T393" i="9"/>
  <c r="S393" i="9" s="1"/>
  <c r="R393" i="9"/>
  <c r="Q367" i="9"/>
  <c r="L367" i="9"/>
  <c r="W392" i="9"/>
  <c r="V392" i="9"/>
  <c r="U392" i="9"/>
  <c r="T392" i="9"/>
  <c r="S392" i="9" s="1"/>
  <c r="R392" i="9"/>
  <c r="Q366" i="9"/>
  <c r="L366" i="9"/>
  <c r="W391" i="9"/>
  <c r="V391" i="9"/>
  <c r="U391" i="9"/>
  <c r="T391" i="9"/>
  <c r="S391" i="9" s="1"/>
  <c r="R391" i="9"/>
  <c r="Q365" i="9"/>
  <c r="L365" i="9"/>
  <c r="W390" i="9"/>
  <c r="V390" i="9"/>
  <c r="U390" i="9"/>
  <c r="T390" i="9"/>
  <c r="S390" i="9" s="1"/>
  <c r="R390" i="9"/>
  <c r="Q364" i="9"/>
  <c r="L364" i="9"/>
  <c r="W389" i="9"/>
  <c r="V389" i="9"/>
  <c r="U389" i="9"/>
  <c r="T389" i="9"/>
  <c r="S389" i="9" s="1"/>
  <c r="R389" i="9"/>
  <c r="Q363" i="9"/>
  <c r="L363" i="9"/>
  <c r="W388" i="9"/>
  <c r="V388" i="9"/>
  <c r="U388" i="9"/>
  <c r="T388" i="9"/>
  <c r="S388" i="9" s="1"/>
  <c r="R388" i="9"/>
  <c r="Q362" i="9"/>
  <c r="L362" i="9"/>
  <c r="W387" i="9"/>
  <c r="V387" i="9"/>
  <c r="U387" i="9"/>
  <c r="T387" i="9"/>
  <c r="S387" i="9" s="1"/>
  <c r="R387" i="9"/>
  <c r="Q361" i="9"/>
  <c r="L361" i="9"/>
  <c r="W386" i="9"/>
  <c r="V386" i="9"/>
  <c r="U386" i="9"/>
  <c r="T386" i="9"/>
  <c r="S386" i="9" s="1"/>
  <c r="R386" i="9"/>
  <c r="Q360" i="9"/>
  <c r="L360" i="9"/>
  <c r="W385" i="9"/>
  <c r="V385" i="9"/>
  <c r="U385" i="9"/>
  <c r="T385" i="9"/>
  <c r="S385" i="9" s="1"/>
  <c r="R385" i="9"/>
  <c r="Q359" i="9"/>
  <c r="L359" i="9"/>
  <c r="W384" i="9"/>
  <c r="V384" i="9"/>
  <c r="U384" i="9"/>
  <c r="T384" i="9"/>
  <c r="S384" i="9" s="1"/>
  <c r="R384" i="9"/>
  <c r="Q358" i="9"/>
  <c r="L358" i="9"/>
  <c r="W383" i="9"/>
  <c r="V383" i="9"/>
  <c r="U383" i="9"/>
  <c r="T383" i="9"/>
  <c r="S383" i="9" s="1"/>
  <c r="R383" i="9"/>
  <c r="Q357" i="9"/>
  <c r="L357" i="9"/>
  <c r="W382" i="9"/>
  <c r="V382" i="9"/>
  <c r="U382" i="9"/>
  <c r="T382" i="9"/>
  <c r="S382" i="9" s="1"/>
  <c r="R382" i="9"/>
  <c r="Q356" i="9"/>
  <c r="L356" i="9"/>
  <c r="W381" i="9"/>
  <c r="V381" i="9"/>
  <c r="U381" i="9"/>
  <c r="T381" i="9"/>
  <c r="S381" i="9" s="1"/>
  <c r="R381" i="9"/>
  <c r="Q355" i="9"/>
  <c r="L355" i="9"/>
  <c r="W380" i="9"/>
  <c r="V380" i="9"/>
  <c r="U380" i="9"/>
  <c r="T380" i="9"/>
  <c r="S380" i="9" s="1"/>
  <c r="R380" i="9"/>
  <c r="Q354" i="9"/>
  <c r="L354" i="9"/>
  <c r="W379" i="9"/>
  <c r="V379" i="9"/>
  <c r="U379" i="9"/>
  <c r="T379" i="9"/>
  <c r="S379" i="9" s="1"/>
  <c r="R379" i="9"/>
  <c r="Q353" i="9"/>
  <c r="L353" i="9"/>
  <c r="W378" i="9"/>
  <c r="V378" i="9"/>
  <c r="U378" i="9"/>
  <c r="T378" i="9"/>
  <c r="S378" i="9" s="1"/>
  <c r="R378" i="9"/>
  <c r="Q352" i="9"/>
  <c r="L352" i="9"/>
  <c r="W377" i="9"/>
  <c r="V377" i="9"/>
  <c r="U377" i="9"/>
  <c r="T377" i="9"/>
  <c r="S377" i="9" s="1"/>
  <c r="R377" i="9"/>
  <c r="Q351" i="9"/>
  <c r="L351" i="9"/>
  <c r="W376" i="9"/>
  <c r="V376" i="9"/>
  <c r="U376" i="9"/>
  <c r="T376" i="9"/>
  <c r="S376" i="9" s="1"/>
  <c r="R376" i="9"/>
  <c r="Q350" i="9"/>
  <c r="L350" i="9"/>
  <c r="W375" i="9"/>
  <c r="V375" i="9"/>
  <c r="U375" i="9"/>
  <c r="T375" i="9"/>
  <c r="S375" i="9" s="1"/>
  <c r="R375" i="9"/>
  <c r="Q349" i="9"/>
  <c r="L349" i="9"/>
  <c r="W374" i="9"/>
  <c r="V374" i="9"/>
  <c r="U374" i="9"/>
  <c r="T374" i="9"/>
  <c r="S374" i="9" s="1"/>
  <c r="R374" i="9"/>
  <c r="Q348" i="9"/>
  <c r="L348" i="9"/>
  <c r="W373" i="9"/>
  <c r="V373" i="9"/>
  <c r="U373" i="9"/>
  <c r="T373" i="9"/>
  <c r="S373" i="9" s="1"/>
  <c r="R373" i="9"/>
  <c r="Q347" i="9"/>
  <c r="L347" i="9"/>
  <c r="W372" i="9"/>
  <c r="V372" i="9"/>
  <c r="U372" i="9"/>
  <c r="T372" i="9"/>
  <c r="S372" i="9" s="1"/>
  <c r="R372" i="9"/>
  <c r="Q346" i="9"/>
  <c r="L346" i="9"/>
  <c r="W371" i="9" l="1"/>
  <c r="V371" i="9"/>
  <c r="U371" i="9"/>
  <c r="T371" i="9"/>
  <c r="S371" i="9"/>
  <c r="R371" i="9"/>
  <c r="Q345" i="9"/>
  <c r="L345" i="9"/>
  <c r="W370" i="9"/>
  <c r="V370" i="9"/>
  <c r="U370" i="9"/>
  <c r="T370" i="9"/>
  <c r="S370" i="9"/>
  <c r="R370" i="9"/>
  <c r="Q344" i="9"/>
  <c r="L344" i="9"/>
  <c r="W369" i="9"/>
  <c r="V369" i="9"/>
  <c r="U369" i="9"/>
  <c r="T369" i="9"/>
  <c r="S369" i="9"/>
  <c r="R369" i="9"/>
  <c r="Q343" i="9"/>
  <c r="L343" i="9"/>
  <c r="W368" i="9"/>
  <c r="V368" i="9"/>
  <c r="U368" i="9"/>
  <c r="T368" i="9"/>
  <c r="S368" i="9" s="1"/>
  <c r="R368" i="9"/>
  <c r="Q342" i="9"/>
  <c r="L342" i="9"/>
  <c r="W367" i="9"/>
  <c r="V367" i="9"/>
  <c r="U367" i="9"/>
  <c r="T367" i="9"/>
  <c r="S367" i="9" s="1"/>
  <c r="R367" i="9"/>
  <c r="Q341" i="9"/>
  <c r="L341" i="9"/>
  <c r="W366" i="9"/>
  <c r="V366" i="9"/>
  <c r="U366" i="9"/>
  <c r="T366" i="9"/>
  <c r="S366" i="9" s="1"/>
  <c r="R366" i="9"/>
  <c r="Q340" i="9"/>
  <c r="L340" i="9"/>
  <c r="W365" i="9"/>
  <c r="V365" i="9"/>
  <c r="U365" i="9"/>
  <c r="T365" i="9"/>
  <c r="S365" i="9" s="1"/>
  <c r="R365" i="9"/>
  <c r="Q339" i="9"/>
  <c r="L339" i="9"/>
  <c r="W364" i="9"/>
  <c r="V364" i="9"/>
  <c r="U364" i="9"/>
  <c r="T364" i="9"/>
  <c r="S364" i="9" s="1"/>
  <c r="R364" i="9"/>
  <c r="Q338" i="9"/>
  <c r="L338" i="9"/>
  <c r="W363" i="9"/>
  <c r="V363" i="9"/>
  <c r="U363" i="9"/>
  <c r="T363" i="9"/>
  <c r="S363" i="9" s="1"/>
  <c r="R363" i="9"/>
  <c r="Q337" i="9"/>
  <c r="L337" i="9"/>
  <c r="W362" i="9"/>
  <c r="V362" i="9"/>
  <c r="U362" i="9"/>
  <c r="T362" i="9"/>
  <c r="S362" i="9" s="1"/>
  <c r="R362" i="9"/>
  <c r="Q336" i="9"/>
  <c r="L336" i="9"/>
  <c r="W361" i="9"/>
  <c r="V361" i="9"/>
  <c r="U361" i="9"/>
  <c r="T361" i="9"/>
  <c r="S361" i="9" s="1"/>
  <c r="R361" i="9"/>
  <c r="Q335" i="9"/>
  <c r="L335" i="9"/>
  <c r="W360" i="9"/>
  <c r="V360" i="9"/>
  <c r="U360" i="9"/>
  <c r="T360" i="9"/>
  <c r="S360" i="9" s="1"/>
  <c r="R360" i="9"/>
  <c r="Q334" i="9"/>
  <c r="L334" i="9"/>
  <c r="W359" i="9"/>
  <c r="V359" i="9"/>
  <c r="U359" i="9"/>
  <c r="T359" i="9"/>
  <c r="S359" i="9" s="1"/>
  <c r="R359" i="9"/>
  <c r="Q333" i="9"/>
  <c r="L333" i="9"/>
  <c r="W358" i="9"/>
  <c r="V358" i="9"/>
  <c r="U358" i="9"/>
  <c r="T358" i="9"/>
  <c r="S358" i="9" s="1"/>
  <c r="R358" i="9"/>
  <c r="Q332" i="9"/>
  <c r="L332" i="9"/>
  <c r="W357" i="9"/>
  <c r="V357" i="9"/>
  <c r="U357" i="9"/>
  <c r="T357" i="9"/>
  <c r="S357" i="9" s="1"/>
  <c r="R357" i="9"/>
  <c r="Q331" i="9"/>
  <c r="L331" i="9"/>
  <c r="W356" i="9"/>
  <c r="V356" i="9"/>
  <c r="U356" i="9"/>
  <c r="T356" i="9"/>
  <c r="S356" i="9" s="1"/>
  <c r="R356" i="9"/>
  <c r="Q330" i="9"/>
  <c r="L330" i="9"/>
  <c r="W355" i="9"/>
  <c r="V355" i="9"/>
  <c r="U355" i="9"/>
  <c r="T355" i="9"/>
  <c r="S355" i="9" s="1"/>
  <c r="R355" i="9"/>
  <c r="Q329" i="9"/>
  <c r="L329" i="9"/>
  <c r="W354" i="9"/>
  <c r="V354" i="9"/>
  <c r="U354" i="9"/>
  <c r="T354" i="9"/>
  <c r="S354" i="9" s="1"/>
  <c r="R354" i="9"/>
  <c r="Q328" i="9"/>
  <c r="L328" i="9"/>
  <c r="W353" i="9"/>
  <c r="V353" i="9"/>
  <c r="U353" i="9"/>
  <c r="T353" i="9"/>
  <c r="S353" i="9" s="1"/>
  <c r="R353" i="9"/>
  <c r="Q327" i="9"/>
  <c r="L327" i="9"/>
  <c r="W352" i="9"/>
  <c r="V352" i="9"/>
  <c r="U352" i="9"/>
  <c r="T352" i="9"/>
  <c r="S352" i="9" s="1"/>
  <c r="R352" i="9"/>
  <c r="Q326" i="9"/>
  <c r="L326" i="9"/>
  <c r="W351" i="9"/>
  <c r="V351" i="9"/>
  <c r="U351" i="9"/>
  <c r="T351" i="9"/>
  <c r="S351" i="9" s="1"/>
  <c r="R351" i="9"/>
  <c r="Q325" i="9"/>
  <c r="L325" i="9"/>
  <c r="W350" i="9"/>
  <c r="V350" i="9"/>
  <c r="U350" i="9"/>
  <c r="T350" i="9"/>
  <c r="S350" i="9" s="1"/>
  <c r="R350" i="9"/>
  <c r="Q324" i="9"/>
  <c r="L324" i="9"/>
  <c r="W349" i="9"/>
  <c r="V349" i="9"/>
  <c r="U349" i="9"/>
  <c r="T349" i="9"/>
  <c r="S349" i="9" s="1"/>
  <c r="R349" i="9"/>
  <c r="Q323" i="9"/>
  <c r="L323" i="9"/>
  <c r="W348" i="9"/>
  <c r="V348" i="9"/>
  <c r="U348" i="9"/>
  <c r="T348" i="9"/>
  <c r="S348" i="9" s="1"/>
  <c r="R348" i="9"/>
  <c r="Q322" i="9"/>
  <c r="L322" i="9"/>
  <c r="W347" i="9"/>
  <c r="V347" i="9"/>
  <c r="U347" i="9"/>
  <c r="T347" i="9"/>
  <c r="S347" i="9" s="1"/>
  <c r="R347" i="9"/>
  <c r="Q321" i="9"/>
  <c r="L321" i="9"/>
  <c r="W346" i="9"/>
  <c r="V346" i="9"/>
  <c r="U346" i="9"/>
  <c r="T346" i="9"/>
  <c r="S346" i="9" s="1"/>
  <c r="R346" i="9"/>
  <c r="Q320" i="9"/>
  <c r="L320" i="9"/>
  <c r="W345" i="9"/>
  <c r="V345" i="9"/>
  <c r="U345" i="9"/>
  <c r="T345" i="9"/>
  <c r="S345" i="9" s="1"/>
  <c r="R345" i="9"/>
  <c r="Q319" i="9"/>
  <c r="L319" i="9"/>
  <c r="W344" i="9"/>
  <c r="V344" i="9"/>
  <c r="U344" i="9"/>
  <c r="T344" i="9"/>
  <c r="S344" i="9" s="1"/>
  <c r="R344" i="9"/>
  <c r="Q318" i="9"/>
  <c r="L318" i="9"/>
  <c r="W343" i="9"/>
  <c r="V343" i="9"/>
  <c r="U343" i="9"/>
  <c r="T343" i="9"/>
  <c r="S343" i="9" s="1"/>
  <c r="R343" i="9"/>
  <c r="Q317" i="9"/>
  <c r="L317" i="9"/>
  <c r="W342" i="9"/>
  <c r="V342" i="9"/>
  <c r="U342" i="9"/>
  <c r="T342" i="9"/>
  <c r="S342" i="9" s="1"/>
  <c r="R342" i="9"/>
  <c r="Q316" i="9"/>
  <c r="L316" i="9"/>
  <c r="W341" i="9"/>
  <c r="V341" i="9"/>
  <c r="U341" i="9"/>
  <c r="T341" i="9"/>
  <c r="S341" i="9" s="1"/>
  <c r="R341" i="9"/>
  <c r="Q315" i="9"/>
  <c r="L315" i="9"/>
  <c r="W340" i="9"/>
  <c r="V340" i="9"/>
  <c r="U340" i="9"/>
  <c r="T340" i="9"/>
  <c r="S340" i="9" s="1"/>
  <c r="R340" i="9"/>
  <c r="Q314" i="9"/>
  <c r="L314" i="9"/>
  <c r="W339" i="9"/>
  <c r="V339" i="9"/>
  <c r="U339" i="9"/>
  <c r="T339" i="9"/>
  <c r="S339" i="9" s="1"/>
  <c r="R339" i="9"/>
  <c r="Q313" i="9"/>
  <c r="L313" i="9"/>
  <c r="W338" i="9"/>
  <c r="V338" i="9"/>
  <c r="U338" i="9"/>
  <c r="T338" i="9"/>
  <c r="S338" i="9" s="1"/>
  <c r="R338" i="9"/>
  <c r="Q312" i="9"/>
  <c r="L312" i="9"/>
  <c r="W337" i="9"/>
  <c r="V337" i="9"/>
  <c r="U337" i="9"/>
  <c r="T337" i="9"/>
  <c r="S337" i="9" s="1"/>
  <c r="R337" i="9"/>
  <c r="Q311" i="9"/>
  <c r="L311" i="9"/>
  <c r="W336" i="9"/>
  <c r="V336" i="9"/>
  <c r="U336" i="9"/>
  <c r="T336" i="9"/>
  <c r="S336" i="9" s="1"/>
  <c r="R336" i="9"/>
  <c r="Q310" i="9"/>
  <c r="L310" i="9"/>
  <c r="W335" i="9"/>
  <c r="V335" i="9"/>
  <c r="U335" i="9"/>
  <c r="T335" i="9"/>
  <c r="S335" i="9" s="1"/>
  <c r="R335" i="9"/>
  <c r="Q309" i="9"/>
  <c r="L309" i="9"/>
  <c r="W334" i="9"/>
  <c r="V334" i="9"/>
  <c r="U334" i="9"/>
  <c r="T334" i="9"/>
  <c r="S334" i="9" s="1"/>
  <c r="R334" i="9"/>
  <c r="Q308" i="9"/>
  <c r="L308" i="9"/>
  <c r="W333" i="9"/>
  <c r="V333" i="9"/>
  <c r="U333" i="9"/>
  <c r="T333" i="9"/>
  <c r="S333" i="9" s="1"/>
  <c r="R333" i="9"/>
  <c r="Q307" i="9"/>
  <c r="L307" i="9"/>
  <c r="W332" i="9"/>
  <c r="V332" i="9"/>
  <c r="U332" i="9"/>
  <c r="T332" i="9"/>
  <c r="S332" i="9" s="1"/>
  <c r="R332" i="9"/>
  <c r="Q306" i="9"/>
  <c r="L306" i="9"/>
  <c r="W331" i="9"/>
  <c r="V331" i="9"/>
  <c r="U331" i="9"/>
  <c r="T331" i="9"/>
  <c r="S331" i="9" s="1"/>
  <c r="R331" i="9"/>
  <c r="Q305" i="9"/>
  <c r="L305" i="9"/>
  <c r="W330" i="9"/>
  <c r="V330" i="9"/>
  <c r="U330" i="9"/>
  <c r="T330" i="9"/>
  <c r="S330" i="9" s="1"/>
  <c r="R330" i="9"/>
  <c r="Q304" i="9"/>
  <c r="L304" i="9"/>
  <c r="W329" i="9"/>
  <c r="V329" i="9"/>
  <c r="U329" i="9"/>
  <c r="T329" i="9"/>
  <c r="S329" i="9" s="1"/>
  <c r="R329" i="9"/>
  <c r="Q303" i="9"/>
  <c r="L303" i="9"/>
  <c r="W328" i="9"/>
  <c r="V328" i="9"/>
  <c r="U328" i="9"/>
  <c r="T328" i="9"/>
  <c r="S328" i="9" s="1"/>
  <c r="R328" i="9"/>
  <c r="Q302" i="9"/>
  <c r="L302" i="9"/>
  <c r="W327" i="9"/>
  <c r="V327" i="9"/>
  <c r="U327" i="9"/>
  <c r="T327" i="9"/>
  <c r="S327" i="9" s="1"/>
  <c r="R327" i="9"/>
  <c r="Q301" i="9"/>
  <c r="L301" i="9"/>
  <c r="W326" i="9"/>
  <c r="V326" i="9"/>
  <c r="U326" i="9"/>
  <c r="T326" i="9"/>
  <c r="S326" i="9" s="1"/>
  <c r="R326" i="9"/>
  <c r="Q300" i="9"/>
  <c r="L300" i="9"/>
  <c r="W325" i="9"/>
  <c r="V325" i="9"/>
  <c r="U325" i="9"/>
  <c r="T325" i="9"/>
  <c r="S325" i="9" s="1"/>
  <c r="R325" i="9"/>
  <c r="Q299" i="9"/>
  <c r="L299" i="9"/>
  <c r="W324" i="9"/>
  <c r="V324" i="9"/>
  <c r="U324" i="9"/>
  <c r="T324" i="9"/>
  <c r="S324" i="9" s="1"/>
  <c r="R324" i="9"/>
  <c r="Q298" i="9"/>
  <c r="L298" i="9"/>
  <c r="W323" i="9"/>
  <c r="V323" i="9"/>
  <c r="U323" i="9"/>
  <c r="T323" i="9"/>
  <c r="S323" i="9" s="1"/>
  <c r="R323" i="9"/>
  <c r="Q297" i="9"/>
  <c r="L297" i="9"/>
  <c r="W322" i="9"/>
  <c r="V322" i="9"/>
  <c r="U322" i="9"/>
  <c r="T322" i="9"/>
  <c r="S322" i="9" s="1"/>
  <c r="R322" i="9"/>
  <c r="Q296" i="9"/>
  <c r="L296" i="9"/>
  <c r="W321" i="9"/>
  <c r="V321" i="9"/>
  <c r="U321" i="9"/>
  <c r="T321" i="9"/>
  <c r="S321" i="9" s="1"/>
  <c r="R321" i="9"/>
  <c r="Q295" i="9"/>
  <c r="L295" i="9"/>
  <c r="W320" i="9"/>
  <c r="V320" i="9"/>
  <c r="U320" i="9"/>
  <c r="T320" i="9"/>
  <c r="S320" i="9" s="1"/>
  <c r="R320" i="9"/>
  <c r="Q294" i="9"/>
  <c r="L294" i="9"/>
  <c r="W319" i="9"/>
  <c r="V319" i="9"/>
  <c r="U319" i="9"/>
  <c r="T319" i="9"/>
  <c r="S319" i="9" s="1"/>
  <c r="R319" i="9"/>
  <c r="Q293" i="9"/>
  <c r="L293" i="9"/>
  <c r="W318" i="9"/>
  <c r="V318" i="9"/>
  <c r="U318" i="9"/>
  <c r="T318" i="9"/>
  <c r="S318" i="9" s="1"/>
  <c r="R318" i="9"/>
  <c r="Q292" i="9"/>
  <c r="L292" i="9"/>
  <c r="W317" i="9"/>
  <c r="V317" i="9"/>
  <c r="U317" i="9"/>
  <c r="T317" i="9"/>
  <c r="S317" i="9" s="1"/>
  <c r="R317" i="9"/>
  <c r="Q291" i="9"/>
  <c r="L291" i="9"/>
  <c r="W316" i="9"/>
  <c r="V316" i="9"/>
  <c r="U316" i="9"/>
  <c r="T316" i="9"/>
  <c r="S316" i="9" s="1"/>
  <c r="R316" i="9"/>
  <c r="Q290" i="9"/>
  <c r="L290" i="9"/>
  <c r="W315" i="9"/>
  <c r="V315" i="9"/>
  <c r="U315" i="9"/>
  <c r="T315" i="9"/>
  <c r="S315" i="9" s="1"/>
  <c r="R315" i="9"/>
  <c r="Q289" i="9"/>
  <c r="L289" i="9"/>
  <c r="W314" i="9"/>
  <c r="V314" i="9"/>
  <c r="U314" i="9"/>
  <c r="T314" i="9"/>
  <c r="S314" i="9" s="1"/>
  <c r="R314" i="9"/>
  <c r="Q288" i="9"/>
  <c r="L288" i="9"/>
  <c r="W313" i="9"/>
  <c r="V313" i="9"/>
  <c r="U313" i="9"/>
  <c r="T313" i="9"/>
  <c r="S313" i="9" s="1"/>
  <c r="R313" i="9"/>
  <c r="Q287" i="9"/>
  <c r="L287" i="9"/>
  <c r="W312" i="9"/>
  <c r="V312" i="9"/>
  <c r="U312" i="9"/>
  <c r="T312" i="9"/>
  <c r="S312" i="9" s="1"/>
  <c r="R312" i="9"/>
  <c r="Q286" i="9"/>
  <c r="L286" i="9"/>
  <c r="L285" i="9" l="1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22" i="9"/>
  <c r="L221" i="9"/>
  <c r="L220" i="9"/>
  <c r="L219" i="9"/>
  <c r="L218" i="9"/>
  <c r="L217" i="9"/>
  <c r="L216" i="9" l="1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P3" i="4" l="1"/>
  <c r="P4" i="4"/>
  <c r="P170" i="4"/>
  <c r="P6" i="4"/>
  <c r="P7" i="4"/>
  <c r="P8" i="4"/>
  <c r="P9" i="4"/>
  <c r="P10" i="4"/>
  <c r="P186" i="4"/>
  <c r="P190" i="4"/>
  <c r="P13" i="4"/>
  <c r="P14" i="4"/>
  <c r="P15" i="4"/>
  <c r="P16" i="4"/>
  <c r="P17" i="4"/>
  <c r="P18" i="4"/>
  <c r="P19" i="4"/>
  <c r="P20" i="4"/>
  <c r="P299" i="4"/>
  <c r="P298" i="4"/>
  <c r="P23" i="4"/>
  <c r="P24" i="4"/>
  <c r="P25" i="4"/>
  <c r="P26" i="4"/>
  <c r="P27" i="4"/>
  <c r="P28" i="4"/>
  <c r="P29" i="4"/>
  <c r="P30" i="4"/>
  <c r="P197" i="4"/>
  <c r="P32" i="4"/>
  <c r="P33" i="4"/>
  <c r="P34" i="4"/>
  <c r="P221" i="4"/>
  <c r="P225" i="4"/>
  <c r="P226" i="4"/>
  <c r="P185" i="4"/>
  <c r="P227" i="4"/>
  <c r="P229" i="4"/>
  <c r="P78" i="4"/>
  <c r="P230" i="4"/>
  <c r="P231" i="4"/>
  <c r="P233" i="4"/>
  <c r="P234" i="4"/>
  <c r="P236" i="4"/>
  <c r="P163" i="4"/>
  <c r="P238" i="4"/>
  <c r="P63" i="4"/>
  <c r="P164" i="4"/>
  <c r="P165" i="4"/>
  <c r="P167" i="4"/>
  <c r="P168" i="4"/>
  <c r="P213" i="4"/>
  <c r="P55" i="4"/>
  <c r="P46" i="4"/>
  <c r="P153" i="4"/>
  <c r="P244" i="4"/>
  <c r="P35" i="4"/>
  <c r="P36" i="4"/>
  <c r="P37" i="4"/>
  <c r="P38" i="4"/>
  <c r="P39" i="4"/>
  <c r="P40" i="4"/>
  <c r="P41" i="4"/>
  <c r="P42" i="4"/>
  <c r="P43" i="4"/>
  <c r="P193" i="4"/>
  <c r="P180" i="4"/>
  <c r="P70" i="4"/>
  <c r="P214" i="4"/>
  <c r="P181" i="4"/>
  <c r="P184" i="4"/>
  <c r="P200" i="4"/>
  <c r="P201" i="4"/>
  <c r="P203" i="4"/>
  <c r="P77" i="4"/>
  <c r="P47" i="4"/>
  <c r="P79" i="4"/>
  <c r="P80" i="4"/>
  <c r="P110" i="4"/>
  <c r="P82" i="4"/>
  <c r="P187" i="4"/>
  <c r="P84" i="4"/>
  <c r="P85" i="4"/>
  <c r="P86" i="4"/>
  <c r="P87" i="4"/>
  <c r="P88" i="4"/>
  <c r="P89" i="4"/>
  <c r="P90" i="4"/>
  <c r="P91" i="4"/>
  <c r="P92" i="4"/>
  <c r="P48" i="4"/>
  <c r="P94" i="4"/>
  <c r="P95" i="4"/>
  <c r="P96" i="4"/>
  <c r="P97" i="4"/>
  <c r="P304" i="4"/>
  <c r="P99" i="4"/>
  <c r="P100" i="4"/>
  <c r="P248" i="4"/>
  <c r="P102" i="4"/>
  <c r="P103" i="4"/>
  <c r="P104" i="4"/>
  <c r="P105" i="4"/>
  <c r="P106" i="4"/>
  <c r="P107" i="4"/>
  <c r="P169" i="4"/>
  <c r="P156" i="4"/>
  <c r="P158" i="4"/>
  <c r="P159" i="4"/>
  <c r="P160" i="4"/>
  <c r="P157" i="4"/>
  <c r="P114" i="4"/>
  <c r="P115" i="4"/>
  <c r="P116" i="4"/>
  <c r="P117" i="4"/>
  <c r="P125" i="4"/>
  <c r="P126" i="4"/>
  <c r="P127" i="4"/>
  <c r="P128" i="4"/>
  <c r="P131" i="4"/>
  <c r="P133" i="4"/>
  <c r="P137" i="4"/>
  <c r="P139" i="4"/>
  <c r="P141" i="4"/>
  <c r="P142" i="4"/>
  <c r="P147" i="4"/>
  <c r="P129" i="4"/>
  <c r="P130" i="4"/>
  <c r="P301" i="4"/>
  <c r="P132" i="4"/>
  <c r="P45" i="4"/>
  <c r="P134" i="4"/>
  <c r="P135" i="4"/>
  <c r="P136" i="4"/>
  <c r="P49" i="4"/>
  <c r="P138" i="4"/>
  <c r="P277" i="4"/>
  <c r="P140" i="4"/>
  <c r="P274" i="4"/>
  <c r="P275" i="4"/>
  <c r="P143" i="4"/>
  <c r="P144" i="4"/>
  <c r="P145" i="4"/>
  <c r="P146" i="4"/>
  <c r="P124" i="4"/>
  <c r="P123" i="4"/>
  <c r="P149" i="4"/>
  <c r="P150" i="4"/>
  <c r="P56" i="4"/>
  <c r="P152" i="4"/>
  <c r="P192" i="4"/>
  <c r="P154" i="4"/>
  <c r="P155" i="4"/>
  <c r="P174" i="4"/>
  <c r="P175" i="4"/>
  <c r="P151" i="4"/>
  <c r="P176" i="4"/>
  <c r="P177" i="4"/>
  <c r="P161" i="4"/>
  <c r="P199" i="4"/>
  <c r="P281" i="4"/>
  <c r="P172" i="4"/>
  <c r="P83" i="4"/>
  <c r="P166" i="4"/>
  <c r="P178" i="4"/>
  <c r="P93" i="4"/>
  <c r="P179" i="4"/>
  <c r="P12" i="4"/>
  <c r="P296" i="4"/>
  <c r="P71" i="4"/>
  <c r="P173" i="4"/>
  <c r="P21" i="4"/>
  <c r="P22" i="4"/>
  <c r="P44" i="4"/>
  <c r="P276" i="4"/>
  <c r="P251" i="4"/>
  <c r="P252" i="4"/>
  <c r="P310" i="4"/>
  <c r="P253" i="4"/>
  <c r="P182" i="4"/>
  <c r="P183" i="4"/>
  <c r="P50" i="4"/>
  <c r="P51" i="4"/>
  <c r="P52" i="4"/>
  <c r="P246" i="4"/>
  <c r="P62" i="4"/>
  <c r="P267" i="4"/>
  <c r="P268" i="4"/>
  <c r="P269" i="4"/>
  <c r="P270" i="4"/>
  <c r="P254" i="4"/>
  <c r="P271" i="4"/>
  <c r="P255" i="4"/>
  <c r="P273" i="4"/>
  <c r="P256" i="4"/>
  <c r="P257" i="4"/>
  <c r="P258" i="4"/>
  <c r="P261" i="4"/>
  <c r="P266" i="4"/>
  <c r="P202" i="4"/>
  <c r="P64" i="4"/>
  <c r="P204" i="4"/>
  <c r="P205" i="4"/>
  <c r="P206" i="4"/>
  <c r="P207" i="4"/>
  <c r="P208" i="4"/>
  <c r="P209" i="4"/>
  <c r="P210" i="4"/>
  <c r="P211" i="4"/>
  <c r="P212" i="4"/>
  <c r="P11" i="4"/>
  <c r="P162" i="4"/>
  <c r="P245" i="4"/>
  <c r="P216" i="4"/>
  <c r="P217" i="4"/>
  <c r="P215" i="4"/>
  <c r="P57" i="4"/>
  <c r="P65" i="4"/>
  <c r="P188" i="4"/>
  <c r="P222" i="4"/>
  <c r="P223" i="4"/>
  <c r="P224" i="4"/>
  <c r="P218" i="4"/>
  <c r="P219" i="4"/>
  <c r="P220" i="4"/>
  <c r="P228" i="4"/>
  <c r="P283" i="4"/>
  <c r="P286" i="4"/>
  <c r="P287" i="4"/>
  <c r="P232" i="4"/>
  <c r="P171" i="4"/>
  <c r="P81" i="4"/>
  <c r="P235" i="4"/>
  <c r="P60" i="4"/>
  <c r="P237" i="4"/>
  <c r="P61" i="4"/>
  <c r="P239" i="4"/>
  <c r="P240" i="4"/>
  <c r="P288" i="4"/>
  <c r="P243" i="4"/>
  <c r="P294" i="4"/>
  <c r="P53" i="4"/>
  <c r="P66" i="4"/>
  <c r="P247" i="4"/>
  <c r="P148" i="4"/>
  <c r="P249" i="4"/>
  <c r="P250" i="4"/>
  <c r="P189" i="4"/>
  <c r="P198" i="4"/>
  <c r="P113" i="4"/>
  <c r="P118" i="4"/>
  <c r="P191" i="4"/>
  <c r="P309" i="4"/>
  <c r="P307" i="4"/>
  <c r="P111" i="4"/>
  <c r="P259" i="4"/>
  <c r="P260" i="4"/>
  <c r="P58" i="4"/>
  <c r="P262" i="4"/>
  <c r="P263" i="4"/>
  <c r="P264" i="4"/>
  <c r="P265" i="4"/>
  <c r="P305" i="4"/>
  <c r="P98" i="4"/>
  <c r="P300" i="4"/>
  <c r="P101" i="4"/>
  <c r="P121" i="4"/>
  <c r="P122" i="4"/>
  <c r="P272" i="4"/>
  <c r="P194" i="4"/>
  <c r="P195" i="4"/>
  <c r="P196" i="4"/>
  <c r="P297" i="4"/>
  <c r="P108" i="4"/>
  <c r="P109" i="4"/>
  <c r="P278" i="4"/>
  <c r="P279" i="4"/>
  <c r="P280" i="4"/>
  <c r="P120" i="4"/>
  <c r="P282" i="4"/>
  <c r="P54" i="4"/>
  <c r="P284" i="4"/>
  <c r="P285" i="4"/>
  <c r="P112" i="4"/>
  <c r="P242" i="4"/>
  <c r="P119" i="4"/>
  <c r="P289" i="4"/>
  <c r="P290" i="4"/>
  <c r="P291" i="4"/>
  <c r="P292" i="4"/>
  <c r="P293" i="4"/>
  <c r="P59" i="4"/>
  <c r="P295" i="4"/>
  <c r="P72" i="4"/>
  <c r="P241" i="4"/>
  <c r="P67" i="4"/>
  <c r="P31" i="4"/>
  <c r="P68" i="4"/>
  <c r="P73" i="4"/>
  <c r="P302" i="4"/>
  <c r="P303" i="4"/>
  <c r="P74" i="4"/>
  <c r="P75" i="4"/>
  <c r="P306" i="4"/>
  <c r="P69" i="4"/>
  <c r="P308" i="4"/>
  <c r="P76" i="4"/>
  <c r="P5" i="4"/>
  <c r="P2" i="4"/>
  <c r="T3" i="9" l="1"/>
  <c r="T2" i="9"/>
  <c r="H2" i="8" l="1"/>
  <c r="I2" i="8" s="1"/>
  <c r="H3" i="8"/>
  <c r="I3" i="8" s="1"/>
  <c r="H4" i="8"/>
  <c r="I4" i="8" s="1"/>
  <c r="H5" i="8"/>
  <c r="I5" i="8" s="1"/>
  <c r="H6" i="8"/>
  <c r="I6" i="8" s="1"/>
  <c r="H7" i="8"/>
  <c r="I7" i="8" s="1"/>
  <c r="H9" i="8"/>
  <c r="I9" i="8" s="1"/>
  <c r="H8" i="8"/>
  <c r="I8" i="8" s="1"/>
  <c r="H10" i="8"/>
  <c r="I10" i="8" s="1"/>
  <c r="H11" i="8"/>
  <c r="I11" i="8" s="1"/>
  <c r="H12" i="8"/>
  <c r="I12" i="8" s="1"/>
  <c r="H26" i="8"/>
  <c r="I26" i="8" s="1"/>
  <c r="H27" i="8"/>
  <c r="I27" i="8" s="1"/>
  <c r="H48" i="8"/>
  <c r="I48" i="8" s="1"/>
  <c r="H15" i="8"/>
  <c r="I15" i="8" s="1"/>
  <c r="H54" i="8"/>
  <c r="I54" i="8" s="1"/>
  <c r="H56" i="8"/>
  <c r="I56" i="8" s="1"/>
  <c r="H25" i="8"/>
  <c r="I25" i="8" s="1"/>
  <c r="H57" i="8"/>
  <c r="I57" i="8" s="1"/>
  <c r="H58" i="8"/>
  <c r="I58" i="8" s="1"/>
  <c r="H59" i="8"/>
  <c r="I59" i="8" s="1"/>
  <c r="H60" i="8"/>
  <c r="I60" i="8" s="1"/>
  <c r="H61" i="8"/>
  <c r="I61" i="8" s="1"/>
  <c r="H16" i="8"/>
  <c r="I16" i="8" s="1"/>
  <c r="H17" i="8"/>
  <c r="I17" i="8" s="1"/>
  <c r="H19" i="8"/>
  <c r="I19" i="8" s="1"/>
  <c r="H20" i="8"/>
  <c r="I20" i="8" s="1"/>
  <c r="H36" i="8"/>
  <c r="I36" i="8" s="1"/>
  <c r="H49" i="8"/>
  <c r="I49" i="8" s="1"/>
  <c r="H21" i="8"/>
  <c r="I21" i="8" s="1"/>
  <c r="H22" i="8"/>
  <c r="I22" i="8" s="1"/>
  <c r="H23" i="8"/>
  <c r="I23" i="8" s="1"/>
  <c r="H14" i="8"/>
  <c r="I14" i="8" s="1"/>
  <c r="H24" i="8"/>
  <c r="I24" i="8" s="1"/>
  <c r="H13" i="8"/>
  <c r="I13" i="8" s="1"/>
  <c r="H35" i="8"/>
  <c r="I35" i="8" s="1"/>
  <c r="H45" i="8"/>
  <c r="I45" i="8" s="1"/>
  <c r="H46" i="8"/>
  <c r="I46" i="8" s="1"/>
  <c r="H47" i="8"/>
  <c r="I47" i="8" s="1"/>
  <c r="H28" i="8"/>
  <c r="I28" i="8" s="1"/>
  <c r="H29" i="8"/>
  <c r="I29" i="8" s="1"/>
  <c r="H30" i="8"/>
  <c r="I30" i="8" s="1"/>
  <c r="H31" i="8"/>
  <c r="I31" i="8" s="1"/>
  <c r="H32" i="8"/>
  <c r="I32" i="8" s="1"/>
  <c r="H53" i="8"/>
  <c r="I53" i="8" s="1"/>
  <c r="H50" i="8"/>
  <c r="I50" i="8" s="1"/>
  <c r="H33" i="8"/>
  <c r="I33" i="8" s="1"/>
  <c r="H34" i="8"/>
  <c r="I34" i="8" s="1"/>
  <c r="H37" i="8"/>
  <c r="I37" i="8" s="1"/>
  <c r="H39" i="8"/>
  <c r="I39" i="8" s="1"/>
  <c r="H38" i="8"/>
  <c r="I38" i="8" s="1"/>
  <c r="H40" i="8"/>
  <c r="I40" i="8" s="1"/>
  <c r="H43" i="8"/>
  <c r="I43" i="8" s="1"/>
  <c r="H44" i="8"/>
  <c r="I44" i="8" s="1"/>
  <c r="H51" i="8"/>
  <c r="I51" i="8" s="1"/>
  <c r="H52" i="8"/>
  <c r="I52" i="8" s="1"/>
  <c r="H42" i="8"/>
  <c r="I42" i="8" s="1"/>
  <c r="H55" i="8"/>
  <c r="I55" i="8" s="1"/>
  <c r="H18" i="8"/>
  <c r="I18" i="8" s="1"/>
  <c r="H41" i="8"/>
  <c r="I41" i="8" s="1"/>
  <c r="I4" i="1" l="1"/>
  <c r="I7" i="1"/>
  <c r="I23" i="1"/>
  <c r="I31" i="1"/>
  <c r="I11" i="1"/>
  <c r="I27" i="1"/>
  <c r="I15" i="1"/>
  <c r="I3" i="1"/>
  <c r="I19" i="1"/>
  <c r="I30" i="1"/>
  <c r="I14" i="1"/>
  <c r="I29" i="1"/>
  <c r="I13" i="1"/>
  <c r="I28" i="1"/>
  <c r="I12" i="1"/>
  <c r="I32" i="1"/>
  <c r="I26" i="1"/>
  <c r="I10" i="1"/>
  <c r="I25" i="1"/>
  <c r="I9" i="1"/>
  <c r="I24" i="1"/>
  <c r="I8" i="1"/>
  <c r="I22" i="1"/>
  <c r="I6" i="1"/>
  <c r="I21" i="1"/>
  <c r="I5" i="1"/>
  <c r="I20" i="1"/>
  <c r="I18" i="1"/>
  <c r="I2" i="1"/>
  <c r="I17" i="1"/>
  <c r="I16" i="1"/>
  <c r="E23" i="1"/>
  <c r="E24" i="1"/>
  <c r="E25" i="1"/>
  <c r="E26" i="1"/>
  <c r="E27" i="1"/>
  <c r="B24" i="1"/>
  <c r="B25" i="1"/>
  <c r="O224" i="4" l="1"/>
  <c r="O225" i="4"/>
  <c r="O226" i="4"/>
  <c r="O227" i="4"/>
  <c r="O228" i="4"/>
  <c r="O229" i="4"/>
  <c r="O231" i="4"/>
  <c r="O230" i="4"/>
  <c r="O232" i="4"/>
  <c r="O233" i="4"/>
  <c r="O235" i="4"/>
  <c r="O234" i="4"/>
  <c r="O237" i="4"/>
  <c r="O236" i="4"/>
  <c r="O238" i="4"/>
  <c r="O239" i="4"/>
  <c r="O240" i="4"/>
  <c r="O241" i="4"/>
  <c r="O243" i="4"/>
  <c r="O242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62" i="4"/>
  <c r="O259" i="4"/>
  <c r="O260" i="4"/>
  <c r="O261" i="4"/>
  <c r="O263" i="4"/>
  <c r="O264" i="4"/>
  <c r="O265" i="4"/>
  <c r="O266" i="4"/>
  <c r="O267" i="4"/>
  <c r="O268" i="4"/>
  <c r="O269" i="4"/>
  <c r="O270" i="4"/>
  <c r="O271" i="4"/>
  <c r="O276" i="4"/>
  <c r="O275" i="4"/>
  <c r="O277" i="4"/>
  <c r="O282" i="4"/>
  <c r="O278" i="4"/>
  <c r="O279" i="4"/>
  <c r="O280" i="4"/>
  <c r="O281" i="4"/>
  <c r="O283" i="4"/>
  <c r="O286" i="4"/>
  <c r="O285" i="4"/>
  <c r="O284" i="4"/>
  <c r="O288" i="4"/>
  <c r="O287" i="4"/>
  <c r="O290" i="4"/>
  <c r="O289" i="4"/>
  <c r="O293" i="4"/>
  <c r="O294" i="4"/>
  <c r="O292" i="4"/>
  <c r="O291" i="4"/>
  <c r="O295" i="4"/>
  <c r="O297" i="4"/>
  <c r="O298" i="4"/>
  <c r="O299" i="4"/>
  <c r="O300" i="4"/>
  <c r="O302" i="4"/>
  <c r="O303" i="4"/>
  <c r="O306" i="4"/>
  <c r="O307" i="4"/>
  <c r="O308" i="4"/>
  <c r="O310" i="4"/>
  <c r="O272" i="4"/>
  <c r="O273" i="4"/>
  <c r="O274" i="4"/>
  <c r="O296" i="4"/>
  <c r="O301" i="4"/>
  <c r="O304" i="4"/>
  <c r="O305" i="4"/>
  <c r="O309" i="4"/>
  <c r="O209" i="4" l="1"/>
  <c r="O210" i="4"/>
  <c r="O211" i="4"/>
  <c r="O214" i="4"/>
  <c r="O212" i="4"/>
  <c r="O213" i="4"/>
  <c r="O216" i="4"/>
  <c r="O215" i="4"/>
  <c r="O217" i="4"/>
  <c r="O218" i="4"/>
  <c r="O219" i="4"/>
  <c r="O220" i="4"/>
  <c r="O221" i="4"/>
  <c r="O222" i="4"/>
  <c r="O223" i="4"/>
  <c r="N106" i="4" l="1"/>
  <c r="N107" i="4"/>
  <c r="N108" i="4"/>
  <c r="N109" i="4"/>
  <c r="N110" i="4"/>
  <c r="N111" i="4"/>
  <c r="N112" i="4"/>
  <c r="N113" i="4"/>
  <c r="O2" i="4"/>
  <c r="O3" i="4"/>
  <c r="O4" i="4"/>
  <c r="O5" i="4"/>
  <c r="O6" i="4"/>
  <c r="O8" i="4"/>
  <c r="O7" i="4"/>
  <c r="O9" i="4"/>
  <c r="O11" i="4" l="1"/>
  <c r="O12" i="4"/>
  <c r="O13" i="4"/>
  <c r="O10" i="4"/>
  <c r="O14" i="4"/>
  <c r="O15" i="4"/>
  <c r="O16" i="4"/>
  <c r="O17" i="4"/>
  <c r="O18" i="4"/>
  <c r="O19" i="4"/>
  <c r="O20" i="4"/>
  <c r="O21" i="4"/>
  <c r="O22" i="4"/>
  <c r="O24" i="4"/>
  <c r="O23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40" i="4"/>
  <c r="O39" i="4"/>
  <c r="O42" i="4"/>
  <c r="O43" i="4"/>
  <c r="O44" i="4"/>
  <c r="O45" i="4"/>
  <c r="O46" i="4"/>
  <c r="O41" i="4"/>
  <c r="O48" i="4"/>
  <c r="O50" i="4"/>
  <c r="O47" i="4"/>
  <c r="O53" i="4"/>
  <c r="O54" i="4"/>
  <c r="O49" i="4"/>
  <c r="O51" i="4"/>
  <c r="O52" i="4"/>
  <c r="O55" i="4"/>
  <c r="O56" i="4"/>
  <c r="O57" i="4"/>
  <c r="O58" i="4"/>
  <c r="O62" i="4"/>
  <c r="O59" i="4"/>
  <c r="O63" i="4"/>
  <c r="O61" i="4"/>
  <c r="O65" i="4"/>
  <c r="O60" i="4"/>
  <c r="O64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1" i="4"/>
  <c r="O80" i="4"/>
  <c r="O83" i="4"/>
  <c r="O84" i="4"/>
  <c r="O82" i="4"/>
  <c r="O85" i="4"/>
  <c r="O86" i="4"/>
  <c r="O88" i="4"/>
  <c r="O89" i="4"/>
  <c r="O87" i="4"/>
  <c r="O90" i="4"/>
  <c r="O91" i="4"/>
  <c r="O92" i="4"/>
  <c r="O93" i="4"/>
  <c r="O94" i="4"/>
  <c r="O95" i="4"/>
  <c r="O96" i="4"/>
  <c r="O97" i="4"/>
  <c r="O98" i="4"/>
  <c r="O99" i="4"/>
  <c r="O100" i="4"/>
  <c r="O102" i="4"/>
  <c r="O101" i="4"/>
  <c r="O103" i="4"/>
  <c r="O104" i="4"/>
  <c r="O105" i="4"/>
  <c r="O107" i="4"/>
  <c r="O106" i="4"/>
  <c r="O108" i="4"/>
  <c r="O109" i="4"/>
  <c r="O110" i="4"/>
  <c r="O111" i="4"/>
  <c r="O112" i="4"/>
  <c r="O113" i="4"/>
  <c r="O114" i="4"/>
  <c r="O115" i="4"/>
  <c r="O117" i="4"/>
  <c r="O116" i="4"/>
  <c r="O118" i="4"/>
  <c r="O119" i="4"/>
  <c r="O120" i="4"/>
  <c r="O121" i="4"/>
  <c r="O124" i="4"/>
  <c r="O122" i="4"/>
  <c r="O123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1" i="4"/>
  <c r="O140" i="4"/>
  <c r="O142" i="4"/>
  <c r="O143" i="4"/>
  <c r="O144" i="4"/>
  <c r="O145" i="4"/>
  <c r="O146" i="4"/>
  <c r="O147" i="4"/>
  <c r="O148" i="4"/>
  <c r="O149" i="4"/>
  <c r="O151" i="4"/>
  <c r="O15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8" i="4"/>
  <c r="O167" i="4"/>
  <c r="O169" i="4"/>
  <c r="O172" i="4"/>
  <c r="O170" i="4"/>
  <c r="O171" i="4"/>
  <c r="O173" i="4"/>
  <c r="O174" i="4"/>
  <c r="O175" i="4"/>
  <c r="O176" i="4"/>
  <c r="O178" i="4"/>
  <c r="O177" i="4"/>
  <c r="O179" i="4"/>
  <c r="O180" i="4"/>
  <c r="O181" i="4"/>
  <c r="O183" i="4"/>
  <c r="O182" i="4"/>
  <c r="O184" i="4"/>
  <c r="O186" i="4"/>
  <c r="O185" i="4"/>
  <c r="O187" i="4"/>
  <c r="O188" i="4"/>
  <c r="O189" i="4"/>
  <c r="O193" i="4"/>
  <c r="O190" i="4"/>
  <c r="O195" i="4"/>
  <c r="O191" i="4"/>
  <c r="O197" i="4"/>
  <c r="O198" i="4"/>
  <c r="O194" i="4"/>
  <c r="O196" i="4"/>
  <c r="O199" i="4"/>
  <c r="O192" i="4"/>
  <c r="O200" i="4"/>
  <c r="O201" i="4"/>
  <c r="O202" i="4"/>
  <c r="O203" i="4"/>
  <c r="O204" i="4"/>
  <c r="O205" i="4"/>
  <c r="O206" i="4"/>
  <c r="O207" i="4"/>
  <c r="O208" i="4"/>
  <c r="G6" i="1" l="1"/>
  <c r="H3" i="1"/>
  <c r="H7" i="1"/>
  <c r="H11" i="1"/>
  <c r="H15" i="1"/>
  <c r="H19" i="1"/>
  <c r="H23" i="1"/>
  <c r="H27" i="1"/>
  <c r="H31" i="1"/>
  <c r="G9" i="1"/>
  <c r="H25" i="1"/>
  <c r="H2" i="1"/>
  <c r="H4" i="1"/>
  <c r="H8" i="1"/>
  <c r="H12" i="1"/>
  <c r="H16" i="1"/>
  <c r="H20" i="1"/>
  <c r="H24" i="1"/>
  <c r="H28" i="1"/>
  <c r="H32" i="1"/>
  <c r="H9" i="1"/>
  <c r="H13" i="1"/>
  <c r="H17" i="1"/>
  <c r="H21" i="1"/>
  <c r="H29" i="1"/>
  <c r="H5" i="1"/>
  <c r="H6" i="1"/>
  <c r="H10" i="1"/>
  <c r="H14" i="1"/>
  <c r="H18" i="1"/>
  <c r="H22" i="1"/>
  <c r="H26" i="1"/>
  <c r="H30" i="1"/>
  <c r="G2" i="1"/>
  <c r="G21" i="1"/>
  <c r="G32" i="1"/>
  <c r="G16" i="1"/>
  <c r="G27" i="1"/>
  <c r="G11" i="1"/>
  <c r="G26" i="1"/>
  <c r="G10" i="1"/>
  <c r="G4" i="1"/>
  <c r="G8" i="1"/>
  <c r="G3" i="1"/>
  <c r="G5" i="1"/>
  <c r="G20" i="1"/>
  <c r="G15" i="1"/>
  <c r="G14" i="1"/>
  <c r="G29" i="1"/>
  <c r="G13" i="1"/>
  <c r="G28" i="1"/>
  <c r="G12" i="1"/>
  <c r="G23" i="1"/>
  <c r="G7" i="1"/>
  <c r="G22" i="1"/>
  <c r="G17" i="1"/>
  <c r="G24" i="1"/>
  <c r="G19" i="1"/>
  <c r="G18" i="1"/>
  <c r="G25" i="1"/>
  <c r="G31" i="1"/>
  <c r="G30" i="1"/>
  <c r="N174" i="4"/>
  <c r="N183" i="4"/>
  <c r="N181" i="4"/>
  <c r="N180" i="4"/>
  <c r="N184" i="4"/>
  <c r="N178" i="4"/>
  <c r="N182" i="4"/>
  <c r="N177" i="4"/>
  <c r="N163" i="4"/>
  <c r="N179" i="4"/>
  <c r="N279" i="4"/>
  <c r="N274" i="4"/>
  <c r="N277" i="4"/>
  <c r="N278" i="4"/>
  <c r="N275" i="4"/>
  <c r="N276" i="4"/>
  <c r="N273" i="4"/>
  <c r="N272" i="4"/>
  <c r="N271" i="4"/>
  <c r="N225" i="4"/>
  <c r="N224" i="4"/>
  <c r="N223" i="4"/>
  <c r="N222" i="4"/>
  <c r="N266" i="4"/>
  <c r="N267" i="4"/>
  <c r="N265" i="4"/>
  <c r="N263" i="4"/>
  <c r="N262" i="4"/>
  <c r="N261" i="4"/>
  <c r="N264" i="4"/>
  <c r="N260" i="4"/>
  <c r="N269" i="4"/>
  <c r="N252" i="4"/>
  <c r="N228" i="4"/>
  <c r="N227" i="4"/>
  <c r="N212" i="4"/>
  <c r="N196" i="4"/>
  <c r="N191" i="4"/>
  <c r="N190" i="4"/>
  <c r="N170" i="4"/>
  <c r="N233" i="4"/>
  <c r="N238" i="4"/>
  <c r="N240" i="4"/>
  <c r="N236" i="4"/>
  <c r="N239" i="4"/>
  <c r="N235" i="4"/>
  <c r="N237" i="4"/>
  <c r="N234" i="4"/>
  <c r="N231" i="4"/>
  <c r="N232" i="4"/>
  <c r="N229" i="4"/>
  <c r="N230" i="4"/>
  <c r="N149" i="4"/>
  <c r="N148" i="4"/>
  <c r="N147" i="4"/>
  <c r="N146" i="4"/>
  <c r="N145" i="4"/>
  <c r="N144" i="4"/>
  <c r="N284" i="4"/>
  <c r="N282" i="4"/>
  <c r="N283" i="4"/>
  <c r="N280" i="4"/>
  <c r="N281" i="4"/>
  <c r="N270" i="4"/>
  <c r="N268" i="4"/>
  <c r="N258" i="4"/>
  <c r="N259" i="4"/>
  <c r="N256" i="4"/>
  <c r="N255" i="4"/>
  <c r="N254" i="4"/>
  <c r="N253" i="4"/>
  <c r="N250" i="4"/>
  <c r="N248" i="4"/>
  <c r="N245" i="4"/>
  <c r="N244" i="4"/>
  <c r="N243" i="4"/>
  <c r="N241" i="4"/>
  <c r="N219" i="4"/>
  <c r="N217" i="4"/>
  <c r="N218" i="4"/>
  <c r="N215" i="4"/>
  <c r="N213" i="4"/>
  <c r="N209" i="4"/>
  <c r="N204" i="4"/>
  <c r="N203" i="4"/>
  <c r="N200" i="4"/>
  <c r="N199" i="4"/>
  <c r="N198" i="4"/>
  <c r="N194" i="4"/>
  <c r="N187" i="4"/>
  <c r="N186" i="4"/>
  <c r="N173" i="4"/>
  <c r="N172" i="4"/>
  <c r="N171" i="4"/>
  <c r="N167" i="4"/>
  <c r="N164" i="4"/>
  <c r="N165" i="4"/>
  <c r="N143" i="4"/>
  <c r="N138" i="4"/>
  <c r="N132" i="4"/>
  <c r="N129" i="4"/>
  <c r="N131" i="4"/>
  <c r="N135" i="4"/>
  <c r="N130" i="4"/>
  <c r="N134" i="4"/>
  <c r="N139" i="4"/>
  <c r="N137" i="4"/>
  <c r="N133" i="4"/>
  <c r="N127" i="4"/>
  <c r="N126" i="4"/>
  <c r="N125" i="4"/>
  <c r="N124" i="4"/>
  <c r="N122" i="4"/>
  <c r="N123" i="4"/>
  <c r="N121" i="4"/>
  <c r="N119" i="4"/>
  <c r="N118" i="4"/>
  <c r="N117" i="4"/>
  <c r="N115" i="4"/>
  <c r="N104" i="4"/>
  <c r="N114" i="4"/>
  <c r="N310" i="4"/>
  <c r="N307" i="4"/>
  <c r="N309" i="4"/>
  <c r="N308" i="4"/>
  <c r="N306" i="4"/>
  <c r="N304" i="4"/>
  <c r="N305" i="4"/>
  <c r="N303" i="4"/>
  <c r="N300" i="4"/>
  <c r="N302" i="4"/>
  <c r="N298" i="4"/>
  <c r="N301" i="4"/>
  <c r="N296" i="4"/>
  <c r="N299" i="4"/>
  <c r="N297" i="4"/>
  <c r="N293" i="4"/>
  <c r="N295" i="4"/>
  <c r="N294" i="4"/>
  <c r="N289" i="4"/>
  <c r="N292" i="4"/>
  <c r="N291" i="4"/>
  <c r="N290" i="4"/>
  <c r="N288" i="4"/>
  <c r="N287" i="4"/>
  <c r="N286" i="4"/>
  <c r="N285" i="4"/>
  <c r="N116" i="4"/>
  <c r="N120" i="4"/>
  <c r="N128" i="4"/>
  <c r="N136" i="4"/>
  <c r="N140" i="4"/>
  <c r="N141" i="4"/>
  <c r="N142" i="4"/>
  <c r="N150" i="4"/>
  <c r="N151" i="4"/>
  <c r="N166" i="4"/>
  <c r="N168" i="4"/>
  <c r="N169" i="4"/>
  <c r="N175" i="4"/>
  <c r="N176" i="4"/>
  <c r="N185" i="4"/>
  <c r="N188" i="4"/>
  <c r="N189" i="4"/>
  <c r="N192" i="4"/>
  <c r="N193" i="4"/>
  <c r="N195" i="4"/>
  <c r="N197" i="4"/>
  <c r="N201" i="4"/>
  <c r="N202" i="4"/>
  <c r="N206" i="4"/>
  <c r="N205" i="4"/>
  <c r="N207" i="4"/>
  <c r="N208" i="4"/>
  <c r="N210" i="4"/>
  <c r="N211" i="4"/>
  <c r="N214" i="4"/>
  <c r="N216" i="4"/>
  <c r="N220" i="4"/>
  <c r="N221" i="4"/>
  <c r="N226" i="4"/>
  <c r="N242" i="4"/>
  <c r="N246" i="4"/>
  <c r="N247" i="4"/>
  <c r="N249" i="4"/>
  <c r="N251" i="4"/>
  <c r="N257" i="4"/>
  <c r="I33" i="1" l="1"/>
  <c r="G33" i="1"/>
  <c r="H33" i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B26" i="1"/>
  <c r="B27" i="1"/>
  <c r="B28" i="1"/>
  <c r="E28" i="1" s="1"/>
  <c r="B29" i="1"/>
  <c r="E29" i="1" s="1"/>
  <c r="B30" i="1"/>
  <c r="E30" i="1" s="1"/>
  <c r="B31" i="1"/>
  <c r="E31" i="1" s="1"/>
  <c r="B32" i="1"/>
  <c r="E32" i="1" s="1"/>
  <c r="B2" i="1"/>
  <c r="B33" i="1" l="1"/>
  <c r="E2" i="1"/>
  <c r="C33" i="1" l="1"/>
  <c r="D33" i="1"/>
  <c r="E33" i="1" s="1"/>
  <c r="F33" i="1"/>
</calcChain>
</file>

<file path=xl/sharedStrings.xml><?xml version="1.0" encoding="utf-8"?>
<sst xmlns="http://schemas.openxmlformats.org/spreadsheetml/2006/main" count="10978" uniqueCount="1498">
  <si>
    <t>Date</t>
  </si>
  <si>
    <t>Wireless Crossing Completion %age</t>
  </si>
  <si>
    <t>Complete PTC Runs</t>
  </si>
  <si>
    <t>Cut Out Runs</t>
  </si>
  <si>
    <t>Complete Percentage</t>
  </si>
  <si>
    <t>Issue Name</t>
  </si>
  <si>
    <t>Description</t>
  </si>
  <si>
    <t>Resolution</t>
  </si>
  <si>
    <t>Inefficient dispatching</t>
  </si>
  <si>
    <t>Improper execution of bulletins</t>
  </si>
  <si>
    <t>Dispatcher error preventing initialization at terminals</t>
  </si>
  <si>
    <t>Link failures in wayside equipment</t>
  </si>
  <si>
    <t>Wi-MAX data drops</t>
  </si>
  <si>
    <t>Onboard software encounters a condition where it concludes that it's unable to safely enforce the brakes, enters a failed state.</t>
  </si>
  <si>
    <t>Trains encounter and/or are enforced by red signals due to inefficient dispatching. Trains are subsequently cut out to ensure run time requirements are met.</t>
  </si>
  <si>
    <t>Dispatcher training</t>
  </si>
  <si>
    <t>A few times a day, Wi-MAX connection drops for certain trains, causing unknown statuses for upcoming locations. Onboard software safely assumes STOP targets, and enforces the train.</t>
  </si>
  <si>
    <t>Sporadic occurrences are expected due to the nature of wireless links. Continuous monitoring ensures no repeated incidents due to equipment failures.</t>
  </si>
  <si>
    <t>Failures in communication links between wayside controllers results in STOP signal aspects</t>
  </si>
  <si>
    <t>Continuous monitoring and rapid response when issues are encountered</t>
  </si>
  <si>
    <t>Dispatcher and operator training</t>
  </si>
  <si>
    <t>Trains do not pull up to the required 500 feet within a crossing and follow the "2 stop" procedure.</t>
  </si>
  <si>
    <t>Equipment or crews not associated with trips result in failed inits.</t>
  </si>
  <si>
    <t>On rare occasions, poor GPS signal due to canopies at terminals prevents the PTC map from loading.</t>
  </si>
  <si>
    <t>Train ID</t>
  </si>
  <si>
    <t>Loco ID</t>
  </si>
  <si>
    <t>Departure Date/Time (US/Mountain)</t>
  </si>
  <si>
    <t>Arrival Date/Time (US/Mountain)</t>
  </si>
  <si>
    <t>Married Pair</t>
  </si>
  <si>
    <t>Trip Length</t>
  </si>
  <si>
    <t>Comments</t>
  </si>
  <si>
    <t>4019/4020</t>
  </si>
  <si>
    <t>4029/4030</t>
  </si>
  <si>
    <t>4007/4008</t>
  </si>
  <si>
    <t>4037/4038</t>
  </si>
  <si>
    <t>4027/4028</t>
  </si>
  <si>
    <t>4025/4026</t>
  </si>
  <si>
    <t>4031/4032</t>
  </si>
  <si>
    <t>4013/4014</t>
  </si>
  <si>
    <t>4011/4012</t>
  </si>
  <si>
    <t>4017/4018</t>
  </si>
  <si>
    <t>4043/4044</t>
  </si>
  <si>
    <t>4039/4040</t>
  </si>
  <si>
    <t>4009/4010</t>
  </si>
  <si>
    <t>4015/4016</t>
  </si>
  <si>
    <t>Onboard in-route failure</t>
  </si>
  <si>
    <t>4041/4042</t>
  </si>
  <si>
    <t>Wi-MAX outage</t>
  </si>
  <si>
    <t>166-25</t>
  </si>
  <si>
    <t>Total/Averages</t>
  </si>
  <si>
    <t>GPS signal at terminals</t>
  </si>
  <si>
    <t>109-14</t>
  </si>
  <si>
    <t>205-16</t>
  </si>
  <si>
    <t>183-19</t>
  </si>
  <si>
    <t>111-05</t>
  </si>
  <si>
    <t>203-05</t>
  </si>
  <si>
    <t>169-07</t>
  </si>
  <si>
    <t>185-17</t>
  </si>
  <si>
    <t>187-17</t>
  </si>
  <si>
    <t>189-17</t>
  </si>
  <si>
    <t>191-17</t>
  </si>
  <si>
    <t>205-17</t>
  </si>
  <si>
    <t>166-12</t>
  </si>
  <si>
    <t>222-12</t>
  </si>
  <si>
    <t>214-15</t>
  </si>
  <si>
    <t>220-15</t>
  </si>
  <si>
    <t>182-16</t>
  </si>
  <si>
    <t>186-16</t>
  </si>
  <si>
    <t>190-16</t>
  </si>
  <si>
    <t>192-16</t>
  </si>
  <si>
    <t>194-16</t>
  </si>
  <si>
    <t>Wireless Crossing Completion Percentage</t>
  </si>
  <si>
    <t>rtdc.l.rtdc.4030:itc</t>
  </si>
  <si>
    <t>Predictive Enforcement (2)</t>
  </si>
  <si>
    <t>EQUIPMENT RESTRICTION</t>
  </si>
  <si>
    <t>Speed (6)</t>
  </si>
  <si>
    <t>Decreasing Mileposts (2)</t>
  </si>
  <si>
    <t>Y</t>
  </si>
  <si>
    <t>GRADE CROSSING</t>
  </si>
  <si>
    <t>Bulletin (2)</t>
  </si>
  <si>
    <t>Increasing Mileposts (1)</t>
  </si>
  <si>
    <t>N</t>
  </si>
  <si>
    <t>rtdc.l.rtdc.4029:itc</t>
  </si>
  <si>
    <t>PERMANENT SPEED RESTRICTION</t>
  </si>
  <si>
    <t>Reactive Enforcement (3)</t>
  </si>
  <si>
    <t>rtdc.l.rtdc.4027:itc</t>
  </si>
  <si>
    <t>rtdc.l.rtdc.4016:itc</t>
  </si>
  <si>
    <t>SIGNAL</t>
  </si>
  <si>
    <t>Signal based authority (5)</t>
  </si>
  <si>
    <t>rtdc.l.rtdc.4015:itc</t>
  </si>
  <si>
    <t>rtdc.l.rtdc.4044:itc</t>
  </si>
  <si>
    <t>rtdc.l.rtdc.4037:itc</t>
  </si>
  <si>
    <t>rtdc.l.rtdc.4014:itc</t>
  </si>
  <si>
    <t>rtdc.l.rtdc.4038:itc</t>
  </si>
  <si>
    <t>166-02</t>
  </si>
  <si>
    <t>rtdc.l.rtdc.4032:itc</t>
  </si>
  <si>
    <t>rtdc.l.rtdc.4031:itc</t>
  </si>
  <si>
    <t>rtdc.l.rtdc.4011:itc</t>
  </si>
  <si>
    <t>176-03</t>
  </si>
  <si>
    <t>127-05</t>
  </si>
  <si>
    <t>193-05</t>
  </si>
  <si>
    <t>200-05</t>
  </si>
  <si>
    <t>158-07</t>
  </si>
  <si>
    <t>170-10</t>
  </si>
  <si>
    <t>110-10</t>
  </si>
  <si>
    <t>196-16</t>
  </si>
  <si>
    <t>Form C</t>
  </si>
  <si>
    <t>180-17</t>
  </si>
  <si>
    <t>140-17</t>
  </si>
  <si>
    <t>133-19</t>
  </si>
  <si>
    <t>157-20</t>
  </si>
  <si>
    <t>218-21</t>
  </si>
  <si>
    <t>228-23</t>
  </si>
  <si>
    <t>130-24</t>
  </si>
  <si>
    <t>106-25</t>
  </si>
  <si>
    <t>192-26</t>
  </si>
  <si>
    <t>159-26</t>
  </si>
  <si>
    <t>110-27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</si>
  <si>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</si>
  <si>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</si>
  <si>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</si>
  <si>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</si>
  <si>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</si>
  <si>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</si>
  <si>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</si>
  <si>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</si>
  <si>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</si>
  <si>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</si>
  <si>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</si>
  <si>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</si>
  <si>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</si>
  <si>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Enforcements caused by training issues</t>
  </si>
  <si>
    <t>Office System Issue</t>
  </si>
  <si>
    <t>156-17</t>
  </si>
  <si>
    <t>165-17</t>
  </si>
  <si>
    <t>232-17</t>
  </si>
  <si>
    <t>234-17</t>
  </si>
  <si>
    <t>142-25</t>
  </si>
  <si>
    <t>179-01</t>
  </si>
  <si>
    <t>193-01</t>
  </si>
  <si>
    <t>115-01</t>
  </si>
  <si>
    <t>165-01</t>
  </si>
  <si>
    <t>224-01</t>
  </si>
  <si>
    <t>183-03</t>
  </si>
  <si>
    <t>152-04</t>
  </si>
  <si>
    <t>207-04</t>
  </si>
  <si>
    <t>101-05</t>
  </si>
  <si>
    <t>109-05</t>
  </si>
  <si>
    <t>198-05</t>
  </si>
  <si>
    <t>207-05</t>
  </si>
  <si>
    <t>116-06</t>
  </si>
  <si>
    <t>142-06</t>
  </si>
  <si>
    <t>177-06</t>
  </si>
  <si>
    <t>202-06</t>
  </si>
  <si>
    <t>146-08</t>
  </si>
  <si>
    <t>211-11</t>
  </si>
  <si>
    <t>199-12</t>
  </si>
  <si>
    <t>159-14</t>
  </si>
  <si>
    <t>192-15</t>
  </si>
  <si>
    <t>209-16</t>
  </si>
  <si>
    <t>140-16</t>
  </si>
  <si>
    <t>160-20</t>
  </si>
  <si>
    <t>198-20</t>
  </si>
  <si>
    <t>199-21</t>
  </si>
  <si>
    <t>216-21</t>
  </si>
  <si>
    <t>192-21</t>
  </si>
  <si>
    <t>116-26</t>
  </si>
  <si>
    <t>156-27</t>
  </si>
  <si>
    <t>209-27</t>
  </si>
  <si>
    <t>803-28</t>
  </si>
  <si>
    <t>107-29</t>
  </si>
  <si>
    <t>106-29</t>
  </si>
  <si>
    <t>808-29</t>
  </si>
  <si>
    <t>Operators must be trained to pull forward past the obstruction to initialize</t>
  </si>
  <si>
    <t>Total Runs</t>
  </si>
  <si>
    <t>Operational Issue</t>
  </si>
  <si>
    <t>Planned maintenance</t>
  </si>
  <si>
    <t>Planned maintenance of PTC system component (e.g. Wayside, Wi-MAX tower, or Back Office software) resulted in trains running in ATC-only during the maintenance window</t>
  </si>
  <si>
    <t>PTC resumes operation when maintenance is finished</t>
  </si>
  <si>
    <t>A train is cut out for special operational reasons. Or any situation where the train operator encounters a confusing stop target, cuts out PTC, and runs in ATC-only in order to maintain schedule.</t>
  </si>
  <si>
    <t>In the case of operator confusion, more operator training to reduce confusion</t>
  </si>
  <si>
    <t>Enforcements caused by PTC system (failsafe)</t>
  </si>
  <si>
    <t>Operating Day</t>
  </si>
  <si>
    <t>Operating Day Suffix</t>
  </si>
  <si>
    <t>Trains not initialized</t>
  </si>
  <si>
    <t>MALAVE</t>
  </si>
  <si>
    <t>115-10</t>
  </si>
  <si>
    <t>YORK</t>
  </si>
  <si>
    <t>131-10</t>
  </si>
  <si>
    <t>ACKERMAN</t>
  </si>
  <si>
    <t>160-10</t>
  </si>
  <si>
    <t>PELLITIER</t>
  </si>
  <si>
    <t>168-10</t>
  </si>
  <si>
    <t>YOUNG</t>
  </si>
  <si>
    <t>MAYBERRY</t>
  </si>
  <si>
    <t>172-10</t>
  </si>
  <si>
    <t>ARNOLD</t>
  </si>
  <si>
    <t>174-10</t>
  </si>
  <si>
    <t>STEWART</t>
  </si>
  <si>
    <t>234-10</t>
  </si>
  <si>
    <t>NEWELL</t>
  </si>
  <si>
    <t>246-09</t>
  </si>
  <si>
    <t>ADANE</t>
  </si>
  <si>
    <t>111-11</t>
  </si>
  <si>
    <t>STARKS</t>
  </si>
  <si>
    <t>146-11</t>
  </si>
  <si>
    <t>148-11</t>
  </si>
  <si>
    <t>BRANNON</t>
  </si>
  <si>
    <t>200-11</t>
  </si>
  <si>
    <t>REBOLETTI</t>
  </si>
  <si>
    <t>202-11</t>
  </si>
  <si>
    <t>204-11</t>
  </si>
  <si>
    <t>BARTLETT</t>
  </si>
  <si>
    <t>206-11</t>
  </si>
  <si>
    <t>SHOOK</t>
  </si>
  <si>
    <t>208-11</t>
  </si>
  <si>
    <t>210-11</t>
  </si>
  <si>
    <t>MAELZER</t>
  </si>
  <si>
    <t>213-11</t>
  </si>
  <si>
    <t>215-11</t>
  </si>
  <si>
    <t>217-11</t>
  </si>
  <si>
    <t>CHANDLER</t>
  </si>
  <si>
    <t>219-11</t>
  </si>
  <si>
    <t>KILLION</t>
  </si>
  <si>
    <t>184-12</t>
  </si>
  <si>
    <t>STORY</t>
  </si>
  <si>
    <t>212-12</t>
  </si>
  <si>
    <t>225-12</t>
  </si>
  <si>
    <t>186-12</t>
  </si>
  <si>
    <t>STAMBAUGH</t>
  </si>
  <si>
    <t>178-12</t>
  </si>
  <si>
    <t>LOCKLEAR</t>
  </si>
  <si>
    <t>150-12</t>
  </si>
  <si>
    <t>SPECTOR</t>
  </si>
  <si>
    <t>180-12</t>
  </si>
  <si>
    <t>205-12</t>
  </si>
  <si>
    <t>182-13</t>
  </si>
  <si>
    <t>184-13</t>
  </si>
  <si>
    <t>BRUDER</t>
  </si>
  <si>
    <t>191-13</t>
  </si>
  <si>
    <t>213-13</t>
  </si>
  <si>
    <t>ROCHA</t>
  </si>
  <si>
    <t>139-14</t>
  </si>
  <si>
    <t>173-14</t>
  </si>
  <si>
    <t>183-14</t>
  </si>
  <si>
    <t>190-14</t>
  </si>
  <si>
    <t>220-14</t>
  </si>
  <si>
    <t>STURGEON</t>
  </si>
  <si>
    <t>221-14</t>
  </si>
  <si>
    <t>Operating Day of July</t>
  </si>
  <si>
    <t>104-15</t>
  </si>
  <si>
    <t>BEAM</t>
  </si>
  <si>
    <t>115-15</t>
  </si>
  <si>
    <t>207-15</t>
  </si>
  <si>
    <t>210-15</t>
  </si>
  <si>
    <t>212-15</t>
  </si>
  <si>
    <t>HELVIE</t>
  </si>
  <si>
    <t>YANAI</t>
  </si>
  <si>
    <t>218-15</t>
  </si>
  <si>
    <t>226-15</t>
  </si>
  <si>
    <t>246-15</t>
  </si>
  <si>
    <t>MOSES</t>
  </si>
  <si>
    <t>106-16</t>
  </si>
  <si>
    <t>GEBRETEKLE</t>
  </si>
  <si>
    <t>173-16</t>
  </si>
  <si>
    <t>174-16</t>
  </si>
  <si>
    <t>175-16</t>
  </si>
  <si>
    <t>184-16</t>
  </si>
  <si>
    <t>WEBSTER</t>
  </si>
  <si>
    <t>187-16</t>
  </si>
  <si>
    <t>200-16</t>
  </si>
  <si>
    <t>207-16</t>
  </si>
  <si>
    <t>213-16</t>
  </si>
  <si>
    <t>104-17</t>
  </si>
  <si>
    <t>105-17</t>
  </si>
  <si>
    <t>NELSON</t>
  </si>
  <si>
    <t>161-17</t>
  </si>
  <si>
    <t>RIVERA</t>
  </si>
  <si>
    <t>176-17</t>
  </si>
  <si>
    <t>178-17</t>
  </si>
  <si>
    <t>182-17</t>
  </si>
  <si>
    <t>184-17</t>
  </si>
  <si>
    <t>186-17</t>
  </si>
  <si>
    <t>188-17</t>
  </si>
  <si>
    <t>193-17</t>
  </si>
  <si>
    <t>195-17</t>
  </si>
  <si>
    <t>210-17</t>
  </si>
  <si>
    <t>LEVERE</t>
  </si>
  <si>
    <t>217-17</t>
  </si>
  <si>
    <t>COOLAHAN</t>
  </si>
  <si>
    <t>236-17</t>
  </si>
  <si>
    <t>238-17</t>
  </si>
  <si>
    <t>240-17</t>
  </si>
  <si>
    <t>242-17</t>
  </si>
  <si>
    <t>244-17</t>
  </si>
  <si>
    <t>104-18</t>
  </si>
  <si>
    <t>106-18</t>
  </si>
  <si>
    <t>111-18</t>
  </si>
  <si>
    <t>113-18</t>
  </si>
  <si>
    <t>176-18</t>
  </si>
  <si>
    <t>183-18</t>
  </si>
  <si>
    <t>203-18</t>
  </si>
  <si>
    <t>112-19</t>
  </si>
  <si>
    <t>114-19</t>
  </si>
  <si>
    <t>131-19</t>
  </si>
  <si>
    <t>134-19</t>
  </si>
  <si>
    <t>213-19</t>
  </si>
  <si>
    <t>214-19</t>
  </si>
  <si>
    <t>216-19</t>
  </si>
  <si>
    <t>218-19</t>
  </si>
  <si>
    <t>236-19</t>
  </si>
  <si>
    <t>151-20</t>
  </si>
  <si>
    <t>153-20</t>
  </si>
  <si>
    <t>197-20</t>
  </si>
  <si>
    <t>205-20</t>
  </si>
  <si>
    <t>236-20</t>
  </si>
  <si>
    <t>237-20</t>
  </si>
  <si>
    <t>244-20</t>
  </si>
  <si>
    <t>220-21</t>
  </si>
  <si>
    <t>LEVIN</t>
  </si>
  <si>
    <t>147-22</t>
  </si>
  <si>
    <t>217-22</t>
  </si>
  <si>
    <t>236-22</t>
  </si>
  <si>
    <t>141-23</t>
  </si>
  <si>
    <t>152-23</t>
  </si>
  <si>
    <t>199-23</t>
  </si>
  <si>
    <t>207-23</t>
  </si>
  <si>
    <t>235-23</t>
  </si>
  <si>
    <t>119-24</t>
  </si>
  <si>
    <t>101-25</t>
  </si>
  <si>
    <t>120-25</t>
  </si>
  <si>
    <t>GRASTON</t>
  </si>
  <si>
    <t>BONDS</t>
  </si>
  <si>
    <t>181-25</t>
  </si>
  <si>
    <t>216-25</t>
  </si>
  <si>
    <t>810-25</t>
  </si>
  <si>
    <t>863-25</t>
  </si>
  <si>
    <t>120-26</t>
  </si>
  <si>
    <t>DAVIS</t>
  </si>
  <si>
    <t>132-26</t>
  </si>
  <si>
    <t>157-26</t>
  </si>
  <si>
    <t>171-26</t>
  </si>
  <si>
    <t>179-26</t>
  </si>
  <si>
    <t>113-27</t>
  </si>
  <si>
    <t>114-27</t>
  </si>
  <si>
    <t>122-27</t>
  </si>
  <si>
    <t>125-27</t>
  </si>
  <si>
    <t>129-27</t>
  </si>
  <si>
    <t>140-27</t>
  </si>
  <si>
    <t>233-27</t>
  </si>
  <si>
    <t>808-27</t>
  </si>
  <si>
    <t>-</t>
  </si>
  <si>
    <t>110-28</t>
  </si>
  <si>
    <t>156-28</t>
  </si>
  <si>
    <t>159-28</t>
  </si>
  <si>
    <t>ROBINSON</t>
  </si>
  <si>
    <t>133-29</t>
  </si>
  <si>
    <t>143-30</t>
  </si>
  <si>
    <t>145-30</t>
  </si>
  <si>
    <t>1817-30</t>
  </si>
  <si>
    <t>1823-30</t>
  </si>
  <si>
    <t>1849-30</t>
  </si>
  <si>
    <t>DE LA ROSA</t>
  </si>
  <si>
    <t>105-31</t>
  </si>
  <si>
    <t>112-31</t>
  </si>
  <si>
    <t>STRICKLAND</t>
  </si>
  <si>
    <t>119-31</t>
  </si>
  <si>
    <t>156-31</t>
  </si>
  <si>
    <t>169-31</t>
  </si>
  <si>
    <t>170-31</t>
  </si>
  <si>
    <t>176-31</t>
  </si>
  <si>
    <t>178-31</t>
  </si>
  <si>
    <t>186-31</t>
  </si>
  <si>
    <t>190-31</t>
  </si>
  <si>
    <t>193-31</t>
  </si>
  <si>
    <t>204-31</t>
  </si>
  <si>
    <t>217-31</t>
  </si>
  <si>
    <t>218-31</t>
  </si>
  <si>
    <t>237-31</t>
  </si>
  <si>
    <t>134-01</t>
  </si>
  <si>
    <t>185-01</t>
  </si>
  <si>
    <t>188-01</t>
  </si>
  <si>
    <t>196-01</t>
  </si>
  <si>
    <t>208-01</t>
  </si>
  <si>
    <t>209-01</t>
  </si>
  <si>
    <t>215-01</t>
  </si>
  <si>
    <t>217-01</t>
  </si>
  <si>
    <t>222-01</t>
  </si>
  <si>
    <t>236-01</t>
  </si>
  <si>
    <t>137-02</t>
  </si>
  <si>
    <t>204-02</t>
  </si>
  <si>
    <t>244-02</t>
  </si>
  <si>
    <t>104-03</t>
  </si>
  <si>
    <t>117-03</t>
  </si>
  <si>
    <t>177-03</t>
  </si>
  <si>
    <t>204-03</t>
  </si>
  <si>
    <t>208-03</t>
  </si>
  <si>
    <t>234-03</t>
  </si>
  <si>
    <t>117-04</t>
  </si>
  <si>
    <t>140-04</t>
  </si>
  <si>
    <t>144-04</t>
  </si>
  <si>
    <t>221-04</t>
  </si>
  <si>
    <t>103-05</t>
  </si>
  <si>
    <t>105-05</t>
  </si>
  <si>
    <t>107-05</t>
  </si>
  <si>
    <t>110-05</t>
  </si>
  <si>
    <t>113-05</t>
  </si>
  <si>
    <t>115-05</t>
  </si>
  <si>
    <t>117-05</t>
  </si>
  <si>
    <t>119-05</t>
  </si>
  <si>
    <t>120-05</t>
  </si>
  <si>
    <t>121-05</t>
  </si>
  <si>
    <t>122-05</t>
  </si>
  <si>
    <t>123-05</t>
  </si>
  <si>
    <t>124-05</t>
  </si>
  <si>
    <t>126-05</t>
  </si>
  <si>
    <t>129-05</t>
  </si>
  <si>
    <t>132-05</t>
  </si>
  <si>
    <t>154-05</t>
  </si>
  <si>
    <t>186-05</t>
  </si>
  <si>
    <t>196-05</t>
  </si>
  <si>
    <t>201-05</t>
  </si>
  <si>
    <t>204-05</t>
  </si>
  <si>
    <t>205-05</t>
  </si>
  <si>
    <t>209-05</t>
  </si>
  <si>
    <t>211-05</t>
  </si>
  <si>
    <t>221-05</t>
  </si>
  <si>
    <t>223-05</t>
  </si>
  <si>
    <t>235-05</t>
  </si>
  <si>
    <t>107-06</t>
  </si>
  <si>
    <t>115-06</t>
  </si>
  <si>
    <t>167-06</t>
  </si>
  <si>
    <t>CUSHING</t>
  </si>
  <si>
    <t>194-06</t>
  </si>
  <si>
    <t>214-06</t>
  </si>
  <si>
    <t>221-06</t>
  </si>
  <si>
    <t>102-07</t>
  </si>
  <si>
    <t>CANFIELD</t>
  </si>
  <si>
    <t>103-07</t>
  </si>
  <si>
    <t>105-07</t>
  </si>
  <si>
    <t>160-07</t>
  </si>
  <si>
    <t>162-07</t>
  </si>
  <si>
    <t>167-07</t>
  </si>
  <si>
    <t>180-07</t>
  </si>
  <si>
    <t>196-07</t>
  </si>
  <si>
    <t>213-07</t>
  </si>
  <si>
    <t>101-08</t>
  </si>
  <si>
    <t>102-08</t>
  </si>
  <si>
    <t>109-08</t>
  </si>
  <si>
    <t>190-08</t>
  </si>
  <si>
    <t>205-08</t>
  </si>
  <si>
    <t>123-09</t>
  </si>
  <si>
    <t>148-09</t>
  </si>
  <si>
    <t>153-09</t>
  </si>
  <si>
    <t>157-09</t>
  </si>
  <si>
    <t>231-09</t>
  </si>
  <si>
    <t>Next Onboard software release (DE.1.0.8.0) includes logic to improve this</t>
  </si>
  <si>
    <t>C:\Users\stu\Documents\GitHub\eaglep3-reporting\EC\Train Runs and Enforcements 2016-07-20.xlsx</t>
  </si>
  <si>
    <t>C:\Users\stu\Documents\GitHub\eaglep3-reporting\EC\Train Runs and Enforcements 2016-07-21.xlsx</t>
  </si>
  <si>
    <t>C:\Users\stu\Documents\GitHub\eaglep3-reporting\EC\Train Runs and Enforcements 2016-07-22.xlsx</t>
  </si>
  <si>
    <t>C:\Users\stu\Documents\GitHub\eaglep3-reporting\EC\Train Runs and Enforcements 2016-07-23.xlsx</t>
  </si>
  <si>
    <t>C:\Users\stu\Documents\GitHub\eaglep3-reporting\EC\Train Runs and Enforcements 2016-07-24.xlsx</t>
  </si>
  <si>
    <t>C:\Users\stu\Documents\GitHub\eaglep3-reporting\EC\Train Runs and Enforcements 2016-07-25.xlsx</t>
  </si>
  <si>
    <t>C:\Users\stu\Documents\GitHub\eaglep3-reporting\EC\Train Runs and Enforcements 2016-07-26.xlsx</t>
  </si>
  <si>
    <t>C:\Users\stu\Documents\GitHub\eaglep3-reporting\EC\Train Runs and Enforcements 2016-07-27.xlsx</t>
  </si>
  <si>
    <t>C:\Users\stu\Documents\GitHub\eaglep3-reporting\EC\Train Runs and Enforcements 2016-07-28.xlsx</t>
  </si>
  <si>
    <t>C:\Users\stu\Documents\GitHub\eaglep3-reporting\EC\Train Runs and Enforcements 2016-07-29.xlsx</t>
  </si>
  <si>
    <t>C:\Users\stu\Documents\GitHub\eaglep3-reporting\EC\Train Runs and Enforcements 2016-07-30.xlsx</t>
  </si>
  <si>
    <t>C:\Users\stu\Documents\GitHub\eaglep3-reporting\EC\Train Runs and Enforcements 2016-07-31.xlsx</t>
  </si>
  <si>
    <t>112-01</t>
  </si>
  <si>
    <t>203-01</t>
  </si>
  <si>
    <t>238-01</t>
  </si>
  <si>
    <t>801-01</t>
  </si>
  <si>
    <t>827-01</t>
  </si>
  <si>
    <t>837-01</t>
  </si>
  <si>
    <t>Signaling system failures</t>
  </si>
  <si>
    <t>Power or similar failures in wayside equipment. PTC runs must be talked past signals in cut out until signal system repair personnel finish their work</t>
  </si>
  <si>
    <t>PTC resumes operation when repairs are finished</t>
  </si>
  <si>
    <t>Operational issue</t>
  </si>
  <si>
    <t>Intermittent data issues within dispatch software system</t>
  </si>
  <si>
    <t>The team responsible for maintaining the dispatch system is informed and they resolve the data disparity</t>
  </si>
  <si>
    <t>C:\Users\stu\Documents\GitHub\eaglep3-reporting\EC\Train Runs and Enforcements 2016-08-01.xlsx</t>
  </si>
  <si>
    <t>C:\Users\stu\Documents\GitHub\eaglep3-reporting\EC\Train Runs and Enforcements 2016-08-02.xlsx</t>
  </si>
  <si>
    <t>C:\Users\stu\Documents\GitHub\eaglep3-reporting\EC\Train Runs and Enforcements 2016-08-03.xlsx</t>
  </si>
  <si>
    <t>C:\Users\stu\Documents\GitHub\eaglep3-reporting\EC\Train Runs and Enforcements 2016-08-04.xlsx</t>
  </si>
  <si>
    <t>C:\Users\stu\Documents\GitHub\eaglep3-reporting\EC\Train Runs and Enforcements 2016-08-05.xlsm</t>
  </si>
  <si>
    <t>C:\Users\stu\Documents\GitHub\eaglep3-reporting\EC\Train Runs and Enforcements 2016-08-06.xlsm</t>
  </si>
  <si>
    <t>C:\Users\stu\Documents\GitHub\eaglep3-reporting\EC\Train Runs and Enforcements 2016-08-07.xlsm</t>
  </si>
  <si>
    <t>C:\Users\stu\Documents\GitHub\eaglep3-reporting\EC\Train Runs and Enforcements 2016-08-08.xlsm</t>
  </si>
  <si>
    <t>C:\Users\stu\Documents\GitHub\eaglep3-reporting\EC\Train Runs and Enforcements 2016-08-09.xlsm</t>
  </si>
  <si>
    <t>C:\Users\stu\Documents\GitHub\eaglep3-reporting\EC\Train Runs and Enforcements 2016-08-10.xlsm</t>
  </si>
  <si>
    <t>rtdc.l.rtdc.4019:itc</t>
  </si>
  <si>
    <t>218-20</t>
  </si>
  <si>
    <t>Early arrival</t>
  </si>
  <si>
    <t>rtdc.l.rtdc.4020:itc</t>
  </si>
  <si>
    <t>225-20</t>
  </si>
  <si>
    <t>176-20</t>
  </si>
  <si>
    <t>137-20</t>
  </si>
  <si>
    <t>179-20</t>
  </si>
  <si>
    <t>rtdc.l.rtdc.4009:itc</t>
  </si>
  <si>
    <t>rtdc.l.rtdc.4010:itc</t>
  </si>
  <si>
    <t>126-20</t>
  </si>
  <si>
    <t>201-20</t>
  </si>
  <si>
    <t>149-20</t>
  </si>
  <si>
    <t>Overspeed</t>
  </si>
  <si>
    <t>183-20</t>
  </si>
  <si>
    <t>rtdc.l.rtdc.4026:itc</t>
  </si>
  <si>
    <t>144-20</t>
  </si>
  <si>
    <t>rtdc.l.rtdc.4042:itc</t>
  </si>
  <si>
    <t>127-20</t>
  </si>
  <si>
    <t>SWITCH UNKNOWN</t>
  </si>
  <si>
    <t>Track device (7)</t>
  </si>
  <si>
    <t>UNHEALTHY CROSSING</t>
  </si>
  <si>
    <t>Other (9)</t>
  </si>
  <si>
    <t>118-20</t>
  </si>
  <si>
    <t>TRACK WARRANT AUTHORITY</t>
  </si>
  <si>
    <t>Form based authority (4)</t>
  </si>
  <si>
    <t>190-20</t>
  </si>
  <si>
    <t>rtdc.l.rtdc.4025:itc</t>
  </si>
  <si>
    <t>103-20</t>
  </si>
  <si>
    <t>109-20</t>
  </si>
  <si>
    <t>181-20</t>
  </si>
  <si>
    <t>191-20</t>
  </si>
  <si>
    <t>rtdc.l.rtdc.4043:itc</t>
  </si>
  <si>
    <t>176-21</t>
  </si>
  <si>
    <t>174-21</t>
  </si>
  <si>
    <t>184-21</t>
  </si>
  <si>
    <t>186-21</t>
  </si>
  <si>
    <t>188-21</t>
  </si>
  <si>
    <t>rtdc.l.rtdc.4012:itc</t>
  </si>
  <si>
    <t>198-21</t>
  </si>
  <si>
    <t>210-21</t>
  </si>
  <si>
    <t>rtdc.l.rtdc.4017:itc</t>
  </si>
  <si>
    <t>214-21</t>
  </si>
  <si>
    <t>228-21</t>
  </si>
  <si>
    <t>130-21</t>
  </si>
  <si>
    <t>132-21</t>
  </si>
  <si>
    <t>234-21</t>
  </si>
  <si>
    <t>177-21</t>
  </si>
  <si>
    <t>114-21</t>
  </si>
  <si>
    <t>143-21</t>
  </si>
  <si>
    <t>233-21</t>
  </si>
  <si>
    <t>243-21</t>
  </si>
  <si>
    <t>rtdc.l.rtdc.4008:itc</t>
  </si>
  <si>
    <t>168-21</t>
  </si>
  <si>
    <t>212-21</t>
  </si>
  <si>
    <t>Sand Creek 4S was STOP</t>
  </si>
  <si>
    <t>rtdc.l.rtdc.4040:itc</t>
  </si>
  <si>
    <t>217-21</t>
  </si>
  <si>
    <t>Chambers 2N was STOP</t>
  </si>
  <si>
    <t>178-21</t>
  </si>
  <si>
    <t>40th 4S STOP, switch against</t>
  </si>
  <si>
    <t>rtdc.l.rtdc.4007:itc</t>
  </si>
  <si>
    <t>181-21</t>
  </si>
  <si>
    <t>POLLOCK</t>
  </si>
  <si>
    <t>61st 2N STOP, switch against</t>
  </si>
  <si>
    <t>195-21</t>
  </si>
  <si>
    <t>110-21</t>
  </si>
  <si>
    <t>Pena 4S STOP</t>
  </si>
  <si>
    <t>Pena 4S STOP, switch against</t>
  </si>
  <si>
    <t>147-21</t>
  </si>
  <si>
    <t>Premature downgrade at EC1981RH 191-1T 1N, likely vital link failure</t>
  </si>
  <si>
    <t>103-21</t>
  </si>
  <si>
    <t>102-21</t>
  </si>
  <si>
    <t>118-21</t>
  </si>
  <si>
    <t>236-21</t>
  </si>
  <si>
    <t>145-21</t>
  </si>
  <si>
    <t>812-21</t>
  </si>
  <si>
    <t>824-21</t>
  </si>
  <si>
    <t>BALTHROP</t>
  </si>
  <si>
    <t>821-21</t>
  </si>
  <si>
    <t>825-21</t>
  </si>
  <si>
    <t>813-21</t>
  </si>
  <si>
    <t>rtdc.l.rtdc.4039:itc</t>
  </si>
  <si>
    <t>148-22</t>
  </si>
  <si>
    <t>rtdc.l.rtdc.4013:itc</t>
  </si>
  <si>
    <t>170-22</t>
  </si>
  <si>
    <t>113-22</t>
  </si>
  <si>
    <t>183-22</t>
  </si>
  <si>
    <t>185-22</t>
  </si>
  <si>
    <t>201-22</t>
  </si>
  <si>
    <t>226-22</t>
  </si>
  <si>
    <t>186-22</t>
  </si>
  <si>
    <t>194-22</t>
  </si>
  <si>
    <t>rtdc.l.rtdc.4041:itc</t>
  </si>
  <si>
    <t>164-22</t>
  </si>
  <si>
    <t>190-22</t>
  </si>
  <si>
    <t>175-22</t>
  </si>
  <si>
    <t>Departure from Main 3</t>
  </si>
  <si>
    <t>EC0206RH 15-1T 1N was STOP &amp; PROCEED</t>
  </si>
  <si>
    <t>231-22</t>
  </si>
  <si>
    <t>221-22</t>
  </si>
  <si>
    <t>116-22</t>
  </si>
  <si>
    <t>SPEED RESTRICTION</t>
  </si>
  <si>
    <t>102-22</t>
  </si>
  <si>
    <t>114-22</t>
  </si>
  <si>
    <t>rtdc.l.rtdc.4028:itc</t>
  </si>
  <si>
    <t>126-22</t>
  </si>
  <si>
    <t>180-22</t>
  </si>
  <si>
    <t>208-22</t>
  </si>
  <si>
    <t>212-22</t>
  </si>
  <si>
    <t>234-22</t>
  </si>
  <si>
    <t>rtdc.l.rtdc.4018:itc</t>
  </si>
  <si>
    <t>159-22</t>
  </si>
  <si>
    <t>169-23</t>
  </si>
  <si>
    <t>197-23</t>
  </si>
  <si>
    <t>150-23</t>
  </si>
  <si>
    <t>241-23</t>
  </si>
  <si>
    <t>156-23</t>
  </si>
  <si>
    <t>170-23</t>
  </si>
  <si>
    <t>162-23</t>
  </si>
  <si>
    <t>204-23</t>
  </si>
  <si>
    <t>223-23</t>
  </si>
  <si>
    <t>236-23</t>
  </si>
  <si>
    <t>163-23</t>
  </si>
  <si>
    <t>146-23</t>
  </si>
  <si>
    <t>172-23</t>
  </si>
  <si>
    <t>203-23</t>
  </si>
  <si>
    <t>129-23</t>
  </si>
  <si>
    <t>Premature downgrade at EC1981RH 191-1T 1N</t>
  </si>
  <si>
    <t>198-23</t>
  </si>
  <si>
    <t>154-23</t>
  </si>
  <si>
    <t>188-23</t>
  </si>
  <si>
    <t>190-23</t>
  </si>
  <si>
    <t>226-23</t>
  </si>
  <si>
    <t>161-23</t>
  </si>
  <si>
    <t>165-23</t>
  </si>
  <si>
    <t>1812-23</t>
  </si>
  <si>
    <t>1822-23</t>
  </si>
  <si>
    <t>1814-23</t>
  </si>
  <si>
    <t>1810-23</t>
  </si>
  <si>
    <t>1805-23</t>
  </si>
  <si>
    <t>1817-23</t>
  </si>
  <si>
    <t>1821-23</t>
  </si>
  <si>
    <t>1833-23</t>
  </si>
  <si>
    <t>1819-23</t>
  </si>
  <si>
    <t>1816-23</t>
  </si>
  <si>
    <t>1820-23</t>
  </si>
  <si>
    <t>1826-23</t>
  </si>
  <si>
    <t>1818-23</t>
  </si>
  <si>
    <t>1809-23</t>
  </si>
  <si>
    <t>1811-23</t>
  </si>
  <si>
    <t>151-24</t>
  </si>
  <si>
    <t>108-24</t>
  </si>
  <si>
    <t>232-24</t>
  </si>
  <si>
    <t>160-24</t>
  </si>
  <si>
    <t>106-24</t>
  </si>
  <si>
    <t>138-24</t>
  </si>
  <si>
    <t>134-24</t>
  </si>
  <si>
    <t>202-24</t>
  </si>
  <si>
    <t>192-24</t>
  </si>
  <si>
    <t>156-24</t>
  </si>
  <si>
    <t>169-24</t>
  </si>
  <si>
    <t>120-24</t>
  </si>
  <si>
    <t>178-24</t>
  </si>
  <si>
    <t>222-24</t>
  </si>
  <si>
    <t>190-24</t>
  </si>
  <si>
    <t>Pena 2S was STOP, cleared right after enforcement</t>
  </si>
  <si>
    <t>146-24</t>
  </si>
  <si>
    <t>158-24</t>
  </si>
  <si>
    <t>166-24</t>
  </si>
  <si>
    <t>174-24</t>
  </si>
  <si>
    <t>214-24</t>
  </si>
  <si>
    <t>240-24</t>
  </si>
  <si>
    <t>123-24</t>
  </si>
  <si>
    <t>197-24</t>
  </si>
  <si>
    <t>219-24</t>
  </si>
  <si>
    <t>243-24</t>
  </si>
  <si>
    <t>1831-24</t>
  </si>
  <si>
    <t>1820-24</t>
  </si>
  <si>
    <t>1825-24</t>
  </si>
  <si>
    <t>1801-24</t>
  </si>
  <si>
    <t>1821-24</t>
  </si>
  <si>
    <t>1835-24</t>
  </si>
  <si>
    <t>809-24</t>
  </si>
  <si>
    <t>812-24</t>
  </si>
  <si>
    <t>TEMPORARY SPEED RESTRICTION</t>
  </si>
  <si>
    <t>1814-24</t>
  </si>
  <si>
    <t>1824-24</t>
  </si>
  <si>
    <t>1802-24</t>
  </si>
  <si>
    <t>1806-24</t>
  </si>
  <si>
    <t>1810-24</t>
  </si>
  <si>
    <t>1812-24</t>
  </si>
  <si>
    <t>1818-24</t>
  </si>
  <si>
    <t>1830-24</t>
  </si>
  <si>
    <t>1803-24</t>
  </si>
  <si>
    <t>1811-24</t>
  </si>
  <si>
    <t>1823-24</t>
  </si>
  <si>
    <t>1809-24</t>
  </si>
  <si>
    <t>1817-24</t>
  </si>
  <si>
    <t>156-25</t>
  </si>
  <si>
    <t>176-25</t>
  </si>
  <si>
    <t>115-25</t>
  </si>
  <si>
    <t>126-25</t>
  </si>
  <si>
    <t>130-25</t>
  </si>
  <si>
    <t>230-25</t>
  </si>
  <si>
    <t>237-25</t>
  </si>
  <si>
    <t>167-25</t>
  </si>
  <si>
    <t>125-25</t>
  </si>
  <si>
    <t>222-25</t>
  </si>
  <si>
    <t>219-25</t>
  </si>
  <si>
    <t>Comm outage caused by comparator issue</t>
  </si>
  <si>
    <t>197-25</t>
  </si>
  <si>
    <t>40th 4S was STOP</t>
  </si>
  <si>
    <t>168-25</t>
  </si>
  <si>
    <t>182-25</t>
  </si>
  <si>
    <t>Pena 4S was STOP</t>
  </si>
  <si>
    <t>240-25</t>
  </si>
  <si>
    <t>161-25</t>
  </si>
  <si>
    <t>203-25</t>
  </si>
  <si>
    <t>807-25</t>
  </si>
  <si>
    <t>850-25</t>
  </si>
  <si>
    <t>837-25</t>
  </si>
  <si>
    <t>839-25</t>
  </si>
  <si>
    <t>804-25</t>
  </si>
  <si>
    <t>815-25</t>
  </si>
  <si>
    <t>823-25</t>
  </si>
  <si>
    <t>801-25</t>
  </si>
  <si>
    <t>821-25</t>
  </si>
  <si>
    <t>829-25</t>
  </si>
  <si>
    <t>806-25</t>
  </si>
  <si>
    <t>825-25</t>
  </si>
  <si>
    <t>808-25</t>
  </si>
  <si>
    <t>828-25</t>
  </si>
  <si>
    <t>838-25</t>
  </si>
  <si>
    <t>824-25</t>
  </si>
  <si>
    <t>832-25</t>
  </si>
  <si>
    <t>844-25</t>
  </si>
  <si>
    <t>846-25</t>
  </si>
  <si>
    <t>856-25</t>
  </si>
  <si>
    <t>855-25</t>
  </si>
  <si>
    <t>859-25</t>
  </si>
  <si>
    <t>867-25</t>
  </si>
  <si>
    <t>871-25</t>
  </si>
  <si>
    <t>805-25</t>
  </si>
  <si>
    <t>817-25</t>
  </si>
  <si>
    <t>841-25</t>
  </si>
  <si>
    <t>853-25</t>
  </si>
  <si>
    <t>861-25</t>
  </si>
  <si>
    <t>865-25</t>
  </si>
  <si>
    <t>108-26</t>
  </si>
  <si>
    <t>178-26</t>
  </si>
  <si>
    <t>134-26</t>
  </si>
  <si>
    <t>172-26</t>
  </si>
  <si>
    <t>162-26</t>
  </si>
  <si>
    <t>186-26</t>
  </si>
  <si>
    <t>151-26</t>
  </si>
  <si>
    <t>205-26</t>
  </si>
  <si>
    <t>128-26</t>
  </si>
  <si>
    <t>200-26</t>
  </si>
  <si>
    <t>237-26</t>
  </si>
  <si>
    <t>158-26</t>
  </si>
  <si>
    <t>204-26</t>
  </si>
  <si>
    <t>206-26</t>
  </si>
  <si>
    <t>114-26</t>
  </si>
  <si>
    <t>170-26</t>
  </si>
  <si>
    <t>208-26</t>
  </si>
  <si>
    <t>102-26</t>
  </si>
  <si>
    <t>104-26</t>
  </si>
  <si>
    <t>118-26</t>
  </si>
  <si>
    <t>126-26</t>
  </si>
  <si>
    <t>136-26</t>
  </si>
  <si>
    <t>146-26</t>
  </si>
  <si>
    <t>154-26</t>
  </si>
  <si>
    <t>160-26</t>
  </si>
  <si>
    <t>180-26</t>
  </si>
  <si>
    <t>216-26</t>
  </si>
  <si>
    <t>228-26</t>
  </si>
  <si>
    <t>131-26</t>
  </si>
  <si>
    <t>149-26</t>
  </si>
  <si>
    <t>189-26</t>
  </si>
  <si>
    <t>203-26</t>
  </si>
  <si>
    <t>229-26</t>
  </si>
  <si>
    <t>233-26</t>
  </si>
  <si>
    <t>804-26</t>
  </si>
  <si>
    <t>817-26</t>
  </si>
  <si>
    <t>803-26</t>
  </si>
  <si>
    <t>811-26</t>
  </si>
  <si>
    <t>825-26</t>
  </si>
  <si>
    <t>810-26</t>
  </si>
  <si>
    <t>800-26</t>
  </si>
  <si>
    <t>806-26</t>
  </si>
  <si>
    <t>812-26</t>
  </si>
  <si>
    <t>816-26</t>
  </si>
  <si>
    <t>802-26</t>
  </si>
  <si>
    <t>822-26</t>
  </si>
  <si>
    <t>805-26</t>
  </si>
  <si>
    <t>821-26</t>
  </si>
  <si>
    <t>823-26</t>
  </si>
  <si>
    <t>839-26</t>
  </si>
  <si>
    <t>126-27</t>
  </si>
  <si>
    <t>166-27</t>
  </si>
  <si>
    <t>180-27</t>
  </si>
  <si>
    <t>194-27</t>
  </si>
  <si>
    <t>226-27</t>
  </si>
  <si>
    <t>198-27</t>
  </si>
  <si>
    <t>186-27</t>
  </si>
  <si>
    <t>218-27</t>
  </si>
  <si>
    <t>228-27</t>
  </si>
  <si>
    <t>185-27</t>
  </si>
  <si>
    <t>215-27</t>
  </si>
  <si>
    <t>204-27</t>
  </si>
  <si>
    <t>208-27</t>
  </si>
  <si>
    <t>220-27</t>
  </si>
  <si>
    <t>171-27</t>
  </si>
  <si>
    <t>Inefficient dispatching at DUS 2N</t>
  </si>
  <si>
    <t>159-27</t>
  </si>
  <si>
    <t>40th 4S was STOP, operator didn't stop</t>
  </si>
  <si>
    <t>61st 2N was STOP, operator didn't stop</t>
  </si>
  <si>
    <t>Pena 4S was STOP, operator didn't stop</t>
  </si>
  <si>
    <t>203-27</t>
  </si>
  <si>
    <t>128-27</t>
  </si>
  <si>
    <t>214-27</t>
  </si>
  <si>
    <t>234-27</t>
  </si>
  <si>
    <t>135-27</t>
  </si>
  <si>
    <t>903-27</t>
  </si>
  <si>
    <t>311-27</t>
  </si>
  <si>
    <t>302-27</t>
  </si>
  <si>
    <t>904-27</t>
  </si>
  <si>
    <t>823-27</t>
  </si>
  <si>
    <t>827-27</t>
  </si>
  <si>
    <t>832-27</t>
  </si>
  <si>
    <t>813-27</t>
  </si>
  <si>
    <t>803-27</t>
  </si>
  <si>
    <t>809-27</t>
  </si>
  <si>
    <t>847-27</t>
  </si>
  <si>
    <t>800-27</t>
  </si>
  <si>
    <t>Premature downgrade at NW0109XH (BNSF FUEL CROSSING) 14-2T 2S</t>
  </si>
  <si>
    <t>824-27</t>
  </si>
  <si>
    <t>830-27</t>
  </si>
  <si>
    <t>840-27</t>
  </si>
  <si>
    <t>844-27</t>
  </si>
  <si>
    <t>811-27</t>
  </si>
  <si>
    <t>825-27</t>
  </si>
  <si>
    <t>831-27</t>
  </si>
  <si>
    <t>204-28</t>
  </si>
  <si>
    <t>198-28</t>
  </si>
  <si>
    <t>158-28</t>
  </si>
  <si>
    <t>206-28</t>
  </si>
  <si>
    <t>215-28</t>
  </si>
  <si>
    <t>178-28</t>
  </si>
  <si>
    <t>221-28</t>
  </si>
  <si>
    <t>144-28</t>
  </si>
  <si>
    <t>153-28</t>
  </si>
  <si>
    <t>185-28</t>
  </si>
  <si>
    <t>186-28</t>
  </si>
  <si>
    <t>223-28</t>
  </si>
  <si>
    <t>169-28</t>
  </si>
  <si>
    <t>235-28</t>
  </si>
  <si>
    <t>140-28</t>
  </si>
  <si>
    <t>160-28</t>
  </si>
  <si>
    <t>Pena 4S was STOP, eventually cleared</t>
  </si>
  <si>
    <t>188-28</t>
  </si>
  <si>
    <t>208-28</t>
  </si>
  <si>
    <t>117-28</t>
  </si>
  <si>
    <t>Premature downgrade at EC1981RH 191-1T 1N, track circuit issue</t>
  </si>
  <si>
    <t>157-28</t>
  </si>
  <si>
    <t>132-28</t>
  </si>
  <si>
    <t>142-28</t>
  </si>
  <si>
    <t>166-28</t>
  </si>
  <si>
    <t>192-28</t>
  </si>
  <si>
    <t>240-28</t>
  </si>
  <si>
    <t>173-28</t>
  </si>
  <si>
    <t>829-28</t>
  </si>
  <si>
    <t>819-28</t>
  </si>
  <si>
    <t>813-28</t>
  </si>
  <si>
    <t>814-28</t>
  </si>
  <si>
    <t>820-28</t>
  </si>
  <si>
    <t>822-28</t>
  </si>
  <si>
    <t>828-28</t>
  </si>
  <si>
    <t>832-28</t>
  </si>
  <si>
    <t>815-28</t>
  </si>
  <si>
    <t>124-29</t>
  </si>
  <si>
    <t>181-29</t>
  </si>
  <si>
    <t>160-29</t>
  </si>
  <si>
    <t>203-29</t>
  </si>
  <si>
    <t>210-29</t>
  </si>
  <si>
    <t>140-29</t>
  </si>
  <si>
    <t>129-29</t>
  </si>
  <si>
    <t>168-29</t>
  </si>
  <si>
    <t>233-29</t>
  </si>
  <si>
    <t>196-29</t>
  </si>
  <si>
    <t>115-29</t>
  </si>
  <si>
    <t>145-29</t>
  </si>
  <si>
    <t>DUS 2N was STOP, dispatcher did not clear signal until 5 minutes after cut out</t>
  </si>
  <si>
    <t>195-29</t>
  </si>
  <si>
    <t>Went active too close to 40th 2S</t>
  </si>
  <si>
    <t>204-29</t>
  </si>
  <si>
    <t>134-29</t>
  </si>
  <si>
    <t>158-29</t>
  </si>
  <si>
    <t>176-29</t>
  </si>
  <si>
    <t>206-29</t>
  </si>
  <si>
    <t>212-29</t>
  </si>
  <si>
    <t>131-29</t>
  </si>
  <si>
    <t>159-29</t>
  </si>
  <si>
    <t>173-29</t>
  </si>
  <si>
    <t>305-29</t>
  </si>
  <si>
    <t>306-29</t>
  </si>
  <si>
    <t>904-29</t>
  </si>
  <si>
    <t>308-29</t>
  </si>
  <si>
    <t>809-29</t>
  </si>
  <si>
    <t>821-29</t>
  </si>
  <si>
    <t>835-29</t>
  </si>
  <si>
    <t>802-29</t>
  </si>
  <si>
    <t>810-29</t>
  </si>
  <si>
    <t>822-29</t>
  </si>
  <si>
    <t>826-29</t>
  </si>
  <si>
    <t>828-29</t>
  </si>
  <si>
    <t>840-29</t>
  </si>
  <si>
    <t>842-29</t>
  </si>
  <si>
    <t>844-29</t>
  </si>
  <si>
    <t>803-29</t>
  </si>
  <si>
    <t>805-29</t>
  </si>
  <si>
    <t>823-29</t>
  </si>
  <si>
    <t>843-29</t>
  </si>
  <si>
    <t>198-30</t>
  </si>
  <si>
    <t>132-30</t>
  </si>
  <si>
    <t>179-30</t>
  </si>
  <si>
    <t>187-30</t>
  </si>
  <si>
    <t>192-30</t>
  </si>
  <si>
    <t>212-30</t>
  </si>
  <si>
    <t>184-30</t>
  </si>
  <si>
    <t>191-30</t>
  </si>
  <si>
    <t>129-30</t>
  </si>
  <si>
    <t>176-30</t>
  </si>
  <si>
    <t>Comm failure caused by triplex issue</t>
  </si>
  <si>
    <t>156-30</t>
  </si>
  <si>
    <t>Pena 4S was STOP, cleared ~2 minutes later</t>
  </si>
  <si>
    <t>186-30</t>
  </si>
  <si>
    <t>Pena 4S was STOP, cleared less than a minute later</t>
  </si>
  <si>
    <t>116-30</t>
  </si>
  <si>
    <t>134-30</t>
  </si>
  <si>
    <t>148-30</t>
  </si>
  <si>
    <t>170-30</t>
  </si>
  <si>
    <t>188-30</t>
  </si>
  <si>
    <t>206-30</t>
  </si>
  <si>
    <t>208-30</t>
  </si>
  <si>
    <t>218-30</t>
  </si>
  <si>
    <t>131-30</t>
  </si>
  <si>
    <t>135-30</t>
  </si>
  <si>
    <t>173-30</t>
  </si>
  <si>
    <t>201-30</t>
  </si>
  <si>
    <t>233-30</t>
  </si>
  <si>
    <t>307-30</t>
  </si>
  <si>
    <t>2001-30</t>
  </si>
  <si>
    <t>2005-30</t>
  </si>
  <si>
    <t>305-30</t>
  </si>
  <si>
    <t>1900-30</t>
  </si>
  <si>
    <t>1906-30</t>
  </si>
  <si>
    <t>1903-30</t>
  </si>
  <si>
    <t>1911-30</t>
  </si>
  <si>
    <t>1905-30</t>
  </si>
  <si>
    <t>1803-30</t>
  </si>
  <si>
    <t>1877-30</t>
  </si>
  <si>
    <t>1809-30</t>
  </si>
  <si>
    <t>1815-30</t>
  </si>
  <si>
    <t>1863-30</t>
  </si>
  <si>
    <t>1819-30</t>
  </si>
  <si>
    <t>CRMFN 2N cleared 2 minutes after cutting out</t>
  </si>
  <si>
    <t>1895-30</t>
  </si>
  <si>
    <t>1831-30</t>
  </si>
  <si>
    <t>1873-30</t>
  </si>
  <si>
    <t>1836-30</t>
  </si>
  <si>
    <t>1864-30</t>
  </si>
  <si>
    <t>1862-30</t>
  </si>
  <si>
    <t>1870-30</t>
  </si>
  <si>
    <t>1888-30</t>
  </si>
  <si>
    <t>1869-30</t>
  </si>
  <si>
    <t>1893-30</t>
  </si>
  <si>
    <t>1835-30</t>
  </si>
  <si>
    <t>151-31</t>
  </si>
  <si>
    <t>134-31</t>
  </si>
  <si>
    <t>188-31</t>
  </si>
  <si>
    <t>177-31</t>
  </si>
  <si>
    <t>154-31</t>
  </si>
  <si>
    <t>164-31</t>
  </si>
  <si>
    <t>166-31</t>
  </si>
  <si>
    <t>172-31</t>
  </si>
  <si>
    <t>139-31</t>
  </si>
  <si>
    <t>201-31</t>
  </si>
  <si>
    <t>187-31</t>
  </si>
  <si>
    <t>127-31</t>
  </si>
  <si>
    <t>111-31</t>
  </si>
  <si>
    <t>157-31</t>
  </si>
  <si>
    <t>199-31</t>
  </si>
  <si>
    <t>158-31</t>
  </si>
  <si>
    <t>224-31</t>
  </si>
  <si>
    <t>Departure from DUS Main 3 (happens every time a train departs from Main 3 due to short track length)</t>
  </si>
  <si>
    <t>168-31</t>
  </si>
  <si>
    <t>40th 2N premature downgrade</t>
  </si>
  <si>
    <t>40th 4S was STOP, cleared shortly after enforcement</t>
  </si>
  <si>
    <t>114-31</t>
  </si>
  <si>
    <t>Terminus</t>
  </si>
  <si>
    <t>118-31</t>
  </si>
  <si>
    <t>146-31</t>
  </si>
  <si>
    <t>174-31</t>
  </si>
  <si>
    <t>184-31</t>
  </si>
  <si>
    <t>192-31</t>
  </si>
  <si>
    <t>202-31</t>
  </si>
  <si>
    <t>216-31</t>
  </si>
  <si>
    <t>106-31</t>
  </si>
  <si>
    <t>183-31</t>
  </si>
  <si>
    <t>311-31</t>
  </si>
  <si>
    <t>1901-31</t>
  </si>
  <si>
    <t>1806-31</t>
  </si>
  <si>
    <t>1801-31</t>
  </si>
  <si>
    <t>1807-31</t>
  </si>
  <si>
    <t>1814-31</t>
  </si>
  <si>
    <t>1805-31</t>
  </si>
  <si>
    <t>1815-31</t>
  </si>
  <si>
    <t>1800-31</t>
  </si>
  <si>
    <t>1802-31</t>
  </si>
  <si>
    <t>1804-31</t>
  </si>
  <si>
    <t>1810-31</t>
  </si>
  <si>
    <t>1812-31</t>
  </si>
  <si>
    <t>1809-31</t>
  </si>
  <si>
    <t>1817-31</t>
  </si>
  <si>
    <t>184-01</t>
  </si>
  <si>
    <t>135-01</t>
  </si>
  <si>
    <t>143-01</t>
  </si>
  <si>
    <t>166-01</t>
  </si>
  <si>
    <t>174-01</t>
  </si>
  <si>
    <t>216-01</t>
  </si>
  <si>
    <t>110-01</t>
  </si>
  <si>
    <t>207-01</t>
  </si>
  <si>
    <t>153-01</t>
  </si>
  <si>
    <t>154-01</t>
  </si>
  <si>
    <t>183-01</t>
  </si>
  <si>
    <t>221-01</t>
  </si>
  <si>
    <t>212-01</t>
  </si>
  <si>
    <t>233-01</t>
  </si>
  <si>
    <t>239-01</t>
  </si>
  <si>
    <t>138-01</t>
  </si>
  <si>
    <t>40th 4S was STOP, cleared after enforcement</t>
  </si>
  <si>
    <t>190-01</t>
  </si>
  <si>
    <t>129-01</t>
  </si>
  <si>
    <t>61st 2N was STOP, cleared after enforcement</t>
  </si>
  <si>
    <t>228-01</t>
  </si>
  <si>
    <t>Pena 4S was STOP, cleared after enforcement</t>
  </si>
  <si>
    <t>116-01</t>
  </si>
  <si>
    <t>118-01</t>
  </si>
  <si>
    <t>146-01</t>
  </si>
  <si>
    <t>170-01</t>
  </si>
  <si>
    <t>180-01</t>
  </si>
  <si>
    <t>204-01</t>
  </si>
  <si>
    <t>230-01</t>
  </si>
  <si>
    <t>117-01</t>
  </si>
  <si>
    <t>189-01</t>
  </si>
  <si>
    <t>804-01</t>
  </si>
  <si>
    <t>815-01</t>
  </si>
  <si>
    <t>817-01</t>
  </si>
  <si>
    <t>DUS 16N was STOP, cleared a minute later</t>
  </si>
  <si>
    <t>833-01</t>
  </si>
  <si>
    <t>800-01</t>
  </si>
  <si>
    <t>806-01</t>
  </si>
  <si>
    <t>810-01</t>
  </si>
  <si>
    <t>820-01</t>
  </si>
  <si>
    <t>803-01</t>
  </si>
  <si>
    <t>807-01</t>
  </si>
  <si>
    <t>813-01</t>
  </si>
  <si>
    <t>831-01</t>
  </si>
  <si>
    <t>239-02</t>
  </si>
  <si>
    <t>138-02</t>
  </si>
  <si>
    <t>169-02</t>
  </si>
  <si>
    <t>177-02</t>
  </si>
  <si>
    <t>184-02</t>
  </si>
  <si>
    <t>163-02</t>
  </si>
  <si>
    <t>148-02</t>
  </si>
  <si>
    <t>149-02</t>
  </si>
  <si>
    <t>126-02</t>
  </si>
  <si>
    <t>119-02</t>
  </si>
  <si>
    <t>219-02</t>
  </si>
  <si>
    <t>170-02</t>
  </si>
  <si>
    <t>Pena 4S was STOP, cleared a minute after enforcement</t>
  </si>
  <si>
    <t>188-02</t>
  </si>
  <si>
    <t>108-02</t>
  </si>
  <si>
    <t>114-02</t>
  </si>
  <si>
    <t>118-02</t>
  </si>
  <si>
    <t>128-02</t>
  </si>
  <si>
    <t>168-02</t>
  </si>
  <si>
    <t>178-02</t>
  </si>
  <si>
    <t>196-02</t>
  </si>
  <si>
    <t>200-02</t>
  </si>
  <si>
    <t>210-02</t>
  </si>
  <si>
    <t>103-02</t>
  </si>
  <si>
    <t>179-02</t>
  </si>
  <si>
    <t>201-02</t>
  </si>
  <si>
    <t>805-02</t>
  </si>
  <si>
    <t>832-02</t>
  </si>
  <si>
    <t>828-02</t>
  </si>
  <si>
    <t>803-02</t>
  </si>
  <si>
    <t>816-02</t>
  </si>
  <si>
    <t>802-02</t>
  </si>
  <si>
    <t>815-02</t>
  </si>
  <si>
    <t>903-02</t>
  </si>
  <si>
    <t>196-03</t>
  </si>
  <si>
    <t>212-03</t>
  </si>
  <si>
    <t>168-03</t>
  </si>
  <si>
    <t>206-03</t>
  </si>
  <si>
    <t>199-03</t>
  </si>
  <si>
    <t>187-03</t>
  </si>
  <si>
    <t>195-03</t>
  </si>
  <si>
    <t>192-03</t>
  </si>
  <si>
    <t>198-03</t>
  </si>
  <si>
    <t>202-03</t>
  </si>
  <si>
    <t>220-03</t>
  </si>
  <si>
    <t>179-03</t>
  </si>
  <si>
    <t>148-03</t>
  </si>
  <si>
    <t>182-03</t>
  </si>
  <si>
    <t>109-03</t>
  </si>
  <si>
    <t>167-03</t>
  </si>
  <si>
    <t>126-03</t>
  </si>
  <si>
    <t>119-03</t>
  </si>
  <si>
    <t>Quebec 4S stuck at STOP, seems to be track circuit issue</t>
  </si>
  <si>
    <t>211-03</t>
  </si>
  <si>
    <t>Chambers 2N was STOP, cleared a minute after enforcement</t>
  </si>
  <si>
    <t>144-03</t>
  </si>
  <si>
    <t>40th 4S was STOP, cleared a minute after enforcement</t>
  </si>
  <si>
    <t>164-03</t>
  </si>
  <si>
    <t>180-03</t>
  </si>
  <si>
    <t>170-03</t>
  </si>
  <si>
    <t>166-03</t>
  </si>
  <si>
    <t>210-03</t>
  </si>
  <si>
    <t>106-03</t>
  </si>
  <si>
    <t>130-03</t>
  </si>
  <si>
    <t>134-03</t>
  </si>
  <si>
    <t>136-03</t>
  </si>
  <si>
    <t>163-03</t>
  </si>
  <si>
    <t>203-03</t>
  </si>
  <si>
    <t>904-03</t>
  </si>
  <si>
    <t>Shuttle train</t>
  </si>
  <si>
    <t>825-03</t>
  </si>
  <si>
    <t>813-03</t>
  </si>
  <si>
    <t>801-03</t>
  </si>
  <si>
    <t>823-03</t>
  </si>
  <si>
    <t>DUS 28N premature downgrade</t>
  </si>
  <si>
    <t>840-03</t>
  </si>
  <si>
    <t>804-03</t>
  </si>
  <si>
    <t>814-03</t>
  </si>
  <si>
    <t>828-03</t>
  </si>
  <si>
    <t>832-03</t>
  </si>
  <si>
    <t>842-03</t>
  </si>
  <si>
    <t>829-03</t>
  </si>
  <si>
    <t>833-03</t>
  </si>
  <si>
    <t>176-04</t>
  </si>
  <si>
    <t>136-04</t>
  </si>
  <si>
    <t>134-04</t>
  </si>
  <si>
    <t>126-04</t>
  </si>
  <si>
    <t>158-04</t>
  </si>
  <si>
    <t>150-04</t>
  </si>
  <si>
    <t>210-04</t>
  </si>
  <si>
    <t>121-04</t>
  </si>
  <si>
    <t>149-04</t>
  </si>
  <si>
    <t>159-04</t>
  </si>
  <si>
    <t>124-04</t>
  </si>
  <si>
    <t>40th 4S was STOP, cleared a minute later</t>
  </si>
  <si>
    <t>180-04</t>
  </si>
  <si>
    <t>119-04</t>
  </si>
  <si>
    <t>61st 2N was STOP, cleared a minute later</t>
  </si>
  <si>
    <t>101-04</t>
  </si>
  <si>
    <t>139-04</t>
  </si>
  <si>
    <t>141-04</t>
  </si>
  <si>
    <t>104-04</t>
  </si>
  <si>
    <t>106-04</t>
  </si>
  <si>
    <t>148-04</t>
  </si>
  <si>
    <t>170-04</t>
  </si>
  <si>
    <t>214-04</t>
  </si>
  <si>
    <t>216-04</t>
  </si>
  <si>
    <t>111-04</t>
  </si>
  <si>
    <t>125-04</t>
  </si>
  <si>
    <t>205-04</t>
  </si>
  <si>
    <t>844-04</t>
  </si>
  <si>
    <t>815-04</t>
  </si>
  <si>
    <t>825-04</t>
  </si>
  <si>
    <t>840-04</t>
  </si>
  <si>
    <t>813-04</t>
  </si>
  <si>
    <t>838-04</t>
  </si>
  <si>
    <t>NW0109XH (BNSF FUEL CROSSING) 14-2T 2S premature downgrade</t>
  </si>
  <si>
    <t>833-04</t>
  </si>
  <si>
    <t>824-04</t>
  </si>
  <si>
    <t>834-04</t>
  </si>
  <si>
    <t>Went active too close to signal</t>
  </si>
  <si>
    <t>812-04</t>
  </si>
  <si>
    <t>822-04</t>
  </si>
  <si>
    <t>828-04</t>
  </si>
  <si>
    <t>842-04</t>
  </si>
  <si>
    <t>827-04</t>
  </si>
  <si>
    <t>237-05</t>
  </si>
  <si>
    <t>239-05</t>
  </si>
  <si>
    <t>Increasing Mileposts (1</t>
  </si>
  <si>
    <t>161-05</t>
  </si>
  <si>
    <t>181-05</t>
  </si>
  <si>
    <t>180-05</t>
  </si>
  <si>
    <t>163-05</t>
  </si>
  <si>
    <t>191-05</t>
  </si>
  <si>
    <t>175-05</t>
  </si>
  <si>
    <t>142-05</t>
  </si>
  <si>
    <t>159-05</t>
  </si>
  <si>
    <t>146-05</t>
  </si>
  <si>
    <t>189-05</t>
  </si>
  <si>
    <t>Wayside messaging virtual machine failure</t>
  </si>
  <si>
    <t>102-05</t>
  </si>
  <si>
    <t>176-05</t>
  </si>
  <si>
    <t>Pena 4S was STOP, cleared a minute later</t>
  </si>
  <si>
    <t>138-05</t>
  </si>
  <si>
    <t>140-05</t>
  </si>
  <si>
    <t>206-05</t>
  </si>
  <si>
    <t>212-05</t>
  </si>
  <si>
    <t>179-05</t>
  </si>
  <si>
    <t>183-05</t>
  </si>
  <si>
    <t>821-05</t>
  </si>
  <si>
    <t>801-05</t>
  </si>
  <si>
    <t>805-05</t>
  </si>
  <si>
    <t>800-05</t>
  </si>
  <si>
    <t>802-05</t>
  </si>
  <si>
    <t>804-05</t>
  </si>
  <si>
    <t>806-05</t>
  </si>
  <si>
    <t>808-05</t>
  </si>
  <si>
    <t>813-05</t>
  </si>
  <si>
    <t>830-05</t>
  </si>
  <si>
    <t>832-05</t>
  </si>
  <si>
    <t>834-05</t>
  </si>
  <si>
    <t>836-05</t>
  </si>
  <si>
    <t>838-05</t>
  </si>
  <si>
    <t>842-05</t>
  </si>
  <si>
    <t>844-05</t>
  </si>
  <si>
    <t>117-06</t>
  </si>
  <si>
    <t>173-06</t>
  </si>
  <si>
    <t>130-06</t>
  </si>
  <si>
    <t>241-06</t>
  </si>
  <si>
    <t>129-06</t>
  </si>
  <si>
    <t>143-06</t>
  </si>
  <si>
    <t>239-06</t>
  </si>
  <si>
    <t>152-06</t>
  </si>
  <si>
    <t>144-06</t>
  </si>
  <si>
    <t>197-06</t>
  </si>
  <si>
    <t>124-06</t>
  </si>
  <si>
    <t>158-06</t>
  </si>
  <si>
    <t>139-06</t>
  </si>
  <si>
    <t>186-06</t>
  </si>
  <si>
    <t>101-06</t>
  </si>
  <si>
    <t>123-06</t>
  </si>
  <si>
    <t>199-06</t>
  </si>
  <si>
    <t>Signaling outage at Chambers</t>
  </si>
  <si>
    <t>146-06</t>
  </si>
  <si>
    <t>40th 4S was STOP, cleared 2 min after enforcement</t>
  </si>
  <si>
    <t>203-06</t>
  </si>
  <si>
    <t>61st 2N was STOP, cleared 2 min after enforcement</t>
  </si>
  <si>
    <t>102-06</t>
  </si>
  <si>
    <t>112-06</t>
  </si>
  <si>
    <t>118-06</t>
  </si>
  <si>
    <t>120-06</t>
  </si>
  <si>
    <t>134-06</t>
  </si>
  <si>
    <t>138-06</t>
  </si>
  <si>
    <t>190-06</t>
  </si>
  <si>
    <t>192-06</t>
  </si>
  <si>
    <t>210-06</t>
  </si>
  <si>
    <t>157-06</t>
  </si>
  <si>
    <t>187-06</t>
  </si>
  <si>
    <t>231-06</t>
  </si>
  <si>
    <t>1826-06</t>
  </si>
  <si>
    <t>1824-06</t>
  </si>
  <si>
    <t>1825-06</t>
  </si>
  <si>
    <t>1805-06</t>
  </si>
  <si>
    <t>1829-06</t>
  </si>
  <si>
    <t>1814-06</t>
  </si>
  <si>
    <t>1822-06</t>
  </si>
  <si>
    <t>1828-06</t>
  </si>
  <si>
    <t>1803-06</t>
  </si>
  <si>
    <t>1827-06</t>
  </si>
  <si>
    <t>141-07</t>
  </si>
  <si>
    <t>126-07</t>
  </si>
  <si>
    <t>176-07</t>
  </si>
  <si>
    <t>215-07</t>
  </si>
  <si>
    <t>150-07</t>
  </si>
  <si>
    <t>206-07</t>
  </si>
  <si>
    <t>139-07</t>
  </si>
  <si>
    <t>128-07</t>
  </si>
  <si>
    <t>168-07</t>
  </si>
  <si>
    <t>184-07</t>
  </si>
  <si>
    <t>153-07</t>
  </si>
  <si>
    <t>140-07</t>
  </si>
  <si>
    <t>127-07</t>
  </si>
  <si>
    <t>108-07</t>
  </si>
  <si>
    <t>125-07</t>
  </si>
  <si>
    <t>115-07</t>
  </si>
  <si>
    <t>219-07</t>
  </si>
  <si>
    <t>112-07</t>
  </si>
  <si>
    <t>188-07</t>
  </si>
  <si>
    <t>135-07</t>
  </si>
  <si>
    <t>211-07</t>
  </si>
  <si>
    <t>170-07</t>
  </si>
  <si>
    <t>132-07</t>
  </si>
  <si>
    <t>40th 4S was STOP, cleared after a few minutes</t>
  </si>
  <si>
    <t>197-07</t>
  </si>
  <si>
    <t>61st 2N was STOP, cleared after a few minutes</t>
  </si>
  <si>
    <t>173-07</t>
  </si>
  <si>
    <t>Pena 4S was STOP, cleared after a few minutes</t>
  </si>
  <si>
    <t>136-07</t>
  </si>
  <si>
    <t>236-07</t>
  </si>
  <si>
    <t>106-07</t>
  </si>
  <si>
    <t>118-07</t>
  </si>
  <si>
    <t>142-07</t>
  </si>
  <si>
    <t>166-07</t>
  </si>
  <si>
    <t>204-07</t>
  </si>
  <si>
    <t>220-07</t>
  </si>
  <si>
    <t>1809-07</t>
  </si>
  <si>
    <t>1811-07</t>
  </si>
  <si>
    <t>1813-07</t>
  </si>
  <si>
    <t>1817-07</t>
  </si>
  <si>
    <t>1833-07</t>
  </si>
  <si>
    <t>1802-07</t>
  </si>
  <si>
    <t>1808-07</t>
  </si>
  <si>
    <t>1822-07</t>
  </si>
  <si>
    <t>1820-07</t>
  </si>
  <si>
    <t>1800-07</t>
  </si>
  <si>
    <t>1806-07</t>
  </si>
  <si>
    <t>1810-07</t>
  </si>
  <si>
    <t>1814-07</t>
  </si>
  <si>
    <t>1818-07</t>
  </si>
  <si>
    <t>1824-07</t>
  </si>
  <si>
    <t>1828-07</t>
  </si>
  <si>
    <t>1823-07</t>
  </si>
  <si>
    <t>1825-07</t>
  </si>
  <si>
    <t>1831-07</t>
  </si>
  <si>
    <t>121-08</t>
  </si>
  <si>
    <t>120-08</t>
  </si>
  <si>
    <t>200-08</t>
  </si>
  <si>
    <t>135-08</t>
  </si>
  <si>
    <t>108-08</t>
  </si>
  <si>
    <t>137-08</t>
  </si>
  <si>
    <t>153-08</t>
  </si>
  <si>
    <t>229-08</t>
  </si>
  <si>
    <t>150-08</t>
  </si>
  <si>
    <t>208-08</t>
  </si>
  <si>
    <t>123-08</t>
  </si>
  <si>
    <t>215-08</t>
  </si>
  <si>
    <t>154-08</t>
  </si>
  <si>
    <t>164-08</t>
  </si>
  <si>
    <t>206-08</t>
  </si>
  <si>
    <t>219-08</t>
  </si>
  <si>
    <t>157-08</t>
  </si>
  <si>
    <t>125-08</t>
  </si>
  <si>
    <t>178-08</t>
  </si>
  <si>
    <t>236-08</t>
  </si>
  <si>
    <t>Decreasing Mileposts (2</t>
  </si>
  <si>
    <t>40th 4S was STOP, cleared after a minute</t>
  </si>
  <si>
    <t>214-08</t>
  </si>
  <si>
    <t>61st 2N premature downgrade</t>
  </si>
  <si>
    <t>235-08</t>
  </si>
  <si>
    <t>228-08</t>
  </si>
  <si>
    <t>EC1981RH 197-1T 1S was STOP</t>
  </si>
  <si>
    <t>Premature downgrade at EC2108RH 218-2T 2S</t>
  </si>
  <si>
    <t>113-08</t>
  </si>
  <si>
    <t>ML-2241 comm failure</t>
  </si>
  <si>
    <t>115-08</t>
  </si>
  <si>
    <t>133-08</t>
  </si>
  <si>
    <t>116-08</t>
  </si>
  <si>
    <t>122-08</t>
  </si>
  <si>
    <t>106-08</t>
  </si>
  <si>
    <t>142-08</t>
  </si>
  <si>
    <t>184-08</t>
  </si>
  <si>
    <t>188-08</t>
  </si>
  <si>
    <t>198-08</t>
  </si>
  <si>
    <t>204-08</t>
  </si>
  <si>
    <t>216-08</t>
  </si>
  <si>
    <t>218-08</t>
  </si>
  <si>
    <t>139-08</t>
  </si>
  <si>
    <t>177-08</t>
  </si>
  <si>
    <t>187-08</t>
  </si>
  <si>
    <t>201-08</t>
  </si>
  <si>
    <t>845-08</t>
  </si>
  <si>
    <t>844-08</t>
  </si>
  <si>
    <t>816-08</t>
  </si>
  <si>
    <t>826-08</t>
  </si>
  <si>
    <t>832-08</t>
  </si>
  <si>
    <t>836-08</t>
  </si>
  <si>
    <t>823-08</t>
  </si>
  <si>
    <t>829-08</t>
  </si>
  <si>
    <t>839-08</t>
  </si>
  <si>
    <t>201-09</t>
  </si>
  <si>
    <t>205-09</t>
  </si>
  <si>
    <t>163-09</t>
  </si>
  <si>
    <t>177-09</t>
  </si>
  <si>
    <t>239-09</t>
  </si>
  <si>
    <t>176-09</t>
  </si>
  <si>
    <t>195-09</t>
  </si>
  <si>
    <t>133-09</t>
  </si>
  <si>
    <t>149-09</t>
  </si>
  <si>
    <t>142-09</t>
  </si>
  <si>
    <t>150-09</t>
  </si>
  <si>
    <t>164-09</t>
  </si>
  <si>
    <t>171-09</t>
  </si>
  <si>
    <t>220-09</t>
  </si>
  <si>
    <t>234-09</t>
  </si>
  <si>
    <t>193-09</t>
  </si>
  <si>
    <t>167-09</t>
  </si>
  <si>
    <t>101-09</t>
  </si>
  <si>
    <t>165-09</t>
  </si>
  <si>
    <t>Chambers 2N was STOP, cleared a minute later</t>
  </si>
  <si>
    <t>178-09</t>
  </si>
  <si>
    <t>224-09</t>
  </si>
  <si>
    <t>242-09</t>
  </si>
  <si>
    <t>110-09</t>
  </si>
  <si>
    <t>120-09</t>
  </si>
  <si>
    <t>134-09</t>
  </si>
  <si>
    <t>138-09</t>
  </si>
  <si>
    <t>206-09</t>
  </si>
  <si>
    <t>228-09</t>
  </si>
  <si>
    <t>103-09</t>
  </si>
  <si>
    <t>121-09</t>
  </si>
  <si>
    <t>814-09</t>
  </si>
  <si>
    <t>817-09</t>
  </si>
  <si>
    <t>830-09</t>
  </si>
  <si>
    <t>Onboard comparator issue, but later signals were OK</t>
  </si>
  <si>
    <t>823-09</t>
  </si>
  <si>
    <t>802-09</t>
  </si>
  <si>
    <t>809-09</t>
  </si>
  <si>
    <t>129-10</t>
  </si>
  <si>
    <t>144-10</t>
  </si>
  <si>
    <t>121-10</t>
  </si>
  <si>
    <t>206-10</t>
  </si>
  <si>
    <t>114-10</t>
  </si>
  <si>
    <t>164-10</t>
  </si>
  <si>
    <t>158-10</t>
  </si>
  <si>
    <t>202-10</t>
  </si>
  <si>
    <t>OCS Power Outage between 61st and Pena</t>
  </si>
  <si>
    <t>212-10</t>
  </si>
  <si>
    <t>216-10</t>
  </si>
  <si>
    <t>222-10</t>
  </si>
  <si>
    <t>180-10</t>
  </si>
  <si>
    <t>128-10</t>
  </si>
  <si>
    <t>183-10</t>
  </si>
  <si>
    <t>104-10</t>
  </si>
  <si>
    <t>132-10</t>
  </si>
  <si>
    <t>134-10</t>
  </si>
  <si>
    <t>166-10</t>
  </si>
  <si>
    <t>103-10</t>
  </si>
  <si>
    <t>117-10</t>
  </si>
  <si>
    <t>904-10</t>
  </si>
  <si>
    <t>CRMF 6S was STOP, no requests sent (TMDS issue?)</t>
  </si>
  <si>
    <t>815-10</t>
  </si>
  <si>
    <t>819-10</t>
  </si>
  <si>
    <t>841-10</t>
  </si>
  <si>
    <t>806-10</t>
  </si>
  <si>
    <t>814-10</t>
  </si>
  <si>
    <t>816-10</t>
  </si>
  <si>
    <t>822-10</t>
  </si>
  <si>
    <t>836-10</t>
  </si>
  <si>
    <t>840-10</t>
  </si>
  <si>
    <t>825-10</t>
  </si>
  <si>
    <t>OUN</t>
  </si>
  <si>
    <t>EC1186RH 119-1 1S</t>
  </si>
  <si>
    <t>EC1267RH (CP 40TH AVENUE) Signal 2S</t>
  </si>
  <si>
    <t>EC1332RH 133-1T 1S</t>
  </si>
  <si>
    <t>EC1443RH 139-1T 1N</t>
  </si>
  <si>
    <t>EC1497RH 143-1T 1N</t>
  </si>
  <si>
    <t>EC1620RH 153-1T 1N</t>
  </si>
  <si>
    <t>NW0167RH 17-1T 1S</t>
  </si>
  <si>
    <t>EC0112RH (CP BRIGHT) Signal 2S</t>
  </si>
  <si>
    <t>DU0031WCPM1 (DUS GL) Signal 12N</t>
  </si>
  <si>
    <t>EC1752RH 175-1T 1S</t>
  </si>
  <si>
    <t>EC1827RH 183-1T 1S</t>
  </si>
  <si>
    <t>EC2174RH (CP 78TH AVENUE) Signal 2N</t>
  </si>
  <si>
    <t>EC2241RH 219-1T 1N</t>
  </si>
  <si>
    <t>EC2241RH 225-1T 1S</t>
  </si>
  <si>
    <t>NW0264RH (CRMF POCKET) Signal 2N</t>
  </si>
  <si>
    <t>DU0031WCPM2 (DUS) Signal 20N</t>
  </si>
  <si>
    <t>EC0286RH 27-1T 1S</t>
  </si>
  <si>
    <t>DU0031WCPM2 (DUS) Signal 2S</t>
  </si>
  <si>
    <t>DU0031WCPM1 (DUS GL) Signal 14S</t>
  </si>
  <si>
    <t>NW0301RH (CRMF NORTH) Signal2N</t>
  </si>
  <si>
    <t>NW0347RH 33-1T 1N</t>
  </si>
  <si>
    <t>EC0365RH 27-1T 1N</t>
  </si>
  <si>
    <t>EC0365RH 37-1T 1S</t>
  </si>
  <si>
    <t>NW0376RH 35-1T 1N</t>
  </si>
  <si>
    <t>EC0386RH 37-1T 1N</t>
  </si>
  <si>
    <t>EC0386RH 39-1T 1S</t>
  </si>
  <si>
    <t>GL0412RH (PECOS) Signal 6S</t>
  </si>
  <si>
    <t>EC0437RH 39-1T 1N</t>
  </si>
  <si>
    <t>EC0437RH 43-1T 1S</t>
  </si>
  <si>
    <t>DU0031WCPM2 (DUS) Signal 20S</t>
  </si>
  <si>
    <t>EC0508RH 43-1T 1N</t>
  </si>
  <si>
    <t>EC0508RH 51-1T 1S</t>
  </si>
  <si>
    <t>NW0581RH (S WESTMINSTER) Signal 2N</t>
  </si>
  <si>
    <t>EC0629XH 57-1T 1N</t>
  </si>
  <si>
    <t>EC0690RH (CP SAND CREEK) Signal 2N</t>
  </si>
  <si>
    <t>EC0756RH 69-1T 1N</t>
  </si>
  <si>
    <t>EC0816RH 75-1T 1N</t>
  </si>
  <si>
    <t>EC0878RH 87-1T 1S</t>
  </si>
  <si>
    <t>EC0957RH 95-1T 1S</t>
  </si>
  <si>
    <t>SignalName</t>
  </si>
  <si>
    <t>Target Milepost</t>
  </si>
  <si>
    <t>Count</t>
  </si>
  <si>
    <t>Loco</t>
  </si>
  <si>
    <t>Thoughts</t>
  </si>
  <si>
    <t>Look deeply into these locos for CCU, radio, or antenna issues:</t>
  </si>
  <si>
    <t>The following sites could use a deeper look into their Wi-MAX behavior: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</si>
</sst>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yyyy\-mm\-dd"/>
    <numFmt numFmtId="165" formatCode="yyyy\-mm\-dd\ hh:mm:ss"/>
    <numFmt numFmtId="166" formatCode="h:mm:ss;@"/>
    <numFmt numFmtId="167" formatCode="0.0"/>
    <numFmt numFmtId="168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.1"/>
      <color rgb="FF3F3F76"/>
      <name val="Calibri"/>
      <family val="2"/>
      <scheme val="minor"/>
    </font>
    <font>
      <b/>
      <sz val="12.1"/>
      <color rgb="FFFA7D00"/>
      <name val="Calibri"/>
      <family val="2"/>
      <scheme val="minor"/>
    </font>
    <font>
      <b/>
      <sz val="12.1"/>
      <color rgb="FF3F3F3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3F3F3F"/>
      </right>
      <top style="medium">
        <color rgb="FFCCCCCC"/>
      </top>
      <bottom style="medium">
        <color rgb="FF7F7F7F"/>
      </bottom>
      <diagonal/>
    </border>
    <border>
      <left style="medium">
        <color rgb="FFCCCCCC"/>
      </left>
      <right style="medium">
        <color rgb="FF7F7F7F"/>
      </right>
      <top style="medium">
        <color rgb="FFCCCCCC"/>
      </top>
      <bottom style="medium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3F3F3F"/>
      </bottom>
      <diagonal/>
    </border>
    <border>
      <left style="medium">
        <color rgb="FFCCCCCC"/>
      </left>
      <right style="medium">
        <color rgb="FF7F7F7F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3F3F3F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4">
    <xf numFmtId="0" fontId="0" fillId="0" borderId="0" xfId="0"/>
    <xf numFmtId="9" fontId="0" fillId="0" borderId="0" xfId="1" applyFont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0" fontId="2" fillId="0" borderId="1" xfId="0" applyFont="1" applyBorder="1" applyAlignment="1">
      <alignment wrapText="1"/>
    </xf>
    <xf numFmtId="9" fontId="2" fillId="0" borderId="1" xfId="1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/>
    <xf numFmtId="1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9" fontId="2" fillId="0" borderId="1" xfId="0" applyNumberFormat="1" applyFont="1" applyFill="1" applyBorder="1" applyAlignment="1">
      <alignment horizontal="left" wrapText="1"/>
    </xf>
    <xf numFmtId="0" fontId="0" fillId="2" borderId="1" xfId="0" applyFill="1" applyBorder="1" applyAlignment="1">
      <alignment vertical="center"/>
    </xf>
    <xf numFmtId="165" fontId="0" fillId="0" borderId="1" xfId="0" applyNumberFormat="1" applyBorder="1"/>
    <xf numFmtId="0" fontId="2" fillId="0" borderId="1" xfId="0" applyFont="1" applyFill="1" applyBorder="1" applyAlignment="1">
      <alignment horizontal="left" vertical="center" wrapText="1"/>
    </xf>
    <xf numFmtId="165" fontId="2" fillId="0" borderId="1" xfId="0" applyNumberFormat="1" applyFont="1" applyFill="1" applyBorder="1" applyAlignment="1">
      <alignment horizontal="left" vertical="center" wrapText="1"/>
    </xf>
    <xf numFmtId="20" fontId="2" fillId="0" borderId="1" xfId="0" applyNumberFormat="1" applyFont="1" applyFill="1" applyBorder="1" applyAlignment="1">
      <alignment horizontal="left" vertical="center" wrapText="1"/>
    </xf>
    <xf numFmtId="1" fontId="2" fillId="0" borderId="1" xfId="0" applyNumberFormat="1" applyFont="1" applyBorder="1"/>
    <xf numFmtId="0" fontId="2" fillId="0" borderId="1" xfId="0" applyFont="1" applyBorder="1"/>
    <xf numFmtId="9" fontId="2" fillId="0" borderId="1" xfId="1" applyFont="1" applyBorder="1"/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Fill="1" applyBorder="1" applyAlignment="1">
      <alignment wrapText="1"/>
    </xf>
    <xf numFmtId="167" fontId="2" fillId="0" borderId="1" xfId="0" applyNumberFormat="1" applyFont="1" applyBorder="1"/>
    <xf numFmtId="14" fontId="0" fillId="0" borderId="0" xfId="0" applyNumberFormat="1" applyAlignment="1"/>
    <xf numFmtId="1" fontId="0" fillId="0" borderId="1" xfId="0" applyNumberFormat="1" applyFill="1" applyBorder="1"/>
    <xf numFmtId="9" fontId="0" fillId="0" borderId="1" xfId="0" applyNumberFormat="1" applyFill="1" applyBorder="1"/>
    <xf numFmtId="165" fontId="0" fillId="0" borderId="1" xfId="0" applyNumberFormat="1" applyBorder="1" applyAlignment="1">
      <alignment horizontal="left"/>
    </xf>
    <xf numFmtId="0" fontId="0" fillId="0" borderId="0" xfId="0" applyFill="1"/>
    <xf numFmtId="165" fontId="0" fillId="0" borderId="1" xfId="0" quotePrefix="1" applyNumberForma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9" fontId="0" fillId="0" borderId="0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0" fillId="0" borderId="0" xfId="0" applyFill="1" applyBorder="1"/>
    <xf numFmtId="22" fontId="0" fillId="0" borderId="1" xfId="0" applyNumberFormat="1" applyBorder="1"/>
    <xf numFmtId="14" fontId="0" fillId="0" borderId="0" xfId="0" applyNumberFormat="1" applyBorder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14" fontId="0" fillId="0" borderId="2" xfId="0" applyNumberFormat="1" applyBorder="1"/>
    <xf numFmtId="168" fontId="2" fillId="0" borderId="1" xfId="0" applyNumberFormat="1" applyFont="1" applyFill="1" applyBorder="1" applyAlignment="1">
      <alignment horizontal="left" vertical="center"/>
    </xf>
    <xf numFmtId="168" fontId="0" fillId="0" borderId="1" xfId="0" applyNumberFormat="1" applyFill="1" applyBorder="1" applyAlignment="1">
      <alignment horizontal="left"/>
    </xf>
    <xf numFmtId="168" fontId="0" fillId="0" borderId="1" xfId="0" quotePrefix="1" applyNumberFormat="1" applyFill="1" applyBorder="1" applyAlignment="1">
      <alignment horizontal="left"/>
    </xf>
    <xf numFmtId="168" fontId="0" fillId="0" borderId="0" xfId="0" applyNumberFormat="1" applyFill="1" applyAlignment="1">
      <alignment horizontal="left"/>
    </xf>
    <xf numFmtId="0" fontId="2" fillId="0" borderId="1" xfId="0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2" borderId="0" xfId="0" applyFill="1"/>
    <xf numFmtId="0" fontId="0" fillId="0" borderId="1" xfId="0" applyFill="1" applyBorder="1" applyAlignment="1">
      <alignment horizontal="left" vertical="center"/>
    </xf>
    <xf numFmtId="0" fontId="3" fillId="0" borderId="1" xfId="0" applyFont="1" applyBorder="1"/>
    <xf numFmtId="0" fontId="3" fillId="0" borderId="1" xfId="0" applyFont="1" applyFill="1" applyBorder="1" applyAlignment="1"/>
    <xf numFmtId="0" fontId="3" fillId="0" borderId="1" xfId="0" applyFont="1" applyFill="1" applyBorder="1"/>
    <xf numFmtId="0" fontId="0" fillId="0" borderId="3" xfId="0" applyFill="1" applyBorder="1" applyAlignment="1">
      <alignment horizontal="left" vertical="center"/>
    </xf>
    <xf numFmtId="0" fontId="3" fillId="3" borderId="1" xfId="0" applyFont="1" applyFill="1" applyBorder="1"/>
    <xf numFmtId="0" fontId="3" fillId="4" borderId="1" xfId="0" applyFont="1" applyFill="1" applyBorder="1" applyAlignment="1"/>
    <xf numFmtId="0" fontId="3" fillId="5" borderId="1" xfId="0" applyFont="1" applyFill="1" applyBorder="1"/>
    <xf numFmtId="0" fontId="0" fillId="0" borderId="1" xfId="0" applyNumberFormat="1" applyFill="1" applyBorder="1" applyAlignment="1"/>
    <xf numFmtId="0" fontId="5" fillId="7" borderId="4" xfId="0" applyFont="1" applyFill="1" applyBorder="1" applyAlignment="1">
      <alignment horizontal="right"/>
    </xf>
    <xf numFmtId="0" fontId="4" fillId="6" borderId="5" xfId="0" applyFont="1" applyFill="1" applyBorder="1" applyAlignment="1">
      <alignment horizontal="right"/>
    </xf>
    <xf numFmtId="0" fontId="6" fillId="7" borderId="6" xfId="0" applyFont="1" applyFill="1" applyBorder="1"/>
    <xf numFmtId="0" fontId="6" fillId="7" borderId="6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right"/>
    </xf>
    <xf numFmtId="0" fontId="5" fillId="7" borderId="8" xfId="0" applyFont="1" applyFill="1" applyBorder="1" applyAlignment="1">
      <alignment horizontal="right"/>
    </xf>
    <xf numFmtId="0" fontId="6" fillId="7" borderId="9" xfId="0" applyFont="1" applyFill="1" applyBorder="1"/>
    <xf numFmtId="0" fontId="2" fillId="0" borderId="10" xfId="0" applyFont="1" applyFill="1" applyBorder="1" applyAlignment="1">
      <alignment horizontal="center" vertical="center" wrapText="1"/>
    </xf>
    <xf numFmtId="0" fontId="2" fillId="2" borderId="0" xfId="0" applyFont="1" applyFill="1"/>
    <xf numFmtId="0" fontId="0" fillId="2" borderId="0" xfId="0" applyFont="1" applyFill="1"/>
  </cellXfs>
  <cellStyles count="2">
    <cellStyle name="Normal" xfId="0" builtinId="0"/>
    <cellStyle name="Percent" xfId="1" builtinId="5"/>
  </cellStyles>
  <dxfs count="88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3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3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5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6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7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8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9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101-26</v>
          </cell>
          <cell r="B13">
            <v>4027</v>
          </cell>
          <cell r="C13" t="str">
            <v>DE.1.0.7.0</v>
          </cell>
          <cell r="D13" t="str">
            <v>204:759</v>
          </cell>
          <cell r="E13">
            <v>42577.129687499997</v>
          </cell>
          <cell r="F13">
            <v>42577.130833333336</v>
          </cell>
          <cell r="G13">
            <v>1</v>
          </cell>
          <cell r="H13" t="str">
            <v>204:233315</v>
          </cell>
          <cell r="I13">
            <v>42577.162881944445</v>
          </cell>
          <cell r="J13">
            <v>0</v>
          </cell>
          <cell r="K13" t="str">
            <v>4027/4028</v>
          </cell>
          <cell r="L13" t="str">
            <v>HELVIE</v>
          </cell>
          <cell r="M13">
            <v>3.2048611108621117E-2</v>
          </cell>
          <cell r="N13">
            <v>46.149999996414408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https://search-rtdc-monitor-bjffxe2xuh6vdkpspy63sjmuny.us-east-1.es.amazonaws.com/_plugin/kibana/#/discover/Steve-Slow-Train-Analysis-(2080s-and-2083s)?_g=(refreshInterval:(display:Off,section:0,value:0),time:(from:'2016-07-26 02:06:45-0600',mode:absolute,to:'2016-07-26 04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" t="str">
            <v>N</v>
          </cell>
          <cell r="X13" t="e">
            <v>#REF!</v>
          </cell>
          <cell r="Y13">
            <v>7.5899999999999995E-2</v>
          </cell>
          <cell r="Z13">
            <v>23.331499999999998</v>
          </cell>
          <cell r="AA13">
            <v>23.255599999999998</v>
          </cell>
          <cell r="AB13" t="e">
            <v>#N/A</v>
          </cell>
          <cell r="AC13" t="e">
            <v>#N/A</v>
          </cell>
          <cell r="AD13" t="str">
            <v>0101-26</v>
          </cell>
          <cell r="AE13" t="str">
            <v>aws s3 cp s3://rtdc.mdm.uploadarchive/RTDC4027/2016-07-26/ "C:\Users\stu\Documents\Analysis\2016-02-23 RTDC Observations"\RTDC4027\2016-07-26 --recursive &amp; "C:\Users\stu\Documents\GitHub\mrs-test-scripts\Headless Mode &amp; Sideloading\WalkAndUnGZ.bat" "C:\Users\stu\Documents\Analysis\2016-02-23 RTDC Observations"\RTDC4027\2016-07-26 &amp; 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</v>
          </cell>
        </row>
        <row r="14">
          <cell r="A14" t="str">
            <v>102-26</v>
          </cell>
          <cell r="B14">
            <v>4010</v>
          </cell>
          <cell r="C14" t="str">
            <v>DE.1.0.7.0</v>
          </cell>
          <cell r="D14" t="str">
            <v>204:232670</v>
          </cell>
          <cell r="E14">
            <v>42577.170127314814</v>
          </cell>
          <cell r="F14">
            <v>42577.171111111114</v>
          </cell>
          <cell r="G14">
            <v>1</v>
          </cell>
          <cell r="H14" t="str">
            <v>204:138</v>
          </cell>
          <cell r="I14">
            <v>42577.202592592592</v>
          </cell>
          <cell r="J14">
            <v>1</v>
          </cell>
          <cell r="K14" t="str">
            <v>4009/4010</v>
          </cell>
          <cell r="L14" t="str">
            <v>HELVIE</v>
          </cell>
          <cell r="M14">
            <v>3.1481481477385387E-2</v>
          </cell>
          <cell r="N14">
            <v>45.333333327434957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https://search-rtdc-monitor-bjffxe2xuh6vdkpspy63sjmuny.us-east-1.es.amazonaws.com/_plugin/kibana/#/discover/Steve-Slow-Train-Analysis-(2080s-and-2083s)?_g=(refreshInterval:(display:Off,section:0,value:0),time:(from:'2016-07-26 03:04:59-0600',mode:absolute,to:'2016-07-26 05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23.266999999999999</v>
          </cell>
          <cell r="Z14">
            <v>1.38E-2</v>
          </cell>
          <cell r="AA14">
            <v>23.2532</v>
          </cell>
          <cell r="AB14" t="e">
            <v>#N/A</v>
          </cell>
          <cell r="AC14" t="e">
            <v>#N/A</v>
          </cell>
          <cell r="AD14" t="str">
            <v>0102-26</v>
          </cell>
          <cell r="AE14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15">
          <cell r="A15" t="str">
            <v>103-26</v>
          </cell>
          <cell r="B15">
            <v>4020</v>
          </cell>
          <cell r="C15" t="str">
            <v>DE.1.0.7.0</v>
          </cell>
          <cell r="D15" t="str">
            <v>204:708</v>
          </cell>
          <cell r="E15">
            <v>42577.152546296296</v>
          </cell>
          <cell r="F15">
            <v>42577.15357638889</v>
          </cell>
          <cell r="G15">
            <v>1</v>
          </cell>
          <cell r="H15" t="str">
            <v>204:233383</v>
          </cell>
          <cell r="I15">
            <v>42577.182210648149</v>
          </cell>
          <cell r="J15">
            <v>0</v>
          </cell>
          <cell r="K15" t="str">
            <v>4019/4020</v>
          </cell>
          <cell r="L15" t="str">
            <v>ACKERMAN</v>
          </cell>
          <cell r="M15">
            <v>2.8634259258979E-2</v>
          </cell>
          <cell r="N15">
            <v>41.23333333292976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https://search-rtdc-monitor-bjffxe2xuh6vdkpspy63sjmuny.us-east-1.es.amazonaws.com/_plugin/kibana/#/discover/Steve-Slow-Train-Analysis-(2080s-and-2083s)?_g=(refreshInterval:(display:Off,section:0,value:0),time:(from:'2016-07-26 02:39:40-0600',mode:absolute,to:'2016-07-26 05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" t="str">
            <v>N</v>
          </cell>
          <cell r="X15">
            <v>1</v>
          </cell>
          <cell r="Y15">
            <v>7.0800000000000002E-2</v>
          </cell>
          <cell r="Z15">
            <v>23.3383</v>
          </cell>
          <cell r="AA15">
            <v>23.267500000000002</v>
          </cell>
          <cell r="AB15" t="e">
            <v>#N/A</v>
          </cell>
          <cell r="AC15" t="e">
            <v>#N/A</v>
          </cell>
          <cell r="AD15" t="str">
            <v>0103-26</v>
          </cell>
          <cell r="AE15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16">
          <cell r="A16" t="str">
            <v>104-26</v>
          </cell>
          <cell r="B16">
            <v>4030</v>
          </cell>
          <cell r="C16" t="str">
            <v>DE.1.0.7.0</v>
          </cell>
          <cell r="D16" t="str">
            <v>204:232744</v>
          </cell>
          <cell r="E16">
            <v>42577.189942129633</v>
          </cell>
          <cell r="F16">
            <v>42577.191145833334</v>
          </cell>
          <cell r="G16">
            <v>1</v>
          </cell>
          <cell r="H16" t="str">
            <v>204:797</v>
          </cell>
          <cell r="I16">
            <v>42577.222222222219</v>
          </cell>
          <cell r="J16">
            <v>1</v>
          </cell>
          <cell r="K16" t="str">
            <v>4029/4030</v>
          </cell>
          <cell r="L16" t="str">
            <v>ACKERMAN</v>
          </cell>
          <cell r="M16">
            <v>3.1076388884685002E-2</v>
          </cell>
          <cell r="N16">
            <v>44.749999993946403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https://search-rtdc-monitor-bjffxe2xuh6vdkpspy63sjmuny.us-east-1.es.amazonaws.com/_plugin/kibana/#/discover/Steve-Slow-Train-Analysis-(2080s-and-2083s)?_g=(refreshInterval:(display:Off,section:0,value:0),time:(from:'2016-07-26 03:33:31-0600',mode:absolute,to:'2016-07-26 06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" t="str">
            <v>N</v>
          </cell>
          <cell r="X16">
            <v>1</v>
          </cell>
          <cell r="Y16">
            <v>23.2744</v>
          </cell>
          <cell r="Z16">
            <v>7.9699999999999993E-2</v>
          </cell>
          <cell r="AA16">
            <v>23.194700000000001</v>
          </cell>
          <cell r="AB16" t="e">
            <v>#N/A</v>
          </cell>
          <cell r="AC16" t="e">
            <v>#N/A</v>
          </cell>
          <cell r="AD16" t="str">
            <v>0104-26</v>
          </cell>
          <cell r="AE16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17">
          <cell r="A17" t="str">
            <v>105-26</v>
          </cell>
          <cell r="B17">
            <v>4025</v>
          </cell>
          <cell r="C17" t="str">
            <v>DE.1.0.7.0</v>
          </cell>
          <cell r="D17" t="str">
            <v>204:734</v>
          </cell>
          <cell r="E17">
            <v>42577.175011574072</v>
          </cell>
          <cell r="F17">
            <v>42577.176145833335</v>
          </cell>
          <cell r="G17">
            <v>1</v>
          </cell>
          <cell r="H17" t="str">
            <v>204:233317</v>
          </cell>
          <cell r="I17">
            <v>42577.203136574077</v>
          </cell>
          <cell r="J17">
            <v>0</v>
          </cell>
          <cell r="K17" t="str">
            <v>4025/4026</v>
          </cell>
          <cell r="L17" t="str">
            <v>DAVIS</v>
          </cell>
          <cell r="M17">
            <v>2.6990740741894115E-2</v>
          </cell>
          <cell r="N17">
            <v>38.866666668327525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https://search-rtdc-monitor-bjffxe2xuh6vdkpspy63sjmuny.us-east-1.es.amazonaws.com/_plugin/kibana/#/discover/Steve-Slow-Train-Analysis-(2080s-and-2083s)?_g=(refreshInterval:(display:Off,section:0,value:0),time:(from:'2016-07-26 03:12:01-0600',mode:absolute,to:'2016-07-26 05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" t="str">
            <v>N</v>
          </cell>
          <cell r="X17">
            <v>1</v>
          </cell>
          <cell r="Y17">
            <v>7.3400000000000007E-2</v>
          </cell>
          <cell r="Z17">
            <v>23.331700000000001</v>
          </cell>
          <cell r="AA17">
            <v>23.258300000000002</v>
          </cell>
          <cell r="AB17" t="e">
            <v>#N/A</v>
          </cell>
          <cell r="AC17" t="e">
            <v>#N/A</v>
          </cell>
          <cell r="AD17" t="str">
            <v>0105-26</v>
          </cell>
          <cell r="AE17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18">
          <cell r="A18" t="str">
            <v>106-26</v>
          </cell>
          <cell r="B18">
            <v>4017</v>
          </cell>
          <cell r="C18" t="str">
            <v>DE.1.0.7.0</v>
          </cell>
          <cell r="D18" t="str">
            <v>204:232679</v>
          </cell>
          <cell r="E18">
            <v>42577.211435185185</v>
          </cell>
          <cell r="F18">
            <v>42577.213460648149</v>
          </cell>
          <cell r="G18">
            <v>2</v>
          </cell>
          <cell r="H18" t="str">
            <v>204:145</v>
          </cell>
          <cell r="I18">
            <v>42577.244201388887</v>
          </cell>
          <cell r="J18">
            <v>0</v>
          </cell>
          <cell r="K18" t="str">
            <v>4017/4018</v>
          </cell>
          <cell r="L18" t="str">
            <v>DAVIS</v>
          </cell>
          <cell r="M18">
            <v>3.0740740738110617E-2</v>
          </cell>
          <cell r="N18">
            <v>44.266666662879288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https://search-rtdc-monitor-bjffxe2xuh6vdkpspy63sjmuny.us-east-1.es.amazonaws.com/_plugin/kibana/#/discover/Steve-Slow-Train-Analysis-(2080s-and-2083s)?_g=(refreshInterval:(display:Off,section:0,value:0),time:(from:'2016-07-26 04:04:28-0600',mode:absolute,to:'2016-07-26 06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" t="str">
            <v>N</v>
          </cell>
          <cell r="X18">
            <v>1</v>
          </cell>
          <cell r="Y18">
            <v>23.267900000000001</v>
          </cell>
          <cell r="Z18">
            <v>1.4500000000000001E-2</v>
          </cell>
          <cell r="AA18">
            <v>23.253399999999999</v>
          </cell>
          <cell r="AB18" t="e">
            <v>#N/A</v>
          </cell>
          <cell r="AC18" t="e">
            <v>#N/A</v>
          </cell>
          <cell r="AD18" t="str">
            <v>0106-26</v>
          </cell>
          <cell r="AE18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19">
          <cell r="A19" t="str">
            <v>107-26</v>
          </cell>
          <cell r="B19">
            <v>4042</v>
          </cell>
          <cell r="C19" t="str">
            <v>DE.1.0.7.0</v>
          </cell>
          <cell r="D19" t="str">
            <v>204:438</v>
          </cell>
          <cell r="E19">
            <v>42577.183842592596</v>
          </cell>
          <cell r="F19">
            <v>42577.184837962966</v>
          </cell>
          <cell r="G19">
            <v>1</v>
          </cell>
          <cell r="H19" t="str">
            <v>204:233303</v>
          </cell>
          <cell r="I19">
            <v>42577.21303240741</v>
          </cell>
          <cell r="J19">
            <v>0</v>
          </cell>
          <cell r="K19" t="str">
            <v>4041/4042</v>
          </cell>
          <cell r="L19" t="str">
            <v>SPECTOR</v>
          </cell>
          <cell r="M19">
            <v>2.8194444443215616E-2</v>
          </cell>
          <cell r="N19">
            <v>40.599999998230487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https://search-rtdc-monitor-bjffxe2xuh6vdkpspy63sjmuny.us-east-1.es.amazonaws.com/_plugin/kibana/#/discover/Steve-Slow-Train-Analysis-(2080s-and-2083s)?_g=(refreshInterval:(display:Off,section:0,value:0),time:(from:'2016-07-26 03:24:44-0600',mode:absolute,to:'2016-07-26 06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" t="str">
            <v>N</v>
          </cell>
          <cell r="X19">
            <v>1</v>
          </cell>
          <cell r="Y19">
            <v>4.3799999999999999E-2</v>
          </cell>
          <cell r="Z19">
            <v>23.330300000000001</v>
          </cell>
          <cell r="AA19">
            <v>23.2865</v>
          </cell>
          <cell r="AB19" t="e">
            <v>#N/A</v>
          </cell>
          <cell r="AC19" t="e">
            <v>#N/A</v>
          </cell>
          <cell r="AD19" t="str">
            <v>0107-26</v>
          </cell>
          <cell r="AE19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20">
          <cell r="A20" t="str">
            <v>108-26</v>
          </cell>
          <cell r="B20">
            <v>4041</v>
          </cell>
          <cell r="C20" t="str">
            <v>DE.1.0.7.0</v>
          </cell>
          <cell r="D20" t="str">
            <v>204:232986</v>
          </cell>
          <cell r="E20">
            <v>42577.225960648146</v>
          </cell>
          <cell r="F20">
            <v>42577.227731481478</v>
          </cell>
          <cell r="G20">
            <v>2</v>
          </cell>
          <cell r="H20" t="str">
            <v>204:251</v>
          </cell>
          <cell r="I20">
            <v>42577.256284722222</v>
          </cell>
          <cell r="J20">
            <v>2</v>
          </cell>
          <cell r="K20" t="str">
            <v>4041/4042</v>
          </cell>
          <cell r="L20" t="str">
            <v>SPECTOR</v>
          </cell>
          <cell r="M20">
            <v>2.8553240743349306E-2</v>
          </cell>
          <cell r="N20">
            <v>41.116666670423001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https://search-rtdc-monitor-bjffxe2xuh6vdkpspy63sjmuny.us-east-1.es.amazonaws.com/_plugin/kibana/#/discover/Steve-Slow-Train-Analysis-(2080s-and-2083s)?_g=(refreshInterval:(display:Off,section:0,value:0),time:(from:'2016-07-26 04:25:23-0600',mode:absolute,to:'2016-07-26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0" t="str">
            <v>N</v>
          </cell>
          <cell r="X20">
            <v>1</v>
          </cell>
          <cell r="Y20">
            <v>23.2986</v>
          </cell>
          <cell r="Z20">
            <v>2.5100000000000001E-2</v>
          </cell>
          <cell r="AA20">
            <v>23.273500000000002</v>
          </cell>
          <cell r="AB20">
            <v>33257</v>
          </cell>
          <cell r="AC20" t="str">
            <v>GRADE CROSSING</v>
          </cell>
          <cell r="AD20" t="str">
            <v>0108-26</v>
          </cell>
          <cell r="AE20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21">
          <cell r="A21" t="str">
            <v>109-26</v>
          </cell>
          <cell r="B21">
            <v>4031</v>
          </cell>
          <cell r="C21" t="str">
            <v>DE.1.0.7.0</v>
          </cell>
          <cell r="D21" t="str">
            <v>204:455</v>
          </cell>
          <cell r="E21">
            <v>42577.194780092592</v>
          </cell>
          <cell r="F21">
            <v>42577.195787037039</v>
          </cell>
          <cell r="G21">
            <v>1</v>
          </cell>
          <cell r="H21" t="str">
            <v>204:233315</v>
          </cell>
          <cell r="I21">
            <v>42577.223645833335</v>
          </cell>
          <cell r="J21">
            <v>0</v>
          </cell>
          <cell r="K21" t="str">
            <v>4031/4032</v>
          </cell>
          <cell r="L21" t="str">
            <v>REBOLETTI</v>
          </cell>
          <cell r="M21">
            <v>2.7858796296641231E-2</v>
          </cell>
          <cell r="N21">
            <v>40.116666667163372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https://search-rtdc-monitor-bjffxe2xuh6vdkpspy63sjmuny.us-east-1.es.amazonaws.com/_plugin/kibana/#/discover/Steve-Slow-Train-Analysis-(2080s-and-2083s)?_g=(refreshInterval:(display:Off,section:0,value:0),time:(from:'2016-07-26 03:40:29-0600',mode:absolute,to:'2016-07-26 06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1" t="str">
            <v>N</v>
          </cell>
          <cell r="X21">
            <v>1</v>
          </cell>
          <cell r="Y21">
            <v>4.5499999999999999E-2</v>
          </cell>
          <cell r="Z21">
            <v>23.331499999999998</v>
          </cell>
          <cell r="AA21">
            <v>23.285999999999998</v>
          </cell>
          <cell r="AB21" t="e">
            <v>#N/A</v>
          </cell>
          <cell r="AC21" t="e">
            <v>#N/A</v>
          </cell>
          <cell r="AD21" t="str">
            <v>0109-26</v>
          </cell>
          <cell r="AE21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22">
          <cell r="A22" t="str">
            <v>110-26</v>
          </cell>
          <cell r="B22">
            <v>4032</v>
          </cell>
          <cell r="C22" t="str">
            <v>DE.1.0.7.0</v>
          </cell>
          <cell r="D22" t="str">
            <v>204:232994</v>
          </cell>
          <cell r="E22">
            <v>42577.229837962965</v>
          </cell>
          <cell r="F22">
            <v>42577.230891203704</v>
          </cell>
          <cell r="G22">
            <v>1</v>
          </cell>
          <cell r="H22" t="str">
            <v>204:147</v>
          </cell>
          <cell r="I22">
            <v>42577.264293981483</v>
          </cell>
          <cell r="J22">
            <v>0</v>
          </cell>
          <cell r="K22" t="str">
            <v>4031/4032</v>
          </cell>
          <cell r="L22" t="str">
            <v>REBOLETTI</v>
          </cell>
          <cell r="M22">
            <v>3.3402777778974269E-2</v>
          </cell>
          <cell r="N22">
            <v>48.100000001722947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https://search-rtdc-monitor-bjffxe2xuh6vdkpspy63sjmuny.us-east-1.es.amazonaws.com/_plugin/kibana/#/discover/Steve-Slow-Train-Analysis-(2080s-and-2083s)?_g=(refreshInterval:(display:Off,section:0,value:0),time:(from:'2016-07-26 04:30:58-0600',mode:absolute,to:'2016-07-26 07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2" t="str">
            <v>N</v>
          </cell>
          <cell r="X22">
            <v>1</v>
          </cell>
          <cell r="Y22">
            <v>23.299399999999999</v>
          </cell>
          <cell r="Z22">
            <v>1.47E-2</v>
          </cell>
          <cell r="AA22">
            <v>23.284699999999997</v>
          </cell>
          <cell r="AB22" t="e">
            <v>#N/A</v>
          </cell>
          <cell r="AC22" t="e">
            <v>#N/A</v>
          </cell>
          <cell r="AD22" t="str">
            <v>0110-26</v>
          </cell>
          <cell r="AE22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23">
          <cell r="A23" t="str">
            <v>111-26</v>
          </cell>
          <cell r="B23">
            <v>4027</v>
          </cell>
          <cell r="C23" t="str">
            <v>DE.1.0.7.0</v>
          </cell>
          <cell r="D23" t="str">
            <v>204:759</v>
          </cell>
          <cell r="E23">
            <v>42577.20820601852</v>
          </cell>
          <cell r="F23">
            <v>42577.209270833337</v>
          </cell>
          <cell r="G23">
            <v>1</v>
          </cell>
          <cell r="H23" t="str">
            <v>204:233295</v>
          </cell>
          <cell r="I23">
            <v>42577.234247685185</v>
          </cell>
          <cell r="J23">
            <v>0</v>
          </cell>
          <cell r="K23" t="str">
            <v>4027/4028</v>
          </cell>
          <cell r="L23" t="str">
            <v>GEBRETEKLE</v>
          </cell>
          <cell r="M23">
            <v>2.4976851847895887E-2</v>
          </cell>
          <cell r="N23">
            <v>35.966666660970077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https://search-rtdc-monitor-bjffxe2xuh6vdkpspy63sjmuny.us-east-1.es.amazonaws.com/_plugin/kibana/#/discover/Steve-Slow-Train-Analysis-(2080s-and-2083s)?_g=(refreshInterval:(display:Off,section:0,value:0),time:(from:'2016-07-26 03:59:49-0600',mode:absolute,to:'2016-07-26 06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3" t="str">
            <v>N</v>
          </cell>
          <cell r="X23">
            <v>1</v>
          </cell>
          <cell r="Y23">
            <v>7.5899999999999995E-2</v>
          </cell>
          <cell r="Z23">
            <v>23.329499999999999</v>
          </cell>
          <cell r="AA23">
            <v>23.253599999999999</v>
          </cell>
          <cell r="AB23" t="e">
            <v>#N/A</v>
          </cell>
          <cell r="AC23" t="e">
            <v>#N/A</v>
          </cell>
          <cell r="AD23" t="str">
            <v>0111-26</v>
          </cell>
          <cell r="AE23" t="str">
            <v>aws s3 cp s3://rtdc.mdm.uploadarchive/RTDC4027/2016-07-26/ "C:\Users\stu\Documents\Analysis\2016-02-23 RTDC Observations"\RTDC4027\2016-07-26 --recursive &amp; "C:\Users\stu\Documents\GitHub\mrs-test-scripts\Headless Mode &amp; Sideloading\WalkAndUnGZ.bat" "C:\Users\stu\Documents\Analysis\2016-02-23 RTDC Observations"\RTDC4027\2016-07-26 &amp; 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</v>
          </cell>
        </row>
        <row r="24">
          <cell r="A24" t="str">
            <v>112-26</v>
          </cell>
          <cell r="B24">
            <v>4028</v>
          </cell>
          <cell r="C24" t="str">
            <v>DE.1.0.7.0</v>
          </cell>
          <cell r="D24" t="str">
            <v>204:232980</v>
          </cell>
          <cell r="E24">
            <v>42577.243252314816</v>
          </cell>
          <cell r="F24">
            <v>42577.244583333333</v>
          </cell>
          <cell r="G24">
            <v>1</v>
          </cell>
          <cell r="H24" t="str">
            <v>204:139</v>
          </cell>
          <cell r="I24">
            <v>42577.274780092594</v>
          </cell>
          <cell r="J24">
            <v>0</v>
          </cell>
          <cell r="K24" t="str">
            <v>4027/4028</v>
          </cell>
          <cell r="L24" t="str">
            <v>GEBRETEKLE</v>
          </cell>
          <cell r="M24">
            <v>3.0196759260434192E-2</v>
          </cell>
          <cell r="N24">
            <v>43.483333335025236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https://search-rtdc-monitor-bjffxe2xuh6vdkpspy63sjmuny.us-east-1.es.amazonaws.com/_plugin/kibana/#/discover/Steve-Slow-Train-Analysis-(2080s-and-2083s)?_g=(refreshInterval:(display:Off,section:0,value:0),time:(from:'2016-07-26 04:50:17-0600',mode:absolute,to:'2016-07-26 07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4" t="str">
            <v>N</v>
          </cell>
          <cell r="X24">
            <v>1</v>
          </cell>
          <cell r="Y24">
            <v>23.297999999999998</v>
          </cell>
          <cell r="Z24">
            <v>1.3899999999999999E-2</v>
          </cell>
          <cell r="AA24">
            <v>23.284099999999999</v>
          </cell>
          <cell r="AB24" t="e">
            <v>#N/A</v>
          </cell>
          <cell r="AC24" t="e">
            <v>#N/A</v>
          </cell>
          <cell r="AD24" t="str">
            <v>0112-26</v>
          </cell>
          <cell r="AE24" t="str">
            <v>aws s3 cp s3://rtdc.mdm.uploadarchive/RTDC4028/2016-07-26/ "C:\Users\stu\Documents\Analysis\2016-02-23 RTDC Observations"\RTDC4028\2016-07-26 --recursive &amp; "C:\Users\stu\Documents\GitHub\mrs-test-scripts\Headless Mode &amp; Sideloading\WalkAndUnGZ.bat" "C:\Users\stu\Documents\Analysis\2016-02-23 RTDC Observations"\RTDC4028\2016-07-26 &amp; 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</v>
          </cell>
        </row>
        <row r="25">
          <cell r="A25" t="str">
            <v>113-26</v>
          </cell>
          <cell r="B25">
            <v>4009</v>
          </cell>
          <cell r="C25" t="str">
            <v>DE.1.0.7.0</v>
          </cell>
          <cell r="D25" t="str">
            <v>204:416</v>
          </cell>
          <cell r="E25">
            <v>42577.213900462964</v>
          </cell>
          <cell r="F25">
            <v>42577.214826388888</v>
          </cell>
          <cell r="G25">
            <v>1</v>
          </cell>
          <cell r="H25" t="str">
            <v>204:233308</v>
          </cell>
          <cell r="I25">
            <v>42577.24459490741</v>
          </cell>
          <cell r="J25">
            <v>0</v>
          </cell>
          <cell r="K25" t="str">
            <v>4009/4010</v>
          </cell>
          <cell r="L25" t="str">
            <v>HELVIE</v>
          </cell>
          <cell r="M25">
            <v>2.976851852145046E-2</v>
          </cell>
          <cell r="N25">
            <v>42.866666670888662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https://search-rtdc-monitor-bjffxe2xuh6vdkpspy63sjmuny.us-east-1.es.amazonaws.com/_plugin/kibana/#/discover/Steve-Slow-Train-Analysis-(2080s-and-2083s)?_g=(refreshInterval:(display:Off,section:0,value:0),time:(from:'2016-07-26 04:08:01-0600',mode:absolute,to:'2016-07-26 06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4.1599999999999998E-2</v>
          </cell>
          <cell r="Z25">
            <v>23.3308</v>
          </cell>
          <cell r="AA25">
            <v>23.289200000000001</v>
          </cell>
          <cell r="AB25" t="e">
            <v>#N/A</v>
          </cell>
          <cell r="AC25" t="e">
            <v>#N/A</v>
          </cell>
          <cell r="AD25" t="str">
            <v>0113-26</v>
          </cell>
          <cell r="AE25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26">
          <cell r="A26" t="str">
            <v>114-26</v>
          </cell>
          <cell r="B26">
            <v>4010</v>
          </cell>
          <cell r="C26" t="str">
            <v>DE.1.0.7.0</v>
          </cell>
          <cell r="D26" t="str">
            <v>204:232979</v>
          </cell>
          <cell r="E26">
            <v>42577.251793981479</v>
          </cell>
          <cell r="F26">
            <v>42577.252708333333</v>
          </cell>
          <cell r="G26">
            <v>1</v>
          </cell>
          <cell r="H26" t="str">
            <v>204:149</v>
          </cell>
          <cell r="I26">
            <v>42577.284988425927</v>
          </cell>
          <cell r="J26">
            <v>1</v>
          </cell>
          <cell r="K26" t="str">
            <v>4009/4010</v>
          </cell>
          <cell r="L26" t="str">
            <v>HELVIE</v>
          </cell>
          <cell r="M26">
            <v>3.2280092593282461E-2</v>
          </cell>
          <cell r="N26">
            <v>46.483333334326744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https://search-rtdc-monitor-bjffxe2xuh6vdkpspy63sjmuny.us-east-1.es.amazonaws.com/_plugin/kibana/#/discover/Steve-Slow-Train-Analysis-(2080s-and-2083s)?_g=(refreshInterval:(display:Off,section:0,value:0),time:(from:'2016-07-26 05:02:35-0600',mode:absolute,to:'2016-07-26 07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23.297899999999998</v>
          </cell>
          <cell r="Z26">
            <v>1.49E-2</v>
          </cell>
          <cell r="AA26">
            <v>23.282999999999998</v>
          </cell>
          <cell r="AB26">
            <v>191723</v>
          </cell>
          <cell r="AC26" t="str">
            <v>SIGNAL</v>
          </cell>
          <cell r="AD26" t="str">
            <v>0114-26</v>
          </cell>
          <cell r="AE26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27">
          <cell r="A27" t="str">
            <v>115-26</v>
          </cell>
          <cell r="B27">
            <v>4020</v>
          </cell>
          <cell r="C27" t="str">
            <v>DE.1.0.7.0</v>
          </cell>
          <cell r="D27" t="str">
            <v>204:737</v>
          </cell>
          <cell r="E27">
            <v>42577.226643518516</v>
          </cell>
          <cell r="F27">
            <v>42577.227418981478</v>
          </cell>
          <cell r="G27">
            <v>1</v>
          </cell>
          <cell r="H27" t="str">
            <v>204:233295</v>
          </cell>
          <cell r="I27">
            <v>42577.254247685189</v>
          </cell>
          <cell r="J27">
            <v>0</v>
          </cell>
          <cell r="K27" t="str">
            <v>4019/4020</v>
          </cell>
          <cell r="L27" t="str">
            <v>GRASTON</v>
          </cell>
          <cell r="M27">
            <v>2.6828703710634727E-2</v>
          </cell>
          <cell r="N27">
            <v>38.633333343314007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https://search-rtdc-monitor-bjffxe2xuh6vdkpspy63sjmuny.us-east-1.es.amazonaws.com/_plugin/kibana/#/discover/Steve-Slow-Train-Analysis-(2080s-and-2083s)?_g=(refreshInterval:(display:Off,section:0,value:0),time:(from:'2016-07-26 04:26:22-0600',mode:absolute,to:'2016-07-26 07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7" t="str">
            <v>N</v>
          </cell>
          <cell r="X27">
            <v>1</v>
          </cell>
          <cell r="Y27">
            <v>7.3700000000000002E-2</v>
          </cell>
          <cell r="Z27">
            <v>23.329499999999999</v>
          </cell>
          <cell r="AA27">
            <v>23.255800000000001</v>
          </cell>
          <cell r="AB27" t="e">
            <v>#N/A</v>
          </cell>
          <cell r="AC27" t="e">
            <v>#N/A</v>
          </cell>
          <cell r="AD27" t="str">
            <v>0115-26</v>
          </cell>
          <cell r="AE27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28">
          <cell r="A28" t="str">
            <v>116-26</v>
          </cell>
          <cell r="B28">
            <v>4019</v>
          </cell>
          <cell r="C28" t="str">
            <v>DE.1.0.7.0</v>
          </cell>
          <cell r="D28" t="str">
            <v>204:232980</v>
          </cell>
          <cell r="E28">
            <v>42577.263159722221</v>
          </cell>
          <cell r="F28">
            <v>42577.26421296296</v>
          </cell>
          <cell r="G28">
            <v>1</v>
          </cell>
          <cell r="H28" t="str">
            <v>204:13991</v>
          </cell>
          <cell r="I28">
            <v>42577.293599537035</v>
          </cell>
          <cell r="J28">
            <v>1</v>
          </cell>
          <cell r="K28" t="str">
            <v>4019/4020</v>
          </cell>
          <cell r="L28" t="str">
            <v>GRASTON</v>
          </cell>
          <cell r="M28">
            <v>2.9386574075033423E-2</v>
          </cell>
          <cell r="P28">
            <v>42.316666668048128</v>
          </cell>
          <cell r="R28" t="str">
            <v>Wi-MAX outage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https://search-rtdc-monitor-bjffxe2xuh6vdkpspy63sjmuny.us-east-1.es.amazonaws.com/_plugin/kibana/#/discover/Steve-Slow-Train-Analysis-(2080s-and-2083s)?_g=(refreshInterval:(display:Off,section:0,value:0),time:(from:'2016-07-26 05:18:57-0600',mode:absolute,to:'2016-07-26 08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8" t="str">
            <v>Y</v>
          </cell>
          <cell r="X28">
            <v>1</v>
          </cell>
          <cell r="Y28">
            <v>23.297999999999998</v>
          </cell>
          <cell r="Z28">
            <v>1.3991</v>
          </cell>
          <cell r="AA28">
            <v>21.898899999999998</v>
          </cell>
          <cell r="AB28" t="e">
            <v>#N/A</v>
          </cell>
          <cell r="AC28" t="e">
            <v>#N/A</v>
          </cell>
          <cell r="AD28" t="str">
            <v>0116-26</v>
          </cell>
          <cell r="AE28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29">
          <cell r="A29" t="str">
            <v>117-26</v>
          </cell>
          <cell r="B29">
            <v>4029</v>
          </cell>
          <cell r="C29" t="str">
            <v>DE.1.0.7.0</v>
          </cell>
          <cell r="D29" t="str">
            <v>204:413</v>
          </cell>
          <cell r="E29">
            <v>42577.237314814818</v>
          </cell>
          <cell r="F29">
            <v>42577.238923611112</v>
          </cell>
          <cell r="G29">
            <v>2</v>
          </cell>
          <cell r="H29" t="str">
            <v>204:233321</v>
          </cell>
          <cell r="I29">
            <v>42577.264907407407</v>
          </cell>
          <cell r="J29">
            <v>0</v>
          </cell>
          <cell r="K29" t="str">
            <v>4029/4030</v>
          </cell>
          <cell r="L29" t="str">
            <v>ACKERMAN</v>
          </cell>
          <cell r="M29">
            <v>2.5983796294895001E-2</v>
          </cell>
          <cell r="N29">
            <v>37.416666664648801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https://search-rtdc-monitor-bjffxe2xuh6vdkpspy63sjmuny.us-east-1.es.amazonaws.com/_plugin/kibana/#/discover/Steve-Slow-Train-Analysis-(2080s-and-2083s)?_g=(refreshInterval:(display:Off,section:0,value:0),time:(from:'2016-07-26 04:41:44-0600',mode:absolute,to:'2016-07-26 07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9" t="str">
            <v>N</v>
          </cell>
          <cell r="X29">
            <v>1</v>
          </cell>
          <cell r="Y29">
            <v>4.1300000000000003E-2</v>
          </cell>
          <cell r="Z29">
            <v>23.332100000000001</v>
          </cell>
          <cell r="AA29">
            <v>23.290800000000001</v>
          </cell>
          <cell r="AB29" t="e">
            <v>#N/A</v>
          </cell>
          <cell r="AC29" t="e">
            <v>#N/A</v>
          </cell>
          <cell r="AD29" t="str">
            <v>0117-26</v>
          </cell>
          <cell r="AE29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30">
          <cell r="A30" t="str">
            <v>118-26</v>
          </cell>
          <cell r="B30">
            <v>4030</v>
          </cell>
          <cell r="C30" t="str">
            <v>DE.1.0.7.0</v>
          </cell>
          <cell r="D30" t="str">
            <v>204:232991</v>
          </cell>
          <cell r="E30">
            <v>42577.273472222223</v>
          </cell>
          <cell r="F30">
            <v>42577.274293981478</v>
          </cell>
          <cell r="G30">
            <v>1</v>
          </cell>
          <cell r="H30" t="str">
            <v>204:380</v>
          </cell>
          <cell r="I30">
            <v>42577.30605324074</v>
          </cell>
          <cell r="J30">
            <v>1</v>
          </cell>
          <cell r="K30" t="str">
            <v>4029/4030</v>
          </cell>
          <cell r="L30" t="str">
            <v>ACKERMAN</v>
          </cell>
          <cell r="M30">
            <v>3.1759259261889383E-2</v>
          </cell>
          <cell r="N30">
            <v>45.733333337120712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https://search-rtdc-monitor-bjffxe2xuh6vdkpspy63sjmuny.us-east-1.es.amazonaws.com/_plugin/kibana/#/discover/Steve-Slow-Train-Analysis-(2080s-and-2083s)?_g=(refreshInterval:(display:Off,section:0,value:0),time:(from:'2016-07-26 05:33:48-0600',mode:absolute,to:'2016-07-26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0" t="str">
            <v>N</v>
          </cell>
          <cell r="X30">
            <v>1</v>
          </cell>
          <cell r="Y30">
            <v>23.299099999999999</v>
          </cell>
          <cell r="Z30">
            <v>3.7999999999999999E-2</v>
          </cell>
          <cell r="AA30">
            <v>23.261099999999999</v>
          </cell>
          <cell r="AB30" t="e">
            <v>#N/A</v>
          </cell>
          <cell r="AC30" t="e">
            <v>#N/A</v>
          </cell>
          <cell r="AD30" t="str">
            <v>0118-26</v>
          </cell>
          <cell r="AE30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31">
          <cell r="A31" t="str">
            <v>119-26</v>
          </cell>
          <cell r="B31">
            <v>4025</v>
          </cell>
          <cell r="C31" t="str">
            <v>DE.1.0.7.0</v>
          </cell>
          <cell r="D31" t="str">
            <v>204:704</v>
          </cell>
          <cell r="E31">
            <v>42577.250590277778</v>
          </cell>
          <cell r="F31">
            <v>42577.251608796294</v>
          </cell>
          <cell r="G31">
            <v>1</v>
          </cell>
          <cell r="H31" t="str">
            <v>204:233293</v>
          </cell>
          <cell r="I31">
            <v>42577.277488425927</v>
          </cell>
          <cell r="J31">
            <v>0</v>
          </cell>
          <cell r="K31" t="str">
            <v>4025/4026</v>
          </cell>
          <cell r="L31" t="str">
            <v>DAVIS</v>
          </cell>
          <cell r="M31">
            <v>2.587962963298196E-2</v>
          </cell>
          <cell r="N31">
            <v>37.266666671494022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https://search-rtdc-monitor-bjffxe2xuh6vdkpspy63sjmuny.us-east-1.es.amazonaws.com/_plugin/kibana/#/discover/Steve-Slow-Train-Analysis-(2080s-and-2083s)?_g=(refreshInterval:(display:Off,section:0,value:0),time:(from:'2016-07-26 05:00:51-0600',mode:absolute,to:'2016-07-26 07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1" t="str">
            <v>N</v>
          </cell>
          <cell r="X31">
            <v>1</v>
          </cell>
          <cell r="Y31">
            <v>7.0400000000000004E-2</v>
          </cell>
          <cell r="Z31">
            <v>23.3293</v>
          </cell>
          <cell r="AA31">
            <v>23.258900000000001</v>
          </cell>
          <cell r="AB31" t="e">
            <v>#N/A</v>
          </cell>
          <cell r="AC31" t="e">
            <v>#N/A</v>
          </cell>
          <cell r="AD31" t="str">
            <v>0119-26</v>
          </cell>
          <cell r="AE31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32">
          <cell r="A32" t="str">
            <v>120-26</v>
          </cell>
          <cell r="B32">
            <v>4026</v>
          </cell>
          <cell r="C32" t="str">
            <v>DE.1.0.7.0</v>
          </cell>
          <cell r="D32" t="str">
            <v>204:704</v>
          </cell>
          <cell r="E32">
            <v>42577.250590277778</v>
          </cell>
          <cell r="F32">
            <v>42577.29891203704</v>
          </cell>
          <cell r="G32">
            <v>1</v>
          </cell>
          <cell r="H32" t="str">
            <v>204:233293</v>
          </cell>
          <cell r="I32">
            <v>42577.318888888891</v>
          </cell>
          <cell r="J32">
            <v>0</v>
          </cell>
          <cell r="K32" t="str">
            <v>4025/4026</v>
          </cell>
          <cell r="L32" t="str">
            <v>DAVIS</v>
          </cell>
          <cell r="M32">
            <v>1.9976851850515231E-2</v>
          </cell>
          <cell r="P32">
            <v>28.766666664741933</v>
          </cell>
          <cell r="R32" t="str">
            <v>Unable to run departure test</v>
          </cell>
          <cell r="S32">
            <v>0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https://search-rtdc-monitor-bjffxe2xuh6vdkpspy63sjmuny.us-east-1.es.amazonaws.com/_plugin/kibana/#/discover/Steve-Slow-Train-Analysis-(2080s-and-2083s)?_g=(refreshInterval:(display:Off,section:0,value:0),time:(from:'2016-07-26 05:00:51-0600',mode:absolute,to:'2016-07-26 08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2" t="str">
            <v>N</v>
          </cell>
          <cell r="X32">
            <v>1</v>
          </cell>
          <cell r="Y32">
            <v>7.0400000000000004E-2</v>
          </cell>
          <cell r="Z32">
            <v>23.3293</v>
          </cell>
          <cell r="AA32">
            <v>23.258900000000001</v>
          </cell>
          <cell r="AB32" t="e">
            <v>#N/A</v>
          </cell>
          <cell r="AC32" t="e">
            <v>#N/A</v>
          </cell>
          <cell r="AD32" t="str">
            <v>0120-26</v>
          </cell>
          <cell r="AE32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33">
          <cell r="A33" t="str">
            <v>121-26</v>
          </cell>
          <cell r="B33">
            <v>4042</v>
          </cell>
          <cell r="C33" t="str">
            <v>DE.1.0.7.0</v>
          </cell>
          <cell r="D33" t="str">
            <v>204:586</v>
          </cell>
          <cell r="E33">
            <v>42577.258449074077</v>
          </cell>
          <cell r="F33">
            <v>42577.259571759256</v>
          </cell>
          <cell r="G33">
            <v>1</v>
          </cell>
          <cell r="H33" t="str">
            <v>204:233317</v>
          </cell>
          <cell r="I33">
            <v>42577.288912037038</v>
          </cell>
          <cell r="J33">
            <v>0</v>
          </cell>
          <cell r="K33" t="str">
            <v>4041/4042</v>
          </cell>
          <cell r="L33" t="str">
            <v>SPECTOR</v>
          </cell>
          <cell r="M33">
            <v>2.9340277782466728E-2</v>
          </cell>
          <cell r="N33">
            <v>42.250000006752089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https://search-rtdc-monitor-bjffxe2xuh6vdkpspy63sjmuny.us-east-1.es.amazonaws.com/_plugin/kibana/#/discover/Steve-Slow-Train-Analysis-(2080s-and-2083s)?_g=(refreshInterval:(display:Off,section:0,value:0),time:(from:'2016-07-26 05:12:10-0600',mode:absolute,to:'2016-07-26 07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3" t="str">
            <v>N</v>
          </cell>
          <cell r="X33">
            <v>1</v>
          </cell>
          <cell r="Y33">
            <v>5.8599999999999999E-2</v>
          </cell>
          <cell r="Z33">
            <v>23.331700000000001</v>
          </cell>
          <cell r="AA33">
            <v>23.273100000000003</v>
          </cell>
          <cell r="AB33" t="e">
            <v>#N/A</v>
          </cell>
          <cell r="AC33" t="e">
            <v>#N/A</v>
          </cell>
          <cell r="AD33" t="str">
            <v>0121-26</v>
          </cell>
          <cell r="AE33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34">
          <cell r="A34" t="str">
            <v>122-26</v>
          </cell>
          <cell r="B34">
            <v>4041</v>
          </cell>
          <cell r="C34" t="str">
            <v>DE.1.0.7.0</v>
          </cell>
          <cell r="D34" t="str">
            <v>204:232983</v>
          </cell>
          <cell r="E34">
            <v>42577.294756944444</v>
          </cell>
          <cell r="F34">
            <v>42577.295810185184</v>
          </cell>
          <cell r="G34">
            <v>1</v>
          </cell>
          <cell r="H34" t="str">
            <v>204:136</v>
          </cell>
          <cell r="I34">
            <v>42577.326099537036</v>
          </cell>
          <cell r="J34">
            <v>0</v>
          </cell>
          <cell r="K34" t="str">
            <v>4041/4042</v>
          </cell>
          <cell r="L34" t="str">
            <v>SPECTOR</v>
          </cell>
          <cell r="M34">
            <v>3.0289351852843538E-2</v>
          </cell>
          <cell r="N34">
            <v>43.616666668094695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https://search-rtdc-monitor-bjffxe2xuh6vdkpspy63sjmuny.us-east-1.es.amazonaws.com/_plugin/kibana/#/discover/Steve-Slow-Train-Analysis-(2080s-and-2083s)?_g=(refreshInterval:(display:Off,section:0,value:0),time:(from:'2016-07-26 06:04:27-0600',mode:absolute,to:'2016-07-26 08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4" t="str">
            <v>N</v>
          </cell>
          <cell r="X34">
            <v>1</v>
          </cell>
          <cell r="Y34">
            <v>23.298300000000001</v>
          </cell>
          <cell r="Z34">
            <v>1.3599999999999999E-2</v>
          </cell>
          <cell r="AA34">
            <v>23.284700000000001</v>
          </cell>
          <cell r="AB34" t="e">
            <v>#N/A</v>
          </cell>
          <cell r="AC34" t="e">
            <v>#N/A</v>
          </cell>
          <cell r="AD34" t="str">
            <v>0122-26</v>
          </cell>
          <cell r="AE34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35">
          <cell r="A35" t="str">
            <v>123-26</v>
          </cell>
          <cell r="B35">
            <v>4031</v>
          </cell>
          <cell r="C35" t="str">
            <v>DE.1.0.7.0</v>
          </cell>
          <cell r="D35" t="str">
            <v>204:442</v>
          </cell>
          <cell r="E35">
            <v>42577.266168981485</v>
          </cell>
          <cell r="F35">
            <v>42577.267071759263</v>
          </cell>
          <cell r="G35">
            <v>1</v>
          </cell>
          <cell r="H35" t="str">
            <v>204:233332</v>
          </cell>
          <cell r="I35">
            <v>42577.295856481483</v>
          </cell>
          <cell r="J35">
            <v>0</v>
          </cell>
          <cell r="K35" t="str">
            <v>4031/4032</v>
          </cell>
          <cell r="L35" t="str">
            <v>REBOLETTI</v>
          </cell>
          <cell r="M35">
            <v>2.8784722220734693E-2</v>
          </cell>
          <cell r="N35">
            <v>41.449999997857958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https://search-rtdc-monitor-bjffxe2xuh6vdkpspy63sjmuny.us-east-1.es.amazonaws.com/_plugin/kibana/#/discover/Steve-Slow-Train-Analysis-(2080s-and-2083s)?_g=(refreshInterval:(display:Off,section:0,value:0),time:(from:'2016-07-26 05:23:17-0600',mode:absolute,to:'2016-07-26 08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5" t="str">
            <v>N</v>
          </cell>
          <cell r="X35">
            <v>1</v>
          </cell>
          <cell r="Y35">
            <v>4.4200000000000003E-2</v>
          </cell>
          <cell r="Z35">
            <v>23.333200000000001</v>
          </cell>
          <cell r="AA35">
            <v>23.289000000000001</v>
          </cell>
          <cell r="AB35" t="e">
            <v>#N/A</v>
          </cell>
          <cell r="AC35" t="e">
            <v>#N/A</v>
          </cell>
          <cell r="AD35" t="str">
            <v>0123-26</v>
          </cell>
          <cell r="AE35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36">
          <cell r="A36" t="str">
            <v>124-26</v>
          </cell>
          <cell r="B36">
            <v>4032</v>
          </cell>
          <cell r="C36" t="str">
            <v>DE.1.0.7.0</v>
          </cell>
          <cell r="D36" t="str">
            <v>204:232992</v>
          </cell>
          <cell r="E36">
            <v>42577.30195601852</v>
          </cell>
          <cell r="F36">
            <v>42577.302800925929</v>
          </cell>
          <cell r="G36">
            <v>1</v>
          </cell>
          <cell r="H36" t="str">
            <v>204:139</v>
          </cell>
          <cell r="I36">
            <v>42577.336909722224</v>
          </cell>
          <cell r="J36">
            <v>0</v>
          </cell>
          <cell r="K36" t="str">
            <v>4031/4032</v>
          </cell>
          <cell r="L36" t="str">
            <v>REBOLETTI</v>
          </cell>
          <cell r="M36">
            <v>3.4108796295186039E-2</v>
          </cell>
          <cell r="N36">
            <v>49.116666665067896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https://search-rtdc-monitor-bjffxe2xuh6vdkpspy63sjmuny.us-east-1.es.amazonaws.com/_plugin/kibana/#/discover/Steve-Slow-Train-Analysis-(2080s-and-2083s)?_g=(refreshInterval:(display:Off,section:0,value:0),time:(from:'2016-07-26 06:14:49-0600',mode:absolute,to:'2016-07-26 09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6" t="str">
            <v>N</v>
          </cell>
          <cell r="X36">
            <v>1</v>
          </cell>
          <cell r="Y36">
            <v>23.299199999999999</v>
          </cell>
          <cell r="Z36">
            <v>1.3899999999999999E-2</v>
          </cell>
          <cell r="AA36">
            <v>23.285299999999999</v>
          </cell>
          <cell r="AB36" t="e">
            <v>#N/A</v>
          </cell>
          <cell r="AC36" t="e">
            <v>#N/A</v>
          </cell>
          <cell r="AD36" t="str">
            <v>0124-26</v>
          </cell>
          <cell r="AE36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37">
          <cell r="A37" t="str">
            <v>125-26</v>
          </cell>
          <cell r="B37">
            <v>4027</v>
          </cell>
          <cell r="C37" t="str">
            <v>DE.1.0.7.0</v>
          </cell>
          <cell r="D37" t="str">
            <v>204:438</v>
          </cell>
          <cell r="E37">
            <v>42577.276412037034</v>
          </cell>
          <cell r="F37">
            <v>42577.277696759258</v>
          </cell>
          <cell r="G37">
            <v>1</v>
          </cell>
          <cell r="H37" t="str">
            <v>204:233332</v>
          </cell>
          <cell r="I37">
            <v>42577.307673611111</v>
          </cell>
          <cell r="J37">
            <v>0</v>
          </cell>
          <cell r="K37" t="str">
            <v>4027/4028</v>
          </cell>
          <cell r="L37" t="str">
            <v>GEBRETEKLE</v>
          </cell>
          <cell r="M37">
            <v>2.99768518525525E-2</v>
          </cell>
          <cell r="N37">
            <v>43.166666667675599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https://search-rtdc-monitor-bjffxe2xuh6vdkpspy63sjmuny.us-east-1.es.amazonaws.com/_plugin/kibana/#/discover/Steve-Slow-Train-Analysis-(2080s-and-2083s)?_g=(refreshInterval:(display:Off,section:0,value:0),time:(from:'2016-07-26 05:38:02-0600',mode:absolute,to:'2016-07-26 08:23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7" t="str">
            <v>N</v>
          </cell>
          <cell r="X37">
            <v>1</v>
          </cell>
          <cell r="Y37">
            <v>4.3799999999999999E-2</v>
          </cell>
          <cell r="Z37">
            <v>23.333200000000001</v>
          </cell>
          <cell r="AA37">
            <v>23.289400000000001</v>
          </cell>
          <cell r="AB37" t="e">
            <v>#N/A</v>
          </cell>
          <cell r="AC37" t="e">
            <v>#N/A</v>
          </cell>
          <cell r="AD37" t="str">
            <v>0125-26</v>
          </cell>
          <cell r="AE37" t="str">
            <v>aws s3 cp s3://rtdc.mdm.uploadarchive/RTDC4027/2016-07-26/ "C:\Users\stu\Documents\Analysis\2016-02-23 RTDC Observations"\RTDC4027\2016-07-26 --recursive &amp; "C:\Users\stu\Documents\GitHub\mrs-test-scripts\Headless Mode &amp; Sideloading\WalkAndUnGZ.bat" "C:\Users\stu\Documents\Analysis\2016-02-23 RTDC Observations"\RTDC4027\2016-07-26 &amp; 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</v>
          </cell>
        </row>
        <row r="38">
          <cell r="A38" t="str">
            <v>126-26</v>
          </cell>
          <cell r="B38">
            <v>4028</v>
          </cell>
          <cell r="C38" t="str">
            <v>DE.1.0.7.0</v>
          </cell>
          <cell r="D38" t="str">
            <v>204:233000</v>
          </cell>
          <cell r="E38">
            <v>42577.312731481485</v>
          </cell>
          <cell r="F38">
            <v>42577.314131944448</v>
          </cell>
          <cell r="G38">
            <v>2</v>
          </cell>
          <cell r="H38" t="str">
            <v>204:234</v>
          </cell>
          <cell r="I38">
            <v>42577.347268518519</v>
          </cell>
          <cell r="J38">
            <v>1</v>
          </cell>
          <cell r="K38" t="str">
            <v>4027/4028</v>
          </cell>
          <cell r="L38" t="str">
            <v>GEBRETEKLE</v>
          </cell>
          <cell r="M38">
            <v>3.3136574071249925E-2</v>
          </cell>
          <cell r="N38">
            <v>47.716666662599891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https://search-rtdc-monitor-bjffxe2xuh6vdkpspy63sjmuny.us-east-1.es.amazonaws.com/_plugin/kibana/#/discover/Steve-Slow-Train-Analysis-(2080s-and-2083s)?_g=(refreshInterval:(display:Off,section:0,value:0),time:(from:'2016-07-26 06:30:20-0600',mode:absolute,to:'2016-07-26 09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8" t="str">
            <v>N</v>
          </cell>
          <cell r="X38">
            <v>1</v>
          </cell>
          <cell r="Y38">
            <v>23.3</v>
          </cell>
          <cell r="Z38">
            <v>2.3400000000000001E-2</v>
          </cell>
          <cell r="AA38">
            <v>23.276600000000002</v>
          </cell>
          <cell r="AB38" t="e">
            <v>#N/A</v>
          </cell>
          <cell r="AC38" t="e">
            <v>#N/A</v>
          </cell>
          <cell r="AD38" t="str">
            <v>0126-26</v>
          </cell>
          <cell r="AE38" t="str">
            <v>aws s3 cp s3://rtdc.mdm.uploadarchive/RTDC4028/2016-07-26/ "C:\Users\stu\Documents\Analysis\2016-02-23 RTDC Observations"\RTDC4028\2016-07-26 --recursive &amp; "C:\Users\stu\Documents\GitHub\mrs-test-scripts\Headless Mode &amp; Sideloading\WalkAndUnGZ.bat" "C:\Users\stu\Documents\Analysis\2016-02-23 RTDC Observations"\RTDC4028\2016-07-26 &amp; 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</v>
          </cell>
        </row>
        <row r="39">
          <cell r="A39" t="str">
            <v>127-26</v>
          </cell>
          <cell r="B39">
            <v>4009</v>
          </cell>
          <cell r="C39" t="str">
            <v>DE.1.0.7.0</v>
          </cell>
          <cell r="D39" t="str">
            <v>204:460</v>
          </cell>
          <cell r="E39">
            <v>42577.289097222223</v>
          </cell>
          <cell r="F39">
            <v>42577.290231481478</v>
          </cell>
          <cell r="G39">
            <v>1</v>
          </cell>
          <cell r="H39" t="str">
            <v>204:233299</v>
          </cell>
          <cell r="I39">
            <v>42577.317777777775</v>
          </cell>
          <cell r="J39">
            <v>0</v>
          </cell>
          <cell r="K39" t="str">
            <v>4009/4010</v>
          </cell>
          <cell r="L39" t="str">
            <v>HELVIE</v>
          </cell>
          <cell r="M39">
            <v>2.7546296296350192E-2</v>
          </cell>
          <cell r="N39">
            <v>39.666666666744277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https://search-rtdc-monitor-bjffxe2xuh6vdkpspy63sjmuny.us-east-1.es.amazonaws.com/_plugin/kibana/#/discover/Steve-Slow-Train-Analysis-(2080s-and-2083s)?_g=(refreshInterval:(display:Off,section:0,value:0),time:(from:'2016-07-26 05:56:18-0600',mode:absolute,to:'2016-07-26 08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N</v>
          </cell>
          <cell r="X39">
            <v>1</v>
          </cell>
          <cell r="Y39">
            <v>4.5999999999999999E-2</v>
          </cell>
          <cell r="Z39">
            <v>23.329899999999999</v>
          </cell>
          <cell r="AA39">
            <v>23.283899999999999</v>
          </cell>
          <cell r="AB39" t="e">
            <v>#N/A</v>
          </cell>
          <cell r="AC39" t="e">
            <v>#N/A</v>
          </cell>
          <cell r="AD39" t="str">
            <v>0127-26</v>
          </cell>
          <cell r="AE39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40">
          <cell r="A40" t="str">
            <v>128-26</v>
          </cell>
          <cell r="B40">
            <v>4010</v>
          </cell>
          <cell r="C40" t="str">
            <v>DE.1.0.7.0</v>
          </cell>
          <cell r="D40" t="str">
            <v>204:232973</v>
          </cell>
          <cell r="E40">
            <v>42577.326967592591</v>
          </cell>
          <cell r="F40">
            <v>42577.327997685185</v>
          </cell>
          <cell r="G40">
            <v>1</v>
          </cell>
          <cell r="H40" t="str">
            <v>204:158</v>
          </cell>
          <cell r="I40">
            <v>42577.35837962963</v>
          </cell>
          <cell r="J40">
            <v>1</v>
          </cell>
          <cell r="K40" t="str">
            <v>4009/4010</v>
          </cell>
          <cell r="L40" t="str">
            <v>HELVIE</v>
          </cell>
          <cell r="M40">
            <v>3.0381944445252884E-2</v>
          </cell>
          <cell r="N40">
            <v>43.750000001164153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https://search-rtdc-monitor-bjffxe2xuh6vdkpspy63sjmuny.us-east-1.es.amazonaws.com/_plugin/kibana/#/discover/Steve-Slow-Train-Analysis-(2080s-and-2083s)?_g=(refreshInterval:(display:Off,section:0,value:0),time:(from:'2016-07-26 06:50:50-0600',mode:absolute,to:'2016-07-26 09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0" t="str">
            <v>N</v>
          </cell>
          <cell r="X40">
            <v>1</v>
          </cell>
          <cell r="Y40">
            <v>23.2973</v>
          </cell>
          <cell r="Z40">
            <v>1.5800000000000002E-2</v>
          </cell>
          <cell r="AA40">
            <v>23.281500000000001</v>
          </cell>
          <cell r="AB40">
            <v>191108</v>
          </cell>
          <cell r="AC40" t="str">
            <v>PERMANENT SPEED RESTRICTION</v>
          </cell>
          <cell r="AD40" t="str">
            <v>0128-26</v>
          </cell>
          <cell r="AE40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41">
          <cell r="A41" t="str">
            <v>129-26</v>
          </cell>
          <cell r="B41">
            <v>4020</v>
          </cell>
          <cell r="C41" t="str">
            <v>DE.1.0.7.0</v>
          </cell>
          <cell r="D41" t="str">
            <v>204:449</v>
          </cell>
          <cell r="E41">
            <v>42577.298298611109</v>
          </cell>
          <cell r="F41">
            <v>42577.29960648148</v>
          </cell>
          <cell r="G41">
            <v>1</v>
          </cell>
          <cell r="H41" t="str">
            <v>204:233306</v>
          </cell>
          <cell r="I41">
            <v>42577.327453703707</v>
          </cell>
          <cell r="J41">
            <v>0</v>
          </cell>
          <cell r="K41" t="str">
            <v>4019/4020</v>
          </cell>
          <cell r="L41" t="str">
            <v>GRASTON</v>
          </cell>
          <cell r="M41">
            <v>2.7847222227137536E-2</v>
          </cell>
          <cell r="N41">
            <v>40.100000007078052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https://search-rtdc-monitor-bjffxe2xuh6vdkpspy63sjmuny.us-east-1.es.amazonaws.com/_plugin/kibana/#/discover/Steve-Slow-Train-Analysis-(2080s-and-2083s)?_g=(refreshInterval:(display:Off,section:0,value:0),time:(from:'2016-07-26 06:09:33-0600',mode:absolute,to:'2016-07-26 08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1" t="str">
            <v>N</v>
          </cell>
          <cell r="X41">
            <v>1</v>
          </cell>
          <cell r="Y41">
            <v>4.4900000000000002E-2</v>
          </cell>
          <cell r="Z41">
            <v>23.3306</v>
          </cell>
          <cell r="AA41">
            <v>23.285700000000002</v>
          </cell>
          <cell r="AB41" t="e">
            <v>#N/A</v>
          </cell>
          <cell r="AC41" t="e">
            <v>#N/A</v>
          </cell>
          <cell r="AD41" t="str">
            <v>0129-26</v>
          </cell>
          <cell r="AE41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42">
          <cell r="A42" t="str">
            <v>130-26</v>
          </cell>
          <cell r="B42">
            <v>4019</v>
          </cell>
          <cell r="C42" t="str">
            <v>DE.1.0.7.0</v>
          </cell>
          <cell r="D42" t="str">
            <v>204:232981</v>
          </cell>
          <cell r="E42">
            <v>42577.337800925925</v>
          </cell>
          <cell r="F42">
            <v>42577.338761574072</v>
          </cell>
          <cell r="G42">
            <v>1</v>
          </cell>
          <cell r="H42" t="str">
            <v>204:145</v>
          </cell>
          <cell r="I42">
            <v>42577.367511574077</v>
          </cell>
          <cell r="J42">
            <v>0</v>
          </cell>
          <cell r="K42" t="str">
            <v>4019/4020</v>
          </cell>
          <cell r="L42" t="str">
            <v>GRASTON</v>
          </cell>
          <cell r="M42">
            <v>2.8750000004947651E-2</v>
          </cell>
          <cell r="N42">
            <v>41.400000007124618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https://search-rtdc-monitor-bjffxe2xuh6vdkpspy63sjmuny.us-east-1.es.amazonaws.com/_plugin/kibana/#/discover/Steve-Slow-Train-Analysis-(2080s-and-2083s)?_g=(refreshInterval:(display:Off,section:0,value:0),time:(from:'2016-07-26 07:06:26-0600',mode:absolute,to:'2016-07-26 09:49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2" t="str">
            <v>N</v>
          </cell>
          <cell r="X42">
            <v>1</v>
          </cell>
          <cell r="Y42">
            <v>23.298100000000002</v>
          </cell>
          <cell r="Z42">
            <v>1.4500000000000001E-2</v>
          </cell>
          <cell r="AA42">
            <v>23.2836</v>
          </cell>
          <cell r="AB42" t="e">
            <v>#N/A</v>
          </cell>
          <cell r="AC42" t="e">
            <v>#N/A</v>
          </cell>
          <cell r="AD42" t="str">
            <v>0130-26</v>
          </cell>
          <cell r="AE42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43">
          <cell r="A43" t="str">
            <v>131-26</v>
          </cell>
          <cell r="B43">
            <v>4029</v>
          </cell>
          <cell r="C43" t="str">
            <v>DE.1.0.7.0</v>
          </cell>
          <cell r="D43" t="str">
            <v>204:471</v>
          </cell>
          <cell r="E43">
            <v>42577.308368055557</v>
          </cell>
          <cell r="F43">
            <v>42577.309421296297</v>
          </cell>
          <cell r="G43">
            <v>1</v>
          </cell>
          <cell r="H43" t="str">
            <v>204:233288</v>
          </cell>
          <cell r="I43">
            <v>42577.338888888888</v>
          </cell>
          <cell r="J43">
            <v>1</v>
          </cell>
          <cell r="K43" t="str">
            <v>4029/4030</v>
          </cell>
          <cell r="L43" t="str">
            <v>ACKERMAN</v>
          </cell>
          <cell r="M43">
            <v>2.9467592590663116E-2</v>
          </cell>
          <cell r="N43">
            <v>42.433333330554888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https://search-rtdc-monitor-bjffxe2xuh6vdkpspy63sjmuny.us-east-1.es.amazonaws.com/_plugin/kibana/#/discover/Steve-Slow-Train-Analysis-(2080s-and-2083s)?_g=(refreshInterval:(display:Off,section:0,value:0),time:(from:'2016-07-26 06:24:03-0600',mode:absolute,to:'2016-07-26 09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N</v>
          </cell>
          <cell r="X43">
            <v>1</v>
          </cell>
          <cell r="Y43">
            <v>4.7100000000000003E-2</v>
          </cell>
          <cell r="Z43">
            <v>23.328800000000001</v>
          </cell>
          <cell r="AA43">
            <v>23.281700000000001</v>
          </cell>
          <cell r="AB43" t="e">
            <v>#N/A</v>
          </cell>
          <cell r="AC43" t="e">
            <v>#N/A</v>
          </cell>
          <cell r="AD43" t="str">
            <v>0131-26</v>
          </cell>
          <cell r="AE43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44">
          <cell r="A44" t="str">
            <v>132-26</v>
          </cell>
          <cell r="B44">
            <v>4030</v>
          </cell>
          <cell r="C44" t="str">
            <v>DE.1.0.7.0</v>
          </cell>
          <cell r="D44" t="str">
            <v>204:153972</v>
          </cell>
          <cell r="E44">
            <v>42577.360115740739</v>
          </cell>
          <cell r="F44">
            <v>42577.360868055555</v>
          </cell>
          <cell r="G44">
            <v>1</v>
          </cell>
          <cell r="H44" t="str">
            <v>204:141</v>
          </cell>
          <cell r="I44">
            <v>42577.382488425923</v>
          </cell>
          <cell r="J44">
            <v>1</v>
          </cell>
          <cell r="K44" t="str">
            <v>4029/4030</v>
          </cell>
          <cell r="L44" t="str">
            <v>ACKERMAN</v>
          </cell>
          <cell r="M44">
            <v>2.1620370367600117E-2</v>
          </cell>
          <cell r="P44">
            <v>31.133333329344168</v>
          </cell>
          <cell r="R44" t="str">
            <v>Dispatcher error prevented init at DIA, inited at 61st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https://search-rtdc-monitor-bjffxe2xuh6vdkpspy63sjmuny.us-east-1.es.amazonaws.com/_plugin/kibana/#/discover/Steve-Slow-Train-Analysis-(2080s-and-2083s)?_g=(refreshInterval:(display:Off,section:0,value:0),time:(from:'2016-07-26 07:38:34-0600',mode:absolute,to:'2016-07-26 10:10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Y</v>
          </cell>
          <cell r="X44">
            <v>1</v>
          </cell>
          <cell r="Y44">
            <v>15.3972</v>
          </cell>
          <cell r="Z44">
            <v>1.41E-2</v>
          </cell>
          <cell r="AA44">
            <v>15.383100000000001</v>
          </cell>
          <cell r="AB44">
            <v>157300</v>
          </cell>
          <cell r="AC44" t="str">
            <v>SIGNAL</v>
          </cell>
          <cell r="AD44" t="str">
            <v>0132-26</v>
          </cell>
          <cell r="AE44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45">
          <cell r="A45" t="str">
            <v>133-26</v>
          </cell>
          <cell r="B45">
            <v>4025</v>
          </cell>
          <cell r="C45" t="str">
            <v>DE.1.0.7.0</v>
          </cell>
          <cell r="D45" t="str">
            <v>204:462</v>
          </cell>
          <cell r="E45">
            <v>42577.318923611114</v>
          </cell>
          <cell r="F45">
            <v>42577.31994212963</v>
          </cell>
          <cell r="G45">
            <v>1</v>
          </cell>
          <cell r="H45" t="str">
            <v>204:233304</v>
          </cell>
          <cell r="I45">
            <v>42577.347905092596</v>
          </cell>
          <cell r="J45">
            <v>0</v>
          </cell>
          <cell r="K45" t="str">
            <v>4025/4026</v>
          </cell>
          <cell r="L45" t="str">
            <v>DAVIS</v>
          </cell>
          <cell r="M45">
            <v>2.7962962965830229E-2</v>
          </cell>
          <cell r="N45">
            <v>40.26666667079553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https://search-rtdc-monitor-bjffxe2xuh6vdkpspy63sjmuny.us-east-1.es.amazonaws.com/_plugin/kibana/#/discover/Steve-Slow-Train-Analysis-(2080s-and-2083s)?_g=(refreshInterval:(display:Off,section:0,value:0),time:(from:'2016-07-26 06:39:15-0600',mode:absolute,to:'2016-07-26 09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5" t="str">
            <v>N</v>
          </cell>
          <cell r="X45">
            <v>1</v>
          </cell>
          <cell r="Y45">
            <v>4.6199999999999998E-2</v>
          </cell>
          <cell r="Z45">
            <v>23.330400000000001</v>
          </cell>
          <cell r="AA45">
            <v>23.284200000000002</v>
          </cell>
          <cell r="AB45" t="e">
            <v>#N/A</v>
          </cell>
          <cell r="AC45" t="e">
            <v>#N/A</v>
          </cell>
          <cell r="AD45" t="str">
            <v>0133-26</v>
          </cell>
          <cell r="AE45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46">
          <cell r="A46" t="str">
            <v>134-26</v>
          </cell>
          <cell r="B46">
            <v>4026</v>
          </cell>
          <cell r="C46" t="str">
            <v>DE.1.0.7.0</v>
          </cell>
          <cell r="D46" t="str">
            <v>204:233006</v>
          </cell>
          <cell r="E46">
            <v>42577.360937500001</v>
          </cell>
          <cell r="F46">
            <v>42577.362256944441</v>
          </cell>
          <cell r="G46">
            <v>1</v>
          </cell>
          <cell r="H46" t="str">
            <v>204:160</v>
          </cell>
          <cell r="I46">
            <v>42577.389594907407</v>
          </cell>
          <cell r="J46">
            <v>1</v>
          </cell>
          <cell r="K46" t="str">
            <v>4025/4026</v>
          </cell>
          <cell r="L46" t="str">
            <v>DAVIS</v>
          </cell>
          <cell r="M46">
            <v>2.7337962965248153E-2</v>
          </cell>
          <cell r="N46">
            <v>39.36666666995734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https://search-rtdc-monitor-bjffxe2xuh6vdkpspy63sjmuny.us-east-1.es.amazonaws.com/_plugin/kibana/#/discover/Steve-Slow-Train-Analysis-(2080s-and-2083s)?_g=(refreshInterval:(display:Off,section:0,value:0),time:(from:'2016-07-26 07:39:45-0600',mode:absolute,to:'2016-07-26 10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6" t="str">
            <v>N</v>
          </cell>
          <cell r="X46">
            <v>1</v>
          </cell>
          <cell r="Y46">
            <v>23.300599999999999</v>
          </cell>
          <cell r="Z46">
            <v>1.6E-2</v>
          </cell>
          <cell r="AA46">
            <v>23.284600000000001</v>
          </cell>
          <cell r="AB46">
            <v>63309</v>
          </cell>
          <cell r="AC46" t="str">
            <v>GRADE CROSSING</v>
          </cell>
          <cell r="AD46" t="str">
            <v>0134-26</v>
          </cell>
          <cell r="AE46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47">
          <cell r="A47" t="str">
            <v>135-26</v>
          </cell>
          <cell r="B47">
            <v>4042</v>
          </cell>
          <cell r="C47" t="str">
            <v>DE.1.0.7.0</v>
          </cell>
          <cell r="D47" t="str">
            <v>204:447</v>
          </cell>
          <cell r="E47">
            <v>42577.328425925924</v>
          </cell>
          <cell r="F47">
            <v>42577.329386574071</v>
          </cell>
          <cell r="G47">
            <v>1</v>
          </cell>
          <cell r="H47" t="str">
            <v>204:233316</v>
          </cell>
          <cell r="I47">
            <v>42577.358912037038</v>
          </cell>
          <cell r="J47">
            <v>0</v>
          </cell>
          <cell r="K47" t="str">
            <v>4041/4042</v>
          </cell>
          <cell r="L47" t="str">
            <v>SPECTOR</v>
          </cell>
          <cell r="M47">
            <v>2.9525462967285421E-2</v>
          </cell>
          <cell r="N47">
            <v>42.516666672891006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https://search-rtdc-monitor-bjffxe2xuh6vdkpspy63sjmuny.us-east-1.es.amazonaws.com/_plugin/kibana/#/discover/Steve-Slow-Train-Analysis-(2080s-and-2083s)?_g=(refreshInterval:(display:Off,section:0,value:0),time:(from:'2016-07-26 06:52:56-0600',mode:absolute,to:'2016-07-26 09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23.331600000000002</v>
          </cell>
          <cell r="AA47">
            <v>23.286900000000003</v>
          </cell>
          <cell r="AB47" t="e">
            <v>#N/A</v>
          </cell>
          <cell r="AC47" t="e">
            <v>#N/A</v>
          </cell>
          <cell r="AD47" t="str">
            <v>0135-26</v>
          </cell>
          <cell r="AE47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48">
          <cell r="A48" t="str">
            <v>136-26</v>
          </cell>
          <cell r="B48">
            <v>4041</v>
          </cell>
          <cell r="C48" t="str">
            <v>DE.1.0.7.0</v>
          </cell>
          <cell r="D48" t="str">
            <v>204:233005</v>
          </cell>
          <cell r="E48">
            <v>42577.369479166664</v>
          </cell>
          <cell r="F48">
            <v>42577.37158564815</v>
          </cell>
          <cell r="G48">
            <v>3</v>
          </cell>
          <cell r="H48" t="str">
            <v>204:134</v>
          </cell>
          <cell r="I48">
            <v>42577.399398148147</v>
          </cell>
          <cell r="J48">
            <v>0</v>
          </cell>
          <cell r="K48" t="str">
            <v>4041/4042</v>
          </cell>
          <cell r="L48" t="str">
            <v>SPECTOR</v>
          </cell>
          <cell r="M48">
            <v>2.7812499996798579E-2</v>
          </cell>
          <cell r="N48">
            <v>40.049999995389953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https://search-rtdc-monitor-bjffxe2xuh6vdkpspy63sjmuny.us-east-1.es.amazonaws.com/_plugin/kibana/#/discover/Steve-Slow-Train-Analysis-(2080s-and-2083s)?_g=(refreshInterval:(display:Off,section:0,value:0),time:(from:'2016-07-26 07:52:03-0600',mode:absolute,to:'2016-07-26 10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8" t="str">
            <v>N</v>
          </cell>
          <cell r="X48">
            <v>1</v>
          </cell>
          <cell r="Y48">
            <v>23.3005</v>
          </cell>
          <cell r="Z48">
            <v>1.34E-2</v>
          </cell>
          <cell r="AA48">
            <v>23.287099999999999</v>
          </cell>
          <cell r="AB48" t="e">
            <v>#N/A</v>
          </cell>
          <cell r="AC48" t="e">
            <v>#N/A</v>
          </cell>
          <cell r="AD48" t="str">
            <v>0136-26</v>
          </cell>
          <cell r="AE48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49">
          <cell r="A49" t="str">
            <v>137-26</v>
          </cell>
          <cell r="B49">
            <v>4031</v>
          </cell>
          <cell r="C49" t="str">
            <v>DE.1.0.7.0</v>
          </cell>
          <cell r="D49" t="str">
            <v>204:455</v>
          </cell>
          <cell r="E49">
            <v>42577.338530092595</v>
          </cell>
          <cell r="F49">
            <v>42577.339525462965</v>
          </cell>
          <cell r="G49">
            <v>1</v>
          </cell>
          <cell r="H49" t="str">
            <v>204:233327</v>
          </cell>
          <cell r="I49">
            <v>42577.370462962965</v>
          </cell>
          <cell r="J49">
            <v>0</v>
          </cell>
          <cell r="K49" t="str">
            <v>4031/4032</v>
          </cell>
          <cell r="L49" t="str">
            <v>REBOLETTI</v>
          </cell>
          <cell r="M49">
            <v>3.0937499999708962E-2</v>
          </cell>
          <cell r="N49">
            <v>44.549999999580905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https://search-rtdc-monitor-bjffxe2xuh6vdkpspy63sjmuny.us-east-1.es.amazonaws.com/_plugin/kibana/#/discover/Steve-Slow-Train-Analysis-(2080s-and-2083s)?_g=(refreshInterval:(display:Off,section:0,value:0),time:(from:'2016-07-26 07:07:29-0600',mode:absolute,to:'2016-07-26 09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49" t="str">
            <v>N</v>
          </cell>
          <cell r="X49">
            <v>1</v>
          </cell>
          <cell r="Y49">
            <v>4.5499999999999999E-2</v>
          </cell>
          <cell r="Z49">
            <v>23.332699999999999</v>
          </cell>
          <cell r="AA49">
            <v>23.287199999999999</v>
          </cell>
          <cell r="AB49" t="e">
            <v>#N/A</v>
          </cell>
          <cell r="AC49" t="e">
            <v>#N/A</v>
          </cell>
          <cell r="AD49" t="str">
            <v>0137-26</v>
          </cell>
          <cell r="AE49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50">
          <cell r="A50" t="str">
            <v>138-26</v>
          </cell>
          <cell r="B50">
            <v>4032</v>
          </cell>
          <cell r="C50" t="str">
            <v>DE.1.0.7.0</v>
          </cell>
          <cell r="D50" t="str">
            <v>204:233010</v>
          </cell>
          <cell r="E50">
            <v>42577.376550925925</v>
          </cell>
          <cell r="F50">
            <v>42577.377511574072</v>
          </cell>
          <cell r="G50">
            <v>1</v>
          </cell>
          <cell r="H50" t="str">
            <v>204:147</v>
          </cell>
          <cell r="I50">
            <v>42577.409166666665</v>
          </cell>
          <cell r="J50">
            <v>0</v>
          </cell>
          <cell r="K50" t="str">
            <v>4031/4032</v>
          </cell>
          <cell r="L50" t="str">
            <v>REBOLETTI</v>
          </cell>
          <cell r="M50">
            <v>3.1655092592700385E-2</v>
          </cell>
          <cell r="N50">
            <v>45.583333333488554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https://search-rtdc-monitor-bjffxe2xuh6vdkpspy63sjmuny.us-east-1.es.amazonaws.com/_plugin/kibana/#/discover/Steve-Slow-Train-Analysis-(2080s-and-2083s)?_g=(refreshInterval:(display:Off,section:0,value:0),time:(from:'2016-07-26 08:02:14-0600',mode:absolute,to:'2016-07-26 10:49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0" t="str">
            <v>N</v>
          </cell>
          <cell r="X50">
            <v>1</v>
          </cell>
          <cell r="Y50">
            <v>23.300999999999998</v>
          </cell>
          <cell r="Z50">
            <v>1.47E-2</v>
          </cell>
          <cell r="AA50">
            <v>23.286299999999997</v>
          </cell>
          <cell r="AB50" t="e">
            <v>#N/A</v>
          </cell>
          <cell r="AC50" t="e">
            <v>#N/A</v>
          </cell>
          <cell r="AD50" t="str">
            <v>0138-26</v>
          </cell>
          <cell r="AE50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51">
          <cell r="A51" t="str">
            <v>139-26</v>
          </cell>
          <cell r="B51">
            <v>4027</v>
          </cell>
          <cell r="C51" t="str">
            <v>DE.1.0.7.0</v>
          </cell>
          <cell r="D51" t="str">
            <v>204:539</v>
          </cell>
          <cell r="E51">
            <v>42577.349849537037</v>
          </cell>
          <cell r="F51">
            <v>42577.351076388892</v>
          </cell>
          <cell r="G51">
            <v>1</v>
          </cell>
          <cell r="H51" t="str">
            <v>204:233288</v>
          </cell>
          <cell r="I51">
            <v>42577.380011574074</v>
          </cell>
          <cell r="J51">
            <v>0</v>
          </cell>
          <cell r="K51" t="str">
            <v>4027/4028</v>
          </cell>
          <cell r="L51" t="str">
            <v>GEBRETEKLE</v>
          </cell>
          <cell r="M51">
            <v>2.8935185182490386E-2</v>
          </cell>
          <cell r="N51">
            <v>41.666666662786156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https://search-rtdc-monitor-bjffxe2xuh6vdkpspy63sjmuny.us-east-1.es.amazonaws.com/_plugin/kibana/#/discover/Steve-Slow-Train-Analysis-(2080s-and-2083s)?_g=(refreshInterval:(display:Off,section:0,value:0),time:(from:'2016-07-26 07:23:47-0600',mode:absolute,to:'2016-07-26 10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1" t="str">
            <v>N</v>
          </cell>
          <cell r="X51">
            <v>1</v>
          </cell>
          <cell r="Y51">
            <v>5.3900000000000003E-2</v>
          </cell>
          <cell r="Z51">
            <v>23.328800000000001</v>
          </cell>
          <cell r="AA51">
            <v>23.274900000000002</v>
          </cell>
          <cell r="AB51" t="e">
            <v>#N/A</v>
          </cell>
          <cell r="AC51" t="e">
            <v>#N/A</v>
          </cell>
          <cell r="AD51" t="str">
            <v>0139-26</v>
          </cell>
          <cell r="AE51" t="str">
            <v>aws s3 cp s3://rtdc.mdm.uploadarchive/RTDC4027/2016-07-26/ "C:\Users\stu\Documents\Analysis\2016-02-23 RTDC Observations"\RTDC4027\2016-07-26 --recursive &amp; "C:\Users\stu\Documents\GitHub\mrs-test-scripts\Headless Mode &amp; Sideloading\WalkAndUnGZ.bat" "C:\Users\stu\Documents\Analysis\2016-02-23 RTDC Observations"\RTDC4027\2016-07-26 &amp; 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</v>
          </cell>
        </row>
        <row r="52">
          <cell r="A52" t="str">
            <v>140-26</v>
          </cell>
          <cell r="B52">
            <v>4028</v>
          </cell>
          <cell r="C52" t="str">
            <v>DE.1.0.7.0</v>
          </cell>
          <cell r="D52" t="str">
            <v>204:232963</v>
          </cell>
          <cell r="E52">
            <v>42577.390127314815</v>
          </cell>
          <cell r="F52">
            <v>42577.393541666665</v>
          </cell>
          <cell r="G52">
            <v>4</v>
          </cell>
          <cell r="H52" t="str">
            <v>204:1201</v>
          </cell>
          <cell r="I52">
            <v>42577.419907407406</v>
          </cell>
          <cell r="J52">
            <v>0</v>
          </cell>
          <cell r="K52" t="str">
            <v>4027/4028</v>
          </cell>
          <cell r="L52" t="str">
            <v>GEBRETEKLE</v>
          </cell>
          <cell r="M52">
            <v>2.6365740741312038E-2</v>
          </cell>
          <cell r="N52">
            <v>37.966666667489335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https://search-rtdc-monitor-bjffxe2xuh6vdkpspy63sjmuny.us-east-1.es.amazonaws.com/_plugin/kibana/#/discover/Steve-Slow-Train-Analysis-(2080s-and-2083s)?_g=(refreshInterval:(display:Off,section:0,value:0),time:(from:'2016-07-26 08:21:47-0600',mode:absolute,to:'2016-07-26 11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2" t="str">
            <v>N</v>
          </cell>
          <cell r="X52">
            <v>1</v>
          </cell>
          <cell r="Y52">
            <v>23.296299999999999</v>
          </cell>
          <cell r="Z52">
            <v>0.1201</v>
          </cell>
          <cell r="AA52">
            <v>23.176199999999998</v>
          </cell>
          <cell r="AB52" t="e">
            <v>#N/A</v>
          </cell>
          <cell r="AC52" t="e">
            <v>#N/A</v>
          </cell>
          <cell r="AD52" t="str">
            <v>0140-26</v>
          </cell>
          <cell r="AE52" t="str">
            <v>aws s3 cp s3://rtdc.mdm.uploadarchive/RTDC4028/2016-07-26/ "C:\Users\stu\Documents\Analysis\2016-02-23 RTDC Observations"\RTDC4028\2016-07-26 --recursive &amp; "C:\Users\stu\Documents\GitHub\mrs-test-scripts\Headless Mode &amp; Sideloading\WalkAndUnGZ.bat" "C:\Users\stu\Documents\Analysis\2016-02-23 RTDC Observations"\RTDC4028\2016-07-26 &amp; 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</v>
          </cell>
        </row>
        <row r="53">
          <cell r="A53" t="str">
            <v>141-26</v>
          </cell>
          <cell r="B53">
            <v>4009</v>
          </cell>
          <cell r="C53" t="str">
            <v>DE.1.0.7.0</v>
          </cell>
          <cell r="D53" t="str">
            <v>204:477</v>
          </cell>
          <cell r="E53">
            <v>42577.360439814816</v>
          </cell>
          <cell r="F53">
            <v>42577.36146990741</v>
          </cell>
          <cell r="G53">
            <v>1</v>
          </cell>
          <cell r="H53" t="str">
            <v>204:233291</v>
          </cell>
          <cell r="I53">
            <v>42577.389930555553</v>
          </cell>
          <cell r="J53">
            <v>0</v>
          </cell>
          <cell r="K53" t="str">
            <v>4009/4010</v>
          </cell>
          <cell r="L53" t="str">
            <v>HELVIE</v>
          </cell>
          <cell r="M53">
            <v>2.8460648143664002E-2</v>
          </cell>
          <cell r="N53">
            <v>40.983333326876163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https://search-rtdc-monitor-bjffxe2xuh6vdkpspy63sjmuny.us-east-1.es.amazonaws.com/_plugin/kibana/#/discover/Steve-Slow-Train-Analysis-(2080s-and-2083s)?_g=(refreshInterval:(display:Off,section:0,value:0),time:(from:'2016-07-26 07:39:02-0600',mode:absolute,to:'2016-07-26 10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3" t="str">
            <v>N</v>
          </cell>
          <cell r="X53">
            <v>1</v>
          </cell>
          <cell r="Y53">
            <v>4.7699999999999999E-2</v>
          </cell>
          <cell r="Z53">
            <v>23.3291</v>
          </cell>
          <cell r="AA53">
            <v>23.281400000000001</v>
          </cell>
          <cell r="AB53" t="e">
            <v>#N/A</v>
          </cell>
          <cell r="AC53" t="e">
            <v>#N/A</v>
          </cell>
          <cell r="AD53" t="str">
            <v>0141-26</v>
          </cell>
          <cell r="AE53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54">
          <cell r="A54" t="str">
            <v>142-26</v>
          </cell>
          <cell r="B54">
            <v>4010</v>
          </cell>
          <cell r="C54" t="str">
            <v>DE.1.0.7.0</v>
          </cell>
          <cell r="D54" t="str">
            <v>204:232959</v>
          </cell>
          <cell r="E54">
            <v>42577.39603009259</v>
          </cell>
          <cell r="F54">
            <v>42577.397083333337</v>
          </cell>
          <cell r="G54">
            <v>1</v>
          </cell>
          <cell r="H54" t="str">
            <v>204:158</v>
          </cell>
          <cell r="I54">
            <v>42577.4299537037</v>
          </cell>
          <cell r="J54">
            <v>0</v>
          </cell>
          <cell r="K54" t="str">
            <v>4009/4010</v>
          </cell>
          <cell r="L54" t="str">
            <v>HELVIE</v>
          </cell>
          <cell r="M54">
            <v>3.2870370363525581E-2</v>
          </cell>
          <cell r="N54">
            <v>47.333333323476836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https://search-rtdc-monitor-bjffxe2xuh6vdkpspy63sjmuny.us-east-1.es.amazonaws.com/_plugin/kibana/#/discover/Steve-Slow-Train-Analysis-(2080s-and-2083s)?_g=(refreshInterval:(display:Off,section:0,value:0),time:(from:'2016-07-26 08:30:17-0600',mode:absolute,to:'2016-07-26 11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4" t="str">
            <v>N</v>
          </cell>
          <cell r="X54">
            <v>1</v>
          </cell>
          <cell r="Y54">
            <v>23.2959</v>
          </cell>
          <cell r="Z54">
            <v>1.5800000000000002E-2</v>
          </cell>
          <cell r="AA54">
            <v>23.280100000000001</v>
          </cell>
          <cell r="AB54" t="e">
            <v>#N/A</v>
          </cell>
          <cell r="AC54" t="e">
            <v>#N/A</v>
          </cell>
          <cell r="AD54" t="str">
            <v>0142-26</v>
          </cell>
          <cell r="AE54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55">
          <cell r="A55" t="str">
            <v>143-26</v>
          </cell>
          <cell r="B55">
            <v>4020</v>
          </cell>
          <cell r="C55" t="str">
            <v>DE.1.0.7.0</v>
          </cell>
          <cell r="D55" t="str">
            <v>204:460</v>
          </cell>
          <cell r="E55">
            <v>42577.370023148149</v>
          </cell>
          <cell r="F55">
            <v>42577.371018518519</v>
          </cell>
          <cell r="G55">
            <v>1</v>
          </cell>
          <cell r="H55" t="str">
            <v>204:233297</v>
          </cell>
          <cell r="I55">
            <v>42577.399976851855</v>
          </cell>
          <cell r="J55">
            <v>0</v>
          </cell>
          <cell r="K55" t="str">
            <v>4019/4020</v>
          </cell>
          <cell r="L55" t="str">
            <v>GRASTON</v>
          </cell>
          <cell r="M55">
            <v>2.8958333336049691E-2</v>
          </cell>
          <cell r="N55">
            <v>41.700000003911555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https://search-rtdc-monitor-bjffxe2xuh6vdkpspy63sjmuny.us-east-1.es.amazonaws.com/_plugin/kibana/#/discover/Steve-Slow-Train-Analysis-(2080s-and-2083s)?_g=(refreshInterval:(display:Off,section:0,value:0),time:(from:'2016-07-26 07:52:50-0600',mode:absolute,to:'2016-07-26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5" t="str">
            <v>N</v>
          </cell>
          <cell r="X55">
            <v>1</v>
          </cell>
          <cell r="Y55">
            <v>4.5999999999999999E-2</v>
          </cell>
          <cell r="Z55">
            <v>23.329699999999999</v>
          </cell>
          <cell r="AA55">
            <v>23.2837</v>
          </cell>
          <cell r="AB55" t="e">
            <v>#N/A</v>
          </cell>
          <cell r="AC55" t="e">
            <v>#N/A</v>
          </cell>
          <cell r="AD55" t="str">
            <v>0143-26</v>
          </cell>
          <cell r="AE55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56">
          <cell r="A56" t="str">
            <v>144-26</v>
          </cell>
          <cell r="B56">
            <v>4019</v>
          </cell>
          <cell r="C56" t="str">
            <v>DE.1.0.7.0</v>
          </cell>
          <cell r="D56" t="str">
            <v>204:232992</v>
          </cell>
          <cell r="E56">
            <v>42577.410381944443</v>
          </cell>
          <cell r="F56">
            <v>42577.411666666667</v>
          </cell>
          <cell r="G56">
            <v>1</v>
          </cell>
          <cell r="H56" t="str">
            <v>204:158</v>
          </cell>
          <cell r="I56">
            <v>42577.441689814812</v>
          </cell>
          <cell r="J56">
            <v>0</v>
          </cell>
          <cell r="K56" t="str">
            <v>4019/4020</v>
          </cell>
          <cell r="L56" t="str">
            <v>GRASTON</v>
          </cell>
          <cell r="M56">
            <v>3.0023148145119194E-2</v>
          </cell>
          <cell r="N56">
            <v>43.233333328971639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https://search-rtdc-monitor-bjffxe2xuh6vdkpspy63sjmuny.us-east-1.es.amazonaws.com/_plugin/kibana/#/discover/Steve-Slow-Train-Analysis-(2080s-and-2083s)?_g=(refreshInterval:(display:Off,section:0,value:0),time:(from:'2016-07-26 08:50:57-0600',mode:absolute,to:'2016-07-26 11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6" t="str">
            <v>N</v>
          </cell>
          <cell r="X56">
            <v>1</v>
          </cell>
          <cell r="Y56">
            <v>23.299199999999999</v>
          </cell>
          <cell r="Z56">
            <v>1.5800000000000002E-2</v>
          </cell>
          <cell r="AA56">
            <v>23.2834</v>
          </cell>
          <cell r="AB56" t="e">
            <v>#N/A</v>
          </cell>
          <cell r="AC56" t="e">
            <v>#N/A</v>
          </cell>
          <cell r="AD56" t="str">
            <v>0144-26</v>
          </cell>
          <cell r="AE56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57">
          <cell r="A57" t="str">
            <v>145-26</v>
          </cell>
          <cell r="B57">
            <v>4029</v>
          </cell>
          <cell r="C57" t="str">
            <v>DE.1.0.7.0</v>
          </cell>
          <cell r="D57" t="str">
            <v>204:460</v>
          </cell>
          <cell r="E57">
            <v>42577.383715277778</v>
          </cell>
          <cell r="F57">
            <v>42577.384444444448</v>
          </cell>
          <cell r="G57">
            <v>1</v>
          </cell>
          <cell r="H57" t="str">
            <v>204:233276</v>
          </cell>
          <cell r="I57">
            <v>42577.41034722222</v>
          </cell>
          <cell r="J57">
            <v>0</v>
          </cell>
          <cell r="K57" t="str">
            <v>4029/4030</v>
          </cell>
          <cell r="L57" t="str">
            <v>ACKERMAN</v>
          </cell>
          <cell r="M57">
            <v>2.5902777771989349E-2</v>
          </cell>
          <cell r="N57">
            <v>37.299999991664663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https://search-rtdc-monitor-bjffxe2xuh6vdkpspy63sjmuny.us-east-1.es.amazonaws.com/_plugin/kibana/#/discover/Steve-Slow-Train-Analysis-(2080s-and-2083s)?_g=(refreshInterval:(display:Off,section:0,value:0),time:(from:'2016-07-26 08:12:33-0600',mode:absolute,to:'2016-07-26 10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4.5999999999999999E-2</v>
          </cell>
          <cell r="Z57">
            <v>23.3276</v>
          </cell>
          <cell r="AA57">
            <v>23.281600000000001</v>
          </cell>
          <cell r="AB57" t="e">
            <v>#N/A</v>
          </cell>
          <cell r="AC57" t="e">
            <v>#N/A</v>
          </cell>
          <cell r="AD57" t="str">
            <v>0145-26</v>
          </cell>
          <cell r="AE57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58">
          <cell r="A58" t="str">
            <v>146-26</v>
          </cell>
          <cell r="B58">
            <v>4030</v>
          </cell>
          <cell r="C58" t="str">
            <v>DE.1.0.7.0</v>
          </cell>
          <cell r="D58" t="str">
            <v>204:232994</v>
          </cell>
          <cell r="E58">
            <v>42577.419317129628</v>
          </cell>
          <cell r="F58">
            <v>42577.420219907406</v>
          </cell>
          <cell r="G58">
            <v>1</v>
          </cell>
          <cell r="H58" t="str">
            <v>204:163</v>
          </cell>
          <cell r="I58">
            <v>42577.456967592596</v>
          </cell>
          <cell r="J58">
            <v>1</v>
          </cell>
          <cell r="K58" t="str">
            <v>4029/4030</v>
          </cell>
          <cell r="L58" t="str">
            <v>ACKERMAN</v>
          </cell>
          <cell r="M58">
            <v>3.6747685189766344E-2</v>
          </cell>
          <cell r="N58">
            <v>52.916666673263535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https://search-rtdc-monitor-bjffxe2xuh6vdkpspy63sjmuny.us-east-1.es.amazonaws.com/_plugin/kibana/#/discover/Steve-Slow-Train-Analysis-(2080s-and-2083s)?_g=(refreshInterval:(display:Off,section:0,value:0),time:(from:'2016-07-26 09:03:49-0600',mode:absolute,to:'2016-07-26 11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23.299399999999999</v>
          </cell>
          <cell r="Z58">
            <v>1.6299999999999999E-2</v>
          </cell>
          <cell r="AA58">
            <v>23.283099999999997</v>
          </cell>
          <cell r="AB58" t="e">
            <v>#N/A</v>
          </cell>
          <cell r="AC58" t="e">
            <v>#N/A</v>
          </cell>
          <cell r="AD58" t="str">
            <v>0146-26</v>
          </cell>
          <cell r="AE58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59">
          <cell r="A59" t="str">
            <v>147-26</v>
          </cell>
          <cell r="B59">
            <v>4025</v>
          </cell>
          <cell r="C59" t="str">
            <v>DE.1.0.7.0</v>
          </cell>
          <cell r="D59" t="str">
            <v>204:457</v>
          </cell>
          <cell r="E59">
            <v>42577.392685185187</v>
          </cell>
          <cell r="F59">
            <v>42577.393738425926</v>
          </cell>
          <cell r="G59">
            <v>1</v>
          </cell>
          <cell r="H59" t="str">
            <v>204:233314</v>
          </cell>
          <cell r="I59">
            <v>42577.420902777776</v>
          </cell>
          <cell r="J59">
            <v>0</v>
          </cell>
          <cell r="K59" t="str">
            <v>4025/4026</v>
          </cell>
          <cell r="L59" t="str">
            <v>DAVIS</v>
          </cell>
          <cell r="M59">
            <v>2.7164351849933155E-2</v>
          </cell>
          <cell r="N59">
            <v>39.116666663903743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https://search-rtdc-monitor-bjffxe2xuh6vdkpspy63sjmuny.us-east-1.es.amazonaws.com/_plugin/kibana/#/discover/Steve-Slow-Train-Analysis-(2080s-and-2083s)?_g=(refreshInterval:(display:Off,section:0,value:0),time:(from:'2016-07-26 08:25:28-0600',mode:absolute,to:'2016-07-26 11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9" t="str">
            <v>N</v>
          </cell>
          <cell r="X59">
            <v>1</v>
          </cell>
          <cell r="Y59">
            <v>4.5699999999999998E-2</v>
          </cell>
          <cell r="Z59">
            <v>23.331399999999999</v>
          </cell>
          <cell r="AA59">
            <v>23.285699999999999</v>
          </cell>
          <cell r="AB59" t="e">
            <v>#N/A</v>
          </cell>
          <cell r="AC59" t="e">
            <v>#N/A</v>
          </cell>
          <cell r="AD59" t="str">
            <v>0147-26</v>
          </cell>
          <cell r="AE59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60">
          <cell r="A60" t="str">
            <v>148-26</v>
          </cell>
          <cell r="B60">
            <v>4026</v>
          </cell>
          <cell r="C60" t="str">
            <v>DE.1.0.7.0</v>
          </cell>
          <cell r="D60" t="str">
            <v>204:232971</v>
          </cell>
          <cell r="E60">
            <v>42577.428726851853</v>
          </cell>
          <cell r="F60">
            <v>42577.4296875</v>
          </cell>
          <cell r="G60">
            <v>1</v>
          </cell>
          <cell r="H60" t="str">
            <v>204:141</v>
          </cell>
          <cell r="I60">
            <v>42577.467222222222</v>
          </cell>
          <cell r="J60">
            <v>0</v>
          </cell>
          <cell r="K60" t="str">
            <v>4025/4026</v>
          </cell>
          <cell r="L60" t="str">
            <v>DAVIS</v>
          </cell>
          <cell r="M60">
            <v>3.7534722221607808E-2</v>
          </cell>
          <cell r="N60">
            <v>54.049999999115244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https://search-rtdc-monitor-bjffxe2xuh6vdkpspy63sjmuny.us-east-1.es.amazonaws.com/_plugin/kibana/#/discover/Steve-Slow-Train-Analysis-(2080s-and-2083s)?_g=(refreshInterval:(display:Off,section:0,value:0),time:(from:'2016-07-26 09:17:22-0600',mode:absolute,to:'2016-07-26 12:12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0" t="str">
            <v>N</v>
          </cell>
          <cell r="X60">
            <v>1</v>
          </cell>
          <cell r="Y60">
            <v>23.2971</v>
          </cell>
          <cell r="Z60">
            <v>1.41E-2</v>
          </cell>
          <cell r="AA60">
            <v>23.283000000000001</v>
          </cell>
          <cell r="AB60" t="e">
            <v>#N/A</v>
          </cell>
          <cell r="AC60" t="e">
            <v>#N/A</v>
          </cell>
          <cell r="AD60" t="str">
            <v>0148-26</v>
          </cell>
          <cell r="AE60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61">
          <cell r="A61" t="str">
            <v>149-26</v>
          </cell>
          <cell r="B61">
            <v>4042</v>
          </cell>
          <cell r="C61" t="str">
            <v>DE.1.0.7.0</v>
          </cell>
          <cell r="D61" t="str">
            <v>204:435</v>
          </cell>
          <cell r="E61">
            <v>42577.401724537034</v>
          </cell>
          <cell r="F61">
            <v>42577.402604166666</v>
          </cell>
          <cell r="G61">
            <v>1</v>
          </cell>
          <cell r="H61" t="str">
            <v>204:233308</v>
          </cell>
          <cell r="I61">
            <v>42577.431608796294</v>
          </cell>
          <cell r="J61">
            <v>1</v>
          </cell>
          <cell r="K61" t="str">
            <v>4041/4042</v>
          </cell>
          <cell r="L61" t="str">
            <v>SPECTOR</v>
          </cell>
          <cell r="M61">
            <v>2.9004629628616385E-2</v>
          </cell>
          <cell r="N61">
            <v>41.766666665207595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https://search-rtdc-monitor-bjffxe2xuh6vdkpspy63sjmuny.us-east-1.es.amazonaws.com/_plugin/kibana/#/discover/Steve-Slow-Train-Analysis-(2080s-and-2083s)?_g=(refreshInterval:(display:Off,section:0,value:0),time:(from:'2016-07-26 08:38:29-0600',mode:absolute,to:'2016-07-26 11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1" t="str">
            <v>N</v>
          </cell>
          <cell r="X61">
            <v>1</v>
          </cell>
          <cell r="Y61">
            <v>4.3499999999999997E-2</v>
          </cell>
          <cell r="Z61">
            <v>23.3308</v>
          </cell>
          <cell r="AA61">
            <v>23.287299999999998</v>
          </cell>
          <cell r="AB61" t="e">
            <v>#N/A</v>
          </cell>
          <cell r="AC61" t="e">
            <v>#N/A</v>
          </cell>
          <cell r="AD61" t="str">
            <v>0149-26</v>
          </cell>
          <cell r="AE61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62">
          <cell r="A62" t="str">
            <v>150-26</v>
          </cell>
          <cell r="B62">
            <v>4041</v>
          </cell>
          <cell r="C62" t="str">
            <v>DE.1.0.7.0</v>
          </cell>
          <cell r="D62" t="str">
            <v>204:232993</v>
          </cell>
          <cell r="E62">
            <v>42577.437754629631</v>
          </cell>
          <cell r="F62">
            <v>42577.441979166666</v>
          </cell>
          <cell r="G62">
            <v>6</v>
          </cell>
          <cell r="H62" t="str">
            <v>204:129</v>
          </cell>
          <cell r="I62">
            <v>42577.47314814815</v>
          </cell>
          <cell r="J62">
            <v>0</v>
          </cell>
          <cell r="K62" t="str">
            <v>4041/4042</v>
          </cell>
          <cell r="L62" t="str">
            <v>SPECTOR</v>
          </cell>
          <cell r="M62">
            <v>3.1168981484370306E-2</v>
          </cell>
          <cell r="N62">
            <v>44.883333337493241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https://search-rtdc-monitor-bjffxe2xuh6vdkpspy63sjmuny.us-east-1.es.amazonaws.com/_plugin/kibana/#/discover/Steve-Slow-Train-Analysis-(2080s-and-2083s)?_g=(refreshInterval:(display:Off,section:0,value:0),time:(from:'2016-07-26 09:30:22-0600',mode:absolute,to:'2016-07-26 12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2" t="str">
            <v>N</v>
          </cell>
          <cell r="X62">
            <v>1</v>
          </cell>
          <cell r="Y62">
            <v>23.299299999999999</v>
          </cell>
          <cell r="Z62">
            <v>1.29E-2</v>
          </cell>
          <cell r="AA62">
            <v>23.2864</v>
          </cell>
          <cell r="AB62" t="e">
            <v>#N/A</v>
          </cell>
          <cell r="AC62" t="e">
            <v>#N/A</v>
          </cell>
          <cell r="AD62" t="str">
            <v>0150-26</v>
          </cell>
          <cell r="AE62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63">
          <cell r="A63" t="str">
            <v>151-26</v>
          </cell>
          <cell r="B63">
            <v>4031</v>
          </cell>
          <cell r="C63" t="str">
            <v>DE.1.0.7.0</v>
          </cell>
          <cell r="D63" t="str">
            <v>204:446</v>
          </cell>
          <cell r="E63">
            <v>42577.410717592589</v>
          </cell>
          <cell r="F63">
            <v>42577.412048611113</v>
          </cell>
          <cell r="G63">
            <v>1</v>
          </cell>
          <cell r="H63" t="str">
            <v>204:233280</v>
          </cell>
          <cell r="I63">
            <v>42577.445300925923</v>
          </cell>
          <cell r="J63">
            <v>1</v>
          </cell>
          <cell r="K63" t="str">
            <v>4031/4032</v>
          </cell>
          <cell r="L63" t="str">
            <v>REBOLETTI</v>
          </cell>
          <cell r="M63">
            <v>3.3252314809942618E-2</v>
          </cell>
          <cell r="N63">
            <v>47.88333332631737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https://search-rtdc-monitor-bjffxe2xuh6vdkpspy63sjmuny.us-east-1.es.amazonaws.com/_plugin/kibana/#/discover/Steve-Slow-Train-Analysis-(2080s-and-2083s)?_g=(refreshInterval:(display:Off,section:0,value:0),time:(from:'2016-07-26 08:51:26-0600',mode:absolute,to:'2016-07-26 11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3" t="str">
            <v>N</v>
          </cell>
          <cell r="X63">
            <v>1</v>
          </cell>
          <cell r="Y63">
            <v>4.4600000000000001E-2</v>
          </cell>
          <cell r="Z63">
            <v>23.327999999999999</v>
          </cell>
          <cell r="AA63">
            <v>23.2834</v>
          </cell>
          <cell r="AB63">
            <v>127562</v>
          </cell>
          <cell r="AC63" t="str">
            <v>GRADE CROSSING</v>
          </cell>
          <cell r="AD63" t="str">
            <v>0151-26</v>
          </cell>
          <cell r="AE63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64">
          <cell r="A64" t="str">
            <v>152-26</v>
          </cell>
          <cell r="B64">
            <v>4032</v>
          </cell>
          <cell r="C64" t="str">
            <v>DE.1.0.7.0</v>
          </cell>
          <cell r="D64" t="str">
            <v>204:232980</v>
          </cell>
          <cell r="E64">
            <v>42577.449236111112</v>
          </cell>
          <cell r="F64">
            <v>42577.45003472222</v>
          </cell>
          <cell r="G64">
            <v>1</v>
          </cell>
          <cell r="H64" t="str">
            <v>204:136</v>
          </cell>
          <cell r="I64">
            <v>42577.483437499999</v>
          </cell>
          <cell r="J64">
            <v>0</v>
          </cell>
          <cell r="K64" t="str">
            <v>4031/4032</v>
          </cell>
          <cell r="L64" t="str">
            <v>REBOLETTI</v>
          </cell>
          <cell r="M64">
            <v>3.3402777778974269E-2</v>
          </cell>
          <cell r="N64">
            <v>48.100000001722947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https://search-rtdc-monitor-bjffxe2xuh6vdkpspy63sjmuny.us-east-1.es.amazonaws.com/_plugin/kibana/#/discover/Steve-Slow-Train-Analysis-(2080s-and-2083s)?_g=(refreshInterval:(display:Off,section:0,value:0),time:(from:'2016-07-26 09:46:54-0600',mode:absolute,to:'2016-07-26 12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4" t="str">
            <v>N</v>
          </cell>
          <cell r="X64">
            <v>1</v>
          </cell>
          <cell r="Y64">
            <v>23.297999999999998</v>
          </cell>
          <cell r="Z64">
            <v>1.3599999999999999E-2</v>
          </cell>
          <cell r="AA64">
            <v>23.284399999999998</v>
          </cell>
          <cell r="AB64" t="e">
            <v>#N/A</v>
          </cell>
          <cell r="AC64" t="e">
            <v>#N/A</v>
          </cell>
          <cell r="AD64" t="str">
            <v>0152-26</v>
          </cell>
          <cell r="AE64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65">
          <cell r="A65" t="str">
            <v>153-26</v>
          </cell>
          <cell r="B65">
            <v>4018</v>
          </cell>
          <cell r="C65" t="str">
            <v>DE.1.0.7.0</v>
          </cell>
          <cell r="D65" t="str">
            <v>204:433</v>
          </cell>
          <cell r="E65">
            <v>42577.425474537034</v>
          </cell>
          <cell r="F65">
            <v>42577.426446759258</v>
          </cell>
          <cell r="G65">
            <v>1</v>
          </cell>
          <cell r="H65" t="str">
            <v>204:233302</v>
          </cell>
          <cell r="I65">
            <v>42577.454004629632</v>
          </cell>
          <cell r="J65">
            <v>0</v>
          </cell>
          <cell r="K65" t="str">
            <v>4017/4018</v>
          </cell>
          <cell r="L65" t="str">
            <v>GEBRETEKLE</v>
          </cell>
          <cell r="M65">
            <v>2.7557870373129845E-2</v>
          </cell>
          <cell r="N65">
            <v>39.683333337306976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https://search-rtdc-monitor-bjffxe2xuh6vdkpspy63sjmuny.us-east-1.es.amazonaws.com/_plugin/kibana/#/discover/Steve-Slow-Train-Analysis-(2080s-and-2083s)?_g=(refreshInterval:(display:Off,section:0,value:0),time:(from:'2016-07-26 09:12:41-0600',mode:absolute,to:'2016-07-26 11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5" t="str">
            <v>N</v>
          </cell>
          <cell r="X65">
            <v>1</v>
          </cell>
          <cell r="Y65">
            <v>4.3299999999999998E-2</v>
          </cell>
          <cell r="Z65">
            <v>23.330200000000001</v>
          </cell>
          <cell r="AA65">
            <v>23.286900000000003</v>
          </cell>
          <cell r="AB65" t="e">
            <v>#N/A</v>
          </cell>
          <cell r="AC65" t="e">
            <v>#N/A</v>
          </cell>
          <cell r="AD65" t="str">
            <v>0153-26</v>
          </cell>
          <cell r="AE65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66">
          <cell r="A66" t="str">
            <v>154-26</v>
          </cell>
          <cell r="B66">
            <v>4017</v>
          </cell>
          <cell r="C66" t="str">
            <v>DE.1.0.7.0</v>
          </cell>
          <cell r="D66" t="str">
            <v>204:232989</v>
          </cell>
          <cell r="E66">
            <v>42577.463229166664</v>
          </cell>
          <cell r="F66">
            <v>42577.464432870373</v>
          </cell>
          <cell r="G66">
            <v>1</v>
          </cell>
          <cell r="H66" t="str">
            <v>204:147</v>
          </cell>
          <cell r="I66">
            <v>42577.493657407409</v>
          </cell>
          <cell r="J66">
            <v>1</v>
          </cell>
          <cell r="K66" t="str">
            <v>4017/4018</v>
          </cell>
          <cell r="L66" t="str">
            <v>GEBRETEKLE</v>
          </cell>
          <cell r="M66">
            <v>2.9224537036498077E-2</v>
          </cell>
          <cell r="N66">
            <v>42.083333332557231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https://search-rtdc-monitor-bjffxe2xuh6vdkpspy63sjmuny.us-east-1.es.amazonaws.com/_plugin/kibana/#/discover/Steve-Slow-Train-Analysis-(2080s-and-2083s)?_g=(refreshInterval:(display:Off,section:0,value:0),time:(from:'2016-07-26 10:07:03-0600',mode:absolute,to:'2016-07-26 12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6" t="str">
            <v>N</v>
          </cell>
          <cell r="X66">
            <v>1</v>
          </cell>
          <cell r="Y66">
            <v>23.2989</v>
          </cell>
          <cell r="Z66">
            <v>1.47E-2</v>
          </cell>
          <cell r="AA66">
            <v>23.284199999999998</v>
          </cell>
          <cell r="AB66" t="e">
            <v>#N/A</v>
          </cell>
          <cell r="AC66" t="e">
            <v>#N/A</v>
          </cell>
          <cell r="AD66" t="str">
            <v>0154-26</v>
          </cell>
          <cell r="AE66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67">
          <cell r="A67" t="str">
            <v>155-26</v>
          </cell>
          <cell r="B67">
            <v>4009</v>
          </cell>
          <cell r="C67" t="str">
            <v>DE.1.0.7.0</v>
          </cell>
          <cell r="D67" t="str">
            <v>204:471</v>
          </cell>
          <cell r="E67">
            <v>42577.436053240737</v>
          </cell>
          <cell r="F67">
            <v>42577.436782407407</v>
          </cell>
          <cell r="G67">
            <v>1</v>
          </cell>
          <cell r="H67" t="str">
            <v>204:233324</v>
          </cell>
          <cell r="I67">
            <v>42577.46943287037</v>
          </cell>
          <cell r="J67">
            <v>0</v>
          </cell>
          <cell r="K67" t="str">
            <v>4009/4010</v>
          </cell>
          <cell r="L67" t="str">
            <v>STARKS</v>
          </cell>
          <cell r="M67">
            <v>3.2650462962919846E-2</v>
          </cell>
          <cell r="N67">
            <v>47.016666666604578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https://search-rtdc-monitor-bjffxe2xuh6vdkpspy63sjmuny.us-east-1.es.amazonaws.com/_plugin/kibana/#/discover/Steve-Slow-Train-Analysis-(2080s-and-2083s)?_g=(refreshInterval:(display:Off,section:0,value:0),time:(from:'2016-07-26 09:27:55-0600',mode:absolute,to:'2016-07-26 12:15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7" t="str">
            <v>N</v>
          </cell>
          <cell r="X67">
            <v>1</v>
          </cell>
          <cell r="Y67">
            <v>4.7100000000000003E-2</v>
          </cell>
          <cell r="Z67">
            <v>23.3324</v>
          </cell>
          <cell r="AA67">
            <v>23.285299999999999</v>
          </cell>
          <cell r="AB67" t="e">
            <v>#N/A</v>
          </cell>
          <cell r="AC67" t="e">
            <v>#N/A</v>
          </cell>
          <cell r="AD67" t="str">
            <v>0155-26</v>
          </cell>
          <cell r="AE67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68">
          <cell r="A68" t="str">
            <v>156-26</v>
          </cell>
          <cell r="B68">
            <v>4010</v>
          </cell>
          <cell r="C68" t="str">
            <v>DE.1.0.7.0</v>
          </cell>
          <cell r="D68" t="str">
            <v>204:232984</v>
          </cell>
          <cell r="E68">
            <v>42577.47384259259</v>
          </cell>
          <cell r="F68">
            <v>42577.475717592592</v>
          </cell>
          <cell r="G68">
            <v>2</v>
          </cell>
          <cell r="H68" t="str">
            <v>204:143</v>
          </cell>
          <cell r="I68">
            <v>42577.506192129629</v>
          </cell>
          <cell r="J68">
            <v>0</v>
          </cell>
          <cell r="K68" t="str">
            <v>4009/4010</v>
          </cell>
          <cell r="L68" t="str">
            <v>STARKS</v>
          </cell>
          <cell r="M68">
            <v>3.047453703766223E-2</v>
          </cell>
          <cell r="N68">
            <v>43.883333334233612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https://search-rtdc-monitor-bjffxe2xuh6vdkpspy63sjmuny.us-east-1.es.amazonaws.com/_plugin/kibana/#/discover/Steve-Slow-Train-Analysis-(2080s-and-2083s)?_g=(refreshInterval:(display:Off,section:0,value:0),time:(from:'2016-07-26 10:22:20-0600',mode:absolute,to:'2016-07-26 13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8" t="str">
            <v>N</v>
          </cell>
          <cell r="X68">
            <v>1</v>
          </cell>
          <cell r="Y68">
            <v>23.298400000000001</v>
          </cell>
          <cell r="Z68">
            <v>1.43E-2</v>
          </cell>
          <cell r="AA68">
            <v>23.284100000000002</v>
          </cell>
          <cell r="AB68" t="e">
            <v>#N/A</v>
          </cell>
          <cell r="AC68" t="e">
            <v>#N/A</v>
          </cell>
          <cell r="AD68" t="str">
            <v>0156-26</v>
          </cell>
          <cell r="AE68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69">
          <cell r="A69" t="str">
            <v>157-26</v>
          </cell>
          <cell r="B69">
            <v>4020</v>
          </cell>
          <cell r="C69" t="str">
            <v>DE.1.0.7.0</v>
          </cell>
          <cell r="D69" t="str">
            <v>204:466</v>
          </cell>
          <cell r="E69">
            <v>42577.445335648146</v>
          </cell>
          <cell r="F69">
            <v>42577.446168981478</v>
          </cell>
          <cell r="G69">
            <v>1</v>
          </cell>
          <cell r="H69" t="str">
            <v>204:1606</v>
          </cell>
          <cell r="I69">
            <v>42577.521979166668</v>
          </cell>
          <cell r="J69">
            <v>0</v>
          </cell>
          <cell r="K69" t="str">
            <v>4019/4020</v>
          </cell>
          <cell r="L69" t="str">
            <v>GRASTON</v>
          </cell>
          <cell r="M69">
            <v>7.5810185189766344E-2</v>
          </cell>
          <cell r="P69">
            <v>109.16666667326353</v>
          </cell>
          <cell r="R69" t="str">
            <v>TENTATIVE - onboard triplex issue prevented track selection</v>
          </cell>
          <cell r="S69">
            <v>0</v>
          </cell>
          <cell r="T69" t="str">
            <v>NorthBound</v>
          </cell>
          <cell r="U69">
            <v>0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https://search-rtdc-monitor-bjffxe2xuh6vdkpspy63sjmuny.us-east-1.es.amazonaws.com/_plugin/kibana/#/discover/Steve-Slow-Train-Analysis-(2080s-and-2083s)?_g=(refreshInterval:(display:Off,section:0,value:0),time:(from:'2016-07-26 09:41:17-0600',mode:absolute,to:'2016-07-26 13:31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9" t="str">
            <v>Y</v>
          </cell>
          <cell r="X69">
            <v>1</v>
          </cell>
          <cell r="Y69">
            <v>4.6600000000000003E-2</v>
          </cell>
          <cell r="Z69">
            <v>0.16059999999999999</v>
          </cell>
          <cell r="AA69">
            <v>0.11399999999999999</v>
          </cell>
          <cell r="AB69" t="e">
            <v>#N/A</v>
          </cell>
          <cell r="AC69" t="e">
            <v>#N/A</v>
          </cell>
          <cell r="AD69" t="str">
            <v>0157-26</v>
          </cell>
          <cell r="AE69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70">
          <cell r="A70" t="str">
            <v>158-26</v>
          </cell>
          <cell r="B70">
            <v>4019</v>
          </cell>
          <cell r="C70" t="str">
            <v>DE.1.0.7.0</v>
          </cell>
          <cell r="D70" t="str">
            <v>204:232981</v>
          </cell>
          <cell r="E70">
            <v>42577.482939814814</v>
          </cell>
          <cell r="F70">
            <v>42577.483923611115</v>
          </cell>
          <cell r="G70">
            <v>1</v>
          </cell>
          <cell r="H70" t="str">
            <v>204:161</v>
          </cell>
          <cell r="I70">
            <v>42577.513749999998</v>
          </cell>
          <cell r="J70">
            <v>1</v>
          </cell>
          <cell r="K70" t="str">
            <v>4019/4020</v>
          </cell>
          <cell r="L70" t="str">
            <v>GRASTON</v>
          </cell>
          <cell r="M70">
            <v>2.9826388883520849E-2</v>
          </cell>
          <cell r="N70">
            <v>42.949999992270023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https://search-rtdc-monitor-bjffxe2xuh6vdkpspy63sjmuny.us-east-1.es.amazonaws.com/_plugin/kibana/#/discover/Steve-Slow-Train-Analysis-(2080s-and-2083s)?_g=(refreshInterval:(display:Off,section:0,value:0),time:(from:'2016-07-26 10:35:26-0600',mode:absolute,to:'2016-07-26 13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0" t="str">
            <v>N</v>
          </cell>
          <cell r="X70">
            <v>1</v>
          </cell>
          <cell r="Y70">
            <v>23.298100000000002</v>
          </cell>
          <cell r="Z70">
            <v>1.61E-2</v>
          </cell>
          <cell r="AA70">
            <v>23.282</v>
          </cell>
          <cell r="AB70">
            <v>127587</v>
          </cell>
          <cell r="AC70" t="str">
            <v>SIGNAL</v>
          </cell>
          <cell r="AD70" t="str">
            <v>0158-26</v>
          </cell>
          <cell r="AE70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71">
          <cell r="A71" t="str">
            <v>159-26</v>
          </cell>
          <cell r="B71">
            <v>4029</v>
          </cell>
          <cell r="C71" t="str">
            <v>DE.1.0.7.0</v>
          </cell>
          <cell r="D71" t="str">
            <v>204:19134</v>
          </cell>
          <cell r="E71">
            <v>42577.466134259259</v>
          </cell>
          <cell r="F71">
            <v>42577.467106481483</v>
          </cell>
          <cell r="G71">
            <v>1</v>
          </cell>
          <cell r="H71" t="str">
            <v>204:233266</v>
          </cell>
          <cell r="I71">
            <v>42577.492893518516</v>
          </cell>
          <cell r="J71">
            <v>0</v>
          </cell>
          <cell r="K71" t="str">
            <v>4029/4030</v>
          </cell>
          <cell r="L71" t="str">
            <v>BARTLETT</v>
          </cell>
          <cell r="M71">
            <v>2.5787037033296656E-2</v>
          </cell>
          <cell r="P71">
            <v>37.133333327947184</v>
          </cell>
          <cell r="R71" t="str">
            <v>Dispatcher error prevented init at DIA, inited at 61st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https://search-rtdc-monitor-bjffxe2xuh6vdkpspy63sjmuny.us-east-1.es.amazonaws.com/_plugin/kibana/#/discover/Steve-Slow-Train-Analysis-(2080s-and-2083s)?_g=(refreshInterval:(display:Off,section:0,value:0),time:(from:'2016-07-26 10:11:14-0600',mode:absolute,to:'2016-07-26 12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Y</v>
          </cell>
          <cell r="X71">
            <v>1</v>
          </cell>
          <cell r="Y71">
            <v>1.9134</v>
          </cell>
          <cell r="Z71">
            <v>23.326599999999999</v>
          </cell>
          <cell r="AA71">
            <v>21.4132</v>
          </cell>
          <cell r="AB71" t="e">
            <v>#N/A</v>
          </cell>
          <cell r="AC71" t="e">
            <v>#N/A</v>
          </cell>
          <cell r="AD71" t="str">
            <v>0159-26</v>
          </cell>
          <cell r="AE71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72">
          <cell r="A72" t="str">
            <v>160-26</v>
          </cell>
          <cell r="B72">
            <v>4030</v>
          </cell>
          <cell r="C72" t="str">
            <v>DE.1.0.7.0</v>
          </cell>
          <cell r="D72" t="str">
            <v>204:232936</v>
          </cell>
          <cell r="E72">
            <v>42577.493900462963</v>
          </cell>
          <cell r="F72">
            <v>42577.494942129626</v>
          </cell>
          <cell r="G72">
            <v>1</v>
          </cell>
          <cell r="H72" t="str">
            <v>204:406</v>
          </cell>
          <cell r="I72">
            <v>42577.525000000001</v>
          </cell>
          <cell r="J72">
            <v>1</v>
          </cell>
          <cell r="K72" t="str">
            <v>4029/4030</v>
          </cell>
          <cell r="L72" t="str">
            <v>BARTLETT</v>
          </cell>
          <cell r="M72">
            <v>3.0057870375458151E-2</v>
          </cell>
          <cell r="N72">
            <v>43.283333340659738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https://search-rtdc-monitor-bjffxe2xuh6vdkpspy63sjmuny.us-east-1.es.amazonaws.com/_plugin/kibana/#/discover/Steve-Slow-Train-Analysis-(2080s-and-2083s)?_g=(refreshInterval:(display:Off,section:0,value:0),time:(from:'2016-07-26 10:51:13-0600',mode:absolute,to:'2016-07-26 13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23.293600000000001</v>
          </cell>
          <cell r="Z72">
            <v>4.0599999999999997E-2</v>
          </cell>
          <cell r="AA72">
            <v>23.253</v>
          </cell>
          <cell r="AB72" t="e">
            <v>#N/A</v>
          </cell>
          <cell r="AC72" t="e">
            <v>#N/A</v>
          </cell>
          <cell r="AD72" t="str">
            <v>0160-26</v>
          </cell>
          <cell r="AE72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73">
          <cell r="A73" t="str">
            <v>161-26</v>
          </cell>
          <cell r="B73">
            <v>4025</v>
          </cell>
          <cell r="C73" t="str">
            <v>DE.1.0.7.0</v>
          </cell>
          <cell r="D73" t="str">
            <v>204:466</v>
          </cell>
          <cell r="E73">
            <v>42577.46980324074</v>
          </cell>
          <cell r="F73">
            <v>42577.471030092594</v>
          </cell>
          <cell r="G73">
            <v>1</v>
          </cell>
          <cell r="H73" t="str">
            <v>204:233281</v>
          </cell>
          <cell r="I73">
            <v>42577.501886574071</v>
          </cell>
          <cell r="J73">
            <v>0</v>
          </cell>
          <cell r="K73" t="str">
            <v>4025/4026</v>
          </cell>
          <cell r="L73" t="str">
            <v>STEWART</v>
          </cell>
          <cell r="M73">
            <v>3.085648147680331E-2</v>
          </cell>
          <cell r="N73">
            <v>44.433333326596767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https://search-rtdc-monitor-bjffxe2xuh6vdkpspy63sjmuny.us-east-1.es.amazonaws.com/_plugin/kibana/#/discover/Steve-Slow-Train-Analysis-(2080s-and-2083s)?_g=(refreshInterval:(display:Off,section:0,value:0),time:(from:'2016-07-26 10:16:31-0600',mode:absolute,to:'2016-07-26 13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3" t="str">
            <v>N</v>
          </cell>
          <cell r="X73">
            <v>1</v>
          </cell>
          <cell r="Y73">
            <v>4.6600000000000003E-2</v>
          </cell>
          <cell r="Z73">
            <v>23.328099999999999</v>
          </cell>
          <cell r="AA73">
            <v>23.281499999999998</v>
          </cell>
          <cell r="AB73" t="e">
            <v>#N/A</v>
          </cell>
          <cell r="AC73" t="e">
            <v>#N/A</v>
          </cell>
          <cell r="AD73" t="str">
            <v>0161-26</v>
          </cell>
          <cell r="AE73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74">
          <cell r="A74" t="str">
            <v>162-26</v>
          </cell>
          <cell r="B74">
            <v>4026</v>
          </cell>
          <cell r="C74" t="str">
            <v>DE.1.0.7.0</v>
          </cell>
          <cell r="D74" t="str">
            <v>204:232987</v>
          </cell>
          <cell r="E74">
            <v>42577.505196759259</v>
          </cell>
          <cell r="F74">
            <v>42577.506215277775</v>
          </cell>
          <cell r="G74">
            <v>1</v>
          </cell>
          <cell r="H74" t="str">
            <v>204:176</v>
          </cell>
          <cell r="I74">
            <v>42577.53833333333</v>
          </cell>
          <cell r="J74">
            <v>2</v>
          </cell>
          <cell r="K74" t="str">
            <v>4025/4026</v>
          </cell>
          <cell r="L74" t="str">
            <v>STEWART</v>
          </cell>
          <cell r="M74">
            <v>3.2118055554747116E-2</v>
          </cell>
          <cell r="N74">
            <v>46.249999998835847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https://search-rtdc-monitor-bjffxe2xuh6vdkpspy63sjmuny.us-east-1.es.amazonaws.com/_plugin/kibana/#/discover/Steve-Slow-Train-Analysis-(2080s-and-2083s)?_g=(refreshInterval:(display:Off,section:0,value:0),time:(from:'2016-07-26 11:07:29-0600',mode:absolute,to:'2016-07-26 13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4" t="str">
            <v>N</v>
          </cell>
          <cell r="X74">
            <v>1</v>
          </cell>
          <cell r="Y74">
            <v>23.2987</v>
          </cell>
          <cell r="Z74">
            <v>1.7600000000000001E-2</v>
          </cell>
          <cell r="AA74">
            <v>23.281099999999999</v>
          </cell>
          <cell r="AB74">
            <v>78469</v>
          </cell>
          <cell r="AC74" t="str">
            <v>GRADE CROSSING</v>
          </cell>
          <cell r="AD74" t="str">
            <v>0162-26</v>
          </cell>
          <cell r="AE74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75">
          <cell r="A75" t="str">
            <v>163-26</v>
          </cell>
          <cell r="B75">
            <v>4042</v>
          </cell>
          <cell r="C75" t="str">
            <v>DE.1.0.7.0</v>
          </cell>
          <cell r="D75" t="str">
            <v>204:433</v>
          </cell>
          <cell r="E75">
            <v>42577.476724537039</v>
          </cell>
          <cell r="F75">
            <v>42577.480069444442</v>
          </cell>
          <cell r="G75">
            <v>4</v>
          </cell>
          <cell r="H75" t="str">
            <v>204:233341</v>
          </cell>
          <cell r="I75">
            <v>42577.50545138889</v>
          </cell>
          <cell r="J75">
            <v>0</v>
          </cell>
          <cell r="K75" t="str">
            <v>4041/4042</v>
          </cell>
          <cell r="L75" t="str">
            <v>LOCKLEAR</v>
          </cell>
          <cell r="M75">
            <v>2.5381944447872229E-2</v>
          </cell>
          <cell r="N75">
            <v>36.55000000493601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https://search-rtdc-monitor-bjffxe2xuh6vdkpspy63sjmuny.us-east-1.es.amazonaws.com/_plugin/kibana/#/discover/Steve-Slow-Train-Analysis-(2080s-and-2083s)?_g=(refreshInterval:(display:Off,section:0,value:0),time:(from:'2016-07-26 10:26:29-0600',mode:absolute,to:'2016-07-26 13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5" t="str">
            <v>N</v>
          </cell>
          <cell r="X75">
            <v>1</v>
          </cell>
          <cell r="Y75">
            <v>4.3299999999999998E-2</v>
          </cell>
          <cell r="Z75">
            <v>23.334099999999999</v>
          </cell>
          <cell r="AA75">
            <v>23.290800000000001</v>
          </cell>
          <cell r="AB75" t="e">
            <v>#N/A</v>
          </cell>
          <cell r="AC75" t="e">
            <v>#N/A</v>
          </cell>
          <cell r="AD75" t="str">
            <v>0163-26</v>
          </cell>
          <cell r="AE75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76">
          <cell r="A76" t="str">
            <v>164-26</v>
          </cell>
          <cell r="B76">
            <v>4041</v>
          </cell>
          <cell r="C76" t="str">
            <v>DE.1.0.7.0</v>
          </cell>
          <cell r="D76" t="str">
            <v>204:232994</v>
          </cell>
          <cell r="E76">
            <v>42577.513009259259</v>
          </cell>
          <cell r="F76">
            <v>42577.513993055552</v>
          </cell>
          <cell r="G76">
            <v>1</v>
          </cell>
          <cell r="H76" t="str">
            <v>204:154</v>
          </cell>
          <cell r="I76">
            <v>42577.548460648148</v>
          </cell>
          <cell r="J76">
            <v>0</v>
          </cell>
          <cell r="K76" t="str">
            <v>4041/4042</v>
          </cell>
          <cell r="L76" t="str">
            <v>LOCKLEAR</v>
          </cell>
          <cell r="M76">
            <v>3.4467592595319729E-2</v>
          </cell>
          <cell r="N76">
            <v>49.63333333726041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https://search-rtdc-monitor-bjffxe2xuh6vdkpspy63sjmuny.us-east-1.es.amazonaws.com/_plugin/kibana/#/discover/Steve-Slow-Train-Analysis-(2080s-and-2083s)?_g=(refreshInterval:(display:Off,section:0,value:0),time:(from:'2016-07-26 11:18:44-0600',mode:absolute,to:'2016-07-26 14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76" t="str">
            <v>N</v>
          </cell>
          <cell r="X76">
            <v>1</v>
          </cell>
          <cell r="Y76">
            <v>23.299399999999999</v>
          </cell>
          <cell r="Z76">
            <v>1.54E-2</v>
          </cell>
          <cell r="AA76">
            <v>23.283999999999999</v>
          </cell>
          <cell r="AB76" t="e">
            <v>#N/A</v>
          </cell>
          <cell r="AC76" t="e">
            <v>#N/A</v>
          </cell>
          <cell r="AD76" t="str">
            <v>0164-26</v>
          </cell>
          <cell r="AE76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77">
          <cell r="A77" t="str">
            <v>165-26</v>
          </cell>
          <cell r="B77">
            <v>4031</v>
          </cell>
          <cell r="C77" t="str">
            <v>DE.1.0.7.0</v>
          </cell>
          <cell r="D77" t="str">
            <v>204:438</v>
          </cell>
          <cell r="E77">
            <v>42577.488182870373</v>
          </cell>
          <cell r="F77">
            <v>42577.489363425928</v>
          </cell>
          <cell r="G77">
            <v>1</v>
          </cell>
          <cell r="H77" t="str">
            <v>204:233334</v>
          </cell>
          <cell r="I77">
            <v>42577.516157407408</v>
          </cell>
          <cell r="J77">
            <v>0</v>
          </cell>
          <cell r="K77" t="str">
            <v>4031/4032</v>
          </cell>
          <cell r="L77" t="str">
            <v>BONDS</v>
          </cell>
          <cell r="M77">
            <v>2.679398148029577E-2</v>
          </cell>
          <cell r="N77">
            <v>38.583333331625909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https://search-rtdc-monitor-bjffxe2xuh6vdkpspy63sjmuny.us-east-1.es.amazonaws.com/_plugin/kibana/#/discover/Steve-Slow-Train-Analysis-(2080s-and-2083s)?_g=(refreshInterval:(display:Off,section:0,value:0),time:(from:'2016-07-26 10:42:59-0600',mode:absolute,to:'2016-07-26 13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7" t="str">
            <v>N</v>
          </cell>
          <cell r="X77">
            <v>1</v>
          </cell>
          <cell r="Y77">
            <v>4.3799999999999999E-2</v>
          </cell>
          <cell r="Z77">
            <v>23.333400000000001</v>
          </cell>
          <cell r="AA77">
            <v>23.2896</v>
          </cell>
          <cell r="AB77" t="e">
            <v>#N/A</v>
          </cell>
          <cell r="AC77" t="e">
            <v>#N/A</v>
          </cell>
          <cell r="AD77" t="str">
            <v>0165-26</v>
          </cell>
          <cell r="AE77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78">
          <cell r="A78" t="str">
            <v>166-26</v>
          </cell>
          <cell r="B78">
            <v>4032</v>
          </cell>
          <cell r="C78" t="str">
            <v>DE.1.0.7.0</v>
          </cell>
          <cell r="D78" t="str">
            <v>204:233017</v>
          </cell>
          <cell r="E78">
            <v>42577.521516203706</v>
          </cell>
          <cell r="F78">
            <v>42577.523043981484</v>
          </cell>
          <cell r="G78">
            <v>2</v>
          </cell>
          <cell r="H78" t="str">
            <v>204:139</v>
          </cell>
          <cell r="I78">
            <v>42577.556122685186</v>
          </cell>
          <cell r="J78">
            <v>0</v>
          </cell>
          <cell r="K78" t="str">
            <v>4031/4032</v>
          </cell>
          <cell r="L78" t="str">
            <v>BONDS</v>
          </cell>
          <cell r="M78">
            <v>3.3078703701903578E-2</v>
          </cell>
          <cell r="N78">
            <v>47.633333330741152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https://search-rtdc-monitor-bjffxe2xuh6vdkpspy63sjmuny.us-east-1.es.amazonaws.com/_plugin/kibana/#/discover/Steve-Slow-Train-Analysis-(2080s-and-2083s)?_g=(refreshInterval:(display:Off,section:0,value:0),time:(from:'2016-07-26 11:30:59-0600',mode:absolute,to:'2016-07-26 14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8" t="str">
            <v>N</v>
          </cell>
          <cell r="X78">
            <v>1</v>
          </cell>
          <cell r="Y78">
            <v>23.3017</v>
          </cell>
          <cell r="Z78">
            <v>1.3899999999999999E-2</v>
          </cell>
          <cell r="AA78">
            <v>23.287800000000001</v>
          </cell>
          <cell r="AB78" t="e">
            <v>#N/A</v>
          </cell>
          <cell r="AC78" t="e">
            <v>#N/A</v>
          </cell>
          <cell r="AD78" t="str">
            <v>0166-26</v>
          </cell>
          <cell r="AE78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79">
          <cell r="A79" t="str">
            <v>167-26</v>
          </cell>
          <cell r="B79">
            <v>4018</v>
          </cell>
          <cell r="C79" t="str">
            <v>DE.1.0.7.0</v>
          </cell>
          <cell r="D79" t="str">
            <v>204:473</v>
          </cell>
          <cell r="E79">
            <v>42577.497291666667</v>
          </cell>
          <cell r="F79">
            <v>42577.498912037037</v>
          </cell>
          <cell r="G79">
            <v>2</v>
          </cell>
          <cell r="H79" t="str">
            <v>204:233307</v>
          </cell>
          <cell r="I79">
            <v>42577.529745370368</v>
          </cell>
          <cell r="J79">
            <v>0</v>
          </cell>
          <cell r="K79" t="str">
            <v>4017/4018</v>
          </cell>
          <cell r="L79" t="str">
            <v>YOUNG</v>
          </cell>
          <cell r="M79">
            <v>3.0833333330519963E-2</v>
          </cell>
          <cell r="N79">
            <v>44.399999995948747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https://search-rtdc-monitor-bjffxe2xuh6vdkpspy63sjmuny.us-east-1.es.amazonaws.com/_plugin/kibana/#/discover/Steve-Slow-Train-Analysis-(2080s-and-2083s)?_g=(refreshInterval:(display:Off,section:0,value:0),time:(from:'2016-07-26 10:56:06-0600',mode:absolute,to:'2016-07-26 13:42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79" t="str">
            <v>N</v>
          </cell>
          <cell r="X79">
            <v>1</v>
          </cell>
          <cell r="Y79">
            <v>4.7300000000000002E-2</v>
          </cell>
          <cell r="Z79">
            <v>23.3307</v>
          </cell>
          <cell r="AA79">
            <v>23.2834</v>
          </cell>
          <cell r="AB79" t="e">
            <v>#N/A</v>
          </cell>
          <cell r="AC79" t="e">
            <v>#N/A</v>
          </cell>
          <cell r="AD79" t="str">
            <v>0167-26</v>
          </cell>
          <cell r="AE79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80">
          <cell r="A80" t="str">
            <v>168-26</v>
          </cell>
          <cell r="B80">
            <v>4017</v>
          </cell>
          <cell r="C80" t="str">
            <v>DE.1.0.7.0</v>
          </cell>
          <cell r="D80" t="str">
            <v>204:232986</v>
          </cell>
          <cell r="E80">
            <v>42577.533368055556</v>
          </cell>
          <cell r="F80">
            <v>42577.534722222219</v>
          </cell>
          <cell r="G80">
            <v>1</v>
          </cell>
          <cell r="H80" t="str">
            <v>204:209</v>
          </cell>
          <cell r="I80">
            <v>42577.569756944446</v>
          </cell>
          <cell r="J80">
            <v>0</v>
          </cell>
          <cell r="K80" t="str">
            <v>4017/4018</v>
          </cell>
          <cell r="L80" t="str">
            <v>YOUNG</v>
          </cell>
          <cell r="M80">
            <v>3.5034722226555459E-2</v>
          </cell>
          <cell r="N80">
            <v>50.450000006239861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https://search-rtdc-monitor-bjffxe2xuh6vdkpspy63sjmuny.us-east-1.es.amazonaws.com/_plugin/kibana/#/discover/Steve-Slow-Train-Analysis-(2080s-and-2083s)?_g=(refreshInterval:(display:Off,section:0,value:0),time:(from:'2016-07-26 11:48:03-0600',mode:absolute,to:'2016-07-26 14:40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0" t="str">
            <v>N</v>
          </cell>
          <cell r="X80">
            <v>1</v>
          </cell>
          <cell r="Y80">
            <v>23.2986</v>
          </cell>
          <cell r="Z80">
            <v>2.0899999999999998E-2</v>
          </cell>
          <cell r="AA80">
            <v>23.277699999999999</v>
          </cell>
          <cell r="AB80" t="e">
            <v>#N/A</v>
          </cell>
          <cell r="AC80" t="e">
            <v>#N/A</v>
          </cell>
          <cell r="AD80" t="str">
            <v>0168-26</v>
          </cell>
          <cell r="AE80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81">
          <cell r="A81" t="str">
            <v>169-26</v>
          </cell>
          <cell r="B81">
            <v>4009</v>
          </cell>
          <cell r="C81" t="str">
            <v>DE.1.0.7.0</v>
          </cell>
          <cell r="D81" t="str">
            <v>204:433</v>
          </cell>
          <cell r="E81">
            <v>42577.508217592593</v>
          </cell>
          <cell r="F81">
            <v>42577.510601851849</v>
          </cell>
          <cell r="G81">
            <v>3</v>
          </cell>
          <cell r="H81" t="str">
            <v>204:233300</v>
          </cell>
          <cell r="I81">
            <v>42577.535740740743</v>
          </cell>
          <cell r="J81">
            <v>0</v>
          </cell>
          <cell r="K81" t="str">
            <v>4009/4010</v>
          </cell>
          <cell r="L81" t="str">
            <v>MAYBERRY</v>
          </cell>
          <cell r="M81">
            <v>2.513888889370719E-2</v>
          </cell>
          <cell r="N81">
            <v>36.200000006938353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https://search-rtdc-monitor-bjffxe2xuh6vdkpspy63sjmuny.us-east-1.es.amazonaws.com/_plugin/kibana/#/discover/Steve-Slow-Train-Analysis-(2080s-and-2083s)?_g=(refreshInterval:(display:Off,section:0,value:0),time:(from:'2016-07-26 11:11:50-0600',mode:absolute,to:'2016-07-26 13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1" t="str">
            <v>N</v>
          </cell>
          <cell r="X81">
            <v>1</v>
          </cell>
          <cell r="Y81">
            <v>4.3299999999999998E-2</v>
          </cell>
          <cell r="Z81">
            <v>23.33</v>
          </cell>
          <cell r="AA81">
            <v>23.2867</v>
          </cell>
          <cell r="AB81" t="e">
            <v>#N/A</v>
          </cell>
          <cell r="AC81" t="e">
            <v>#N/A</v>
          </cell>
          <cell r="AD81" t="str">
            <v>0169-26</v>
          </cell>
          <cell r="AE81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82">
          <cell r="A82" t="str">
            <v>170-26</v>
          </cell>
          <cell r="B82">
            <v>4010</v>
          </cell>
          <cell r="C82" t="str">
            <v>DE.1.0.7.0</v>
          </cell>
          <cell r="D82" t="str">
            <v>204:232970</v>
          </cell>
          <cell r="E82">
            <v>42577.539027777777</v>
          </cell>
          <cell r="F82">
            <v>42577.540243055555</v>
          </cell>
          <cell r="G82">
            <v>1</v>
          </cell>
          <cell r="H82" t="str">
            <v>204:123</v>
          </cell>
          <cell r="I82">
            <v>42577.577928240738</v>
          </cell>
          <cell r="J82">
            <v>1</v>
          </cell>
          <cell r="K82" t="str">
            <v>4009/4010</v>
          </cell>
          <cell r="L82" t="str">
            <v>MAYBERRY</v>
          </cell>
          <cell r="M82">
            <v>3.7685185183363501E-2</v>
          </cell>
          <cell r="N82">
            <v>54.266666664043441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https://search-rtdc-monitor-bjffxe2xuh6vdkpspy63sjmuny.us-east-1.es.amazonaws.com/_plugin/kibana/#/discover/Steve-Slow-Train-Analysis-(2080s-and-2083s)?_g=(refreshInterval:(display:Off,section:0,value:0),time:(from:'2016-07-26 11:56:12-0600',mode:absolute,to:'2016-07-26 14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2" t="str">
            <v>N</v>
          </cell>
          <cell r="X82">
            <v>1</v>
          </cell>
          <cell r="Y82">
            <v>23.297000000000001</v>
          </cell>
          <cell r="Z82">
            <v>1.23E-2</v>
          </cell>
          <cell r="AA82">
            <v>23.284700000000001</v>
          </cell>
          <cell r="AB82" t="e">
            <v>#N/A</v>
          </cell>
          <cell r="AC82" t="e">
            <v>#N/A</v>
          </cell>
          <cell r="AD82" t="str">
            <v>0170-26</v>
          </cell>
          <cell r="AE82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83">
          <cell r="A83" t="str">
            <v>171-26</v>
          </cell>
          <cell r="B83">
            <v>4020</v>
          </cell>
          <cell r="C83" t="str">
            <v>DE.1.0.7.0</v>
          </cell>
          <cell r="D83" t="str">
            <v>204:19122</v>
          </cell>
          <cell r="E83">
            <v>42577.525081018517</v>
          </cell>
          <cell r="F83">
            <v>42577.525949074072</v>
          </cell>
          <cell r="G83">
            <v>1</v>
          </cell>
          <cell r="H83" t="str">
            <v>204:233305</v>
          </cell>
          <cell r="I83">
            <v>42577.548726851855</v>
          </cell>
          <cell r="J83">
            <v>0</v>
          </cell>
          <cell r="K83" t="str">
            <v>4019/4020</v>
          </cell>
          <cell r="L83" t="str">
            <v>WEBSTER</v>
          </cell>
          <cell r="M83">
            <v>2.2777777783630881E-2</v>
          </cell>
          <cell r="P83">
            <v>35.200000014156103</v>
          </cell>
          <cell r="R83" t="str">
            <v>DUS 2N was STOP, reinit @ 38th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https://search-rtdc-monitor-bjffxe2xuh6vdkpspy63sjmuny.us-east-1.es.amazonaws.com/_plugin/kibana/#/discover/Steve-Slow-Train-Analysis-(2080s-and-2083s)?_g=(refreshInterval:(display:Off,section:0,value:0),time:(from:'2016-07-26 11:36:07-0600',mode:absolute,to:'2016-07-26 14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3" t="str">
            <v>Y</v>
          </cell>
          <cell r="X83">
            <v>1</v>
          </cell>
          <cell r="Y83">
            <v>1.9121999999999999</v>
          </cell>
          <cell r="Z83">
            <v>23.330500000000001</v>
          </cell>
          <cell r="AA83">
            <v>21.418300000000002</v>
          </cell>
          <cell r="AB83" t="e">
            <v>#N/A</v>
          </cell>
          <cell r="AC83" t="e">
            <v>#N/A</v>
          </cell>
          <cell r="AD83" t="str">
            <v>0171-26</v>
          </cell>
          <cell r="AE83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84">
          <cell r="A84" t="str">
            <v>171-26</v>
          </cell>
          <cell r="B84">
            <v>4020</v>
          </cell>
          <cell r="C84" t="str">
            <v>DE.1.0.7.0</v>
          </cell>
          <cell r="D84" t="str">
            <v>204:458</v>
          </cell>
          <cell r="E84">
            <v>42577.517777777779</v>
          </cell>
          <cell r="F84">
            <v>42577.520312499997</v>
          </cell>
          <cell r="G84">
            <v>3</v>
          </cell>
          <cell r="H84" t="str">
            <v>204:1606</v>
          </cell>
          <cell r="I84">
            <v>42577.521979166668</v>
          </cell>
          <cell r="J84">
            <v>0</v>
          </cell>
          <cell r="K84" t="str">
            <v>4019/4020</v>
          </cell>
          <cell r="L84" t="str">
            <v>WEBSTER</v>
          </cell>
          <cell r="M84">
            <v>1.6666666706441902E-3</v>
          </cell>
          <cell r="S84">
            <v>0</v>
          </cell>
          <cell r="T84" t="str">
            <v>NorthBound</v>
          </cell>
          <cell r="U84">
            <v>0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https://search-rtdc-monitor-bjffxe2xuh6vdkpspy63sjmuny.us-east-1.es.amazonaws.com/_plugin/kibana/#/discover/Steve-Slow-Train-Analysis-(2080s-and-2083s)?_g=(refreshInterval:(display:Off,section:0,value:0),time:(from:'2016-07-26 11:25:36-0600',mode:absolute,to:'2016-07-26 13:31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4" t="str">
            <v>Y</v>
          </cell>
          <cell r="X84">
            <v>0</v>
          </cell>
          <cell r="Y84">
            <v>4.58E-2</v>
          </cell>
          <cell r="Z84">
            <v>0.16059999999999999</v>
          </cell>
          <cell r="AA84">
            <v>0.11479999999999999</v>
          </cell>
          <cell r="AB84" t="e">
            <v>#N/A</v>
          </cell>
          <cell r="AC84" t="e">
            <v>#N/A</v>
          </cell>
          <cell r="AD84" t="str">
            <v>0171-26</v>
          </cell>
          <cell r="AE84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85">
          <cell r="A85" t="str">
            <v>172-26</v>
          </cell>
          <cell r="B85">
            <v>4019</v>
          </cell>
          <cell r="C85" t="str">
            <v>DE.1.0.7.0</v>
          </cell>
          <cell r="D85" t="str">
            <v>204:232982</v>
          </cell>
          <cell r="E85">
            <v>42577.556041666663</v>
          </cell>
          <cell r="F85">
            <v>42577.557280092595</v>
          </cell>
          <cell r="G85">
            <v>1</v>
          </cell>
          <cell r="H85" t="str">
            <v>204:136</v>
          </cell>
          <cell r="I85">
            <v>42577.587071759262</v>
          </cell>
          <cell r="J85">
            <v>1</v>
          </cell>
          <cell r="K85" t="str">
            <v>4019/4020</v>
          </cell>
          <cell r="L85" t="str">
            <v>WEBSTER</v>
          </cell>
          <cell r="M85">
            <v>2.9791666667733807E-2</v>
          </cell>
          <cell r="N85">
            <v>42.900000001536682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https://search-rtdc-monitor-bjffxe2xuh6vdkpspy63sjmuny.us-east-1.es.amazonaws.com/_plugin/kibana/#/discover/Steve-Slow-Train-Analysis-(2080s-and-2083s)?_g=(refreshInterval:(display:Off,section:0,value:0),time:(from:'2016-07-26 12:20:42-0600',mode:absolute,to:'2016-07-26 15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85" t="str">
            <v>N</v>
          </cell>
          <cell r="X85">
            <v>1</v>
          </cell>
          <cell r="Y85">
            <v>23.298200000000001</v>
          </cell>
          <cell r="Z85">
            <v>1.3599999999999999E-2</v>
          </cell>
          <cell r="AA85">
            <v>23.284600000000001</v>
          </cell>
          <cell r="AB85">
            <v>63309</v>
          </cell>
          <cell r="AC85" t="str">
            <v>GRADE CROSSING</v>
          </cell>
          <cell r="AD85" t="str">
            <v>0172-26</v>
          </cell>
          <cell r="AE85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86">
          <cell r="A86" t="str">
            <v>173-26</v>
          </cell>
          <cell r="B86">
            <v>4029</v>
          </cell>
          <cell r="C86" t="str">
            <v>DE.1.0.7.0</v>
          </cell>
          <cell r="D86" t="str">
            <v>204:548</v>
          </cell>
          <cell r="E86">
            <v>42577.527025462965</v>
          </cell>
          <cell r="F86">
            <v>42577.528055555558</v>
          </cell>
          <cell r="G86">
            <v>1</v>
          </cell>
          <cell r="H86" t="str">
            <v>204:233310</v>
          </cell>
          <cell r="I86">
            <v>42577.557210648149</v>
          </cell>
          <cell r="J86">
            <v>0</v>
          </cell>
          <cell r="K86" t="str">
            <v>4029/4030</v>
          </cell>
          <cell r="L86" t="str">
            <v>BARTLETT</v>
          </cell>
          <cell r="M86">
            <v>2.9155092590372078E-2</v>
          </cell>
          <cell r="N86">
            <v>41.983333330135792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https://search-rtdc-monitor-bjffxe2xuh6vdkpspy63sjmuny.us-east-1.es.amazonaws.com/_plugin/kibana/#/discover/Steve-Slow-Train-Analysis-(2080s-and-2083s)?_g=(refreshInterval:(display:Off,section:0,value:0),time:(from:'2016-07-26 11:38:55-0600',mode:absolute,to:'2016-07-26 14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6" t="str">
            <v>N</v>
          </cell>
          <cell r="X86">
            <v>1</v>
          </cell>
          <cell r="Y86">
            <v>5.4800000000000001E-2</v>
          </cell>
          <cell r="Z86">
            <v>23.331</v>
          </cell>
          <cell r="AA86">
            <v>23.276199999999999</v>
          </cell>
          <cell r="AB86" t="e">
            <v>#N/A</v>
          </cell>
          <cell r="AC86" t="e">
            <v>#N/A</v>
          </cell>
          <cell r="AD86" t="str">
            <v>0173-26</v>
          </cell>
          <cell r="AE86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87">
          <cell r="A87" t="str">
            <v>174-26</v>
          </cell>
          <cell r="B87">
            <v>4030</v>
          </cell>
          <cell r="C87" t="str">
            <v>DE.1.0.7.0</v>
          </cell>
          <cell r="D87" t="str">
            <v>204:232996</v>
          </cell>
          <cell r="E87">
            <v>42577.566134259258</v>
          </cell>
          <cell r="F87">
            <v>42577.567199074074</v>
          </cell>
          <cell r="G87">
            <v>1</v>
          </cell>
          <cell r="H87" t="str">
            <v>204:395</v>
          </cell>
          <cell r="I87">
            <v>42577.598229166666</v>
          </cell>
          <cell r="J87">
            <v>0</v>
          </cell>
          <cell r="K87" t="str">
            <v>4029/4030</v>
          </cell>
          <cell r="L87" t="str">
            <v>BARTLETT</v>
          </cell>
          <cell r="M87">
            <v>3.1030092592118308E-2</v>
          </cell>
          <cell r="N87">
            <v>44.683333332650363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https://search-rtdc-monitor-bjffxe2xuh6vdkpspy63sjmuny.us-east-1.es.amazonaws.com/_plugin/kibana/#/discover/Steve-Slow-Train-Analysis-(2080s-and-2083s)?_g=(refreshInterval:(display:Off,section:0,value:0),time:(from:'2016-07-26 12:35:14-0600',mode:absolute,to:'2016-07-26 15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7" t="str">
            <v>N</v>
          </cell>
          <cell r="X87">
            <v>1</v>
          </cell>
          <cell r="Y87">
            <v>23.299600000000002</v>
          </cell>
          <cell r="Z87">
            <v>3.95E-2</v>
          </cell>
          <cell r="AA87">
            <v>23.260100000000001</v>
          </cell>
          <cell r="AB87" t="e">
            <v>#N/A</v>
          </cell>
          <cell r="AC87" t="e">
            <v>#N/A</v>
          </cell>
          <cell r="AD87" t="str">
            <v>0174-26</v>
          </cell>
          <cell r="AE87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88">
          <cell r="A88" t="str">
            <v>175-26</v>
          </cell>
          <cell r="B88">
            <v>4025</v>
          </cell>
          <cell r="C88" t="str">
            <v>DE.1.0.7.0</v>
          </cell>
          <cell r="D88" t="str">
            <v>204:508</v>
          </cell>
          <cell r="E88">
            <v>42577.54047453704</v>
          </cell>
          <cell r="F88">
            <v>42577.541550925926</v>
          </cell>
          <cell r="G88">
            <v>1</v>
          </cell>
          <cell r="H88" t="str">
            <v>204:233268</v>
          </cell>
          <cell r="I88">
            <v>42577.574363425927</v>
          </cell>
          <cell r="J88">
            <v>0</v>
          </cell>
          <cell r="K88" t="str">
            <v>4025/4026</v>
          </cell>
          <cell r="L88" t="str">
            <v>STEWART</v>
          </cell>
          <cell r="M88">
            <v>3.2812500001455192E-2</v>
          </cell>
          <cell r="N88">
            <v>47.250000002095476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https://search-rtdc-monitor-bjffxe2xuh6vdkpspy63sjmuny.us-east-1.es.amazonaws.com/_plugin/kibana/#/discover/Steve-Slow-Train-Analysis-(2080s-and-2083s)?_g=(refreshInterval:(display:Off,section:0,value:0),time:(from:'2016-07-26 11:58:17-0600',mode:absolute,to:'2016-07-26 14:47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8" t="str">
            <v>N</v>
          </cell>
          <cell r="X88">
            <v>1</v>
          </cell>
          <cell r="Y88">
            <v>5.0799999999999998E-2</v>
          </cell>
          <cell r="Z88">
            <v>23.326799999999999</v>
          </cell>
          <cell r="AA88">
            <v>23.276</v>
          </cell>
          <cell r="AB88" t="e">
            <v>#N/A</v>
          </cell>
          <cell r="AC88" t="e">
            <v>#N/A</v>
          </cell>
          <cell r="AD88" t="str">
            <v>0175-26</v>
          </cell>
          <cell r="AE88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89">
          <cell r="A89" t="str">
            <v>176-26</v>
          </cell>
          <cell r="B89">
            <v>4026</v>
          </cell>
          <cell r="C89" t="str">
            <v>DE.1.0.7.0</v>
          </cell>
          <cell r="D89" t="str">
            <v>204:232965</v>
          </cell>
          <cell r="E89">
            <v>42577.577361111114</v>
          </cell>
          <cell r="F89">
            <v>42577.578402777777</v>
          </cell>
          <cell r="G89">
            <v>1</v>
          </cell>
          <cell r="H89" t="str">
            <v>204:158</v>
          </cell>
          <cell r="I89">
            <v>42577.610115740739</v>
          </cell>
          <cell r="J89">
            <v>0</v>
          </cell>
          <cell r="K89" t="str">
            <v>4025/4026</v>
          </cell>
          <cell r="L89" t="str">
            <v>STEWART</v>
          </cell>
          <cell r="M89">
            <v>3.1712962962046731E-2</v>
          </cell>
          <cell r="N89">
            <v>45.666666665347293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https://search-rtdc-monitor-bjffxe2xuh6vdkpspy63sjmuny.us-east-1.es.amazonaws.com/_plugin/kibana/#/discover/Steve-Slow-Train-Analysis-(2080s-and-2083s)?_g=(refreshInterval:(display:Off,section:0,value:0),time:(from:'2016-07-26 12:51:24-0600',mode:absolute,to:'2016-07-26 15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9" t="str">
            <v>N</v>
          </cell>
          <cell r="X89">
            <v>1</v>
          </cell>
          <cell r="Y89">
            <v>23.296500000000002</v>
          </cell>
          <cell r="Z89">
            <v>1.5800000000000002E-2</v>
          </cell>
          <cell r="AA89">
            <v>23.280700000000003</v>
          </cell>
          <cell r="AB89" t="e">
            <v>#N/A</v>
          </cell>
          <cell r="AC89" t="e">
            <v>#N/A</v>
          </cell>
          <cell r="AD89" t="str">
            <v>0176-26</v>
          </cell>
          <cell r="AE89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90">
          <cell r="A90" t="str">
            <v>177-26</v>
          </cell>
          <cell r="B90">
            <v>4042</v>
          </cell>
          <cell r="C90" t="str">
            <v>DE.1.0.7.0</v>
          </cell>
          <cell r="D90" t="str">
            <v>204:464</v>
          </cell>
          <cell r="E90">
            <v>42577.549826388888</v>
          </cell>
          <cell r="F90">
            <v>42577.55091435185</v>
          </cell>
          <cell r="G90">
            <v>1</v>
          </cell>
          <cell r="H90" t="str">
            <v>204:233334</v>
          </cell>
          <cell r="I90">
            <v>42577.576990740738</v>
          </cell>
          <cell r="J90">
            <v>0</v>
          </cell>
          <cell r="K90" t="str">
            <v>4041/4042</v>
          </cell>
          <cell r="L90" t="str">
            <v>LOCKLEAR</v>
          </cell>
          <cell r="M90">
            <v>2.6076388887304347E-2</v>
          </cell>
          <cell r="N90">
            <v>37.54999999771826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https://search-rtdc-monitor-bjffxe2xuh6vdkpspy63sjmuny.us-east-1.es.amazonaws.com/_plugin/kibana/#/discover/Steve-Slow-Train-Analysis-(2080s-and-2083s)?_g=(refreshInterval:(display:Off,section:0,value:0),time:(from:'2016-07-26 12:11:45-0600',mode:absolute,to:'2016-07-26 14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0" t="str">
            <v>N</v>
          </cell>
          <cell r="X90">
            <v>1</v>
          </cell>
          <cell r="Y90">
            <v>4.6399999999999997E-2</v>
          </cell>
          <cell r="Z90">
            <v>23.333400000000001</v>
          </cell>
          <cell r="AA90">
            <v>23.287000000000003</v>
          </cell>
          <cell r="AB90" t="e">
            <v>#N/A</v>
          </cell>
          <cell r="AC90" t="e">
            <v>#N/A</v>
          </cell>
          <cell r="AD90" t="str">
            <v>0177-26</v>
          </cell>
          <cell r="AE90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91">
          <cell r="A91" t="str">
            <v>178-26</v>
          </cell>
          <cell r="B91">
            <v>4041</v>
          </cell>
          <cell r="C91" t="str">
            <v>DE.1.0.7.0</v>
          </cell>
          <cell r="D91" t="str">
            <v>204:233015</v>
          </cell>
          <cell r="E91">
            <v>42577.587685185186</v>
          </cell>
          <cell r="F91">
            <v>42577.588888888888</v>
          </cell>
          <cell r="G91">
            <v>1</v>
          </cell>
          <cell r="H91" t="str">
            <v>204:149</v>
          </cell>
          <cell r="I91">
            <v>42577.620416666665</v>
          </cell>
          <cell r="J91">
            <v>2</v>
          </cell>
          <cell r="K91" t="str">
            <v>4041/4042</v>
          </cell>
          <cell r="L91" t="str">
            <v>LOCKLEAR</v>
          </cell>
          <cell r="M91">
            <v>3.1527777777228039E-2</v>
          </cell>
          <cell r="N91">
            <v>45.399999999208376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https://search-rtdc-monitor-bjffxe2xuh6vdkpspy63sjmuny.us-east-1.es.amazonaws.com/_plugin/kibana/#/discover/Steve-Slow-Train-Analysis-(2080s-and-2083s)?_g=(refreshInterval:(display:Off,section:0,value:0),time:(from:'2016-07-26 13:06:16-0600',mode:absolute,to:'2016-07-26 15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1" t="str">
            <v>N</v>
          </cell>
          <cell r="X91">
            <v>1</v>
          </cell>
          <cell r="Y91">
            <v>23.301500000000001</v>
          </cell>
          <cell r="Z91">
            <v>1.49E-2</v>
          </cell>
          <cell r="AA91">
            <v>23.2866</v>
          </cell>
          <cell r="AB91">
            <v>37462</v>
          </cell>
          <cell r="AC91" t="str">
            <v>GRADE CROSSING</v>
          </cell>
          <cell r="AD91" t="str">
            <v>0178-26</v>
          </cell>
          <cell r="AE91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92">
          <cell r="A92" t="str">
            <v>179-26</v>
          </cell>
          <cell r="B92">
            <v>4031</v>
          </cell>
          <cell r="C92" t="str">
            <v>DE.1.0.7.0</v>
          </cell>
          <cell r="D92" t="str">
            <v>204:19152</v>
          </cell>
          <cell r="E92">
            <v>42577.570023148146</v>
          </cell>
          <cell r="F92">
            <v>42577.570543981485</v>
          </cell>
          <cell r="G92">
            <v>0</v>
          </cell>
          <cell r="H92" t="str">
            <v>204:233339</v>
          </cell>
          <cell r="I92">
            <v>42577.59516203704</v>
          </cell>
          <cell r="J92">
            <v>0</v>
          </cell>
          <cell r="K92" t="str">
            <v>4031/4032</v>
          </cell>
          <cell r="L92" t="str">
            <v>BONDS</v>
          </cell>
          <cell r="M92">
            <v>2.4618055555038154E-2</v>
          </cell>
          <cell r="P92">
            <v>44.733333333861083</v>
          </cell>
          <cell r="R92" t="str">
            <v>DUS 2N was STOP, reinit @ 38th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https://search-rtdc-monitor-bjffxe2xuh6vdkpspy63sjmuny.us-east-1.es.amazonaws.com/_plugin/kibana/#/discover/Steve-Slow-Train-Analysis-(2080s-and-2083s)?_g=(refreshInterval:(display:Off,section:0,value:0),time:(from:'2016-07-26 12:40:50-0600',mode:absolute,to:'2016-07-26 15:17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2" t="str">
            <v>Y</v>
          </cell>
          <cell r="X92">
            <v>1</v>
          </cell>
          <cell r="Y92">
            <v>1.9152</v>
          </cell>
          <cell r="Z92">
            <v>23.3339</v>
          </cell>
          <cell r="AA92">
            <v>21.418700000000001</v>
          </cell>
          <cell r="AB92">
            <v>2789</v>
          </cell>
          <cell r="AC92" t="str">
            <v>SIGNAL</v>
          </cell>
          <cell r="AD92" t="str">
            <v>0179-26</v>
          </cell>
          <cell r="AE92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93">
          <cell r="A93" t="str">
            <v>179-26</v>
          </cell>
          <cell r="B93">
            <v>4031</v>
          </cell>
          <cell r="C93" t="str">
            <v>DE.1.0.7.0</v>
          </cell>
          <cell r="D93" t="str">
            <v>204:442</v>
          </cell>
          <cell r="E93">
            <v>42577.557673611111</v>
          </cell>
          <cell r="F93">
            <v>42577.558703703704</v>
          </cell>
          <cell r="G93">
            <v>1</v>
          </cell>
          <cell r="H93" t="str">
            <v>204:1071</v>
          </cell>
          <cell r="I93">
            <v>42577.562939814816</v>
          </cell>
          <cell r="J93">
            <v>0</v>
          </cell>
          <cell r="K93" t="str">
            <v>4031/4032</v>
          </cell>
          <cell r="L93" t="str">
            <v>BONDS</v>
          </cell>
          <cell r="M93">
            <v>4.2361111118225381E-3</v>
          </cell>
          <cell r="S93">
            <v>0</v>
          </cell>
          <cell r="T93" t="str">
            <v>NorthBound</v>
          </cell>
          <cell r="U93">
            <v>0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https://search-rtdc-monitor-bjffxe2xuh6vdkpspy63sjmuny.us-east-1.es.amazonaws.com/_plugin/kibana/#/discover/Steve-Slow-Train-Analysis-(2080s-and-2083s)?_g=(refreshInterval:(display:Off,section:0,value:0),time:(from:'2016-07-26 12:23:03-0600',mode:absolute,to:'2016-07-26 14:30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3" t="str">
            <v>Y</v>
          </cell>
          <cell r="X93">
            <v>0</v>
          </cell>
          <cell r="Y93">
            <v>4.4200000000000003E-2</v>
          </cell>
          <cell r="Z93">
            <v>0.1071</v>
          </cell>
          <cell r="AA93">
            <v>6.2899999999999998E-2</v>
          </cell>
          <cell r="AB93">
            <v>2789</v>
          </cell>
          <cell r="AC93" t="str">
            <v>SIGNAL</v>
          </cell>
          <cell r="AD93" t="str">
            <v>0179-26</v>
          </cell>
          <cell r="AE93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94">
          <cell r="A94" t="str">
            <v>179-26</v>
          </cell>
          <cell r="B94">
            <v>4031</v>
          </cell>
          <cell r="C94" t="str">
            <v>DE.1.0.7.0</v>
          </cell>
          <cell r="D94" t="str">
            <v>204:6476</v>
          </cell>
          <cell r="E94">
            <v>42577.565196759257</v>
          </cell>
          <cell r="F94">
            <v>42577.565787037034</v>
          </cell>
          <cell r="G94">
            <v>0</v>
          </cell>
          <cell r="H94" t="str">
            <v>204:7675</v>
          </cell>
          <cell r="I94">
            <v>42577.567997685182</v>
          </cell>
          <cell r="J94">
            <v>1</v>
          </cell>
          <cell r="K94" t="str">
            <v>4031/4032</v>
          </cell>
          <cell r="L94" t="str">
            <v>BONDS</v>
          </cell>
          <cell r="M94">
            <v>2.2106481483206153E-3</v>
          </cell>
          <cell r="S94">
            <v>0</v>
          </cell>
          <cell r="T94" t="str">
            <v>NorthBound</v>
          </cell>
          <cell r="U94">
            <v>0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https://search-rtdc-monitor-bjffxe2xuh6vdkpspy63sjmuny.us-east-1.es.amazonaws.com/_plugin/kibana/#/discover/Steve-Slow-Train-Analysis-(2080s-and-2083s)?_g=(refreshInterval:(display:Off,section:0,value:0),time:(from:'2016-07-26 12:33:53-0600',mode:absolute,to:'2016-07-26 14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4" t="str">
            <v>Y</v>
          </cell>
          <cell r="X94">
            <v>0</v>
          </cell>
          <cell r="Y94">
            <v>0.64759999999999995</v>
          </cell>
          <cell r="Z94">
            <v>0.76749999999999996</v>
          </cell>
          <cell r="AA94">
            <v>0.11990000000000001</v>
          </cell>
          <cell r="AB94">
            <v>2789</v>
          </cell>
          <cell r="AC94" t="str">
            <v>SIGNAL</v>
          </cell>
          <cell r="AD94" t="str">
            <v>0179-26</v>
          </cell>
          <cell r="AE94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95">
          <cell r="A95" t="str">
            <v>180-26</v>
          </cell>
          <cell r="B95">
            <v>4032</v>
          </cell>
          <cell r="C95" t="str">
            <v>DE.1.0.7.0</v>
          </cell>
          <cell r="D95" t="str">
            <v>204:233005</v>
          </cell>
          <cell r="E95">
            <v>42577.598900462966</v>
          </cell>
          <cell r="F95">
            <v>42577.599594907406</v>
          </cell>
          <cell r="G95">
            <v>1</v>
          </cell>
          <cell r="H95" t="str">
            <v>204:130</v>
          </cell>
          <cell r="I95">
            <v>42577.630104166667</v>
          </cell>
          <cell r="J95">
            <v>1</v>
          </cell>
          <cell r="K95" t="str">
            <v>4031/4032</v>
          </cell>
          <cell r="L95" t="str">
            <v>BONDS</v>
          </cell>
          <cell r="M95">
            <v>3.050925926072523E-2</v>
          </cell>
          <cell r="N95">
            <v>43.933333335444331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https://search-rtdc-monitor-bjffxe2xuh6vdkpspy63sjmuny.us-east-1.es.amazonaws.com/_plugin/kibana/#/discover/Steve-Slow-Train-Analysis-(2080s-and-2083s)?_g=(refreshInterval:(display:Off,section:0,value:0),time:(from:'2016-07-26 13:22:25-0600',mode:absolute,to:'2016-07-26 16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5" t="str">
            <v>N</v>
          </cell>
          <cell r="X95">
            <v>1</v>
          </cell>
          <cell r="Y95">
            <v>23.3005</v>
          </cell>
          <cell r="Z95">
            <v>1.2999999999999999E-2</v>
          </cell>
          <cell r="AA95">
            <v>23.287499999999998</v>
          </cell>
          <cell r="AB95" t="e">
            <v>#N/A</v>
          </cell>
          <cell r="AC95" t="e">
            <v>#N/A</v>
          </cell>
          <cell r="AD95" t="str">
            <v>0180-26</v>
          </cell>
          <cell r="AE95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96">
          <cell r="A96" t="str">
            <v>181-26</v>
          </cell>
          <cell r="B96">
            <v>4018</v>
          </cell>
          <cell r="C96" t="str">
            <v>DE.1.0.7.0</v>
          </cell>
          <cell r="D96" t="str">
            <v>204:509</v>
          </cell>
          <cell r="E96">
            <v>42577.572268518517</v>
          </cell>
          <cell r="F96">
            <v>42577.57340277778</v>
          </cell>
          <cell r="G96">
            <v>1</v>
          </cell>
          <cell r="H96" t="str">
            <v>204:233314</v>
          </cell>
          <cell r="I96">
            <v>42577.600868055553</v>
          </cell>
          <cell r="J96">
            <v>0</v>
          </cell>
          <cell r="K96" t="str">
            <v>4017/4018</v>
          </cell>
          <cell r="L96" t="str">
            <v>YOUNG</v>
          </cell>
          <cell r="M96">
            <v>2.7465277773444541E-2</v>
          </cell>
          <cell r="N96">
            <v>39.549999993760139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https://search-rtdc-monitor-bjffxe2xuh6vdkpspy63sjmuny.us-east-1.es.amazonaws.com/_plugin/kibana/#/discover/Steve-Slow-Train-Analysis-(2080s-and-2083s)?_g=(refreshInterval:(display:Off,section:0,value:0),time:(from:'2016-07-26 12:44:04-0600',mode:absolute,to:'2016-07-26 15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6" t="str">
            <v>N</v>
          </cell>
          <cell r="X96">
            <v>1</v>
          </cell>
          <cell r="Y96">
            <v>5.0900000000000001E-2</v>
          </cell>
          <cell r="Z96">
            <v>23.331399999999999</v>
          </cell>
          <cell r="AA96">
            <v>23.2805</v>
          </cell>
          <cell r="AB96" t="e">
            <v>#N/A</v>
          </cell>
          <cell r="AC96" t="e">
            <v>#N/A</v>
          </cell>
          <cell r="AD96" t="str">
            <v>0181-26</v>
          </cell>
          <cell r="AE96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97">
          <cell r="A97" t="str">
            <v>182-26</v>
          </cell>
          <cell r="B97">
            <v>4017</v>
          </cell>
          <cell r="C97" t="str">
            <v>DE.1.0.7.0</v>
          </cell>
          <cell r="D97" t="str">
            <v>204:233002</v>
          </cell>
          <cell r="E97">
            <v>42577.610185185185</v>
          </cell>
          <cell r="F97">
            <v>42577.611145833333</v>
          </cell>
          <cell r="G97">
            <v>1</v>
          </cell>
          <cell r="H97" t="str">
            <v>204:145</v>
          </cell>
          <cell r="I97">
            <v>42577.643773148149</v>
          </cell>
          <cell r="J97">
            <v>0</v>
          </cell>
          <cell r="K97" t="str">
            <v>4017/4018</v>
          </cell>
          <cell r="L97" t="str">
            <v>YOUNG</v>
          </cell>
          <cell r="M97">
            <v>3.2627314816636499E-2</v>
          </cell>
          <cell r="N97">
            <v>46.983333335956559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https://search-rtdc-monitor-bjffxe2xuh6vdkpspy63sjmuny.us-east-1.es.amazonaws.com/_plugin/kibana/#/discover/Steve-Slow-Train-Analysis-(2080s-and-2083s)?_g=(refreshInterval:(display:Off,section:0,value:0),time:(from:'2016-07-26 13:38:40-0600',mode:absolute,to:'2016-07-26 16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7" t="str">
            <v>N</v>
          </cell>
          <cell r="X97">
            <v>1</v>
          </cell>
          <cell r="Y97">
            <v>23.3002</v>
          </cell>
          <cell r="Z97">
            <v>1.4500000000000001E-2</v>
          </cell>
          <cell r="AA97">
            <v>23.285699999999999</v>
          </cell>
          <cell r="AB97" t="e">
            <v>#N/A</v>
          </cell>
          <cell r="AC97" t="e">
            <v>#N/A</v>
          </cell>
          <cell r="AD97" t="str">
            <v>0182-26</v>
          </cell>
          <cell r="AE97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98">
          <cell r="A98" t="str">
            <v>183-26</v>
          </cell>
          <cell r="B98">
            <v>4009</v>
          </cell>
          <cell r="C98" t="str">
            <v>DE.1.0.7.0</v>
          </cell>
          <cell r="D98" t="str">
            <v>204:440</v>
          </cell>
          <cell r="E98">
            <v>42577.58048611111</v>
          </cell>
          <cell r="F98">
            <v>42577.581655092596</v>
          </cell>
          <cell r="G98">
            <v>1</v>
          </cell>
          <cell r="H98" t="str">
            <v>204:233318</v>
          </cell>
          <cell r="I98">
            <v>42577.611620370371</v>
          </cell>
          <cell r="J98">
            <v>0</v>
          </cell>
          <cell r="K98" t="str">
            <v>4009/4010</v>
          </cell>
          <cell r="L98" t="str">
            <v>MAYBERRY</v>
          </cell>
          <cell r="M98">
            <v>2.9965277775772847E-2</v>
          </cell>
          <cell r="N98">
            <v>43.1499999971129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https://search-rtdc-monitor-bjffxe2xuh6vdkpspy63sjmuny.us-east-1.es.amazonaws.com/_plugin/kibana/#/discover/Steve-Slow-Train-Analysis-(2080s-and-2083s)?_g=(refreshInterval:(display:Off,section:0,value:0),time:(from:'2016-07-26 12:55:54-0600',mode:absolute,to:'2016-07-26 15:40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8" t="str">
            <v>N</v>
          </cell>
          <cell r="X98">
            <v>1</v>
          </cell>
          <cell r="Y98">
            <v>4.3999999999999997E-2</v>
          </cell>
          <cell r="Z98">
            <v>23.331800000000001</v>
          </cell>
          <cell r="AA98">
            <v>23.287800000000001</v>
          </cell>
          <cell r="AB98" t="e">
            <v>#N/A</v>
          </cell>
          <cell r="AC98" t="e">
            <v>#N/A</v>
          </cell>
          <cell r="AD98" t="str">
            <v>0183-26</v>
          </cell>
          <cell r="AE98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99">
          <cell r="A99" t="str">
            <v>184-26</v>
          </cell>
          <cell r="B99">
            <v>4010</v>
          </cell>
          <cell r="C99" t="str">
            <v>DE.1.0.7.0</v>
          </cell>
          <cell r="D99" t="str">
            <v>204:232988</v>
          </cell>
          <cell r="E99">
            <v>42577.616782407407</v>
          </cell>
          <cell r="F99">
            <v>42577.617777777778</v>
          </cell>
          <cell r="G99">
            <v>1</v>
          </cell>
          <cell r="H99" t="str">
            <v>204:143</v>
          </cell>
          <cell r="I99">
            <v>42577.652592592596</v>
          </cell>
          <cell r="J99">
            <v>0</v>
          </cell>
          <cell r="K99" t="str">
            <v>4009/4010</v>
          </cell>
          <cell r="L99" t="str">
            <v>MAYBERRY</v>
          </cell>
          <cell r="M99">
            <v>3.4814814818673767E-2</v>
          </cell>
          <cell r="N99">
            <v>50.133333338890225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https://search-rtdc-monitor-bjffxe2xuh6vdkpspy63sjmuny.us-east-1.es.amazonaws.com/_plugin/kibana/#/discover/Steve-Slow-Train-Analysis-(2080s-and-2083s)?_g=(refreshInterval:(display:Off,section:0,value:0),time:(from:'2016-07-26 13:48:10-0600',mode:absolute,to:'2016-07-26 16:39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9" t="str">
            <v>N</v>
          </cell>
          <cell r="X99">
            <v>1</v>
          </cell>
          <cell r="Y99">
            <v>23.2988</v>
          </cell>
          <cell r="Z99">
            <v>1.43E-2</v>
          </cell>
          <cell r="AA99">
            <v>23.284500000000001</v>
          </cell>
          <cell r="AB99" t="e">
            <v>#N/A</v>
          </cell>
          <cell r="AC99" t="e">
            <v>#N/A</v>
          </cell>
          <cell r="AD99" t="str">
            <v>0184-26</v>
          </cell>
          <cell r="AE99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100">
          <cell r="A100" t="str">
            <v>185-26</v>
          </cell>
          <cell r="B100">
            <v>4020</v>
          </cell>
          <cell r="C100" t="str">
            <v>DE.1.0.7.0</v>
          </cell>
          <cell r="D100" t="str">
            <v>204:431</v>
          </cell>
          <cell r="E100">
            <v>42577.589224537034</v>
          </cell>
          <cell r="F100">
            <v>42577.590300925927</v>
          </cell>
          <cell r="G100">
            <v>1</v>
          </cell>
          <cell r="H100" t="str">
            <v>204:233298</v>
          </cell>
          <cell r="I100">
            <v>42577.620347222219</v>
          </cell>
          <cell r="J100">
            <v>0</v>
          </cell>
          <cell r="K100" t="str">
            <v>4019/4020</v>
          </cell>
          <cell r="L100" t="str">
            <v>WEBSTER</v>
          </cell>
          <cell r="M100">
            <v>3.0046296291402541E-2</v>
          </cell>
          <cell r="N100">
            <v>43.266666659619659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https://search-rtdc-monitor-bjffxe2xuh6vdkpspy63sjmuny.us-east-1.es.amazonaws.com/_plugin/kibana/#/discover/Steve-Slow-Train-Analysis-(2080s-and-2083s)?_g=(refreshInterval:(display:Off,section:0,value:0),time:(from:'2016-07-26 13:08:29-0600',mode:absolute,to:'2016-07-26 15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0" t="str">
            <v>N</v>
          </cell>
          <cell r="X100">
            <v>1</v>
          </cell>
          <cell r="Y100">
            <v>4.3099999999999999E-2</v>
          </cell>
          <cell r="Z100">
            <v>23.329799999999999</v>
          </cell>
          <cell r="AA100">
            <v>23.2867</v>
          </cell>
          <cell r="AB100" t="e">
            <v>#N/A</v>
          </cell>
          <cell r="AC100" t="e">
            <v>#N/A</v>
          </cell>
          <cell r="AD100" t="str">
            <v>0185-26</v>
          </cell>
          <cell r="AE100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101">
          <cell r="A101" t="str">
            <v>186-26</v>
          </cell>
          <cell r="B101">
            <v>4019</v>
          </cell>
          <cell r="C101" t="str">
            <v>DE.1.0.7.0</v>
          </cell>
          <cell r="D101" t="str">
            <v>204:232983</v>
          </cell>
          <cell r="E101">
            <v>42577.629861111112</v>
          </cell>
          <cell r="F101">
            <v>42577.631064814814</v>
          </cell>
          <cell r="G101">
            <v>1</v>
          </cell>
          <cell r="H101" t="str">
            <v>204:143</v>
          </cell>
          <cell r="I101">
            <v>42577.661874999998</v>
          </cell>
          <cell r="J101">
            <v>1</v>
          </cell>
          <cell r="K101" t="str">
            <v>4019/4020</v>
          </cell>
          <cell r="L101" t="str">
            <v>WEBSTER</v>
          </cell>
          <cell r="M101">
            <v>3.0810185184236616E-2</v>
          </cell>
          <cell r="N101">
            <v>44.366666665300727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https://search-rtdc-monitor-bjffxe2xuh6vdkpspy63sjmuny.us-east-1.es.amazonaws.com/_plugin/kibana/#/discover/Steve-Slow-Train-Analysis-(2080s-and-2083s)?_g=(refreshInterval:(display:Off,section:0,value:0),time:(from:'2016-07-26 14:07:00-0600',mode:absolute,to:'2016-07-26 16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1" t="str">
            <v>N</v>
          </cell>
          <cell r="X101">
            <v>1</v>
          </cell>
          <cell r="Y101">
            <v>23.298300000000001</v>
          </cell>
          <cell r="Z101">
            <v>1.43E-2</v>
          </cell>
          <cell r="AA101">
            <v>23.284000000000002</v>
          </cell>
          <cell r="AB101">
            <v>78469</v>
          </cell>
          <cell r="AC101" t="str">
            <v>GRADE CROSSING</v>
          </cell>
          <cell r="AD101" t="str">
            <v>0186-26</v>
          </cell>
          <cell r="AE101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102">
          <cell r="A102" t="str">
            <v>187-26</v>
          </cell>
          <cell r="B102">
            <v>4029</v>
          </cell>
          <cell r="C102" t="str">
            <v>DE.1.0.7.0</v>
          </cell>
          <cell r="D102" t="str">
            <v>204:566</v>
          </cell>
          <cell r="E102">
            <v>42577.601168981484</v>
          </cell>
          <cell r="F102">
            <v>42577.602048611108</v>
          </cell>
          <cell r="G102">
            <v>1</v>
          </cell>
          <cell r="H102" t="str">
            <v>204:233278</v>
          </cell>
          <cell r="I102">
            <v>42577.630648148152</v>
          </cell>
          <cell r="J102">
            <v>0</v>
          </cell>
          <cell r="K102" t="str">
            <v>4029/4030</v>
          </cell>
          <cell r="L102" t="str">
            <v>BARTLETT</v>
          </cell>
          <cell r="M102">
            <v>2.8599537043191958E-2</v>
          </cell>
          <cell r="N102">
            <v>41.18333334219642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https://search-rtdc-monitor-bjffxe2xuh6vdkpspy63sjmuny.us-east-1.es.amazonaws.com/_plugin/kibana/#/discover/Steve-Slow-Train-Analysis-(2080s-and-2083s)?_g=(refreshInterval:(display:Off,section:0,value:0),time:(from:'2016-07-26 13:25:41-0600',mode:absolute,to:'2016-07-26 16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2" t="str">
            <v>N</v>
          </cell>
          <cell r="X102">
            <v>1</v>
          </cell>
          <cell r="Y102">
            <v>5.6599999999999998E-2</v>
          </cell>
          <cell r="Z102">
            <v>23.3278</v>
          </cell>
          <cell r="AA102">
            <v>23.2712</v>
          </cell>
          <cell r="AB102" t="e">
            <v>#N/A</v>
          </cell>
          <cell r="AC102" t="e">
            <v>#N/A</v>
          </cell>
          <cell r="AD102" t="str">
            <v>0187-26</v>
          </cell>
          <cell r="AE102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103">
          <cell r="A103" t="str">
            <v>188-26</v>
          </cell>
          <cell r="B103">
            <v>4030</v>
          </cell>
          <cell r="C103" t="str">
            <v>DE.1.0.7.0</v>
          </cell>
          <cell r="D103" t="str">
            <v>204:232975</v>
          </cell>
          <cell r="E103">
            <v>42577.638680555552</v>
          </cell>
          <cell r="F103">
            <v>42577.639432870368</v>
          </cell>
          <cell r="G103">
            <v>1</v>
          </cell>
          <cell r="H103" t="str">
            <v>204:409</v>
          </cell>
          <cell r="I103">
            <v>42577.671157407407</v>
          </cell>
          <cell r="J103">
            <v>0</v>
          </cell>
          <cell r="K103" t="str">
            <v>4029/4030</v>
          </cell>
          <cell r="L103" t="str">
            <v>BARTLETT</v>
          </cell>
          <cell r="M103">
            <v>3.1724537038826384E-2</v>
          </cell>
          <cell r="N103">
            <v>45.683333335909992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https://search-rtdc-monitor-bjffxe2xuh6vdkpspy63sjmuny.us-east-1.es.amazonaws.com/_plugin/kibana/#/discover/Steve-Slow-Train-Analysis-(2080s-and-2083s)?_g=(refreshInterval:(display:Off,section:0,value:0),time:(from:'2016-07-26 14:19:42-0600',mode:absolute,to:'2016-07-26 17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3" t="str">
            <v>N</v>
          </cell>
          <cell r="X103">
            <v>1</v>
          </cell>
          <cell r="Y103">
            <v>23.297499999999999</v>
          </cell>
          <cell r="Z103">
            <v>4.0899999999999999E-2</v>
          </cell>
          <cell r="AA103">
            <v>23.256599999999999</v>
          </cell>
          <cell r="AB103" t="e">
            <v>#N/A</v>
          </cell>
          <cell r="AC103" t="e">
            <v>#N/A</v>
          </cell>
          <cell r="AD103" t="str">
            <v>0188-26</v>
          </cell>
          <cell r="AE103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104">
          <cell r="A104" t="str">
            <v>189-26</v>
          </cell>
          <cell r="B104">
            <v>4025</v>
          </cell>
          <cell r="C104" t="str">
            <v>DE.1.0.7.0</v>
          </cell>
          <cell r="D104" t="str">
            <v>204:467</v>
          </cell>
          <cell r="E104">
            <v>42577.611909722225</v>
          </cell>
          <cell r="F104">
            <v>42577.612916666665</v>
          </cell>
          <cell r="G104">
            <v>1</v>
          </cell>
          <cell r="H104" t="str">
            <v>204:233293</v>
          </cell>
          <cell r="I104">
            <v>42577.640057870369</v>
          </cell>
          <cell r="J104">
            <v>1</v>
          </cell>
          <cell r="K104" t="str">
            <v>4025/4026</v>
          </cell>
          <cell r="L104" t="str">
            <v>STEWART</v>
          </cell>
          <cell r="M104">
            <v>2.7141203703649808E-2</v>
          </cell>
          <cell r="N104">
            <v>39.083333333255723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https://search-rtdc-monitor-bjffxe2xuh6vdkpspy63sjmuny.us-east-1.es.amazonaws.com/_plugin/kibana/#/discover/Steve-Slow-Train-Analysis-(2080s-and-2083s)?_g=(refreshInterval:(display:Off,section:0,value:0),time:(from:'2016-07-26 13:41:09-0600',mode:absolute,to:'2016-07-26 16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4" t="str">
            <v>N</v>
          </cell>
          <cell r="X104">
            <v>1</v>
          </cell>
          <cell r="Y104">
            <v>4.6699999999999998E-2</v>
          </cell>
          <cell r="Z104">
            <v>23.3293</v>
          </cell>
          <cell r="AA104">
            <v>23.282599999999999</v>
          </cell>
          <cell r="AB104" t="e">
            <v>#N/A</v>
          </cell>
          <cell r="AC104" t="e">
            <v>#N/A</v>
          </cell>
          <cell r="AD104" t="str">
            <v>0189-26</v>
          </cell>
          <cell r="AE104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105">
          <cell r="A105" t="str">
            <v>190-26</v>
          </cell>
          <cell r="B105">
            <v>4026</v>
          </cell>
          <cell r="C105" t="str">
            <v>DE.1.0.7.0</v>
          </cell>
          <cell r="D105" t="str">
            <v>204:232966</v>
          </cell>
          <cell r="E105">
            <v>42577.649988425925</v>
          </cell>
          <cell r="F105">
            <v>42577.651134259257</v>
          </cell>
          <cell r="G105">
            <v>1</v>
          </cell>
          <cell r="H105" t="str">
            <v>204:170</v>
          </cell>
          <cell r="I105">
            <v>42577.682430555556</v>
          </cell>
          <cell r="J105">
            <v>0</v>
          </cell>
          <cell r="K105" t="str">
            <v>4025/4026</v>
          </cell>
          <cell r="L105" t="str">
            <v>STEWART</v>
          </cell>
          <cell r="M105">
            <v>3.1296296299842652E-2</v>
          </cell>
          <cell r="N105">
            <v>45.066666671773419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https://search-rtdc-monitor-bjffxe2xuh6vdkpspy63sjmuny.us-east-1.es.amazonaws.com/_plugin/kibana/#/discover/Steve-Slow-Train-Analysis-(2080s-and-2083s)?_g=(refreshInterval:(display:Off,section:0,value:0),time:(from:'2016-07-26 14:35:59-0600',mode:absolute,to:'2016-07-26 17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5" t="str">
            <v>N</v>
          </cell>
          <cell r="X105">
            <v>1</v>
          </cell>
          <cell r="Y105">
            <v>23.296600000000002</v>
          </cell>
          <cell r="Z105">
            <v>1.7000000000000001E-2</v>
          </cell>
          <cell r="AA105">
            <v>23.279600000000002</v>
          </cell>
          <cell r="AB105" t="e">
            <v>#N/A</v>
          </cell>
          <cell r="AC105" t="e">
            <v>#N/A</v>
          </cell>
          <cell r="AD105" t="str">
            <v>0190-26</v>
          </cell>
          <cell r="AE105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106">
          <cell r="A106" t="str">
            <v>191-26</v>
          </cell>
          <cell r="B106">
            <v>4042</v>
          </cell>
          <cell r="C106" t="str">
            <v>DE.1.0.7.0</v>
          </cell>
          <cell r="D106" t="str">
            <v>204:500</v>
          </cell>
          <cell r="E106">
            <v>42577.621898148151</v>
          </cell>
          <cell r="F106">
            <v>42577.623113425929</v>
          </cell>
          <cell r="G106">
            <v>1</v>
          </cell>
          <cell r="H106" t="str">
            <v>204:233334</v>
          </cell>
          <cell r="I106">
            <v>42577.649872685186</v>
          </cell>
          <cell r="J106">
            <v>0</v>
          </cell>
          <cell r="K106" t="str">
            <v>4041/4042</v>
          </cell>
          <cell r="L106" t="str">
            <v>LOCKLEAR</v>
          </cell>
          <cell r="M106">
            <v>2.675925925723277E-2</v>
          </cell>
          <cell r="N106">
            <v>38.533333330415189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https://search-rtdc-monitor-bjffxe2xuh6vdkpspy63sjmuny.us-east-1.es.amazonaws.com/_plugin/kibana/#/discover/Steve-Slow-Train-Analysis-(2080s-and-2083s)?_g=(refreshInterval:(display:Off,section:0,value:0),time:(from:'2016-07-26 13:55:32-0600',mode:absolute,to:'2016-07-26 16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6" t="str">
            <v>N</v>
          </cell>
          <cell r="X106">
            <v>1</v>
          </cell>
          <cell r="Y106">
            <v>0.05</v>
          </cell>
          <cell r="Z106">
            <v>23.333400000000001</v>
          </cell>
          <cell r="AA106">
            <v>23.2834</v>
          </cell>
          <cell r="AB106" t="e">
            <v>#N/A</v>
          </cell>
          <cell r="AC106" t="e">
            <v>#N/A</v>
          </cell>
          <cell r="AD106" t="str">
            <v>0191-26</v>
          </cell>
          <cell r="AE106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107">
          <cell r="A107" t="str">
            <v>192-26</v>
          </cell>
          <cell r="B107">
            <v>4041</v>
          </cell>
          <cell r="C107" t="str">
            <v>DE.1.0.7.0</v>
          </cell>
          <cell r="D107" t="str">
            <v>204:127855</v>
          </cell>
          <cell r="E107">
            <v>42577.67664351852</v>
          </cell>
          <cell r="F107">
            <v>42577.661423611113</v>
          </cell>
          <cell r="G107">
            <v>1</v>
          </cell>
          <cell r="H107" t="str">
            <v>204:147</v>
          </cell>
          <cell r="I107">
            <v>42577.694560185184</v>
          </cell>
          <cell r="J107">
            <v>1</v>
          </cell>
          <cell r="K107" t="str">
            <v>4041/4042</v>
          </cell>
          <cell r="L107" t="str">
            <v>LOCKLEAR</v>
          </cell>
          <cell r="M107">
            <v>3.3136574071249925E-2</v>
          </cell>
          <cell r="P107">
            <v>47.716666662599891</v>
          </cell>
          <cell r="R107" t="str">
            <v>Onboard in-route failure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https://search-rtdc-monitor-bjffxe2xuh6vdkpspy63sjmuny.us-east-1.es.amazonaws.com/_plugin/kibana/#/discover/Steve-Slow-Train-Analysis-(2080s-and-2083s)?_g=(refreshInterval:(display:Off,section:0,value:0),time:(from:'2016-07-26 15:14:22-0600',mode:absolute,to:'2016-07-26 17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7" t="str">
            <v>Y</v>
          </cell>
          <cell r="X107">
            <v>1</v>
          </cell>
          <cell r="Y107">
            <v>12.785500000000001</v>
          </cell>
          <cell r="Z107">
            <v>1.47E-2</v>
          </cell>
          <cell r="AA107">
            <v>12.770800000000001</v>
          </cell>
          <cell r="AB107">
            <v>33257</v>
          </cell>
          <cell r="AC107" t="str">
            <v>GRADE CROSSING</v>
          </cell>
          <cell r="AD107" t="str">
            <v>0192-26</v>
          </cell>
          <cell r="AE107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108">
          <cell r="A108" t="str">
            <v>192-26</v>
          </cell>
          <cell r="B108">
            <v>4041</v>
          </cell>
          <cell r="C108" t="str">
            <v>DE.1.0.7.0</v>
          </cell>
          <cell r="D108" t="str">
            <v>204:233013</v>
          </cell>
          <cell r="E108">
            <v>42577.659641203703</v>
          </cell>
          <cell r="F108">
            <v>42577.661469907405</v>
          </cell>
          <cell r="G108">
            <v>2</v>
          </cell>
          <cell r="H108" t="str">
            <v>204:147</v>
          </cell>
          <cell r="I108">
            <v>42577.694606481484</v>
          </cell>
          <cell r="J108">
            <v>1</v>
          </cell>
          <cell r="K108" t="str">
            <v>4041/4042</v>
          </cell>
          <cell r="L108" t="str">
            <v>LOCKLEAR</v>
          </cell>
          <cell r="M108">
            <v>3.3136574078525882E-2</v>
          </cell>
          <cell r="S108">
            <v>0</v>
          </cell>
          <cell r="T108" t="str">
            <v>Southbound</v>
          </cell>
          <cell r="U108">
            <v>0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https://search-rtdc-monitor-bjffxe2xuh6vdkpspy63sjmuny.us-east-1.es.amazonaws.com/_plugin/kibana/#/discover/Steve-Slow-Train-Analysis-(2080s-and-2083s)?_g=(refreshInterval:(display:Off,section:0,value:0),time:(from:'2016-07-26 14:49:53-0600',mode:absolute,to:'2016-07-26 17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8" t="str">
            <v>Y</v>
          </cell>
          <cell r="X108">
            <v>0</v>
          </cell>
          <cell r="Y108">
            <v>23.301300000000001</v>
          </cell>
          <cell r="Z108">
            <v>23.3</v>
          </cell>
          <cell r="AA108">
            <v>1.300000000000523E-3</v>
          </cell>
          <cell r="AB108">
            <v>33257</v>
          </cell>
          <cell r="AC108" t="str">
            <v>GRADE CROSSING</v>
          </cell>
          <cell r="AD108" t="str">
            <v>0192-26</v>
          </cell>
          <cell r="AE108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109">
          <cell r="A109" t="str">
            <v>193-26</v>
          </cell>
          <cell r="B109">
            <v>4031</v>
          </cell>
          <cell r="C109" t="str">
            <v>DE.1.0.7.0</v>
          </cell>
          <cell r="D109" t="str">
            <v>204:440</v>
          </cell>
          <cell r="E109">
            <v>42577.63140046296</v>
          </cell>
          <cell r="F109">
            <v>42577.632395833331</v>
          </cell>
          <cell r="G109">
            <v>1</v>
          </cell>
          <cell r="H109" t="str">
            <v>204:233342</v>
          </cell>
          <cell r="I109">
            <v>42577.661712962959</v>
          </cell>
          <cell r="J109">
            <v>0</v>
          </cell>
          <cell r="K109" t="str">
            <v>4031/4032</v>
          </cell>
          <cell r="L109" t="str">
            <v>BONDS</v>
          </cell>
          <cell r="M109">
            <v>2.9317129628907423E-2</v>
          </cell>
          <cell r="N109">
            <v>42.21666666562669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https://search-rtdc-monitor-bjffxe2xuh6vdkpspy63sjmuny.us-east-1.es.amazonaws.com/_plugin/kibana/#/discover/Steve-Slow-Train-Analysis-(2080s-and-2083s)?_g=(refreshInterval:(display:Off,section:0,value:0),time:(from:'2016-07-26 14:09:13-0600',mode:absolute,to:'2016-07-26 16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9" t="str">
            <v>N</v>
          </cell>
          <cell r="X109">
            <v>1</v>
          </cell>
          <cell r="Y109">
            <v>4.3999999999999997E-2</v>
          </cell>
          <cell r="Z109">
            <v>23.334199999999999</v>
          </cell>
          <cell r="AA109">
            <v>23.290199999999999</v>
          </cell>
          <cell r="AB109" t="e">
            <v>#N/A</v>
          </cell>
          <cell r="AC109" t="e">
            <v>#N/A</v>
          </cell>
          <cell r="AD109" t="str">
            <v>0193-26</v>
          </cell>
          <cell r="AE109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110">
          <cell r="A110" t="str">
            <v>194-26</v>
          </cell>
          <cell r="B110">
            <v>4032</v>
          </cell>
          <cell r="C110" t="str">
            <v>DE.1.0.7.0</v>
          </cell>
          <cell r="D110" t="str">
            <v>204:233011</v>
          </cell>
          <cell r="E110">
            <v>42577.666678240741</v>
          </cell>
          <cell r="F110">
            <v>42577.667453703703</v>
          </cell>
          <cell r="G110">
            <v>1</v>
          </cell>
          <cell r="H110" t="str">
            <v>204:143</v>
          </cell>
          <cell r="I110">
            <v>42577.702361111114</v>
          </cell>
          <cell r="J110">
            <v>0</v>
          </cell>
          <cell r="K110" t="str">
            <v>4031/4032</v>
          </cell>
          <cell r="L110" t="str">
            <v>BONDS</v>
          </cell>
          <cell r="M110">
            <v>3.4907407411083113E-2</v>
          </cell>
          <cell r="N110">
            <v>50.266666671959683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https://search-rtdc-monitor-bjffxe2xuh6vdkpspy63sjmuny.us-east-1.es.amazonaws.com/_plugin/kibana/#/discover/Steve-Slow-Train-Analysis-(2080s-and-2083s)?_g=(refreshInterval:(display:Off,section:0,value:0),time:(from:'2016-07-26 15:00:01-0600',mode:absolute,to:'2016-07-26 17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0" t="str">
            <v>N</v>
          </cell>
          <cell r="X110">
            <v>1</v>
          </cell>
          <cell r="Y110">
            <v>23.301100000000002</v>
          </cell>
          <cell r="Z110">
            <v>1.43E-2</v>
          </cell>
          <cell r="AA110">
            <v>23.286800000000003</v>
          </cell>
          <cell r="AB110" t="e">
            <v>#N/A</v>
          </cell>
          <cell r="AC110" t="e">
            <v>#N/A</v>
          </cell>
          <cell r="AD110" t="str">
            <v>0194-26</v>
          </cell>
          <cell r="AE110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111">
          <cell r="A111" t="str">
            <v>195-26</v>
          </cell>
          <cell r="B111">
            <v>4018</v>
          </cell>
          <cell r="C111" t="str">
            <v>DE.1.0.7.0</v>
          </cell>
          <cell r="D111" t="str">
            <v>204:449</v>
          </cell>
          <cell r="E111">
            <v>42577.646157407406</v>
          </cell>
          <cell r="F111">
            <v>42577.647233796299</v>
          </cell>
          <cell r="G111">
            <v>1</v>
          </cell>
          <cell r="H111" t="str">
            <v>204:233324</v>
          </cell>
          <cell r="I111">
            <v>42577.674375000002</v>
          </cell>
          <cell r="J111">
            <v>0</v>
          </cell>
          <cell r="K111" t="str">
            <v>4017/4018</v>
          </cell>
          <cell r="L111" t="str">
            <v>YOUNG</v>
          </cell>
          <cell r="M111">
            <v>2.7141203703649808E-2</v>
          </cell>
          <cell r="N111">
            <v>39.083333333255723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https://search-rtdc-monitor-bjffxe2xuh6vdkpspy63sjmuny.us-east-1.es.amazonaws.com/_plugin/kibana/#/discover/Steve-Slow-Train-Analysis-(2080s-and-2083s)?_g=(refreshInterval:(display:Off,section:0,value:0),time:(from:'2016-07-26 14:30:28-0600',mode:absolute,to:'2016-07-26 17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1" t="str">
            <v>N</v>
          </cell>
          <cell r="X111">
            <v>1</v>
          </cell>
          <cell r="Y111">
            <v>4.4900000000000002E-2</v>
          </cell>
          <cell r="Z111">
            <v>23.3324</v>
          </cell>
          <cell r="AA111">
            <v>23.287500000000001</v>
          </cell>
          <cell r="AB111" t="e">
            <v>#N/A</v>
          </cell>
          <cell r="AC111" t="e">
            <v>#N/A</v>
          </cell>
          <cell r="AD111" t="str">
            <v>0195-26</v>
          </cell>
          <cell r="AE111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112">
          <cell r="A112" t="str">
            <v>196-26</v>
          </cell>
          <cell r="B112">
            <v>4017</v>
          </cell>
          <cell r="C112" t="str">
            <v>DE.1.0.7.0</v>
          </cell>
          <cell r="D112" t="str">
            <v>204:233011</v>
          </cell>
          <cell r="E112">
            <v>42577.680648148147</v>
          </cell>
          <cell r="F112">
            <v>42577.681689814817</v>
          </cell>
          <cell r="G112">
            <v>1</v>
          </cell>
          <cell r="H112" t="str">
            <v>204:187</v>
          </cell>
          <cell r="I112">
            <v>42577.714050925926</v>
          </cell>
          <cell r="J112">
            <v>0</v>
          </cell>
          <cell r="K112" t="str">
            <v>4017/4018</v>
          </cell>
          <cell r="L112" t="str">
            <v>YOUNG</v>
          </cell>
          <cell r="M112">
            <v>3.2361111108912155E-2</v>
          </cell>
          <cell r="N112">
            <v>46.599999996833503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https://search-rtdc-monitor-bjffxe2xuh6vdkpspy63sjmuny.us-east-1.es.amazonaws.com/_plugin/kibana/#/discover/Steve-Slow-Train-Analysis-(2080s-and-2083s)?_g=(refreshInterval:(display:Off,section:0,value:0),time:(from:'2016-07-26 15:20:08-0600',mode:absolute,to:'2016-07-26 18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2" t="str">
            <v>N</v>
          </cell>
          <cell r="X112">
            <v>1</v>
          </cell>
          <cell r="Y112">
            <v>23.301100000000002</v>
          </cell>
          <cell r="Z112">
            <v>1.8700000000000001E-2</v>
          </cell>
          <cell r="AA112">
            <v>23.282400000000003</v>
          </cell>
          <cell r="AB112" t="e">
            <v>#N/A</v>
          </cell>
          <cell r="AC112" t="e">
            <v>#N/A</v>
          </cell>
          <cell r="AD112" t="str">
            <v>0196-26</v>
          </cell>
          <cell r="AE112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113">
          <cell r="A113" t="str">
            <v>197-26</v>
          </cell>
          <cell r="B113">
            <v>4009</v>
          </cell>
          <cell r="C113" t="str">
            <v>DE.1.0.7.0</v>
          </cell>
          <cell r="D113" t="str">
            <v>204:438</v>
          </cell>
          <cell r="E113">
            <v>42577.653935185182</v>
          </cell>
          <cell r="F113">
            <v>42577.655127314814</v>
          </cell>
          <cell r="G113">
            <v>1</v>
          </cell>
          <cell r="H113" t="str">
            <v>204:233274</v>
          </cell>
          <cell r="I113">
            <v>42577.68346064815</v>
          </cell>
          <cell r="J113">
            <v>0</v>
          </cell>
          <cell r="K113" t="str">
            <v>4009/4010</v>
          </cell>
          <cell r="L113" t="str">
            <v>MAYBERRY</v>
          </cell>
          <cell r="M113">
            <v>2.8333333335467614E-2</v>
          </cell>
          <cell r="N113">
            <v>40.800000003073364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https://search-rtdc-monitor-bjffxe2xuh6vdkpspy63sjmuny.us-east-1.es.amazonaws.com/_plugin/kibana/#/discover/Steve-Slow-Train-Analysis-(2080s-and-2083s)?_g=(refreshInterval:(display:Off,section:0,value:0),time:(from:'2016-07-26 14:41:40-0600',mode:absolute,to:'2016-07-26 17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3" t="str">
            <v>N</v>
          </cell>
          <cell r="X113">
            <v>1</v>
          </cell>
          <cell r="Y113">
            <v>4.3799999999999999E-2</v>
          </cell>
          <cell r="Z113">
            <v>23.327400000000001</v>
          </cell>
          <cell r="AA113">
            <v>23.2836</v>
          </cell>
          <cell r="AB113" t="e">
            <v>#N/A</v>
          </cell>
          <cell r="AC113" t="e">
            <v>#N/A</v>
          </cell>
          <cell r="AD113" t="str">
            <v>0197-26</v>
          </cell>
          <cell r="AE113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114">
          <cell r="A114" t="str">
            <v>198-26</v>
          </cell>
          <cell r="B114">
            <v>4010</v>
          </cell>
          <cell r="C114" t="str">
            <v>DE.1.0.7.0</v>
          </cell>
          <cell r="D114" t="str">
            <v>204:232970</v>
          </cell>
          <cell r="E114">
            <v>42577.685185185182</v>
          </cell>
          <cell r="F114">
            <v>42577.686840277776</v>
          </cell>
          <cell r="G114">
            <v>2</v>
          </cell>
          <cell r="H114" t="str">
            <v>204:143</v>
          </cell>
          <cell r="I114">
            <v>42577.721643518518</v>
          </cell>
          <cell r="J114">
            <v>0</v>
          </cell>
          <cell r="K114" t="str">
            <v>4009/4010</v>
          </cell>
          <cell r="L114" t="str">
            <v>MAYBERRY</v>
          </cell>
          <cell r="M114">
            <v>3.4803240741894115E-2</v>
          </cell>
          <cell r="N114">
            <v>50.116666668327525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https://search-rtdc-monitor-bjffxe2xuh6vdkpspy63sjmuny.us-east-1.es.amazonaws.com/_plugin/kibana/#/discover/Steve-Slow-Train-Analysis-(2080s-and-2083s)?_g=(refreshInterval:(display:Off,section:0,value:0),time:(from:'2016-07-26 15:26:40-0600',mode:absolute,to:'2016-07-26 18:19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4" t="str">
            <v>N</v>
          </cell>
          <cell r="X114">
            <v>1</v>
          </cell>
          <cell r="Y114">
            <v>23.297000000000001</v>
          </cell>
          <cell r="Z114">
            <v>1.43E-2</v>
          </cell>
          <cell r="AA114">
            <v>23.282700000000002</v>
          </cell>
          <cell r="AB114" t="e">
            <v>#N/A</v>
          </cell>
          <cell r="AC114" t="e">
            <v>#N/A</v>
          </cell>
          <cell r="AD114" t="str">
            <v>0198-26</v>
          </cell>
          <cell r="AE114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115">
          <cell r="A115" t="str">
            <v>199-26</v>
          </cell>
          <cell r="B115">
            <v>4020</v>
          </cell>
          <cell r="C115" t="str">
            <v>DE.1.0.7.0</v>
          </cell>
          <cell r="D115" t="str">
            <v>204:447</v>
          </cell>
          <cell r="E115">
            <v>42577.663807870369</v>
          </cell>
          <cell r="F115">
            <v>42577.665011574078</v>
          </cell>
          <cell r="G115">
            <v>1</v>
          </cell>
          <cell r="H115" t="str">
            <v>204:233307</v>
          </cell>
          <cell r="I115">
            <v>42577.692974537036</v>
          </cell>
          <cell r="J115">
            <v>0</v>
          </cell>
          <cell r="K115" t="str">
            <v>4019/4020</v>
          </cell>
          <cell r="L115" t="str">
            <v>WEBSTER</v>
          </cell>
          <cell r="M115">
            <v>2.7962962958554272E-2</v>
          </cell>
          <cell r="N115">
            <v>40.266666660318151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https://search-rtdc-monitor-bjffxe2xuh6vdkpspy63sjmuny.us-east-1.es.amazonaws.com/_plugin/kibana/#/discover/Steve-Slow-Train-Analysis-(2080s-and-2083s)?_g=(refreshInterval:(display:Off,section:0,value:0),time:(from:'2016-07-26 14:55:53-0600',mode:absolute,to:'2016-07-26 17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5" t="str">
            <v>N</v>
          </cell>
          <cell r="X115">
            <v>1</v>
          </cell>
          <cell r="Y115">
            <v>4.4699999999999997E-2</v>
          </cell>
          <cell r="Z115">
            <v>23.3307</v>
          </cell>
          <cell r="AA115">
            <v>23.286000000000001</v>
          </cell>
          <cell r="AB115" t="e">
            <v>#N/A</v>
          </cell>
          <cell r="AC115" t="e">
            <v>#N/A</v>
          </cell>
          <cell r="AD115" t="str">
            <v>0199-26</v>
          </cell>
          <cell r="AE115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116">
          <cell r="A116" t="str">
            <v>200-26</v>
          </cell>
          <cell r="B116">
            <v>4019</v>
          </cell>
          <cell r="C116" t="str">
            <v>DE.1.0.7.0</v>
          </cell>
          <cell r="D116" t="str">
            <v>204:232977</v>
          </cell>
          <cell r="E116">
            <v>42577.701041666667</v>
          </cell>
          <cell r="F116">
            <v>42577.702060185184</v>
          </cell>
          <cell r="G116">
            <v>1</v>
          </cell>
          <cell r="H116" t="str">
            <v>204:141</v>
          </cell>
          <cell r="I116">
            <v>42577.733981481484</v>
          </cell>
          <cell r="J116">
            <v>1</v>
          </cell>
          <cell r="K116" t="str">
            <v>4019/4020</v>
          </cell>
          <cell r="L116" t="str">
            <v>WEBSTER</v>
          </cell>
          <cell r="M116">
            <v>3.1921296300424729E-2</v>
          </cell>
          <cell r="N116">
            <v>45.966666672611609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https://search-rtdc-monitor-bjffxe2xuh6vdkpspy63sjmuny.us-east-1.es.amazonaws.com/_plugin/kibana/#/discover/Steve-Slow-Train-Analysis-(2080s-and-2083s)?_g=(refreshInterval:(display:Off,section:0,value:0),time:(from:'2016-07-26 15:49:30-0600',mode:absolute,to:'2016-07-26 18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6" t="str">
            <v>N</v>
          </cell>
          <cell r="X116">
            <v>1</v>
          </cell>
          <cell r="Y116">
            <v>23.297699999999999</v>
          </cell>
          <cell r="Z116">
            <v>1.41E-2</v>
          </cell>
          <cell r="AA116">
            <v>23.2836</v>
          </cell>
          <cell r="AB116">
            <v>229055</v>
          </cell>
          <cell r="AC116" t="str">
            <v>PERMANENT SPEED RESTRICTION</v>
          </cell>
          <cell r="AD116" t="str">
            <v>0200-26</v>
          </cell>
          <cell r="AE116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117">
          <cell r="A117" t="str">
            <v>201-26</v>
          </cell>
          <cell r="B117">
            <v>4029</v>
          </cell>
          <cell r="C117" t="str">
            <v>DE.1.0.7.0</v>
          </cell>
          <cell r="D117" t="str">
            <v>204:553</v>
          </cell>
          <cell r="E117">
            <v>42577.672962962963</v>
          </cell>
          <cell r="F117">
            <v>42577.674143518518</v>
          </cell>
          <cell r="G117">
            <v>1</v>
          </cell>
          <cell r="H117" t="str">
            <v>204:233285</v>
          </cell>
          <cell r="I117">
            <v>42577.703020833331</v>
          </cell>
          <cell r="J117">
            <v>0</v>
          </cell>
          <cell r="K117" t="str">
            <v>4029/4030</v>
          </cell>
          <cell r="L117" t="str">
            <v>BARTLETT</v>
          </cell>
          <cell r="M117">
            <v>2.8877314813144039E-2</v>
          </cell>
          <cell r="N117">
            <v>41.583333330927417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https://search-rtdc-monitor-bjffxe2xuh6vdkpspy63sjmuny.us-east-1.es.amazonaws.com/_plugin/kibana/#/discover/Steve-Slow-Train-Analysis-(2080s-and-2083s)?_g=(refreshInterval:(display:Off,section:0,value:0),time:(from:'2016-07-26 15:09:04-0600',mode:absolute,to:'2016-07-26 17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7" t="str">
            <v>N</v>
          </cell>
          <cell r="X117">
            <v>1</v>
          </cell>
          <cell r="Y117">
            <v>5.5300000000000002E-2</v>
          </cell>
          <cell r="Z117">
            <v>23.328499999999998</v>
          </cell>
          <cell r="AA117">
            <v>23.273199999999999</v>
          </cell>
          <cell r="AB117" t="e">
            <v>#N/A</v>
          </cell>
          <cell r="AC117" t="e">
            <v>#N/A</v>
          </cell>
          <cell r="AD117" t="str">
            <v>0201-26</v>
          </cell>
          <cell r="AE117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118">
          <cell r="A118" t="str">
            <v>202-26</v>
          </cell>
          <cell r="B118">
            <v>4030</v>
          </cell>
          <cell r="C118" t="str">
            <v>DE.1.0.7.0</v>
          </cell>
          <cell r="D118" t="str">
            <v>204:232960</v>
          </cell>
          <cell r="E118">
            <v>42577.706400462965</v>
          </cell>
          <cell r="F118">
            <v>42577.707384259258</v>
          </cell>
          <cell r="G118">
            <v>1</v>
          </cell>
          <cell r="H118" t="str">
            <v>204:466</v>
          </cell>
          <cell r="I118">
            <v>42577.744004629632</v>
          </cell>
          <cell r="J118">
            <v>0</v>
          </cell>
          <cell r="K118" t="str">
            <v>4029/4030</v>
          </cell>
          <cell r="L118" t="str">
            <v>BARTLETT</v>
          </cell>
          <cell r="M118">
            <v>3.6620370374293998E-2</v>
          </cell>
          <cell r="N118">
            <v>52.733333338983357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https://search-rtdc-monitor-bjffxe2xuh6vdkpspy63sjmuny.us-east-1.es.amazonaws.com/_plugin/kibana/#/discover/Steve-Slow-Train-Analysis-(2080s-and-2083s)?_g=(refreshInterval:(display:Off,section:0,value:0),time:(from:'2016-07-26 15:57:13-0600',mode:absolute,to:'2016-07-26 18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8" t="str">
            <v>N</v>
          </cell>
          <cell r="X118">
            <v>1</v>
          </cell>
          <cell r="Y118">
            <v>23.295999999999999</v>
          </cell>
          <cell r="Z118">
            <v>4.6600000000000003E-2</v>
          </cell>
          <cell r="AA118">
            <v>23.249399999999998</v>
          </cell>
          <cell r="AB118" t="e">
            <v>#N/A</v>
          </cell>
          <cell r="AC118" t="e">
            <v>#N/A</v>
          </cell>
          <cell r="AD118" t="str">
            <v>0202-26</v>
          </cell>
          <cell r="AE118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119">
          <cell r="A119" t="str">
            <v>203-26</v>
          </cell>
          <cell r="B119">
            <v>4025</v>
          </cell>
          <cell r="C119" t="str">
            <v>DE.1.0.7.0</v>
          </cell>
          <cell r="D119" t="str">
            <v>204:469</v>
          </cell>
          <cell r="E119">
            <v>42577.684594907405</v>
          </cell>
          <cell r="F119">
            <v>42577.685335648152</v>
          </cell>
          <cell r="G119">
            <v>1</v>
          </cell>
          <cell r="H119" t="str">
            <v>204:233263</v>
          </cell>
          <cell r="I119">
            <v>42577.713634259257</v>
          </cell>
          <cell r="J119">
            <v>1</v>
          </cell>
          <cell r="K119" t="str">
            <v>4025/4026</v>
          </cell>
          <cell r="L119" t="str">
            <v>STEWART</v>
          </cell>
          <cell r="M119">
            <v>2.8298611105128657E-2</v>
          </cell>
          <cell r="N119">
            <v>40.749999991385266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https://search-rtdc-monitor-bjffxe2xuh6vdkpspy63sjmuny.us-east-1.es.amazonaws.com/_plugin/kibana/#/discover/Steve-Slow-Train-Analysis-(2080s-and-2083s)?_g=(refreshInterval:(display:Off,section:0,value:0),time:(from:'2016-07-26 15:25:49-0600',mode:absolute,to:'2016-07-26 18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9" t="str">
            <v>N</v>
          </cell>
          <cell r="X119">
            <v>1</v>
          </cell>
          <cell r="Y119">
            <v>4.6899999999999997E-2</v>
          </cell>
          <cell r="Z119">
            <v>23.3263</v>
          </cell>
          <cell r="AA119">
            <v>23.279399999999999</v>
          </cell>
          <cell r="AB119" t="e">
            <v>#N/A</v>
          </cell>
          <cell r="AC119" t="e">
            <v>#N/A</v>
          </cell>
          <cell r="AD119" t="str">
            <v>0203-26</v>
          </cell>
          <cell r="AE119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120">
          <cell r="A120" t="str">
            <v>204-26</v>
          </cell>
          <cell r="B120">
            <v>4026</v>
          </cell>
          <cell r="C120" t="str">
            <v>DE.1.0.7.0</v>
          </cell>
          <cell r="D120" t="str">
            <v>204:232932</v>
          </cell>
          <cell r="E120">
            <v>42577.724282407406</v>
          </cell>
          <cell r="F120">
            <v>42577.725208333337</v>
          </cell>
          <cell r="G120">
            <v>1</v>
          </cell>
          <cell r="H120" t="str">
            <v>204:143</v>
          </cell>
          <cell r="I120">
            <v>42577.755173611113</v>
          </cell>
          <cell r="J120">
            <v>1</v>
          </cell>
          <cell r="K120" t="str">
            <v>4025/4026</v>
          </cell>
          <cell r="L120" t="str">
            <v>STEWART</v>
          </cell>
          <cell r="M120">
            <v>2.9965277775772847E-2</v>
          </cell>
          <cell r="N120">
            <v>43.1499999971129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https://search-rtdc-monitor-bjffxe2xuh6vdkpspy63sjmuny.us-east-1.es.amazonaws.com/_plugin/kibana/#/discover/Steve-Slow-Train-Analysis-(2080s-and-2083s)?_g=(refreshInterval:(display:Off,section:0,value:0),time:(from:'2016-07-26 16:22:58-0600',mode:absolute,to:'2016-07-26 19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0" t="str">
            <v>N</v>
          </cell>
          <cell r="X120">
            <v>1</v>
          </cell>
          <cell r="Y120">
            <v>23.293199999999999</v>
          </cell>
          <cell r="Z120">
            <v>1.43E-2</v>
          </cell>
          <cell r="AA120">
            <v>23.2789</v>
          </cell>
          <cell r="AB120">
            <v>127587</v>
          </cell>
          <cell r="AC120" t="str">
            <v>SIGNAL</v>
          </cell>
          <cell r="AD120" t="str">
            <v>0204-26</v>
          </cell>
          <cell r="AE120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121">
          <cell r="A121" t="str">
            <v>205-26</v>
          </cell>
          <cell r="B121">
            <v>4042</v>
          </cell>
          <cell r="C121" t="str">
            <v>DE.1.0.7.0</v>
          </cell>
          <cell r="D121" t="str">
            <v>204:460</v>
          </cell>
          <cell r="E121">
            <v>42577.6955787037</v>
          </cell>
          <cell r="F121">
            <v>42577.698055555556</v>
          </cell>
          <cell r="G121">
            <v>3</v>
          </cell>
          <cell r="H121" t="str">
            <v>204:233321</v>
          </cell>
          <cell r="I121">
            <v>42577.722974537035</v>
          </cell>
          <cell r="J121">
            <v>1</v>
          </cell>
          <cell r="K121" t="str">
            <v>4041/4042</v>
          </cell>
          <cell r="L121" t="str">
            <v>LOCKLEAR</v>
          </cell>
          <cell r="M121">
            <v>2.491898147854954E-2</v>
          </cell>
          <cell r="N121">
            <v>35.883333329111338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https://search-rtdc-monitor-bjffxe2xuh6vdkpspy63sjmuny.us-east-1.es.amazonaws.com/_plugin/kibana/#/discover/Steve-Slow-Train-Analysis-(2080s-and-2083s)?_g=(refreshInterval:(display:Off,section:0,value:0),time:(from:'2016-07-26 15:41:38-0600',mode:absolute,to:'2016-07-26 18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1" t="str">
            <v>N</v>
          </cell>
          <cell r="X121">
            <v>1</v>
          </cell>
          <cell r="Y121">
            <v>4.5999999999999999E-2</v>
          </cell>
          <cell r="Z121">
            <v>23.332100000000001</v>
          </cell>
          <cell r="AA121">
            <v>23.286100000000001</v>
          </cell>
          <cell r="AB121">
            <v>119716</v>
          </cell>
          <cell r="AC121" t="str">
            <v>PERMANENT SPEED RESTRICTION</v>
          </cell>
          <cell r="AD121" t="str">
            <v>0205-26</v>
          </cell>
          <cell r="AE121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122">
          <cell r="A122" t="str">
            <v>206-26</v>
          </cell>
          <cell r="B122">
            <v>4041</v>
          </cell>
          <cell r="C122" t="str">
            <v>DE.1.0.7.0</v>
          </cell>
          <cell r="D122" t="str">
            <v>204:233019</v>
          </cell>
          <cell r="E122">
            <v>42577.734837962962</v>
          </cell>
          <cell r="F122">
            <v>42577.735833333332</v>
          </cell>
          <cell r="G122">
            <v>1</v>
          </cell>
          <cell r="H122" t="str">
            <v>204:156</v>
          </cell>
          <cell r="I122">
            <v>42577.765081018515</v>
          </cell>
          <cell r="J122">
            <v>1</v>
          </cell>
          <cell r="K122" t="str">
            <v>4041/4042</v>
          </cell>
          <cell r="L122" t="str">
            <v>LOCKLEAR</v>
          </cell>
          <cell r="M122">
            <v>2.9247685182781424E-2</v>
          </cell>
          <cell r="N122">
            <v>42.116666663205251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https://search-rtdc-monitor-bjffxe2xuh6vdkpspy63sjmuny.us-east-1.es.amazonaws.com/_plugin/kibana/#/discover/Steve-Slow-Train-Analysis-(2080s-and-2083s)?_g=(refreshInterval:(display:Off,section:0,value:0),time:(from:'2016-07-26 16:38:10-0600',mode:absolute,to:'2016-07-26 19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2" t="str">
            <v>N</v>
          </cell>
          <cell r="X122">
            <v>1</v>
          </cell>
          <cell r="Y122">
            <v>23.3019</v>
          </cell>
          <cell r="Z122">
            <v>1.5599999999999999E-2</v>
          </cell>
          <cell r="AA122">
            <v>23.286300000000001</v>
          </cell>
          <cell r="AB122">
            <v>127587</v>
          </cell>
          <cell r="AC122" t="str">
            <v>SIGNAL</v>
          </cell>
          <cell r="AD122" t="str">
            <v>0206-26</v>
          </cell>
          <cell r="AE122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123">
          <cell r="A123" t="str">
            <v>207-26</v>
          </cell>
          <cell r="B123">
            <v>4031</v>
          </cell>
          <cell r="C123" t="str">
            <v>DE.1.0.7.0</v>
          </cell>
          <cell r="D123" t="str">
            <v>204:466</v>
          </cell>
          <cell r="E123">
            <v>42577.704664351855</v>
          </cell>
          <cell r="F123">
            <v>42577.705659722225</v>
          </cell>
          <cell r="G123">
            <v>1</v>
          </cell>
          <cell r="H123" t="str">
            <v>204:233322</v>
          </cell>
          <cell r="I123">
            <v>42577.734965277778</v>
          </cell>
          <cell r="J123">
            <v>0</v>
          </cell>
          <cell r="K123" t="str">
            <v>4031/4032</v>
          </cell>
          <cell r="L123" t="str">
            <v>BONDS</v>
          </cell>
          <cell r="M123">
            <v>2.9305555552127771E-2</v>
          </cell>
          <cell r="N123">
            <v>42.19999999506399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https://search-rtdc-monitor-bjffxe2xuh6vdkpspy63sjmuny.us-east-1.es.amazonaws.com/_plugin/kibana/#/discover/Steve-Slow-Train-Analysis-(2080s-and-2083s)?_g=(refreshInterval:(display:Off,section:0,value:0),time:(from:'2016-07-26 15:54:43-0600',mode:absolute,to:'2016-07-26 18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3" t="str">
            <v>N</v>
          </cell>
          <cell r="X123">
            <v>1</v>
          </cell>
          <cell r="Y123">
            <v>4.6600000000000003E-2</v>
          </cell>
          <cell r="Z123">
            <v>23.3322</v>
          </cell>
          <cell r="AA123">
            <v>23.285599999999999</v>
          </cell>
          <cell r="AB123" t="e">
            <v>#N/A</v>
          </cell>
          <cell r="AC123" t="e">
            <v>#N/A</v>
          </cell>
          <cell r="AD123" t="str">
            <v>0207-26</v>
          </cell>
          <cell r="AE123" t="str">
    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    </cell>
        </row>
        <row r="124">
          <cell r="A124" t="str">
            <v>208-26</v>
          </cell>
          <cell r="B124">
            <v>4032</v>
          </cell>
          <cell r="C124" t="str">
            <v>DE.1.0.7.0</v>
          </cell>
          <cell r="D124" t="str">
            <v>204:233005</v>
          </cell>
          <cell r="E124">
            <v>42577.739652777775</v>
          </cell>
          <cell r="F124">
            <v>42577.740324074075</v>
          </cell>
          <cell r="G124">
            <v>0</v>
          </cell>
          <cell r="H124" t="str">
            <v>204:127</v>
          </cell>
          <cell r="I124">
            <v>42577.77716435185</v>
          </cell>
          <cell r="J124">
            <v>1</v>
          </cell>
          <cell r="K124" t="str">
            <v>4031/4032</v>
          </cell>
          <cell r="L124" t="str">
            <v>BONDS</v>
          </cell>
          <cell r="M124">
            <v>3.6840277774899732E-2</v>
          </cell>
          <cell r="N124">
            <v>53.049999995855615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https://search-rtdc-monitor-bjffxe2xuh6vdkpspy63sjmuny.us-east-1.es.amazonaws.com/_plugin/kibana/#/discover/Steve-Slow-Train-Analysis-(2080s-and-2083s)?_g=(refreshInterval:(display:Off,section:0,value:0),time:(from:'2016-07-26 16:45:06-0600',mode:absolute,to:'2016-07-26 19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24" t="str">
            <v>N</v>
          </cell>
          <cell r="X124">
            <v>1</v>
          </cell>
          <cell r="Y124">
            <v>23.3005</v>
          </cell>
          <cell r="Z124">
            <v>1.2699999999999999E-2</v>
          </cell>
          <cell r="AA124">
            <v>23.287800000000001</v>
          </cell>
          <cell r="AB124" t="e">
            <v>#N/A</v>
          </cell>
          <cell r="AC124" t="e">
            <v>#N/A</v>
          </cell>
          <cell r="AD124" t="str">
            <v>0208-26</v>
          </cell>
          <cell r="AE124" t="str">
    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    </cell>
        </row>
        <row r="125">
          <cell r="A125" t="str">
            <v>209-26</v>
          </cell>
          <cell r="B125">
            <v>4018</v>
          </cell>
          <cell r="C125" t="str">
            <v>DE.1.0.7.0</v>
          </cell>
          <cell r="D125" t="str">
            <v>204:506</v>
          </cell>
          <cell r="E125">
            <v>42577.717986111114</v>
          </cell>
          <cell r="F125">
            <v>42577.720405092594</v>
          </cell>
          <cell r="G125">
            <v>3</v>
          </cell>
          <cell r="H125" t="str">
            <v>204:233278</v>
          </cell>
          <cell r="I125">
            <v>42577.746307870373</v>
          </cell>
          <cell r="J125">
            <v>0</v>
          </cell>
          <cell r="K125" t="str">
            <v>4017/4018</v>
          </cell>
          <cell r="L125" t="str">
            <v>LEVERE</v>
          </cell>
          <cell r="M125">
            <v>2.5902777779265307E-2</v>
          </cell>
          <cell r="N125">
            <v>37.300000002142042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https://search-rtdc-monitor-bjffxe2xuh6vdkpspy63sjmuny.us-east-1.es.amazonaws.com/_plugin/kibana/#/discover/Steve-Slow-Train-Analysis-(2080s-and-2083s)?_g=(refreshInterval:(display:Off,section:0,value:0),time:(from:'2016-07-26 16:13:54-0600',mode:absolute,to:'2016-07-26 18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5" t="str">
            <v>N</v>
          </cell>
          <cell r="X125">
            <v>1</v>
          </cell>
          <cell r="Y125">
            <v>5.0599999999999999E-2</v>
          </cell>
          <cell r="Z125">
            <v>23.3278</v>
          </cell>
          <cell r="AA125">
            <v>23.277200000000001</v>
          </cell>
          <cell r="AB125" t="e">
            <v>#N/A</v>
          </cell>
          <cell r="AC125" t="e">
            <v>#N/A</v>
          </cell>
          <cell r="AD125" t="str">
            <v>0209-26</v>
          </cell>
          <cell r="AE125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126">
          <cell r="A126" t="str">
            <v>210-26</v>
          </cell>
          <cell r="B126">
            <v>4017</v>
          </cell>
          <cell r="C126" t="str">
            <v>DE.1.0.7.0</v>
          </cell>
          <cell r="D126" t="str">
            <v>204:232962</v>
          </cell>
          <cell r="E126">
            <v>42577.751319444447</v>
          </cell>
          <cell r="F126">
            <v>42577.752152777779</v>
          </cell>
          <cell r="G126">
            <v>1</v>
          </cell>
          <cell r="H126" t="str">
            <v>204:167</v>
          </cell>
          <cell r="I126">
            <v>42577.784456018519</v>
          </cell>
          <cell r="J126">
            <v>0</v>
          </cell>
          <cell r="K126" t="str">
            <v>4017/4018</v>
          </cell>
          <cell r="L126" t="str">
            <v>LEVERE</v>
          </cell>
          <cell r="M126">
            <v>3.2303240739565808E-2</v>
          </cell>
          <cell r="N126">
            <v>46.516666664974764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https://search-rtdc-monitor-bjffxe2xuh6vdkpspy63sjmuny.us-east-1.es.amazonaws.com/_plugin/kibana/#/discover/Steve-Slow-Train-Analysis-(2080s-and-2083s)?_g=(refreshInterval:(display:Off,section:0,value:0),time:(from:'2016-07-26 17:01:54-0600',mode:absolute,to:'2016-07-26 19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6" t="str">
            <v>N</v>
          </cell>
          <cell r="X126">
            <v>1</v>
          </cell>
          <cell r="Y126">
            <v>23.296199999999999</v>
          </cell>
          <cell r="Z126">
            <v>1.67E-2</v>
          </cell>
          <cell r="AA126">
            <v>23.279499999999999</v>
          </cell>
          <cell r="AB126" t="e">
            <v>#N/A</v>
          </cell>
          <cell r="AC126" t="e">
            <v>#N/A</v>
          </cell>
          <cell r="AD126" t="str">
            <v>0210-26</v>
          </cell>
          <cell r="AE126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127">
          <cell r="A127" t="str">
            <v>211-26</v>
          </cell>
          <cell r="B127">
            <v>4009</v>
          </cell>
          <cell r="C127" t="str">
            <v>DE.1.0.7.0</v>
          </cell>
          <cell r="D127" t="str">
            <v>204:453</v>
          </cell>
          <cell r="E127">
            <v>42577.724988425929</v>
          </cell>
          <cell r="F127">
            <v>42577.726064814815</v>
          </cell>
          <cell r="G127">
            <v>1</v>
          </cell>
          <cell r="H127" t="str">
            <v>204:233303</v>
          </cell>
          <cell r="I127">
            <v>42577.757233796299</v>
          </cell>
          <cell r="J127">
            <v>0</v>
          </cell>
          <cell r="K127" t="str">
            <v>4009/4010</v>
          </cell>
          <cell r="L127" t="str">
            <v>YOUNG</v>
          </cell>
          <cell r="M127">
            <v>3.1168981484370306E-2</v>
          </cell>
          <cell r="N127">
            <v>44.883333337493241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https://search-rtdc-monitor-bjffxe2xuh6vdkpspy63sjmuny.us-east-1.es.amazonaws.com/_plugin/kibana/#/discover/Steve-Slow-Train-Analysis-(2080s-and-2083s)?_g=(refreshInterval:(display:Off,section:0,value:0),time:(from:'2016-07-26 16:23:59-0600',mode:absolute,to:'2016-07-26 19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7" t="str">
            <v>N</v>
          </cell>
          <cell r="X127">
            <v>1</v>
          </cell>
          <cell r="Y127">
            <v>4.53E-2</v>
          </cell>
          <cell r="Z127">
            <v>23.330300000000001</v>
          </cell>
          <cell r="AA127">
            <v>23.285</v>
          </cell>
          <cell r="AB127" t="e">
            <v>#N/A</v>
          </cell>
          <cell r="AC127" t="e">
            <v>#N/A</v>
          </cell>
          <cell r="AD127" t="str">
            <v>0211-26</v>
          </cell>
          <cell r="AE127" t="str">
            <v>aws s3 cp s3://rtdc.mdm.uploadarchive/RTDC4009/2016-07-26/ "C:\Users\stu\Documents\Analysis\2016-02-23 RTDC Observations"\RTDC4009\2016-07-26 --recursive &amp; "C:\Users\stu\Documents\GitHub\mrs-test-scripts\Headless Mode &amp; Sideloading\WalkAndUnGZ.bat" "C:\Users\stu\Documents\Analysis\2016-02-23 RTDC Observations"\RTDC4009\2016-07-26 &amp; 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</v>
          </cell>
        </row>
        <row r="128">
          <cell r="A128" t="str">
            <v>212-26</v>
          </cell>
          <cell r="B128">
            <v>4010</v>
          </cell>
          <cell r="C128" t="str">
            <v>DE.1.0.7.0</v>
          </cell>
          <cell r="D128" t="str">
            <v>204:232982</v>
          </cell>
          <cell r="E128">
            <v>42577.76222222222</v>
          </cell>
          <cell r="F128">
            <v>42577.763460648152</v>
          </cell>
          <cell r="G128">
            <v>1</v>
          </cell>
          <cell r="H128" t="str">
            <v>204:150</v>
          </cell>
          <cell r="I128">
            <v>42577.798009259262</v>
          </cell>
          <cell r="J128">
            <v>0</v>
          </cell>
          <cell r="K128" t="str">
            <v>4009/4010</v>
          </cell>
          <cell r="L128" t="str">
            <v>YOUNG</v>
          </cell>
          <cell r="M128">
            <v>3.4548611110949423E-2</v>
          </cell>
          <cell r="N128">
            <v>49.749999999767169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https://search-rtdc-monitor-bjffxe2xuh6vdkpspy63sjmuny.us-east-1.es.amazonaws.com/_plugin/kibana/#/discover/Steve-Slow-Train-Analysis-(2080s-and-2083s)?_g=(refreshInterval:(display:Off,section:0,value:0),time:(from:'2016-07-26 17:17:36-0600',mode:absolute,to:'2016-07-26 20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8" t="str">
            <v>N</v>
          </cell>
          <cell r="X128">
            <v>1</v>
          </cell>
          <cell r="Y128">
            <v>23.298200000000001</v>
          </cell>
          <cell r="Z128">
            <v>1.4999999999999999E-2</v>
          </cell>
          <cell r="AA128">
            <v>23.283200000000001</v>
          </cell>
          <cell r="AB128" t="e">
            <v>#N/A</v>
          </cell>
          <cell r="AC128" t="e">
            <v>#N/A</v>
          </cell>
          <cell r="AD128" t="str">
            <v>0212-26</v>
          </cell>
          <cell r="AE128" t="str">
    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    </cell>
        </row>
        <row r="129">
          <cell r="A129" t="str">
            <v>213-26</v>
          </cell>
          <cell r="B129">
            <v>4020</v>
          </cell>
          <cell r="C129" t="str">
            <v>DE.1.0.7.0</v>
          </cell>
          <cell r="D129" t="str">
            <v>204:455</v>
          </cell>
          <cell r="E129">
            <v>42577.736018518517</v>
          </cell>
          <cell r="F129">
            <v>42577.737314814818</v>
          </cell>
          <cell r="G129">
            <v>1</v>
          </cell>
          <cell r="H129" t="str">
            <v>204:233306</v>
          </cell>
          <cell r="I129">
            <v>42577.764849537038</v>
          </cell>
          <cell r="J129">
            <v>0</v>
          </cell>
          <cell r="K129" t="str">
            <v>4019/4020</v>
          </cell>
          <cell r="L129" t="str">
            <v>COOLAHAN</v>
          </cell>
          <cell r="M129">
            <v>2.753472221957054E-2</v>
          </cell>
          <cell r="N129">
            <v>39.649999996181577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https://search-rtdc-monitor-bjffxe2xuh6vdkpspy63sjmuny.us-east-1.es.amazonaws.com/_plugin/kibana/#/discover/Steve-Slow-Train-Analysis-(2080s-and-2083s)?_g=(refreshInterval:(display:Off,section:0,value:0),time:(from:'2016-07-26 16:39:52-0600',mode:absolute,to:'2016-07-26 19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29" t="str">
            <v>N</v>
          </cell>
          <cell r="X129">
            <v>1</v>
          </cell>
          <cell r="Y129">
            <v>4.5499999999999999E-2</v>
          </cell>
          <cell r="Z129">
            <v>23.3306</v>
          </cell>
          <cell r="AA129">
            <v>23.2851</v>
          </cell>
          <cell r="AB129" t="e">
            <v>#N/A</v>
          </cell>
          <cell r="AC129" t="e">
            <v>#N/A</v>
          </cell>
          <cell r="AD129" t="str">
            <v>0213-26</v>
          </cell>
          <cell r="AE129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130">
          <cell r="A130" t="str">
            <v>214-26</v>
          </cell>
          <cell r="B130">
            <v>4019</v>
          </cell>
          <cell r="C130" t="str">
            <v>DE.1.0.7.0</v>
          </cell>
          <cell r="D130" t="str">
            <v>204:232989</v>
          </cell>
          <cell r="E130">
            <v>42577.774525462963</v>
          </cell>
          <cell r="F130">
            <v>42577.77684027778</v>
          </cell>
          <cell r="G130">
            <v>3</v>
          </cell>
          <cell r="H130" t="str">
            <v>204:143</v>
          </cell>
          <cell r="I130">
            <v>42577.806226851855</v>
          </cell>
          <cell r="J130">
            <v>0</v>
          </cell>
          <cell r="K130" t="str">
            <v>4019/4020</v>
          </cell>
          <cell r="L130" t="str">
            <v>COOLAHAN</v>
          </cell>
          <cell r="M130">
            <v>2.9386574075033423E-2</v>
          </cell>
          <cell r="N130">
            <v>42.316666668048128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https://search-rtdc-monitor-bjffxe2xuh6vdkpspy63sjmuny.us-east-1.es.amazonaws.com/_plugin/kibana/#/discover/Steve-Slow-Train-Analysis-(2080s-and-2083s)?_g=(refreshInterval:(display:Off,section:0,value:0),time:(from:'2016-07-26 17:35:19-0600',mode:absolute,to:'2016-07-26 20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0" t="str">
            <v>N</v>
          </cell>
          <cell r="X130">
            <v>1</v>
          </cell>
          <cell r="Y130">
            <v>23.2989</v>
          </cell>
          <cell r="Z130">
            <v>1.43E-2</v>
          </cell>
          <cell r="AA130">
            <v>23.284600000000001</v>
          </cell>
          <cell r="AB130" t="e">
            <v>#N/A</v>
          </cell>
          <cell r="AC130" t="e">
            <v>#N/A</v>
          </cell>
          <cell r="AD130" t="str">
            <v>0214-26</v>
          </cell>
          <cell r="AE130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131">
          <cell r="A131" t="str">
            <v>215-26</v>
          </cell>
          <cell r="B131">
            <v>4029</v>
          </cell>
          <cell r="C131" t="str">
            <v>DE.1.0.7.0</v>
          </cell>
          <cell r="D131" t="str">
            <v>204:608</v>
          </cell>
          <cell r="E131">
            <v>42577.748599537037</v>
          </cell>
          <cell r="F131">
            <v>42577.749641203707</v>
          </cell>
          <cell r="G131">
            <v>1</v>
          </cell>
          <cell r="H131" t="str">
            <v>204:233316</v>
          </cell>
          <cell r="I131">
            <v>42577.775312500002</v>
          </cell>
          <cell r="J131">
            <v>0</v>
          </cell>
          <cell r="K131" t="str">
            <v>4029/4030</v>
          </cell>
          <cell r="L131" t="str">
            <v>WEBSTER</v>
          </cell>
          <cell r="M131">
            <v>2.5671296294603962E-2</v>
          </cell>
          <cell r="N131">
            <v>36.966666664229706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https://search-rtdc-monitor-bjffxe2xuh6vdkpspy63sjmuny.us-east-1.es.amazonaws.com/_plugin/kibana/#/discover/Steve-Slow-Train-Analysis-(2080s-and-2083s)?_g=(refreshInterval:(display:Off,section:0,value:0),time:(from:'2016-07-26 16:57:59-0600',mode:absolute,to:'2016-07-26 19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1" t="str">
            <v>N</v>
          </cell>
          <cell r="X131">
            <v>1</v>
          </cell>
          <cell r="Y131">
            <v>6.08E-2</v>
          </cell>
          <cell r="Z131">
            <v>23.331600000000002</v>
          </cell>
          <cell r="AA131">
            <v>23.270800000000001</v>
          </cell>
          <cell r="AB131" t="e">
            <v>#N/A</v>
          </cell>
          <cell r="AC131" t="e">
            <v>#N/A</v>
          </cell>
          <cell r="AD131" t="str">
            <v>0215-26</v>
          </cell>
          <cell r="AE131" t="str">
    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    </cell>
        </row>
        <row r="132">
          <cell r="A132" t="str">
            <v>216-26</v>
          </cell>
          <cell r="B132">
            <v>4030</v>
          </cell>
          <cell r="C132" t="str">
            <v>DE.1.0.7.0</v>
          </cell>
          <cell r="D132" t="str">
            <v>204:233000</v>
          </cell>
          <cell r="E132">
            <v>42577.784155092595</v>
          </cell>
          <cell r="F132">
            <v>42577.785682870373</v>
          </cell>
          <cell r="G132">
            <v>2</v>
          </cell>
          <cell r="H132" t="str">
            <v>204:429</v>
          </cell>
          <cell r="I132">
            <v>42577.817175925928</v>
          </cell>
          <cell r="J132">
            <v>1</v>
          </cell>
          <cell r="K132" t="str">
            <v>4029/4030</v>
          </cell>
          <cell r="L132" t="str">
            <v>WEBSTER</v>
          </cell>
          <cell r="M132">
            <v>3.1493055554165039E-2</v>
          </cell>
          <cell r="N132">
            <v>45.349999997997656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https://search-rtdc-monitor-bjffxe2xuh6vdkpspy63sjmuny.us-east-1.es.amazonaws.com/_plugin/kibana/#/discover/Steve-Slow-Train-Analysis-(2080s-and-2083s)?_g=(refreshInterval:(display:Off,section:0,value:0),time:(from:'2016-07-26 17:49:11-0600',mode:absolute,to:'2016-07-26 20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2" t="str">
            <v>N</v>
          </cell>
          <cell r="X132">
            <v>1</v>
          </cell>
          <cell r="Y132">
            <v>23.3</v>
          </cell>
          <cell r="Z132">
            <v>4.2900000000000001E-2</v>
          </cell>
          <cell r="AA132">
            <v>23.257100000000001</v>
          </cell>
          <cell r="AB132" t="e">
            <v>#N/A</v>
          </cell>
          <cell r="AC132" t="e">
            <v>#N/A</v>
          </cell>
          <cell r="AD132" t="str">
            <v>0216-26</v>
          </cell>
          <cell r="AE132" t="str">
    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    </cell>
        </row>
        <row r="133">
          <cell r="A133" t="str">
            <v>217-26</v>
          </cell>
          <cell r="B133">
            <v>4025</v>
          </cell>
          <cell r="C133" t="str">
            <v>DE.1.0.7.0</v>
          </cell>
          <cell r="D133" t="str">
            <v>204:464</v>
          </cell>
          <cell r="E133">
            <v>42577.757337962961</v>
          </cell>
          <cell r="F133">
            <v>42577.758564814816</v>
          </cell>
          <cell r="G133">
            <v>1</v>
          </cell>
          <cell r="H133" t="str">
            <v>204:233310</v>
          </cell>
          <cell r="I133">
            <v>42577.785810185182</v>
          </cell>
          <cell r="J133">
            <v>0</v>
          </cell>
          <cell r="K133" t="str">
            <v>4025/4026</v>
          </cell>
          <cell r="L133" t="str">
            <v>DE LA ROSA</v>
          </cell>
          <cell r="M133">
            <v>2.7245370365562849E-2</v>
          </cell>
          <cell r="N133">
            <v>39.233333326410502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https://search-rtdc-monitor-bjffxe2xuh6vdkpspy63sjmuny.us-east-1.es.amazonaws.com/_plugin/kibana/#/discover/Steve-Slow-Train-Analysis-(2080s-and-2083s)?_g=(refreshInterval:(display:Off,section:0,value:0),time:(from:'2016-07-26 17:10:34-0600',mode:absolute,to:'2016-07-26 19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3" t="str">
            <v>N</v>
          </cell>
          <cell r="X133">
            <v>1</v>
          </cell>
          <cell r="Y133">
            <v>4.6399999999999997E-2</v>
          </cell>
          <cell r="Z133">
            <v>23.331</v>
          </cell>
          <cell r="AA133">
            <v>23.284600000000001</v>
          </cell>
          <cell r="AB133" t="e">
            <v>#N/A</v>
          </cell>
          <cell r="AC133" t="e">
            <v>#N/A</v>
          </cell>
          <cell r="AD133" t="str">
            <v>0217-26</v>
          </cell>
          <cell r="AE133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134">
          <cell r="A134" t="str">
            <v>218-26</v>
          </cell>
          <cell r="B134">
            <v>4026</v>
          </cell>
          <cell r="C134" t="str">
            <v>DE.1.0.7.0</v>
          </cell>
          <cell r="D134" t="str">
            <v>204:232989</v>
          </cell>
          <cell r="E134">
            <v>42577.788182870368</v>
          </cell>
          <cell r="F134">
            <v>42577.795358796298</v>
          </cell>
          <cell r="G134">
            <v>10</v>
          </cell>
          <cell r="H134" t="str">
            <v>204:163</v>
          </cell>
          <cell r="I134">
            <v>42577.826238425929</v>
          </cell>
          <cell r="J134">
            <v>0</v>
          </cell>
          <cell r="K134" t="str">
            <v>4025/4026</v>
          </cell>
          <cell r="L134" t="str">
            <v>DE LA ROSA</v>
          </cell>
          <cell r="M134">
            <v>3.0879629630362615E-2</v>
          </cell>
          <cell r="N134">
            <v>44.466666667722166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https://search-rtdc-monitor-bjffxe2xuh6vdkpspy63sjmuny.us-east-1.es.amazonaws.com/_plugin/kibana/#/discover/Steve-Slow-Train-Analysis-(2080s-and-2083s)?_g=(refreshInterval:(display:Off,section:0,value:0),time:(from:'2016-07-26 17:54:59-0600',mode:absolute,to:'2016-07-26 20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4" t="str">
            <v>N</v>
          </cell>
          <cell r="X134">
            <v>1</v>
          </cell>
          <cell r="Y134">
            <v>23.2989</v>
          </cell>
          <cell r="Z134">
            <v>1.6299999999999999E-2</v>
          </cell>
          <cell r="AA134">
            <v>23.282599999999999</v>
          </cell>
          <cell r="AB134" t="e">
            <v>#N/A</v>
          </cell>
          <cell r="AC134" t="e">
            <v>#N/A</v>
          </cell>
          <cell r="AD134" t="str">
            <v>0218-26</v>
          </cell>
          <cell r="AE134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135">
          <cell r="A135" t="str">
            <v>219-26</v>
          </cell>
          <cell r="B135">
            <v>4042</v>
          </cell>
          <cell r="C135" t="str">
            <v>DE.1.0.7.0</v>
          </cell>
          <cell r="D135" t="str">
            <v>204:460</v>
          </cell>
          <cell r="E135">
            <v>42577.769189814811</v>
          </cell>
          <cell r="F135">
            <v>42577.770752314813</v>
          </cell>
          <cell r="G135">
            <v>2</v>
          </cell>
          <cell r="H135" t="str">
            <v>204:233286</v>
          </cell>
          <cell r="I135">
            <v>42577.795844907407</v>
          </cell>
          <cell r="J135">
            <v>0</v>
          </cell>
          <cell r="K135" t="str">
            <v>4041/4042</v>
          </cell>
          <cell r="L135" t="str">
            <v>CHANDLER</v>
          </cell>
          <cell r="M135">
            <v>2.5092592593864538E-2</v>
          </cell>
          <cell r="N135">
            <v>36.133333335164934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https://search-rtdc-monitor-bjffxe2xuh6vdkpspy63sjmuny.us-east-1.es.amazonaws.com/_plugin/kibana/#/discover/Steve-Slow-Train-Analysis-(2080s-and-2083s)?_g=(refreshInterval:(display:Off,section:0,value:0),time:(from:'2016-07-26 17:27:38-0600',mode:absolute,to:'2016-07-26 20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5" t="str">
            <v>N</v>
          </cell>
          <cell r="X135">
            <v>1</v>
          </cell>
          <cell r="Y135">
            <v>4.5999999999999999E-2</v>
          </cell>
          <cell r="Z135">
            <v>23.328600000000002</v>
          </cell>
          <cell r="AA135">
            <v>23.282600000000002</v>
          </cell>
          <cell r="AB135" t="e">
            <v>#N/A</v>
          </cell>
          <cell r="AC135" t="e">
            <v>#N/A</v>
          </cell>
          <cell r="AD135" t="str">
            <v>0219-26</v>
          </cell>
          <cell r="AE135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136">
          <cell r="A136" t="str">
            <v>220-26</v>
          </cell>
          <cell r="B136">
            <v>4041</v>
          </cell>
          <cell r="C136" t="str">
            <v>DE.1.0.7.0</v>
          </cell>
          <cell r="D136" t="str">
            <v>204:232969</v>
          </cell>
          <cell r="E136">
            <v>42577.807997685188</v>
          </cell>
          <cell r="F136">
            <v>42577.809189814812</v>
          </cell>
          <cell r="G136">
            <v>1</v>
          </cell>
          <cell r="H136" t="str">
            <v>204:161</v>
          </cell>
          <cell r="I136">
            <v>42577.83730324074</v>
          </cell>
          <cell r="J136">
            <v>0</v>
          </cell>
          <cell r="K136" t="str">
            <v>4041/4042</v>
          </cell>
          <cell r="L136" t="str">
            <v>CHANDLER</v>
          </cell>
          <cell r="M136">
            <v>2.8113425927585922E-2</v>
          </cell>
          <cell r="N136">
            <v>40.483333335723728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https://search-rtdc-monitor-bjffxe2xuh6vdkpspy63sjmuny.us-east-1.es.amazonaws.com/_plugin/kibana/#/discover/Steve-Slow-Train-Analysis-(2080s-and-2083s)?_g=(refreshInterval:(display:Off,section:0,value:0),time:(from:'2016-07-26 18:23:31-0600',mode:absolute,to:'2016-07-26 21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6" t="str">
            <v>N</v>
          </cell>
          <cell r="X136">
            <v>1</v>
          </cell>
          <cell r="Y136">
            <v>23.296900000000001</v>
          </cell>
          <cell r="Z136">
            <v>1.61E-2</v>
          </cell>
          <cell r="AA136">
            <v>23.280799999999999</v>
          </cell>
          <cell r="AB136" t="e">
            <v>#N/A</v>
          </cell>
          <cell r="AC136" t="e">
            <v>#N/A</v>
          </cell>
          <cell r="AD136" t="str">
            <v>0220-26</v>
          </cell>
          <cell r="AE136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137">
          <cell r="A137" t="str">
            <v>221-26</v>
          </cell>
          <cell r="B137">
            <v>4018</v>
          </cell>
          <cell r="C137" t="str">
            <v>DE.1.0.7.0</v>
          </cell>
          <cell r="D137" t="str">
            <v>204:455</v>
          </cell>
          <cell r="E137">
            <v>42577.786111111112</v>
          </cell>
          <cell r="F137">
            <v>42577.787129629629</v>
          </cell>
          <cell r="G137">
            <v>1</v>
          </cell>
          <cell r="H137" t="str">
            <v>204:233295</v>
          </cell>
          <cell r="I137">
            <v>42577.816331018519</v>
          </cell>
          <cell r="J137">
            <v>0</v>
          </cell>
          <cell r="K137" t="str">
            <v>4017/4018</v>
          </cell>
          <cell r="L137" t="str">
            <v>LEVERE</v>
          </cell>
          <cell r="M137">
            <v>2.920138889021473E-2</v>
          </cell>
          <cell r="N137">
            <v>42.050000001909211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https://search-rtdc-monitor-bjffxe2xuh6vdkpspy63sjmuny.us-east-1.es.amazonaws.com/_plugin/kibana/#/discover/Steve-Slow-Train-Analysis-(2080s-and-2083s)?_g=(refreshInterval:(display:Off,section:0,value:0),time:(from:'2016-07-26 17:52:00-0600',mode:absolute,to:'2016-07-26 20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7" t="str">
            <v>N</v>
          </cell>
          <cell r="X137">
            <v>1</v>
          </cell>
          <cell r="Y137">
            <v>4.5499999999999999E-2</v>
          </cell>
          <cell r="Z137">
            <v>23.329499999999999</v>
          </cell>
          <cell r="AA137">
            <v>23.283999999999999</v>
          </cell>
          <cell r="AB137" t="e">
            <v>#N/A</v>
          </cell>
          <cell r="AC137" t="e">
            <v>#N/A</v>
          </cell>
          <cell r="AD137" t="str">
            <v>0221-26</v>
          </cell>
          <cell r="AE137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138">
          <cell r="A138" t="str">
            <v>222-26</v>
          </cell>
          <cell r="B138">
            <v>4017</v>
          </cell>
          <cell r="C138" t="str">
            <v>DE.1.0.7.0</v>
          </cell>
          <cell r="D138" t="str">
            <v>204:232967</v>
          </cell>
          <cell r="E138">
            <v>42577.82403935185</v>
          </cell>
          <cell r="F138">
            <v>42577.824930555558</v>
          </cell>
          <cell r="G138">
            <v>1</v>
          </cell>
          <cell r="H138" t="str">
            <v>204:150</v>
          </cell>
          <cell r="I138">
            <v>42577.858171296299</v>
          </cell>
          <cell r="J138">
            <v>0</v>
          </cell>
          <cell r="K138" t="str">
            <v>4017/4018</v>
          </cell>
          <cell r="L138" t="str">
            <v>LEVERE</v>
          </cell>
          <cell r="M138">
            <v>3.3240740740438923E-2</v>
          </cell>
          <cell r="N138">
            <v>47.866666666232049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https://search-rtdc-monitor-bjffxe2xuh6vdkpspy63sjmuny.us-east-1.es.amazonaws.com/_plugin/kibana/#/discover/Steve-Slow-Train-Analysis-(2080s-and-2083s)?_g=(refreshInterval:(display:Off,section:0,value:0),time:(from:'2016-07-26 18:46:37-0600',mode:absolute,to:'2016-07-26 21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38" t="str">
            <v>N</v>
          </cell>
          <cell r="X138">
            <v>1</v>
          </cell>
          <cell r="Y138">
            <v>23.296700000000001</v>
          </cell>
          <cell r="Z138">
            <v>1.4999999999999999E-2</v>
          </cell>
          <cell r="AA138">
            <v>23.281700000000001</v>
          </cell>
          <cell r="AB138" t="e">
            <v>#N/A</v>
          </cell>
          <cell r="AC138" t="e">
            <v>#N/A</v>
          </cell>
          <cell r="AD138" t="str">
            <v>0222-26</v>
          </cell>
          <cell r="AE138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139">
          <cell r="A139" t="str">
            <v>223-26</v>
          </cell>
          <cell r="B139">
            <v>4020</v>
          </cell>
          <cell r="C139" t="str">
            <v>DE.1.0.7.0</v>
          </cell>
          <cell r="D139" t="str">
            <v>204:426</v>
          </cell>
          <cell r="E139">
            <v>42577.808344907404</v>
          </cell>
          <cell r="F139">
            <v>42577.809571759259</v>
          </cell>
          <cell r="G139">
            <v>1</v>
          </cell>
          <cell r="H139" t="str">
            <v>204:233305</v>
          </cell>
          <cell r="I139">
            <v>42577.837418981479</v>
          </cell>
          <cell r="J139">
            <v>0</v>
          </cell>
          <cell r="K139" t="str">
            <v>4019/4020</v>
          </cell>
          <cell r="L139" t="str">
            <v>COOLAHAN</v>
          </cell>
          <cell r="M139">
            <v>2.7847222219861578E-2</v>
          </cell>
          <cell r="N139">
            <v>40.099999996600673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https://search-rtdc-monitor-bjffxe2xuh6vdkpspy63sjmuny.us-east-1.es.amazonaws.com/_plugin/kibana/#/discover/Steve-Slow-Train-Analysis-(2080s-and-2083s)?_g=(refreshInterval:(display:Off,section:0,value:0),time:(from:'2016-07-26 18:24:01-0600',mode:absolute,to:'2016-07-26 21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9" t="str">
            <v>N</v>
          </cell>
          <cell r="X139">
            <v>1</v>
          </cell>
          <cell r="Y139">
            <v>4.2599999999999999E-2</v>
          </cell>
          <cell r="Z139">
            <v>23.330500000000001</v>
          </cell>
          <cell r="AA139">
            <v>23.2879</v>
          </cell>
          <cell r="AB139" t="e">
            <v>#N/A</v>
          </cell>
          <cell r="AC139" t="e">
            <v>#N/A</v>
          </cell>
          <cell r="AD139" t="str">
            <v>0223-26</v>
          </cell>
          <cell r="AE139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140">
          <cell r="A140" t="str">
            <v>224-26</v>
          </cell>
          <cell r="B140">
            <v>4019</v>
          </cell>
          <cell r="C140" t="str">
            <v>DE.1.0.7.0</v>
          </cell>
          <cell r="D140" t="str">
            <v>204:232982</v>
          </cell>
          <cell r="E140">
            <v>42577.84646990741</v>
          </cell>
          <cell r="F140">
            <v>42577.84778935185</v>
          </cell>
          <cell r="G140">
            <v>1</v>
          </cell>
          <cell r="H140" t="str">
            <v>204:139</v>
          </cell>
          <cell r="I140">
            <v>42577.87871527778</v>
          </cell>
          <cell r="J140">
            <v>0</v>
          </cell>
          <cell r="K140" t="str">
            <v>4019/4020</v>
          </cell>
          <cell r="L140" t="str">
            <v>COOLAHAN</v>
          </cell>
          <cell r="M140">
            <v>3.0925925930205267E-2</v>
          </cell>
          <cell r="N140">
            <v>44.533333339495584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https://search-rtdc-monitor-bjffxe2xuh6vdkpspy63sjmuny.us-east-1.es.amazonaws.com/_plugin/kibana/#/discover/Steve-Slow-Train-Analysis-(2080s-and-2083s)?_g=(refreshInterval:(display:Off,section:0,value:0),time:(from:'2016-07-26 19:18:55-0600',mode:absolute,to:'2016-07-26 22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0" t="str">
            <v>N</v>
          </cell>
          <cell r="X140">
            <v>1</v>
          </cell>
          <cell r="Y140">
            <v>23.298200000000001</v>
          </cell>
          <cell r="Z140">
            <v>1.3899999999999999E-2</v>
          </cell>
          <cell r="AA140">
            <v>23.284300000000002</v>
          </cell>
          <cell r="AB140" t="e">
            <v>#N/A</v>
          </cell>
          <cell r="AC140" t="e">
            <v>#N/A</v>
          </cell>
          <cell r="AD140" t="str">
            <v>0224-26</v>
          </cell>
          <cell r="AE140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141">
          <cell r="A141" t="str">
            <v>225-26</v>
          </cell>
          <cell r="B141">
            <v>4025</v>
          </cell>
          <cell r="C141" t="str">
            <v>DE.1.0.7.0</v>
          </cell>
          <cell r="D141" t="str">
            <v>204:469</v>
          </cell>
          <cell r="E141">
            <v>42577.829375000001</v>
          </cell>
          <cell r="F141">
            <v>42577.830439814818</v>
          </cell>
          <cell r="G141">
            <v>1</v>
          </cell>
          <cell r="H141" t="str">
            <v>204:233280</v>
          </cell>
          <cell r="I141">
            <v>42577.858263888891</v>
          </cell>
          <cell r="J141">
            <v>0</v>
          </cell>
          <cell r="K141" t="str">
            <v>4025/4026</v>
          </cell>
          <cell r="L141" t="str">
            <v>YANAI</v>
          </cell>
          <cell r="M141">
            <v>2.7824074073578231E-2</v>
          </cell>
          <cell r="N141">
            <v>40.066666665952653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https://search-rtdc-monitor-bjffxe2xuh6vdkpspy63sjmuny.us-east-1.es.amazonaws.com/_plugin/kibana/#/discover/Steve-Slow-Train-Analysis-(2080s-and-2083s)?_g=(refreshInterval:(display:Off,section:0,value:0),time:(from:'2016-07-26 18:54:18-0600',mode:absolute,to:'2016-07-26 21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1" t="str">
            <v>N</v>
          </cell>
          <cell r="X141">
            <v>1</v>
          </cell>
          <cell r="Y141">
            <v>4.6899999999999997E-2</v>
          </cell>
          <cell r="Z141">
            <v>23.327999999999999</v>
          </cell>
          <cell r="AA141">
            <v>23.281099999999999</v>
          </cell>
          <cell r="AB141" t="e">
            <v>#N/A</v>
          </cell>
          <cell r="AC141" t="e">
            <v>#N/A</v>
          </cell>
          <cell r="AD141" t="str">
            <v>0225-26</v>
          </cell>
          <cell r="AE141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142">
          <cell r="A142" t="str">
            <v>226-26</v>
          </cell>
          <cell r="B142">
            <v>4026</v>
          </cell>
          <cell r="C142" t="str">
            <v>DE.1.0.7.0</v>
          </cell>
          <cell r="D142" t="str">
            <v>204:232967</v>
          </cell>
          <cell r="E142">
            <v>42577.869837962964</v>
          </cell>
          <cell r="F142">
            <v>42577.871203703704</v>
          </cell>
          <cell r="G142">
            <v>1</v>
          </cell>
          <cell r="H142" t="str">
            <v>204:147</v>
          </cell>
          <cell r="I142">
            <v>42577.898854166669</v>
          </cell>
          <cell r="J142">
            <v>0</v>
          </cell>
          <cell r="K142" t="str">
            <v>4025/4026</v>
          </cell>
          <cell r="L142" t="str">
            <v>YANAI</v>
          </cell>
          <cell r="M142">
            <v>2.7650462965539191E-2</v>
          </cell>
          <cell r="N142">
            <v>39.816666670376435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https://search-rtdc-monitor-bjffxe2xuh6vdkpspy63sjmuny.us-east-1.es.amazonaws.com/_plugin/kibana/#/discover/Steve-Slow-Train-Analysis-(2080s-and-2083s)?_g=(refreshInterval:(display:Off,section:0,value:0),time:(from:'2016-07-26 19:52:34-0600',mode:absolute,to:'2016-07-26 22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2" t="str">
            <v>N</v>
          </cell>
          <cell r="X142">
            <v>1</v>
          </cell>
          <cell r="Y142">
            <v>23.296700000000001</v>
          </cell>
          <cell r="Z142">
            <v>1.47E-2</v>
          </cell>
          <cell r="AA142">
            <v>23.282</v>
          </cell>
          <cell r="AB142" t="e">
            <v>#N/A</v>
          </cell>
          <cell r="AC142" t="e">
            <v>#N/A</v>
          </cell>
          <cell r="AD142" t="str">
            <v>0226-26</v>
          </cell>
          <cell r="AE142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143">
          <cell r="A143" t="str">
            <v>227-26</v>
          </cell>
          <cell r="B143">
            <v>4042</v>
          </cell>
          <cell r="C143" t="str">
            <v>DE.1.0.7.0</v>
          </cell>
          <cell r="D143" t="str">
            <v>204:515</v>
          </cell>
          <cell r="E143">
            <v>42577.849409722221</v>
          </cell>
          <cell r="F143">
            <v>42577.850405092591</v>
          </cell>
          <cell r="G143">
            <v>1</v>
          </cell>
          <cell r="H143" t="str">
            <v>204:233295</v>
          </cell>
          <cell r="I143">
            <v>42577.879444444443</v>
          </cell>
          <cell r="J143">
            <v>0</v>
          </cell>
          <cell r="K143" t="str">
            <v>4041/4042</v>
          </cell>
          <cell r="L143" t="str">
            <v>CHANDLER</v>
          </cell>
          <cell r="M143">
            <v>2.9039351851679385E-2</v>
          </cell>
          <cell r="N143">
            <v>41.816666666418314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https://search-rtdc-monitor-bjffxe2xuh6vdkpspy63sjmuny.us-east-1.es.amazonaws.com/_plugin/kibana/#/discover/Steve-Slow-Train-Analysis-(2080s-and-2083s)?_g=(refreshInterval:(display:Off,section:0,value:0),time:(from:'2016-07-26 19:23:09-0600',mode:absolute,to:'2016-07-26 22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3" t="str">
            <v>N</v>
          </cell>
          <cell r="X143">
            <v>1</v>
          </cell>
          <cell r="Y143">
            <v>5.1499999999999997E-2</v>
          </cell>
          <cell r="Z143">
            <v>23.329499999999999</v>
          </cell>
          <cell r="AA143">
            <v>23.277999999999999</v>
          </cell>
          <cell r="AB143" t="e">
            <v>#N/A</v>
          </cell>
          <cell r="AC143" t="e">
            <v>#N/A</v>
          </cell>
          <cell r="AD143" t="str">
            <v>0227-26</v>
          </cell>
          <cell r="AE143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144">
          <cell r="A144" t="str">
            <v>228-26</v>
          </cell>
          <cell r="B144">
            <v>4041</v>
          </cell>
          <cell r="C144" t="str">
            <v>DE.1.0.7.0</v>
          </cell>
          <cell r="D144" t="str">
            <v>204:232978</v>
          </cell>
          <cell r="E144">
            <v>42577.88958333333</v>
          </cell>
          <cell r="F144">
            <v>42577.890590277777</v>
          </cell>
          <cell r="G144">
            <v>1</v>
          </cell>
          <cell r="H144" t="str">
            <v>204:180</v>
          </cell>
          <cell r="I144">
            <v>42577.922581018516</v>
          </cell>
          <cell r="J144">
            <v>1</v>
          </cell>
          <cell r="K144" t="str">
            <v>4041/4042</v>
          </cell>
          <cell r="L144" t="str">
            <v>CHANDLER</v>
          </cell>
          <cell r="M144">
            <v>3.199074073927477E-2</v>
          </cell>
          <cell r="N144">
            <v>46.066666664555669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https://search-rtdc-monitor-bjffxe2xuh6vdkpspy63sjmuny.us-east-1.es.amazonaws.com/_plugin/kibana/#/discover/Steve-Slow-Train-Analysis-(2080s-and-2083s)?_g=(refreshInterval:(display:Off,section:0,value:0),time:(from:'2016-07-26 20:21:00-0600',mode:absolute,to:'2016-07-26 23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4" t="str">
            <v>N</v>
          </cell>
          <cell r="X144">
            <v>1</v>
          </cell>
          <cell r="Y144">
            <v>23.297799999999999</v>
          </cell>
          <cell r="Z144">
            <v>1.7999999999999999E-2</v>
          </cell>
          <cell r="AA144">
            <v>23.279799999999998</v>
          </cell>
          <cell r="AB144" t="e">
            <v>#N/A</v>
          </cell>
          <cell r="AC144" t="e">
            <v>#N/A</v>
          </cell>
          <cell r="AD144" t="str">
            <v>0228-26</v>
          </cell>
          <cell r="AE144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145">
          <cell r="A145" t="str">
            <v>229-26</v>
          </cell>
          <cell r="B145">
            <v>4018</v>
          </cell>
          <cell r="C145" t="str">
            <v>DE.1.0.7.0</v>
          </cell>
          <cell r="D145" t="str">
            <v>204:475</v>
          </cell>
          <cell r="E145">
            <v>42577.863425925927</v>
          </cell>
          <cell r="F145">
            <v>42577.864444444444</v>
          </cell>
          <cell r="G145">
            <v>1</v>
          </cell>
          <cell r="H145" t="str">
            <v>204:233268</v>
          </cell>
          <cell r="I145">
            <v>42577.900057870371</v>
          </cell>
          <cell r="J145">
            <v>1</v>
          </cell>
          <cell r="K145" t="str">
            <v>4017/4018</v>
          </cell>
          <cell r="L145" t="str">
            <v>LEVERE</v>
          </cell>
          <cell r="M145">
            <v>3.5613425927294884E-2</v>
          </cell>
          <cell r="N145">
            <v>51.283333335304633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https://search-rtdc-monitor-bjffxe2xuh6vdkpspy63sjmuny.us-east-1.es.amazonaws.com/_plugin/kibana/#/discover/Steve-Slow-Train-Analysis-(2080s-and-2083s)?_g=(refreshInterval:(display:Off,section:0,value:0),time:(from:'2016-07-26 19:43:20-0600',mode:absolute,to:'2016-07-26 22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5" t="str">
            <v>N</v>
          </cell>
          <cell r="X145">
            <v>1</v>
          </cell>
          <cell r="Y145">
            <v>4.7500000000000001E-2</v>
          </cell>
          <cell r="Z145">
            <v>23.326799999999999</v>
          </cell>
          <cell r="AA145">
            <v>23.279299999999999</v>
          </cell>
          <cell r="AB145" t="e">
            <v>#N/A</v>
          </cell>
          <cell r="AC145" t="e">
            <v>#N/A</v>
          </cell>
          <cell r="AD145" t="str">
            <v>0229-26</v>
          </cell>
          <cell r="AE145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146">
          <cell r="A146" t="str">
            <v>230-26</v>
          </cell>
          <cell r="B146">
            <v>4017</v>
          </cell>
          <cell r="C146" t="str">
            <v>DE.1.0.7.0</v>
          </cell>
          <cell r="D146" t="str">
            <v>204:232942</v>
          </cell>
          <cell r="E146">
            <v>42577.908750000002</v>
          </cell>
          <cell r="F146">
            <v>42577.909884259258</v>
          </cell>
          <cell r="G146">
            <v>1</v>
          </cell>
          <cell r="H146" t="str">
            <v>204:167</v>
          </cell>
          <cell r="I146">
            <v>42577.942488425928</v>
          </cell>
          <cell r="J146">
            <v>0</v>
          </cell>
          <cell r="K146" t="str">
            <v>4017/4018</v>
          </cell>
          <cell r="L146" t="str">
            <v>LEVERE</v>
          </cell>
          <cell r="M146">
            <v>3.2604166670353152E-2</v>
          </cell>
          <cell r="N146">
            <v>46.950000005308539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https://search-rtdc-monitor-bjffxe2xuh6vdkpspy63sjmuny.us-east-1.es.amazonaws.com/_plugin/kibana/#/discover/Steve-Slow-Train-Analysis-(2080s-and-2083s)?_g=(refreshInterval:(display:Off,section:0,value:0),time:(from:'2016-07-26 20:48:36-0600',mode:absolute,to:'2016-07-26 23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6" t="str">
            <v>N</v>
          </cell>
          <cell r="X146">
            <v>1</v>
          </cell>
          <cell r="Y146">
            <v>23.2942</v>
          </cell>
          <cell r="Z146">
            <v>1.67E-2</v>
          </cell>
          <cell r="AA146">
            <v>23.2775</v>
          </cell>
          <cell r="AB146" t="e">
            <v>#N/A</v>
          </cell>
          <cell r="AC146" t="e">
            <v>#N/A</v>
          </cell>
          <cell r="AD146" t="str">
            <v>0230-26</v>
          </cell>
          <cell r="AE146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147">
          <cell r="A147" t="str">
            <v>231-26</v>
          </cell>
          <cell r="B147">
            <v>4020</v>
          </cell>
          <cell r="C147" t="str">
            <v>DE.1.0.7.0</v>
          </cell>
          <cell r="D147" t="str">
            <v>204:433</v>
          </cell>
          <cell r="E147">
            <v>42577.892789351848</v>
          </cell>
          <cell r="F147">
            <v>42577.893726851849</v>
          </cell>
          <cell r="G147">
            <v>1</v>
          </cell>
          <cell r="H147" t="str">
            <v>204:233299</v>
          </cell>
          <cell r="I147">
            <v>42577.921423611115</v>
          </cell>
          <cell r="J147">
            <v>0</v>
          </cell>
          <cell r="K147" t="str">
            <v>4019/4020</v>
          </cell>
          <cell r="L147" t="str">
            <v>COOLAHAN</v>
          </cell>
          <cell r="M147">
            <v>2.7696759265381843E-2</v>
          </cell>
          <cell r="N147">
            <v>39.883333342149854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https://search-rtdc-monitor-bjffxe2xuh6vdkpspy63sjmuny.us-east-1.es.amazonaws.com/_plugin/kibana/#/discover/Steve-Slow-Train-Analysis-(2080s-and-2083s)?_g=(refreshInterval:(display:Off,section:0,value:0),time:(from:'2016-07-26 20:25:37-0600',mode:absolute,to:'2016-07-26 23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7" t="str">
            <v>N</v>
          </cell>
          <cell r="X147">
            <v>1</v>
          </cell>
          <cell r="Y147">
            <v>4.3299999999999998E-2</v>
          </cell>
          <cell r="Z147">
            <v>23.329899999999999</v>
          </cell>
          <cell r="AA147">
            <v>23.2866</v>
          </cell>
          <cell r="AB147" t="e">
            <v>#N/A</v>
          </cell>
          <cell r="AC147" t="e">
            <v>#N/A</v>
          </cell>
          <cell r="AD147" t="str">
            <v>0231-26</v>
          </cell>
          <cell r="AE147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148">
          <cell r="A148" t="str">
            <v>232-26</v>
          </cell>
          <cell r="B148">
            <v>4019</v>
          </cell>
          <cell r="C148" t="str">
            <v>DE.1.0.7.0</v>
          </cell>
          <cell r="D148" t="str">
            <v>204:232986</v>
          </cell>
          <cell r="E148">
            <v>42577.929861111108</v>
          </cell>
          <cell r="F148">
            <v>42577.931215277778</v>
          </cell>
          <cell r="G148">
            <v>1</v>
          </cell>
          <cell r="H148" t="str">
            <v>204:150</v>
          </cell>
          <cell r="I148">
            <v>42577.963576388887</v>
          </cell>
          <cell r="J148">
            <v>0</v>
          </cell>
          <cell r="K148" t="str">
            <v>4019/4020</v>
          </cell>
          <cell r="L148" t="str">
            <v>COOLAHAN</v>
          </cell>
          <cell r="M148">
            <v>3.2361111108912155E-2</v>
          </cell>
          <cell r="N148">
            <v>46.599999996833503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https://search-rtdc-monitor-bjffxe2xuh6vdkpspy63sjmuny.us-east-1.es.amazonaws.com/_plugin/kibana/#/discover/Steve-Slow-Train-Analysis-(2080s-and-2083s)?_g=(refreshInterval:(display:Off,section:0,value:0),time:(from:'2016-07-26 21:19:00-0600',mode:absolute,to:'2016-07-27 00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8" t="str">
            <v>N</v>
          </cell>
          <cell r="X148">
            <v>1</v>
          </cell>
          <cell r="Y148">
            <v>23.2986</v>
          </cell>
          <cell r="Z148">
            <v>1.4999999999999999E-2</v>
          </cell>
          <cell r="AA148">
            <v>23.2836</v>
          </cell>
          <cell r="AB148" t="e">
            <v>#N/A</v>
          </cell>
          <cell r="AC148" t="e">
            <v>#N/A</v>
          </cell>
          <cell r="AD148" t="str">
            <v>0232-26</v>
          </cell>
          <cell r="AE148" t="str">
    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    </cell>
        </row>
        <row r="149">
          <cell r="A149" t="str">
            <v>233-26</v>
          </cell>
          <cell r="B149">
            <v>4025</v>
          </cell>
          <cell r="C149" t="str">
            <v>DE.1.0.7.0</v>
          </cell>
          <cell r="D149" t="str">
            <v>204:442</v>
          </cell>
          <cell r="E149">
            <v>42577.900636574072</v>
          </cell>
          <cell r="F149">
            <v>42577.901608796295</v>
          </cell>
          <cell r="G149">
            <v>1</v>
          </cell>
          <cell r="H149" t="str">
            <v>204:233257</v>
          </cell>
          <cell r="I149">
            <v>42577.941932870373</v>
          </cell>
          <cell r="J149">
            <v>1</v>
          </cell>
          <cell r="K149" t="str">
            <v>4025/4026</v>
          </cell>
          <cell r="L149" t="str">
            <v>YANAI</v>
          </cell>
          <cell r="M149">
            <v>4.0324074077943806E-2</v>
          </cell>
          <cell r="N149">
            <v>58.06666667223908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https://search-rtdc-monitor-bjffxe2xuh6vdkpspy63sjmuny.us-east-1.es.amazonaws.com/_plugin/kibana/#/discover/Steve-Slow-Train-Analysis-(2080s-and-2083s)?_g=(refreshInterval:(display:Off,section:0,value:0),time:(from:'2016-07-26 20:36:55-0600',mode:absolute,to:'2016-07-26 23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9" t="str">
            <v>N</v>
          </cell>
          <cell r="X149">
            <v>1</v>
          </cell>
          <cell r="Y149">
            <v>4.4200000000000003E-2</v>
          </cell>
          <cell r="Z149">
            <v>23.325700000000001</v>
          </cell>
          <cell r="AA149">
            <v>23.281500000000001</v>
          </cell>
          <cell r="AB149" t="e">
            <v>#N/A</v>
          </cell>
          <cell r="AC149" t="e">
            <v>#N/A</v>
          </cell>
          <cell r="AD149" t="str">
            <v>0233-26</v>
          </cell>
          <cell r="AE149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150">
          <cell r="A150" t="str">
            <v>234-26</v>
          </cell>
          <cell r="B150">
            <v>4026</v>
          </cell>
          <cell r="C150" t="str">
            <v>DE.1.0.7.0</v>
          </cell>
          <cell r="D150" t="str">
            <v>204:232967</v>
          </cell>
          <cell r="E150">
            <v>42577.953680555554</v>
          </cell>
          <cell r="F150">
            <v>42577.954594907409</v>
          </cell>
          <cell r="G150">
            <v>1</v>
          </cell>
          <cell r="H150" t="str">
            <v>204:123</v>
          </cell>
          <cell r="I150">
            <v>42577.981608796297</v>
          </cell>
          <cell r="J150">
            <v>0</v>
          </cell>
          <cell r="K150" t="str">
            <v>4025/4026</v>
          </cell>
          <cell r="L150" t="str">
            <v>YANAI</v>
          </cell>
          <cell r="M150">
            <v>2.7013888888177462E-2</v>
          </cell>
          <cell r="N150">
            <v>38.899999998975545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https://search-rtdc-monitor-bjffxe2xuh6vdkpspy63sjmuny.us-east-1.es.amazonaws.com/_plugin/kibana/#/discover/Steve-Slow-Train-Analysis-(2080s-and-2083s)?_g=(refreshInterval:(display:Off,section:0,value:0),time:(from:'2016-07-26 21:53:18-0600',mode:absolute,to:'2016-07-27 00:33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0" t="str">
            <v>N</v>
          </cell>
          <cell r="X150">
            <v>1</v>
          </cell>
          <cell r="Y150">
            <v>23.296700000000001</v>
          </cell>
          <cell r="Z150">
            <v>1.23E-2</v>
          </cell>
          <cell r="AA150">
            <v>23.284400000000002</v>
          </cell>
          <cell r="AB150" t="e">
            <v>#N/A</v>
          </cell>
          <cell r="AC150" t="e">
            <v>#N/A</v>
          </cell>
          <cell r="AD150" t="str">
            <v>0234-26</v>
          </cell>
          <cell r="AE150" t="str">
    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    </cell>
        </row>
        <row r="151">
          <cell r="A151" t="str">
            <v>235-26</v>
          </cell>
          <cell r="B151">
            <v>4042</v>
          </cell>
          <cell r="C151" t="str">
            <v>DE.1.0.7.0</v>
          </cell>
          <cell r="D151" t="str">
            <v>204:502</v>
          </cell>
          <cell r="E151">
            <v>42577.934317129628</v>
          </cell>
          <cell r="F151">
            <v>42577.935416666667</v>
          </cell>
          <cell r="G151">
            <v>1</v>
          </cell>
          <cell r="H151" t="str">
            <v>204:233293</v>
          </cell>
          <cell r="I151">
            <v>42577.962893518517</v>
          </cell>
          <cell r="J151">
            <v>0</v>
          </cell>
          <cell r="K151" t="str">
            <v>4041/4042</v>
          </cell>
          <cell r="L151" t="str">
            <v>CHANDLER</v>
          </cell>
          <cell r="M151">
            <v>2.7476851850224193E-2</v>
          </cell>
          <cell r="N151">
            <v>39.566666664322838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https://search-rtdc-monitor-bjffxe2xuh6vdkpspy63sjmuny.us-east-1.es.amazonaws.com/_plugin/kibana/#/discover/Steve-Slow-Train-Analysis-(2080s-and-2083s)?_g=(refreshInterval:(display:Off,section:0,value:0),time:(from:'2016-07-26 21:25:25-0600',mode:absolute,to:'2016-07-27 00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1" t="str">
            <v>N</v>
          </cell>
          <cell r="X151">
            <v>1</v>
          </cell>
          <cell r="Y151">
            <v>5.0200000000000002E-2</v>
          </cell>
          <cell r="Z151">
            <v>23.3293</v>
          </cell>
          <cell r="AA151">
            <v>23.2791</v>
          </cell>
          <cell r="AB151" t="e">
            <v>#N/A</v>
          </cell>
          <cell r="AC151" t="e">
            <v>#N/A</v>
          </cell>
          <cell r="AD151" t="str">
            <v>0235-26</v>
          </cell>
          <cell r="AE151" t="str">
    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    </cell>
        </row>
        <row r="152">
          <cell r="A152" t="str">
            <v>236-26</v>
          </cell>
          <cell r="B152">
            <v>4041</v>
          </cell>
          <cell r="C152" t="str">
            <v>DE.1.0.7.0</v>
          </cell>
          <cell r="D152" t="str">
            <v>204:232977</v>
          </cell>
          <cell r="E152">
            <v>42577.975092592591</v>
          </cell>
          <cell r="F152">
            <v>42577.976145833331</v>
          </cell>
          <cell r="G152">
            <v>1</v>
          </cell>
          <cell r="H152" t="str">
            <v>204:145</v>
          </cell>
          <cell r="I152">
            <v>42578.004328703704</v>
          </cell>
          <cell r="J152">
            <v>0</v>
          </cell>
          <cell r="K152" t="str">
            <v>4041/4042</v>
          </cell>
          <cell r="L152" t="str">
            <v>CHANDLER</v>
          </cell>
          <cell r="M152">
            <v>2.8182870373711921E-2</v>
          </cell>
          <cell r="N152">
            <v>40.583333338145167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https://search-rtdc-monitor-bjffxe2xuh6vdkpspy63sjmuny.us-east-1.es.amazonaws.com/_plugin/kibana/#/discover/Steve-Slow-Train-Analysis-(2080s-and-2083s)?_g=(refreshInterval:(display:Off,section:0,value:0),time:(from:'2016-07-26 22:24:08-0600',mode:absolute,to:'2016-07-27 01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2" t="str">
            <v>N</v>
          </cell>
          <cell r="X152">
            <v>1</v>
          </cell>
          <cell r="Y152">
            <v>23.297699999999999</v>
          </cell>
          <cell r="Z152">
            <v>1.4500000000000001E-2</v>
          </cell>
          <cell r="AA152">
            <v>23.283199999999997</v>
          </cell>
          <cell r="AB152" t="e">
            <v>#N/A</v>
          </cell>
          <cell r="AC152" t="e">
            <v>#N/A</v>
          </cell>
          <cell r="AD152" t="str">
            <v>0236-26</v>
          </cell>
          <cell r="AE152" t="str">
    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    </cell>
        </row>
        <row r="153">
          <cell r="A153" t="str">
            <v>237-26</v>
          </cell>
          <cell r="B153">
            <v>4018</v>
          </cell>
          <cell r="C153" t="str">
            <v>DE.1.0.7.0</v>
          </cell>
          <cell r="D153" t="str">
            <v>204:473</v>
          </cell>
          <cell r="E153">
            <v>42577.951377314814</v>
          </cell>
          <cell r="F153">
            <v>42577.955601851849</v>
          </cell>
          <cell r="G153">
            <v>6</v>
          </cell>
          <cell r="H153" t="str">
            <v>204:233264</v>
          </cell>
          <cell r="I153">
            <v>42577.984571759262</v>
          </cell>
          <cell r="J153">
            <v>1</v>
          </cell>
          <cell r="K153" t="str">
            <v>4017/4018</v>
          </cell>
          <cell r="L153" t="str">
            <v>LEVERE</v>
          </cell>
          <cell r="M153">
            <v>2.8969907412829343E-2</v>
          </cell>
          <cell r="N153">
            <v>41.716666674474254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https://search-rtdc-monitor-bjffxe2xuh6vdkpspy63sjmuny.us-east-1.es.amazonaws.com/_plugin/kibana/#/discover/Steve-Slow-Train-Analysis-(2080s-and-2083s)?_g=(refreshInterval:(display:Off,section:0,value:0),time:(from:'2016-07-26 21:49:59-0600',mode:absolute,to:'2016-07-27 00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53" t="str">
            <v>N</v>
          </cell>
          <cell r="X153">
            <v>1</v>
          </cell>
          <cell r="Y153">
            <v>4.7300000000000002E-2</v>
          </cell>
          <cell r="Z153">
            <v>23.3264</v>
          </cell>
          <cell r="AA153">
            <v>23.2791</v>
          </cell>
          <cell r="AB153">
            <v>50746</v>
          </cell>
          <cell r="AC153" t="str">
            <v>SIGNAL</v>
          </cell>
          <cell r="AD153" t="str">
            <v>0237-26</v>
          </cell>
          <cell r="AE153" t="str">
    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    </cell>
        </row>
        <row r="154">
          <cell r="A154" t="str">
            <v>238-26</v>
          </cell>
          <cell r="B154">
            <v>4017</v>
          </cell>
          <cell r="C154" t="str">
            <v>DE.1.0.7.0</v>
          </cell>
          <cell r="D154" t="str">
            <v>204:232946</v>
          </cell>
          <cell r="E154">
            <v>42577.992743055554</v>
          </cell>
          <cell r="F154">
            <v>42577.993715277778</v>
          </cell>
          <cell r="G154">
            <v>1</v>
          </cell>
          <cell r="H154" t="str">
            <v>204:174</v>
          </cell>
          <cell r="I154">
            <v>42578.024664351855</v>
          </cell>
          <cell r="J154">
            <v>0</v>
          </cell>
          <cell r="K154" t="str">
            <v>4017/4018</v>
          </cell>
          <cell r="L154" t="str">
            <v>LEVERE</v>
          </cell>
          <cell r="M154">
            <v>3.0949074076488614E-2</v>
          </cell>
          <cell r="N154">
            <v>44.566666670143604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https://search-rtdc-monitor-bjffxe2xuh6vdkpspy63sjmuny.us-east-1.es.amazonaws.com/_plugin/kibana/#/discover/Steve-Slow-Train-Analysis-(2080s-and-2083s)?_g=(refreshInterval:(display:Off,section:0,value:0),time:(from:'2016-07-26 22:49:33-0600',mode:absolute,to:'2016-07-27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54" t="str">
            <v>N</v>
          </cell>
          <cell r="X154">
            <v>1</v>
          </cell>
          <cell r="Y154">
            <v>23.294599999999999</v>
          </cell>
          <cell r="Z154">
            <v>1.7399999999999999E-2</v>
          </cell>
          <cell r="AA154">
            <v>23.277200000000001</v>
          </cell>
          <cell r="AB154" t="e">
            <v>#N/A</v>
          </cell>
          <cell r="AC154" t="e">
            <v>#N/A</v>
          </cell>
          <cell r="AD154" t="str">
            <v>0238-26</v>
          </cell>
          <cell r="AE154" t="str">
    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    </cell>
        </row>
        <row r="155">
          <cell r="A155" t="str">
            <v>239-26</v>
          </cell>
          <cell r="B155">
            <v>4020</v>
          </cell>
          <cell r="C155" t="str">
            <v>DE.1.0.7.0</v>
          </cell>
          <cell r="D155" t="str">
            <v>204:431</v>
          </cell>
          <cell r="E155">
            <v>42577.974421296298</v>
          </cell>
          <cell r="F155">
            <v>42577.97556712963</v>
          </cell>
          <cell r="G155">
            <v>1</v>
          </cell>
          <cell r="H155" t="str">
            <v>204:233303</v>
          </cell>
          <cell r="I155">
            <v>42578.004537037035</v>
          </cell>
          <cell r="J155">
            <v>0</v>
          </cell>
          <cell r="K155" t="str">
            <v>4019/4020</v>
          </cell>
          <cell r="L155" t="str">
            <v>COOLAHAN</v>
          </cell>
          <cell r="M155">
            <v>2.8969907405553386E-2</v>
          </cell>
          <cell r="N155">
            <v>41.716666663996875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https://search-rtdc-monitor-bjffxe2xuh6vdkpspy63sjmuny.us-east-1.es.amazonaws.com/_plugin/kibana/#/discover/Steve-Slow-Train-Analysis-(2080s-and-2083s)?_g=(refreshInterval:(display:Off,section:0,value:0),time:(from:'2016-07-26 22:23:10-0600',mode:absolute,to:'2016-07-27 01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5" t="str">
            <v>N</v>
          </cell>
          <cell r="X155">
            <v>1</v>
          </cell>
          <cell r="Y155">
            <v>4.3099999999999999E-2</v>
          </cell>
          <cell r="Z155">
            <v>23.330300000000001</v>
          </cell>
          <cell r="AA155">
            <v>23.287200000000002</v>
          </cell>
          <cell r="AB155" t="e">
            <v>#N/A</v>
          </cell>
          <cell r="AC155" t="e">
            <v>#N/A</v>
          </cell>
          <cell r="AD155" t="str">
            <v>0239-26</v>
          </cell>
          <cell r="AE155" t="str">
            <v>aws s3 cp s3://rtdc.mdm.uploadarchive/RTDC4020/2016-07-26/ "C:\Users\stu\Documents\Analysis\2016-02-23 RTDC Observations"\RTDC4020\2016-07-26 --recursive &amp; "C:\Users\stu\Documents\GitHub\mrs-test-scripts\Headless Mode &amp; Sideloading\WalkAndUnGZ.bat" "C:\Users\stu\Documents\Analysis\2016-02-23 RTDC Observations"\RTDC4020\2016-07-26 &amp; 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</v>
          </cell>
        </row>
        <row r="156">
          <cell r="A156" t="str">
            <v>240-26</v>
          </cell>
          <cell r="B156">
            <v>4019</v>
          </cell>
          <cell r="C156" t="str">
            <v>DE.1.0.7.0</v>
          </cell>
          <cell r="D156" t="str">
            <v>204:232984</v>
          </cell>
          <cell r="E156">
            <v>42578.011319444442</v>
          </cell>
          <cell r="F156">
            <v>42578.012291666666</v>
          </cell>
          <cell r="G156">
            <v>1</v>
          </cell>
          <cell r="H156" t="str">
            <v>204:152</v>
          </cell>
          <cell r="I156">
            <v>42578.045289351852</v>
          </cell>
          <cell r="J156">
            <v>0</v>
          </cell>
          <cell r="K156" t="str">
            <v>4019/4020</v>
          </cell>
          <cell r="L156" t="str">
            <v>COOLAHAN</v>
          </cell>
          <cell r="M156">
            <v>3.2997685186273884E-2</v>
          </cell>
          <cell r="N156">
            <v>47.516666668234393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https://search-rtdc-monitor-bjffxe2xuh6vdkpspy63sjmuny.us-east-1.es.amazonaws.com/_plugin/kibana/#/discover/Steve-Slow-Train-Analysis-(2080s-and-2083s)?_g=(refreshInterval:(display:Off,section:0,value:0),time:(from:'2016-07-26 23:16:18-0600',mode:absolute,to:'2016-07-27 02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6" t="str">
            <v>N</v>
          </cell>
          <cell r="X156">
            <v>1</v>
          </cell>
          <cell r="Y156">
            <v>23.298400000000001</v>
          </cell>
          <cell r="Z156">
            <v>1.52E-2</v>
          </cell>
          <cell r="AA156">
            <v>23.283200000000001</v>
          </cell>
          <cell r="AB156" t="e">
            <v>#N/A</v>
          </cell>
          <cell r="AC156" t="e">
            <v>#N/A</v>
          </cell>
          <cell r="AD156" t="str">
            <v>0240-26</v>
          </cell>
          <cell r="AE156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57">
          <cell r="A157" t="str">
            <v>241-26</v>
          </cell>
          <cell r="B157">
            <v>4025</v>
          </cell>
          <cell r="C157" t="str">
            <v>DE.1.0.7.0</v>
          </cell>
          <cell r="D157" t="str">
            <v>204:426</v>
          </cell>
          <cell r="E157">
            <v>42577.983171296299</v>
          </cell>
          <cell r="F157">
            <v>42577.984317129631</v>
          </cell>
          <cell r="G157">
            <v>1</v>
          </cell>
          <cell r="H157" t="str">
            <v>204:233336</v>
          </cell>
          <cell r="I157">
            <v>42578.025405092594</v>
          </cell>
          <cell r="J157">
            <v>0</v>
          </cell>
          <cell r="K157" t="str">
            <v>4025/4026</v>
          </cell>
          <cell r="L157" t="str">
            <v>YANAI</v>
          </cell>
          <cell r="M157">
            <v>4.1087962963501923E-2</v>
          </cell>
          <cell r="N157">
            <v>59.166666667442769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https://search-rtdc-monitor-bjffxe2xuh6vdkpspy63sjmuny.us-east-1.es.amazonaws.com/_plugin/kibana/#/discover/Steve-Slow-Train-Analysis-(2080s-and-2083s)?_g=(refreshInterval:(display:Off,section:0,value:0),time:(from:'2016-07-26 22:35:46-0600',mode:absolute,to:'2016-07-27 01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7" t="str">
            <v>N</v>
          </cell>
          <cell r="X157">
            <v>1</v>
          </cell>
          <cell r="Y157">
            <v>4.2599999999999999E-2</v>
          </cell>
          <cell r="Z157">
            <v>23.333600000000001</v>
          </cell>
          <cell r="AA157">
            <v>23.291</v>
          </cell>
          <cell r="AB157" t="e">
            <v>#N/A</v>
          </cell>
          <cell r="AC157" t="e">
            <v>#N/A</v>
          </cell>
          <cell r="AD157" t="str">
            <v>0241-26</v>
          </cell>
          <cell r="AE157" t="str">
    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    </cell>
        </row>
        <row r="158">
          <cell r="A158" t="str">
            <v>242-26</v>
          </cell>
          <cell r="B158">
            <v>4026</v>
          </cell>
          <cell r="C158" t="str">
            <v>DE.1.0.7.0</v>
          </cell>
          <cell r="D158" t="str">
            <v>204:233001</v>
          </cell>
          <cell r="E158">
            <v>42578.037222222221</v>
          </cell>
          <cell r="F158">
            <v>42578.038229166668</v>
          </cell>
          <cell r="G158">
            <v>1</v>
          </cell>
          <cell r="H158" t="str">
            <v>204:192</v>
          </cell>
          <cell r="I158">
            <v>42578.064976851849</v>
          </cell>
          <cell r="J158">
            <v>0</v>
          </cell>
          <cell r="K158" t="str">
            <v>4025/4026</v>
          </cell>
          <cell r="L158" t="str">
            <v>YANAI</v>
          </cell>
          <cell r="M158">
            <v>2.6747685180453118E-2</v>
          </cell>
          <cell r="N158">
            <v>38.51666665985249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https://search-rtdc-monitor-bjffxe2xuh6vdkpspy63sjmuny.us-east-1.es.amazonaws.com/_plugin/kibana/#/discover/Steve-Slow-Train-Analysis-(2080s-and-2083s)?_g=(refreshInterval:(display:Off,section:0,value:0),time:(from:'2016-07-26 23:53:36-0600',mode:absolute,to:'2016-07-27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8" t="str">
            <v>N</v>
          </cell>
          <cell r="X158">
            <v>1</v>
          </cell>
          <cell r="Y158">
            <v>23.3001</v>
          </cell>
          <cell r="Z158">
            <v>1.9199999999999998E-2</v>
          </cell>
          <cell r="AA158">
            <v>23.280899999999999</v>
          </cell>
          <cell r="AB158" t="e">
            <v>#N/A</v>
          </cell>
          <cell r="AC158" t="e">
            <v>#N/A</v>
          </cell>
          <cell r="AD158" t="str">
            <v>0242-26</v>
          </cell>
          <cell r="AE158" t="str">
            <v>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 &amp; aws s3 cp s3://rtdc.mdm.uploadarchive/RTDC4026/2016-07-28/ "C:\Users\stu\Documents\Analysis\2016-02-23 RTDC Observations"\RTDC4026\2016-07-28 --recursive &amp; "C:\Users\stu\Documents\GitHub\mrs-test-scripts\Headless Mode &amp; Sideloading\WalkAndUnGZ.bat" "C:\Users\stu\Documents\Analysis\2016-02-23 RTDC Observations"\RTDC4026\2016-07-28</v>
          </cell>
        </row>
        <row r="159">
          <cell r="A159" t="str">
            <v>243-26</v>
          </cell>
          <cell r="B159">
            <v>4042</v>
          </cell>
          <cell r="C159" t="str">
            <v>DE.1.0.7.0</v>
          </cell>
          <cell r="D159" t="str">
            <v>204:458</v>
          </cell>
          <cell r="E159">
            <v>42578.014965277776</v>
          </cell>
          <cell r="F159">
            <v>42578.016099537039</v>
          </cell>
          <cell r="G159">
            <v>1</v>
          </cell>
          <cell r="H159" t="str">
            <v>204:233305</v>
          </cell>
          <cell r="I159">
            <v>42578.045925925922</v>
          </cell>
          <cell r="J159">
            <v>0</v>
          </cell>
          <cell r="K159" t="str">
            <v>4041/4042</v>
          </cell>
          <cell r="L159" t="str">
            <v>CHANDLER</v>
          </cell>
          <cell r="M159">
            <v>2.9826388883520849E-2</v>
          </cell>
          <cell r="N159">
            <v>42.949999992270023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https://search-rtdc-monitor-bjffxe2xuh6vdkpspy63sjmuny.us-east-1.es.amazonaws.com/_plugin/kibana/#/discover/Steve-Slow-Train-Analysis-(2080s-and-2083s)?_g=(refreshInterval:(display:Off,section:0,value:0),time:(from:'2016-07-26 23:21:33-0600',mode:absolute,to:'2016-07-27 02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9" t="str">
            <v>N</v>
          </cell>
          <cell r="X159">
            <v>1</v>
          </cell>
          <cell r="Y159">
            <v>4.58E-2</v>
          </cell>
          <cell r="Z159">
            <v>23.330500000000001</v>
          </cell>
          <cell r="AA159">
            <v>23.284700000000001</v>
          </cell>
          <cell r="AB159" t="e">
            <v>#N/A</v>
          </cell>
          <cell r="AC159" t="e">
            <v>#N/A</v>
          </cell>
          <cell r="AD159" t="str">
            <v>0243-26</v>
          </cell>
          <cell r="AE159" t="str">
            <v>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 &amp; aws s3 cp s3://rtdc.mdm.uploadarchive/RTDC4042/2016-07-28/ "C:\Users\stu\Documents\Analysis\2016-02-23 RTDC Observations"\RTDC4042\2016-07-28 --recursive &amp; "C:\Users\stu\Documents\GitHub\mrs-test-scripts\Headless Mode &amp; Sideloading\WalkAndUnGZ.bat" "C:\Users\stu\Documents\Analysis\2016-02-23 RTDC Observations"\RTDC4042\2016-07-28</v>
          </cell>
        </row>
        <row r="160">
          <cell r="A160" t="str">
            <v>244-26</v>
          </cell>
          <cell r="B160">
            <v>4041</v>
          </cell>
          <cell r="C160" t="str">
            <v>DE.1.0.7.0</v>
          </cell>
          <cell r="D160" t="str">
            <v>204:232988</v>
          </cell>
          <cell r="E160">
            <v>42578.05908564815</v>
          </cell>
          <cell r="F160">
            <v>42578.060277777775</v>
          </cell>
          <cell r="G160">
            <v>1</v>
          </cell>
          <cell r="H160" t="str">
            <v>204:167</v>
          </cell>
          <cell r="I160">
            <v>42578.090567129628</v>
          </cell>
          <cell r="J160">
            <v>0</v>
          </cell>
          <cell r="K160" t="str">
            <v>4041/4042</v>
          </cell>
          <cell r="L160" t="str">
            <v>CHANDLER</v>
          </cell>
          <cell r="M160">
            <v>3.0289351852843538E-2</v>
          </cell>
          <cell r="N160">
            <v>43.616666668094695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https://search-rtdc-monitor-bjffxe2xuh6vdkpspy63sjmuny.us-east-1.es.amazonaws.com/_plugin/kibana/#/discover/Steve-Slow-Train-Analysis-(2080s-and-2083s)?_g=(refreshInterval:(display:Off,section:0,value:0),time:(from:'2016-07-27 00:25:05-0600',mode:absolute,to:'2016-07-27 03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0" t="str">
            <v>N</v>
          </cell>
          <cell r="X160">
            <v>1</v>
          </cell>
          <cell r="Y160">
            <v>23.2988</v>
          </cell>
          <cell r="Z160">
            <v>1.67E-2</v>
          </cell>
          <cell r="AA160">
            <v>23.2821</v>
          </cell>
          <cell r="AB160" t="e">
            <v>#N/A</v>
          </cell>
          <cell r="AC160" t="e">
            <v>#N/A</v>
          </cell>
          <cell r="AD160" t="str">
            <v>0244-26</v>
          </cell>
          <cell r="AE160" t="str">
            <v>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 &amp; aws s3 cp s3://rtdc.mdm.uploadarchive/RTDC4041/2016-07-28/ "C:\Users\stu\Documents\Analysis\2016-02-23 RTDC Observations"\RTDC4041\2016-07-28 --recursive &amp; "C:\Users\stu\Documents\GitHub\mrs-test-scripts\Headless Mode &amp; Sideloading\WalkAndUnGZ.bat" "C:\Users\stu\Documents\Analysis\2016-02-23 RTDC Observations"\RTDC4041\2016-07-28</v>
          </cell>
        </row>
        <row r="161">
          <cell r="A161" t="str">
            <v>800-26</v>
          </cell>
          <cell r="B161">
            <v>4013</v>
          </cell>
          <cell r="C161" t="str">
            <v>DE.1.0.7.0</v>
          </cell>
          <cell r="D161" t="str">
            <v>300:58585</v>
          </cell>
          <cell r="E161">
            <v>42577.218101851853</v>
          </cell>
          <cell r="F161">
            <v>42577.219386574077</v>
          </cell>
          <cell r="G161">
            <v>1</v>
          </cell>
          <cell r="H161" t="str">
            <v>204:782</v>
          </cell>
          <cell r="I161">
            <v>42577.233206018522</v>
          </cell>
          <cell r="J161">
            <v>2</v>
          </cell>
          <cell r="K161" t="str">
            <v>4013/4014</v>
          </cell>
          <cell r="L161" t="str">
            <v>STARKS</v>
          </cell>
          <cell r="M161">
            <v>1.3819444444379769E-2</v>
          </cell>
          <cell r="N161">
            <v>19.899999999906868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https://search-rtdc-monitor-bjffxe2xuh6vdkpspy63sjmuny.us-east-1.es.amazonaws.com/_plugin/kibana/#/discover/Steve-Slow-Train-Analysis-(2080s-and-2083s)?_g=(refreshInterval:(display:Off,section:0,value:0),time:(from:'2016-07-26 04:14:04-0600',mode:absolute,to:'2016-07-26 06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1" t="str">
            <v>N</v>
          </cell>
          <cell r="X161">
            <v>556</v>
          </cell>
          <cell r="Y161">
            <v>5.8585000000000003</v>
          </cell>
          <cell r="Z161">
            <v>7.8200000000000006E-2</v>
          </cell>
          <cell r="AA161">
            <v>5.7803000000000004</v>
          </cell>
          <cell r="AB161" t="e">
            <v>#N/A</v>
          </cell>
          <cell r="AC161" t="e">
            <v>#N/A</v>
          </cell>
          <cell r="AD161" t="str">
            <v>0800-26</v>
          </cell>
          <cell r="AE161" t="str">
    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    </cell>
        </row>
        <row r="162">
          <cell r="A162" t="str">
            <v>801-26</v>
          </cell>
          <cell r="B162">
            <v>4014</v>
          </cell>
          <cell r="C162" t="str">
            <v>DE.1.0.7.0</v>
          </cell>
          <cell r="D162" t="str">
            <v>204:1048</v>
          </cell>
          <cell r="E162">
            <v>42577.240451388891</v>
          </cell>
          <cell r="F162">
            <v>42577.241203703707</v>
          </cell>
          <cell r="G162">
            <v>1</v>
          </cell>
          <cell r="H162" t="str">
            <v>300:58916</v>
          </cell>
          <cell r="I162">
            <v>42577.258622685185</v>
          </cell>
          <cell r="J162">
            <v>0</v>
          </cell>
          <cell r="K162" t="str">
            <v>4013/4014</v>
          </cell>
          <cell r="L162" t="str">
            <v>STARKS</v>
          </cell>
          <cell r="M162">
            <v>1.7418981478840578E-2</v>
          </cell>
          <cell r="N162">
            <v>25.083333329530433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https://search-rtdc-monitor-bjffxe2xuh6vdkpspy63sjmuny.us-east-1.es.amazonaws.com/_plugin/kibana/#/discover/Steve-Slow-Train-Analysis-(2080s-and-2083s)?_g=(refreshInterval:(display:Off,section:0,value:0),time:(from:'2016-07-26 04:46:15-0600',mode:absolute,to:'2016-07-26 07:12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2" t="str">
            <v>N</v>
          </cell>
          <cell r="X162">
            <v>1</v>
          </cell>
          <cell r="Y162">
            <v>0.1048</v>
          </cell>
          <cell r="Z162">
            <v>5.8916000000000004</v>
          </cell>
          <cell r="AA162">
            <v>5.7868000000000004</v>
          </cell>
          <cell r="AB162" t="e">
            <v>#N/A</v>
          </cell>
          <cell r="AC162" t="e">
            <v>#N/A</v>
          </cell>
          <cell r="AD162" t="str">
            <v>0801-26</v>
          </cell>
          <cell r="AE162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163">
          <cell r="A163" t="str">
            <v>802-26</v>
          </cell>
          <cell r="B163">
            <v>4013</v>
          </cell>
          <cell r="C163" t="str">
            <v>DE.1.0.7.0</v>
          </cell>
          <cell r="D163" t="str">
            <v>300:58604</v>
          </cell>
          <cell r="E163">
            <v>42577.259398148148</v>
          </cell>
          <cell r="F163">
            <v>42577.260162037041</v>
          </cell>
          <cell r="G163">
            <v>1</v>
          </cell>
          <cell r="H163" t="str">
            <v>204:657</v>
          </cell>
          <cell r="I163">
            <v>42577.279340277775</v>
          </cell>
          <cell r="J163">
            <v>1</v>
          </cell>
          <cell r="K163" t="str">
            <v>4013/4014</v>
          </cell>
          <cell r="L163" t="str">
            <v>STARKS</v>
          </cell>
          <cell r="M163">
            <v>1.9178240734618157E-2</v>
          </cell>
          <cell r="N163">
            <v>27.616666657850146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https://search-rtdc-monitor-bjffxe2xuh6vdkpspy63sjmuny.us-east-1.es.amazonaws.com/_plugin/kibana/#/discover/Steve-Slow-Train-Analysis-(2080s-and-2083s)?_g=(refreshInterval:(display:Off,section:0,value:0),time:(from:'2016-07-26 05:13:32-0600',mode:absolute,to:'2016-07-26 07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3" t="str">
            <v>N</v>
          </cell>
          <cell r="X163">
            <v>1</v>
          </cell>
          <cell r="Y163">
            <v>5.8604000000000003</v>
          </cell>
          <cell r="Z163">
            <v>6.5699999999999995E-2</v>
          </cell>
          <cell r="AA163">
            <v>5.7947000000000006</v>
          </cell>
          <cell r="AB163" t="e">
            <v>#N/A</v>
          </cell>
          <cell r="AC163" t="e">
            <v>#N/A</v>
          </cell>
          <cell r="AD163" t="str">
            <v>0802-26</v>
          </cell>
          <cell r="AE163" t="str">
    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    </cell>
        </row>
        <row r="164">
          <cell r="A164" t="str">
            <v>803-26</v>
          </cell>
          <cell r="B164">
            <v>4038</v>
          </cell>
          <cell r="C164" t="str">
            <v>DE.1.0.7.0</v>
          </cell>
          <cell r="D164" t="str">
            <v>204:1072</v>
          </cell>
          <cell r="E164">
            <v>42577.255185185182</v>
          </cell>
          <cell r="F164">
            <v>42577.256504629629</v>
          </cell>
          <cell r="G164">
            <v>1</v>
          </cell>
          <cell r="H164" t="str">
            <v>300:58914</v>
          </cell>
          <cell r="I164">
            <v>42577.274247685185</v>
          </cell>
          <cell r="J164">
            <v>1</v>
          </cell>
          <cell r="K164" t="str">
            <v>4037/4038</v>
          </cell>
          <cell r="L164" t="str">
            <v>LEVIN</v>
          </cell>
          <cell r="M164">
            <v>1.7743055555911269E-2</v>
          </cell>
          <cell r="N164">
            <v>25.550000000512227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https://search-rtdc-monitor-bjffxe2xuh6vdkpspy63sjmuny.us-east-1.es.amazonaws.com/_plugin/kibana/#/discover/Steve-Slow-Train-Analysis-(2080s-and-2083s)?_g=(refreshInterval:(display:Off,section:0,value:0),time:(from:'2016-07-26 05:07:28-0600',mode:absolute,to:'2016-07-26 07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4" t="str">
            <v>N</v>
          </cell>
          <cell r="X164">
            <v>1</v>
          </cell>
          <cell r="Y164">
            <v>0.1072</v>
          </cell>
          <cell r="Z164">
            <v>5.8914</v>
          </cell>
          <cell r="AA164">
            <v>5.7842000000000002</v>
          </cell>
          <cell r="AB164" t="e">
            <v>#N/A</v>
          </cell>
          <cell r="AC164" t="e">
            <v>#N/A</v>
          </cell>
          <cell r="AD164" t="str">
            <v>0803-26</v>
          </cell>
          <cell r="AE164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65">
          <cell r="A165" t="str">
            <v>804-26</v>
          </cell>
          <cell r="B165">
            <v>4037</v>
          </cell>
          <cell r="C165" t="str">
            <v>DE.1.0.7.0</v>
          </cell>
          <cell r="D165" t="str">
            <v>300:58587</v>
          </cell>
          <cell r="E165">
            <v>42577.276122685187</v>
          </cell>
          <cell r="F165">
            <v>42577.277106481481</v>
          </cell>
          <cell r="G165">
            <v>1</v>
          </cell>
          <cell r="H165" t="str">
            <v>204:775</v>
          </cell>
          <cell r="I165">
            <v>42577.288645833331</v>
          </cell>
          <cell r="J165">
            <v>1</v>
          </cell>
          <cell r="K165" t="str">
            <v>4037/4038</v>
          </cell>
          <cell r="L165" t="str">
            <v>LEVIN</v>
          </cell>
          <cell r="M165">
            <v>1.1539351849933155E-2</v>
          </cell>
          <cell r="N165">
            <v>16.616666663903743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https://search-rtdc-monitor-bjffxe2xuh6vdkpspy63sjmuny.us-east-1.es.amazonaws.com/_plugin/kibana/#/discover/Steve-Slow-Train-Analysis-(2080s-and-2083s)?_g=(refreshInterval:(display:Off,section:0,value:0),time:(from:'2016-07-26 05:37:37-0600',mode:absolute,to:'2016-07-26 07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5" t="str">
            <v>N</v>
          </cell>
          <cell r="X165">
            <v>1</v>
          </cell>
          <cell r="Y165">
            <v>5.8586999999999998</v>
          </cell>
          <cell r="Z165">
            <v>7.7499999999999999E-2</v>
          </cell>
          <cell r="AA165">
            <v>5.7812000000000001</v>
          </cell>
          <cell r="AB165" t="e">
            <v>#N/A</v>
          </cell>
          <cell r="AC165" t="e">
            <v>#N/A</v>
          </cell>
          <cell r="AD165" t="str">
            <v>0804-26</v>
          </cell>
          <cell r="AE165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66">
          <cell r="A166" t="str">
            <v>805-26</v>
          </cell>
          <cell r="B166">
            <v>4014</v>
          </cell>
          <cell r="C166" t="str">
            <v>DE.1.0.7.0</v>
          </cell>
          <cell r="D166" t="str">
            <v>204:960</v>
          </cell>
          <cell r="E166">
            <v>42577.281180555554</v>
          </cell>
          <cell r="F166">
            <v>42577.281898148147</v>
          </cell>
          <cell r="G166">
            <v>1</v>
          </cell>
          <cell r="H166" t="str">
            <v>300:58924</v>
          </cell>
          <cell r="I166">
            <v>42577.298101851855</v>
          </cell>
          <cell r="J166">
            <v>1</v>
          </cell>
          <cell r="K166" t="str">
            <v>4013/4014</v>
          </cell>
          <cell r="L166" t="str">
            <v>STARKS</v>
          </cell>
          <cell r="M166">
            <v>1.6203703708015382E-2</v>
          </cell>
          <cell r="N166">
            <v>23.33333333954215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https://search-rtdc-monitor-bjffxe2xuh6vdkpspy63sjmuny.us-east-1.es.amazonaws.com/_plugin/kibana/#/discover/Steve-Slow-Train-Analysis-(2080s-and-2083s)?_g=(refreshInterval:(display:Off,section:0,value:0),time:(from:'2016-07-26 05:44:54-0600',mode:absolute,to:'2016-07-26 08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6" t="str">
            <v>N</v>
          </cell>
          <cell r="X166">
            <v>1</v>
          </cell>
          <cell r="Y166">
            <v>9.6000000000000002E-2</v>
          </cell>
          <cell r="Z166">
            <v>5.8924000000000003</v>
          </cell>
          <cell r="AA166">
            <v>5.7964000000000002</v>
          </cell>
          <cell r="AB166" t="e">
            <v>#N/A</v>
          </cell>
          <cell r="AC166" t="e">
            <v>#N/A</v>
          </cell>
          <cell r="AD166" t="str">
            <v>0805-26</v>
          </cell>
          <cell r="AE166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167">
          <cell r="A167" t="str">
            <v>806-26</v>
          </cell>
          <cell r="B167">
            <v>4013</v>
          </cell>
          <cell r="C167" t="str">
            <v>DE.1.0.7.0</v>
          </cell>
          <cell r="D167" t="str">
            <v>300:58600</v>
          </cell>
          <cell r="E167">
            <v>42577.298888888887</v>
          </cell>
          <cell r="F167">
            <v>42577.299571759257</v>
          </cell>
          <cell r="G167">
            <v>0</v>
          </cell>
          <cell r="H167" t="str">
            <v>204:652</v>
          </cell>
          <cell r="I167">
            <v>42577.318692129629</v>
          </cell>
          <cell r="J167">
            <v>1</v>
          </cell>
          <cell r="K167" t="str">
            <v>4013/4014</v>
          </cell>
          <cell r="L167" t="str">
            <v>STARKS</v>
          </cell>
          <cell r="M167">
            <v>1.9120370372547768E-2</v>
          </cell>
          <cell r="N167">
            <v>27.533333336468786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https://search-rtdc-monitor-bjffxe2xuh6vdkpspy63sjmuny.us-east-1.es.amazonaws.com/_plugin/kibana/#/discover/Steve-Slow-Train-Analysis-(2080s-and-2083s)?_g=(refreshInterval:(display:Off,section:0,value:0),time:(from:'2016-07-26 06:10:24-0600',mode:absolute,to:'2016-07-26 08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7" t="str">
            <v>N</v>
          </cell>
          <cell r="X167">
            <v>1</v>
          </cell>
          <cell r="Y167">
            <v>5.86</v>
          </cell>
          <cell r="Z167">
            <v>6.5199999999999994E-2</v>
          </cell>
          <cell r="AA167">
            <v>5.7948000000000004</v>
          </cell>
          <cell r="AB167" t="e">
            <v>#N/A</v>
          </cell>
          <cell r="AC167" t="e">
            <v>#N/A</v>
          </cell>
          <cell r="AD167" t="str">
            <v>0806-26</v>
          </cell>
          <cell r="AE167" t="str">
    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    </cell>
        </row>
        <row r="168">
          <cell r="A168" t="str">
            <v>807-26</v>
          </cell>
          <cell r="B168">
            <v>4038</v>
          </cell>
          <cell r="C168" t="str">
            <v>DE.1.0.7.0</v>
          </cell>
          <cell r="D168" t="str">
            <v>204:1062</v>
          </cell>
          <cell r="E168">
            <v>42577.301030092596</v>
          </cell>
          <cell r="F168">
            <v>42577.302233796298</v>
          </cell>
          <cell r="G168">
            <v>1</v>
          </cell>
          <cell r="H168" t="str">
            <v>300:58903</v>
          </cell>
          <cell r="I168">
            <v>42577.315462962964</v>
          </cell>
          <cell r="J168">
            <v>0</v>
          </cell>
          <cell r="K168" t="str">
            <v>4037/4038</v>
          </cell>
          <cell r="L168" t="str">
            <v>LEVIN</v>
          </cell>
          <cell r="M168">
            <v>1.3229166666860692E-2</v>
          </cell>
          <cell r="N168">
            <v>19.050000000279397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https://search-rtdc-monitor-bjffxe2xuh6vdkpspy63sjmuny.us-east-1.es.amazonaws.com/_plugin/kibana/#/discover/Steve-Slow-Train-Analysis-(2080s-and-2083s)?_g=(refreshInterval:(display:Off,section:0,value:0),time:(from:'2016-07-26 06:13:29-0600',mode:absolute,to:'2016-07-26 08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8" t="str">
            <v>N</v>
          </cell>
          <cell r="X168">
            <v>1</v>
          </cell>
          <cell r="Y168">
            <v>0.1062</v>
          </cell>
          <cell r="Z168">
            <v>5.8902999999999999</v>
          </cell>
          <cell r="AA168">
            <v>5.7840999999999996</v>
          </cell>
          <cell r="AB168" t="e">
            <v>#N/A</v>
          </cell>
          <cell r="AC168" t="e">
            <v>#N/A</v>
          </cell>
          <cell r="AD168" t="str">
            <v>0807-26</v>
          </cell>
          <cell r="AE168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69">
          <cell r="A169" t="str">
            <v>808-26</v>
          </cell>
          <cell r="B169">
            <v>4037</v>
          </cell>
          <cell r="C169" t="str">
            <v>DE.1.0.7.0</v>
          </cell>
          <cell r="D169" t="str">
            <v>300:58589</v>
          </cell>
          <cell r="E169">
            <v>42577.316805555558</v>
          </cell>
          <cell r="F169">
            <v>42577.317465277774</v>
          </cell>
          <cell r="G169">
            <v>0</v>
          </cell>
          <cell r="H169" t="str">
            <v>204:773</v>
          </cell>
          <cell r="I169">
            <v>42577.329907407409</v>
          </cell>
          <cell r="J169">
            <v>0</v>
          </cell>
          <cell r="K169" t="str">
            <v>4037/4038</v>
          </cell>
          <cell r="L169" t="str">
            <v>LEVIN</v>
          </cell>
          <cell r="M169">
            <v>1.2442129635019228E-2</v>
          </cell>
          <cell r="N169">
            <v>17.916666674427688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https://search-rtdc-monitor-bjffxe2xuh6vdkpspy63sjmuny.us-east-1.es.amazonaws.com/_plugin/kibana/#/discover/Steve-Slow-Train-Analysis-(2080s-and-2083s)?_g=(refreshInterval:(display:Off,section:0,value:0),time:(from:'2016-07-26 06:36:12-0600',mode:absolute,to:'2016-07-26 08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9" t="str">
            <v>N</v>
          </cell>
          <cell r="X169">
            <v>1</v>
          </cell>
          <cell r="Y169">
            <v>5.8589000000000002</v>
          </cell>
          <cell r="Z169">
            <v>7.7299999999999994E-2</v>
          </cell>
          <cell r="AA169">
            <v>5.7816000000000001</v>
          </cell>
          <cell r="AB169" t="e">
            <v>#N/A</v>
          </cell>
          <cell r="AC169" t="e">
            <v>#N/A</v>
          </cell>
          <cell r="AD169" t="str">
            <v>0808-26</v>
          </cell>
          <cell r="AE169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70">
          <cell r="A170" t="str">
            <v>809-26</v>
          </cell>
          <cell r="B170">
            <v>4014</v>
          </cell>
          <cell r="C170" t="str">
            <v>DE.1.0.7.0</v>
          </cell>
          <cell r="D170" t="str">
            <v>204:937</v>
          </cell>
          <cell r="E170">
            <v>42577.324363425927</v>
          </cell>
          <cell r="F170">
            <v>42577.325185185182</v>
          </cell>
          <cell r="G170">
            <v>1</v>
          </cell>
          <cell r="H170" t="str">
            <v>300:58935</v>
          </cell>
          <cell r="I170">
            <v>42577.339606481481</v>
          </cell>
          <cell r="J170">
            <v>0</v>
          </cell>
          <cell r="K170" t="str">
            <v>4013/4014</v>
          </cell>
          <cell r="L170" t="str">
            <v>STARKS</v>
          </cell>
          <cell r="M170">
            <v>1.4421296298678499E-2</v>
          </cell>
          <cell r="N170">
            <v>20.766666670097038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https://search-rtdc-monitor-bjffxe2xuh6vdkpspy63sjmuny.us-east-1.es.amazonaws.com/_plugin/kibana/#/discover/Steve-Slow-Train-Analysis-(2080s-and-2083s)?_g=(refreshInterval:(display:Off,section:0,value:0),time:(from:'2016-07-26 06:47:05-0600',mode:absolute,to:'2016-07-26 09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70" t="str">
            <v>N</v>
          </cell>
          <cell r="X170">
            <v>1</v>
          </cell>
          <cell r="Y170">
            <v>9.3700000000000006E-2</v>
          </cell>
          <cell r="Z170">
            <v>5.8935000000000004</v>
          </cell>
          <cell r="AA170">
            <v>5.7998000000000003</v>
          </cell>
          <cell r="AB170" t="e">
            <v>#N/A</v>
          </cell>
          <cell r="AC170" t="e">
            <v>#N/A</v>
          </cell>
          <cell r="AD170" t="str">
            <v>0809-26</v>
          </cell>
          <cell r="AE170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171">
          <cell r="A171" t="str">
            <v>810-26</v>
          </cell>
          <cell r="B171">
            <v>4013</v>
          </cell>
          <cell r="C171" t="str">
            <v>DE.1.0.7.0</v>
          </cell>
          <cell r="D171" t="str">
            <v>300:58617</v>
          </cell>
          <cell r="E171">
            <v>42577.340324074074</v>
          </cell>
          <cell r="F171">
            <v>42577.34101851852</v>
          </cell>
          <cell r="G171">
            <v>0</v>
          </cell>
          <cell r="H171" t="str">
            <v>204:759</v>
          </cell>
          <cell r="I171">
            <v>42577.353425925925</v>
          </cell>
          <cell r="J171">
            <v>2</v>
          </cell>
          <cell r="K171" t="str">
            <v>4013/4014</v>
          </cell>
          <cell r="L171" t="str">
            <v>STARKS</v>
          </cell>
          <cell r="M171">
            <v>1.2407407404680271E-2</v>
          </cell>
          <cell r="N171">
            <v>17.86666666273959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https://search-rtdc-monitor-bjffxe2xuh6vdkpspy63sjmuny.us-east-1.es.amazonaws.com/_plugin/kibana/#/discover/Steve-Slow-Train-Analysis-(2080s-and-2083s)?_g=(refreshInterval:(display:Off,section:0,value:0),time:(from:'2016-07-26 07:10:04-0600',mode:absolute,to:'2016-07-26 09:28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71" t="str">
            <v>N</v>
          </cell>
          <cell r="X171">
            <v>1</v>
          </cell>
          <cell r="Y171">
            <v>5.8616999999999999</v>
          </cell>
          <cell r="Z171">
            <v>7.5899999999999995E-2</v>
          </cell>
          <cell r="AA171">
            <v>5.7858000000000001</v>
          </cell>
          <cell r="AB171" t="e">
            <v>#N/A</v>
          </cell>
          <cell r="AC171" t="e">
            <v>#N/A</v>
          </cell>
          <cell r="AD171" t="str">
            <v>0810-26</v>
          </cell>
          <cell r="AE171" t="str">
    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    </cell>
        </row>
        <row r="172">
          <cell r="A172" t="str">
            <v>811-26</v>
          </cell>
          <cell r="B172">
            <v>4038</v>
          </cell>
          <cell r="C172" t="str">
            <v>DE.1.0.7.0</v>
          </cell>
          <cell r="D172" t="str">
            <v>204:1065</v>
          </cell>
          <cell r="E172">
            <v>42577.342060185183</v>
          </cell>
          <cell r="F172">
            <v>42577.34306712963</v>
          </cell>
          <cell r="G172">
            <v>1</v>
          </cell>
          <cell r="H172" t="str">
            <v>300:58916</v>
          </cell>
          <cell r="I172">
            <v>42577.357430555552</v>
          </cell>
          <cell r="J172">
            <v>1</v>
          </cell>
          <cell r="K172" t="str">
            <v>4037/4038</v>
          </cell>
          <cell r="L172" t="str">
            <v>LEVIN</v>
          </cell>
          <cell r="M172">
            <v>1.4363425922056194E-2</v>
          </cell>
          <cell r="N172">
            <v>20.68333332776092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https://search-rtdc-monitor-bjffxe2xuh6vdkpspy63sjmuny.us-east-1.es.amazonaws.com/_plugin/kibana/#/discover/Steve-Slow-Train-Analysis-(2080s-and-2083s)?_g=(refreshInterval:(display:Off,section:0,value:0),time:(from:'2016-07-26 07:12:34-0600',mode:absolute,to:'2016-07-26 09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2" t="str">
            <v>N</v>
          </cell>
          <cell r="X172">
            <v>1</v>
          </cell>
          <cell r="Y172">
            <v>0.1065</v>
          </cell>
          <cell r="Z172">
            <v>5.8916000000000004</v>
          </cell>
          <cell r="AA172">
            <v>5.7851000000000008</v>
          </cell>
          <cell r="AB172" t="e">
            <v>#N/A</v>
          </cell>
          <cell r="AC172" t="e">
            <v>#N/A</v>
          </cell>
          <cell r="AD172" t="str">
            <v>0811-26</v>
          </cell>
          <cell r="AE172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73">
          <cell r="A173" t="str">
            <v>812-26</v>
          </cell>
          <cell r="B173">
            <v>4037</v>
          </cell>
          <cell r="C173" t="str">
            <v>DE.1.0.7.0</v>
          </cell>
          <cell r="D173" t="str">
            <v>300:58596</v>
          </cell>
          <cell r="E173">
            <v>42577.358831018515</v>
          </cell>
          <cell r="F173">
            <v>42577.359629629631</v>
          </cell>
          <cell r="G173">
            <v>1</v>
          </cell>
          <cell r="H173" t="str">
            <v>204:794</v>
          </cell>
          <cell r="I173">
            <v>42577.371678240743</v>
          </cell>
          <cell r="J173">
            <v>1</v>
          </cell>
          <cell r="K173" t="str">
            <v>4037/4038</v>
          </cell>
          <cell r="L173" t="str">
            <v>LEVIN</v>
          </cell>
          <cell r="M173">
            <v>1.2048611111822538E-2</v>
          </cell>
          <cell r="N173">
            <v>17.350000001024455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https://search-rtdc-monitor-bjffxe2xuh6vdkpspy63sjmuny.us-east-1.es.amazonaws.com/_plugin/kibana/#/discover/Steve-Slow-Train-Analysis-(2080s-and-2083s)?_g=(refreshInterval:(display:Off,section:0,value:0),time:(from:'2016-07-26 07:36:43-0600',mode:absolute,to:'2016-07-26 09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3" t="str">
            <v>N</v>
          </cell>
          <cell r="X173">
            <v>1</v>
          </cell>
          <cell r="Y173">
            <v>5.8596000000000004</v>
          </cell>
          <cell r="Z173">
            <v>7.9399999999999998E-2</v>
          </cell>
          <cell r="AA173">
            <v>5.7802000000000007</v>
          </cell>
          <cell r="AB173" t="e">
            <v>#N/A</v>
          </cell>
          <cell r="AC173" t="e">
            <v>#N/A</v>
          </cell>
          <cell r="AD173" t="str">
            <v>0812-26</v>
          </cell>
          <cell r="AE173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74">
          <cell r="A174" t="str">
            <v>813-26</v>
          </cell>
          <cell r="B174">
            <v>4038</v>
          </cell>
          <cell r="C174" t="str">
            <v>DE.1.0.7.0</v>
          </cell>
          <cell r="D174" t="str">
            <v>204:1084</v>
          </cell>
          <cell r="E174">
            <v>42577.382453703707</v>
          </cell>
          <cell r="F174">
            <v>42577.383576388886</v>
          </cell>
          <cell r="G174">
            <v>1</v>
          </cell>
          <cell r="H174" t="str">
            <v>300:58914</v>
          </cell>
          <cell r="I174">
            <v>42577.3987037037</v>
          </cell>
          <cell r="J174">
            <v>0</v>
          </cell>
          <cell r="K174" t="str">
            <v>4037/4038</v>
          </cell>
          <cell r="L174" t="str">
            <v>LEVIN</v>
          </cell>
          <cell r="M174">
            <v>1.5127314814890269E-2</v>
          </cell>
          <cell r="N174">
            <v>21.783333333441988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https://search-rtdc-monitor-bjffxe2xuh6vdkpspy63sjmuny.us-east-1.es.amazonaws.com/_plugin/kibana/#/discover/Steve-Slow-Train-Analysis-(2080s-and-2083s)?_g=(refreshInterval:(display:Off,section:0,value:0),time:(from:'2016-07-26 08:10:44-0600',mode:absolute,to:'2016-07-26 10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4" t="str">
            <v>N</v>
          </cell>
          <cell r="X174">
            <v>1</v>
          </cell>
          <cell r="Y174">
            <v>0.1084</v>
          </cell>
          <cell r="Z174">
            <v>5.8914</v>
          </cell>
          <cell r="AA174">
            <v>5.7830000000000004</v>
          </cell>
          <cell r="AB174" t="e">
            <v>#N/A</v>
          </cell>
          <cell r="AC174" t="e">
            <v>#N/A</v>
          </cell>
          <cell r="AD174" t="str">
            <v>0813-26</v>
          </cell>
          <cell r="AE174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75">
          <cell r="A175" t="str">
            <v>814-26</v>
          </cell>
          <cell r="B175">
            <v>4037</v>
          </cell>
          <cell r="C175" t="str">
            <v>DE.1.0.7.0</v>
          </cell>
          <cell r="D175" t="str">
            <v>300:58598</v>
          </cell>
          <cell r="E175">
            <v>42577.399953703702</v>
          </cell>
          <cell r="F175">
            <v>42577.400856481479</v>
          </cell>
          <cell r="G175">
            <v>1</v>
          </cell>
          <cell r="H175" t="str">
            <v>204:780</v>
          </cell>
          <cell r="I175">
            <v>42577.412916666668</v>
          </cell>
          <cell r="J175">
            <v>0</v>
          </cell>
          <cell r="K175" t="str">
            <v>4037/4038</v>
          </cell>
          <cell r="L175" t="str">
            <v>LEVIN</v>
          </cell>
          <cell r="M175">
            <v>1.206018518860219E-2</v>
          </cell>
          <cell r="N175">
            <v>17.366666671587154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https://search-rtdc-monitor-bjffxe2xuh6vdkpspy63sjmuny.us-east-1.es.amazonaws.com/_plugin/kibana/#/discover/Steve-Slow-Train-Analysis-(2080s-and-2083s)?_g=(refreshInterval:(display:Off,section:0,value:0),time:(from:'2016-07-26 08:35:56-0600',mode:absolute,to:'2016-07-26 10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5" t="str">
            <v>N</v>
          </cell>
          <cell r="X175">
            <v>1</v>
          </cell>
          <cell r="Y175">
            <v>5.8597999999999999</v>
          </cell>
          <cell r="Z175">
            <v>7.8E-2</v>
          </cell>
          <cell r="AA175">
            <v>5.7817999999999996</v>
          </cell>
          <cell r="AB175" t="e">
            <v>#N/A</v>
          </cell>
          <cell r="AC175" t="e">
            <v>#N/A</v>
          </cell>
          <cell r="AD175" t="str">
            <v>0814-26</v>
          </cell>
          <cell r="AE175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76">
          <cell r="A176" t="str">
            <v>815-26</v>
          </cell>
          <cell r="B176">
            <v>4038</v>
          </cell>
          <cell r="C176" t="str">
            <v>DE.1.0.7.0</v>
          </cell>
          <cell r="D176" t="str">
            <v>204:1062</v>
          </cell>
          <cell r="E176">
            <v>42577.425532407404</v>
          </cell>
          <cell r="F176">
            <v>42577.426423611112</v>
          </cell>
          <cell r="G176">
            <v>1</v>
          </cell>
          <cell r="H176" t="str">
            <v>300:58903</v>
          </cell>
          <cell r="I176">
            <v>42577.44059027778</v>
          </cell>
          <cell r="J176">
            <v>0</v>
          </cell>
          <cell r="K176" t="str">
            <v>4037/4038</v>
          </cell>
          <cell r="L176" t="str">
            <v>LEVIN</v>
          </cell>
          <cell r="M176">
            <v>1.4166666667733807E-2</v>
          </cell>
          <cell r="N176">
            <v>20.400000001536682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https://search-rtdc-monitor-bjffxe2xuh6vdkpspy63sjmuny.us-east-1.es.amazonaws.com/_plugin/kibana/#/discover/Steve-Slow-Train-Analysis-(2080s-and-2083s)?_g=(refreshInterval:(display:Off,section:0,value:0),time:(from:'2016-07-26 09:12:46-0600',mode:absolute,to:'2016-07-26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6" t="str">
            <v>N</v>
          </cell>
          <cell r="X176">
            <v>1</v>
          </cell>
          <cell r="Y176">
            <v>0.1062</v>
          </cell>
          <cell r="Z176">
            <v>5.8902999999999999</v>
          </cell>
          <cell r="AA176">
            <v>5.7840999999999996</v>
          </cell>
          <cell r="AB176" t="e">
            <v>#N/A</v>
          </cell>
          <cell r="AC176" t="e">
            <v>#N/A</v>
          </cell>
          <cell r="AD176" t="str">
            <v>0815-26</v>
          </cell>
          <cell r="AE176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77">
          <cell r="A177" t="str">
            <v>816-26</v>
          </cell>
          <cell r="B177">
            <v>4037</v>
          </cell>
          <cell r="C177" t="str">
            <v>DE.1.0.7.0</v>
          </cell>
          <cell r="D177" t="str">
            <v>300:58592</v>
          </cell>
          <cell r="E177">
            <v>42577.441990740743</v>
          </cell>
          <cell r="F177">
            <v>42577.442731481482</v>
          </cell>
          <cell r="G177">
            <v>1</v>
          </cell>
          <cell r="H177" t="str">
            <v>204:766</v>
          </cell>
          <cell r="I177">
            <v>42577.454837962963</v>
          </cell>
          <cell r="J177">
            <v>1</v>
          </cell>
          <cell r="K177" t="str">
            <v>4037/4038</v>
          </cell>
          <cell r="L177" t="str">
            <v>LEVIN</v>
          </cell>
          <cell r="M177">
            <v>1.2106481481168885E-2</v>
          </cell>
          <cell r="N177">
            <v>17.433333332883194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https://search-rtdc-monitor-bjffxe2xuh6vdkpspy63sjmuny.us-east-1.es.amazonaws.com/_plugin/kibana/#/discover/Steve-Slow-Train-Analysis-(2080s-and-2083s)?_g=(refreshInterval:(display:Off,section:0,value:0),time:(from:'2016-07-26 09:36:28-0600',mode:absolute,to:'2016-07-26 11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7" t="str">
            <v>N</v>
          </cell>
          <cell r="X177">
            <v>1</v>
          </cell>
          <cell r="Y177">
            <v>5.8592000000000004</v>
          </cell>
          <cell r="Z177">
            <v>7.6600000000000001E-2</v>
          </cell>
          <cell r="AA177">
            <v>5.7826000000000004</v>
          </cell>
          <cell r="AB177" t="e">
            <v>#N/A</v>
          </cell>
          <cell r="AC177" t="e">
            <v>#N/A</v>
          </cell>
          <cell r="AD177" t="str">
            <v>0816-26</v>
          </cell>
          <cell r="AE177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78">
          <cell r="A178" t="str">
            <v>817-26</v>
          </cell>
          <cell r="B178">
            <v>4038</v>
          </cell>
          <cell r="C178" t="str">
            <v>DE.1.0.7.0</v>
          </cell>
          <cell r="D178" t="str">
            <v>204:1055</v>
          </cell>
          <cell r="E178">
            <v>42577.466168981482</v>
          </cell>
          <cell r="F178">
            <v>42577.467164351852</v>
          </cell>
          <cell r="G178">
            <v>1</v>
          </cell>
          <cell r="H178" t="str">
            <v>300:58911</v>
          </cell>
          <cell r="I178">
            <v>42577.482673611114</v>
          </cell>
          <cell r="J178">
            <v>1</v>
          </cell>
          <cell r="K178" t="str">
            <v>4037/4038</v>
          </cell>
          <cell r="L178" t="str">
            <v>LEVIN</v>
          </cell>
          <cell r="M178">
            <v>1.5509259261307307E-2</v>
          </cell>
          <cell r="N178">
            <v>22.333333336282521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https://search-rtdc-monitor-bjffxe2xuh6vdkpspy63sjmuny.us-east-1.es.amazonaws.com/_plugin/kibana/#/discover/Steve-Slow-Train-Analysis-(2080s-and-2083s)?_g=(refreshInterval:(display:Off,section:0,value:0),time:(from:'2016-07-26 10:11:17-0600',mode:absolute,to:'2016-07-26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8" t="str">
            <v>N</v>
          </cell>
          <cell r="X178">
            <v>1</v>
          </cell>
          <cell r="Y178">
            <v>0.1055</v>
          </cell>
          <cell r="Z178">
            <v>5.8910999999999998</v>
          </cell>
          <cell r="AA178">
            <v>5.7855999999999996</v>
          </cell>
          <cell r="AB178" t="e">
            <v>#N/A</v>
          </cell>
          <cell r="AC178" t="e">
            <v>#N/A</v>
          </cell>
          <cell r="AD178" t="str">
            <v>0817-26</v>
          </cell>
          <cell r="AE178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79">
          <cell r="A179" t="str">
            <v>818-26</v>
          </cell>
          <cell r="B179">
            <v>4037</v>
          </cell>
          <cell r="C179" t="str">
            <v>DE.1.0.7.0</v>
          </cell>
          <cell r="D179" t="str">
            <v>300:58600</v>
          </cell>
          <cell r="E179">
            <v>42577.484594907408</v>
          </cell>
          <cell r="F179">
            <v>42577.48541666667</v>
          </cell>
          <cell r="G179">
            <v>1</v>
          </cell>
          <cell r="H179" t="str">
            <v>204:761</v>
          </cell>
          <cell r="I179">
            <v>42577.496145833335</v>
          </cell>
          <cell r="J179">
            <v>0</v>
          </cell>
          <cell r="K179" t="str">
            <v>4037/4038</v>
          </cell>
          <cell r="L179" t="str">
            <v>LEVIN</v>
          </cell>
          <cell r="M179">
            <v>1.0729166664532386E-2</v>
          </cell>
          <cell r="N179">
            <v>15.449999996926636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https://search-rtdc-monitor-bjffxe2xuh6vdkpspy63sjmuny.us-east-1.es.amazonaws.com/_plugin/kibana/#/discover/Steve-Slow-Train-Analysis-(2080s-and-2083s)?_g=(refreshInterval:(display:Off,section:0,value:0),time:(from:'2016-07-26 10:37:49-0600',mode:absolute,to:'2016-07-26 12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9" t="str">
            <v>N</v>
          </cell>
          <cell r="X179">
            <v>1</v>
          </cell>
          <cell r="Y179">
            <v>5.86</v>
          </cell>
          <cell r="Z179">
            <v>7.6100000000000001E-2</v>
          </cell>
          <cell r="AA179">
            <v>5.7839</v>
          </cell>
          <cell r="AB179" t="e">
            <v>#N/A</v>
          </cell>
          <cell r="AC179" t="e">
            <v>#N/A</v>
          </cell>
          <cell r="AD179" t="str">
            <v>0818-26</v>
          </cell>
          <cell r="AE179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80">
          <cell r="A180" t="str">
            <v>819-26</v>
          </cell>
          <cell r="B180">
            <v>4038</v>
          </cell>
          <cell r="C180" t="str">
            <v>DE.1.0.7.0</v>
          </cell>
          <cell r="D180" t="str">
            <v>204:1049</v>
          </cell>
          <cell r="E180">
            <v>42577.507210648146</v>
          </cell>
          <cell r="F180">
            <v>42577.508298611108</v>
          </cell>
          <cell r="G180">
            <v>1</v>
          </cell>
          <cell r="H180" t="str">
            <v>300:58905</v>
          </cell>
          <cell r="I180">
            <v>42577.52412037037</v>
          </cell>
          <cell r="J180">
            <v>0</v>
          </cell>
          <cell r="K180" t="str">
            <v>4037/4038</v>
          </cell>
          <cell r="L180" t="str">
            <v>LEVIN</v>
          </cell>
          <cell r="M180">
            <v>1.5821759261598345E-2</v>
          </cell>
          <cell r="N180">
            <v>22.783333336701617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https://search-rtdc-monitor-bjffxe2xuh6vdkpspy63sjmuny.us-east-1.es.amazonaws.com/_plugin/kibana/#/discover/Steve-Slow-Train-Analysis-(2080s-and-2083s)?_g=(refreshInterval:(display:Off,section:0,value:0),time:(from:'2016-07-26 11:10:23-0600',mode:absolute,to:'2016-07-26 13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0" t="str">
            <v>N</v>
          </cell>
          <cell r="X180">
            <v>1</v>
          </cell>
          <cell r="Y180">
            <v>0.10489999999999999</v>
          </cell>
          <cell r="Z180">
            <v>5.8905000000000003</v>
          </cell>
          <cell r="AA180">
            <v>5.7856000000000005</v>
          </cell>
          <cell r="AB180" t="e">
            <v>#N/A</v>
          </cell>
          <cell r="AC180" t="e">
            <v>#N/A</v>
          </cell>
          <cell r="AD180" t="str">
            <v>0819-26</v>
          </cell>
          <cell r="AE180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81">
          <cell r="A181" t="str">
            <v>820-26</v>
          </cell>
          <cell r="B181">
            <v>4037</v>
          </cell>
          <cell r="C181" t="str">
            <v>DE.1.0.7.0</v>
          </cell>
          <cell r="D181" t="str">
            <v>300:58581</v>
          </cell>
          <cell r="E181">
            <v>42577.525069444448</v>
          </cell>
          <cell r="F181">
            <v>42577.525879629633</v>
          </cell>
          <cell r="G181">
            <v>1</v>
          </cell>
          <cell r="H181" t="str">
            <v>204:768</v>
          </cell>
          <cell r="I181">
            <v>42577.537974537037</v>
          </cell>
          <cell r="J181">
            <v>0</v>
          </cell>
          <cell r="K181" t="str">
            <v>4037/4038</v>
          </cell>
          <cell r="L181" t="str">
            <v>LEVIN</v>
          </cell>
          <cell r="M181">
            <v>1.2094907404389232E-2</v>
          </cell>
          <cell r="N181">
            <v>17.416666662320495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https://search-rtdc-monitor-bjffxe2xuh6vdkpspy63sjmuny.us-east-1.es.amazonaws.com/_plugin/kibana/#/discover/Steve-Slow-Train-Analysis-(2080s-and-2083s)?_g=(refreshInterval:(display:Off,section:0,value:0),time:(from:'2016-07-26 11:36:06-0600',mode:absolute,to:'2016-07-26 13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1" t="str">
            <v>N</v>
          </cell>
          <cell r="X181">
            <v>1</v>
          </cell>
          <cell r="Y181">
            <v>5.8581000000000003</v>
          </cell>
          <cell r="Z181">
            <v>7.6799999999999993E-2</v>
          </cell>
          <cell r="AA181">
            <v>5.7812999999999999</v>
          </cell>
          <cell r="AB181" t="e">
            <v>#N/A</v>
          </cell>
          <cell r="AC181" t="e">
            <v>#N/A</v>
          </cell>
          <cell r="AD181" t="str">
            <v>0820-26</v>
          </cell>
          <cell r="AE181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82">
          <cell r="A182" t="str">
            <v>821-26</v>
          </cell>
          <cell r="B182">
            <v>4038</v>
          </cell>
          <cell r="C182" t="str">
            <v>DE.1.0.7.0</v>
          </cell>
          <cell r="D182" t="str">
            <v>204:1070</v>
          </cell>
          <cell r="E182">
            <v>42577.548634259256</v>
          </cell>
          <cell r="F182">
            <v>42577.549780092595</v>
          </cell>
          <cell r="G182">
            <v>1</v>
          </cell>
          <cell r="H182" t="str">
            <v>300:58928</v>
          </cell>
          <cell r="I182">
            <v>42577.56722222222</v>
          </cell>
          <cell r="J182">
            <v>1</v>
          </cell>
          <cell r="K182" t="str">
            <v>4037/4038</v>
          </cell>
          <cell r="L182" t="str">
            <v>BRUDER</v>
          </cell>
          <cell r="M182">
            <v>1.7442129625123926E-2</v>
          </cell>
          <cell r="N182">
            <v>25.116666660178453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https://search-rtdc-monitor-bjffxe2xuh6vdkpspy63sjmuny.us-east-1.es.amazonaws.com/_plugin/kibana/#/discover/Steve-Slow-Train-Analysis-(2080s-and-2083s)?_g=(refreshInterval:(display:Off,section:0,value:0),time:(from:'2016-07-26 12:10:02-0600',mode:absolute,to:'2016-07-26 14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2" t="str">
            <v>N</v>
          </cell>
          <cell r="X182">
            <v>1</v>
          </cell>
          <cell r="Y182">
            <v>0.107</v>
          </cell>
          <cell r="Z182">
            <v>5.8928000000000003</v>
          </cell>
          <cell r="AA182">
            <v>5.7858000000000001</v>
          </cell>
          <cell r="AB182" t="e">
            <v>#N/A</v>
          </cell>
          <cell r="AC182" t="e">
            <v>#N/A</v>
          </cell>
          <cell r="AD182" t="str">
            <v>0821-26</v>
          </cell>
          <cell r="AE182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83">
          <cell r="A183" t="str">
            <v>822-26</v>
          </cell>
          <cell r="B183">
            <v>4037</v>
          </cell>
          <cell r="C183" t="str">
            <v>DE.1.0.7.0</v>
          </cell>
          <cell r="D183" t="str">
            <v>300:58617</v>
          </cell>
          <cell r="E183">
            <v>42577.568425925929</v>
          </cell>
          <cell r="F183">
            <v>42577.569525462961</v>
          </cell>
          <cell r="G183">
            <v>1</v>
          </cell>
          <cell r="H183" t="str">
            <v>204:682</v>
          </cell>
          <cell r="I183">
            <v>42577.580150462964</v>
          </cell>
          <cell r="J183">
            <v>1</v>
          </cell>
          <cell r="K183" t="str">
            <v>4037/4038</v>
          </cell>
          <cell r="L183" t="str">
            <v>BRUDER</v>
          </cell>
          <cell r="M183">
            <v>1.0625000002619345E-2</v>
          </cell>
          <cell r="N183">
            <v>15.300000003771856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https://search-rtdc-monitor-bjffxe2xuh6vdkpspy63sjmuny.us-east-1.es.amazonaws.com/_plugin/kibana/#/discover/Steve-Slow-Train-Analysis-(2080s-and-2083s)?_g=(refreshInterval:(display:Off,section:0,value:0),time:(from:'2016-07-26 12:38:32-0600',mode:absolute,to:'2016-07-26 14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3" t="str">
            <v>N</v>
          </cell>
          <cell r="X183">
            <v>1</v>
          </cell>
          <cell r="Y183">
            <v>5.8616999999999999</v>
          </cell>
          <cell r="Z183">
            <v>6.8199999999999997E-2</v>
          </cell>
          <cell r="AA183">
            <v>5.7934999999999999</v>
          </cell>
          <cell r="AB183" t="e">
            <v>#N/A</v>
          </cell>
          <cell r="AC183" t="e">
            <v>#N/A</v>
          </cell>
          <cell r="AD183" t="str">
            <v>0822-26</v>
          </cell>
          <cell r="AE183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84">
          <cell r="A184" t="str">
            <v>823-26</v>
          </cell>
          <cell r="B184">
            <v>4038</v>
          </cell>
          <cell r="C184" t="str">
            <v>DE.1.0.7.0</v>
          </cell>
          <cell r="D184" t="str">
            <v>204:972</v>
          </cell>
          <cell r="E184">
            <v>42577.591435185182</v>
          </cell>
          <cell r="F184">
            <v>42577.592326388891</v>
          </cell>
          <cell r="G184">
            <v>1</v>
          </cell>
          <cell r="H184" t="str">
            <v>300:58939</v>
          </cell>
          <cell r="I184">
            <v>42577.608229166668</v>
          </cell>
          <cell r="J184">
            <v>1</v>
          </cell>
          <cell r="K184" t="str">
            <v>4037/4038</v>
          </cell>
          <cell r="L184" t="str">
            <v>BRUDER</v>
          </cell>
          <cell r="M184">
            <v>1.5902777777228039E-2</v>
          </cell>
          <cell r="N184">
            <v>22.899999999208376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https://search-rtdc-monitor-bjffxe2xuh6vdkpspy63sjmuny.us-east-1.es.amazonaws.com/_plugin/kibana/#/discover/Steve-Slow-Train-Analysis-(2080s-and-2083s)?_g=(refreshInterval:(display:Off,section:0,value:0),time:(from:'2016-07-26 13:11:40-0600',mode:absolute,to:'2016-07-26 15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4" t="str">
            <v>N</v>
          </cell>
          <cell r="X184">
            <v>1</v>
          </cell>
          <cell r="Y184">
            <v>9.7199999999999995E-2</v>
          </cell>
          <cell r="Z184">
            <v>5.8939000000000004</v>
          </cell>
          <cell r="AA184">
            <v>5.7967000000000004</v>
          </cell>
          <cell r="AB184" t="e">
            <v>#N/A</v>
          </cell>
          <cell r="AC184" t="e">
            <v>#N/A</v>
          </cell>
          <cell r="AD184" t="str">
            <v>0823-26</v>
          </cell>
          <cell r="AE184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85">
          <cell r="A185" t="str">
            <v>824-26</v>
          </cell>
          <cell r="B185">
            <v>4037</v>
          </cell>
          <cell r="C185" t="str">
            <v>DE.1.0.7.0</v>
          </cell>
          <cell r="D185" t="str">
            <v>300:58611</v>
          </cell>
          <cell r="E185">
            <v>42577.611504629633</v>
          </cell>
          <cell r="F185">
            <v>42577.612523148149</v>
          </cell>
          <cell r="G185">
            <v>1</v>
          </cell>
          <cell r="H185" t="str">
            <v>204:647</v>
          </cell>
          <cell r="I185">
            <v>42577.622511574074</v>
          </cell>
          <cell r="J185">
            <v>0</v>
          </cell>
          <cell r="K185" t="str">
            <v>4037/4038</v>
          </cell>
          <cell r="L185" t="str">
            <v>BRUDER</v>
          </cell>
          <cell r="M185">
            <v>9.9884259252576157E-3</v>
          </cell>
          <cell r="N185">
            <v>14.383333332370967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https://search-rtdc-monitor-bjffxe2xuh6vdkpspy63sjmuny.us-east-1.es.amazonaws.com/_plugin/kibana/#/discover/Steve-Slow-Train-Analysis-(2080s-and-2083s)?_g=(refreshInterval:(display:Off,section:0,value:0),time:(from:'2016-07-26 13:40:34-0600',mode:absolute,to:'2016-07-26 15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5" t="str">
            <v>N</v>
          </cell>
          <cell r="X185">
            <v>1</v>
          </cell>
          <cell r="Y185">
            <v>5.8611000000000004</v>
          </cell>
          <cell r="Z185">
            <v>6.4699999999999994E-2</v>
          </cell>
          <cell r="AA185">
            <v>5.7964000000000002</v>
          </cell>
          <cell r="AB185" t="e">
            <v>#N/A</v>
          </cell>
          <cell r="AC185" t="e">
            <v>#N/A</v>
          </cell>
          <cell r="AD185" t="str">
            <v>0824-26</v>
          </cell>
          <cell r="AE185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86">
          <cell r="A186" t="str">
            <v>825-26</v>
          </cell>
          <cell r="B186">
            <v>4038</v>
          </cell>
          <cell r="C186" t="str">
            <v>DE.1.0.7.0</v>
          </cell>
          <cell r="D186" t="str">
            <v>204:932</v>
          </cell>
          <cell r="E186">
            <v>42577.634502314817</v>
          </cell>
          <cell r="F186">
            <v>42577.635879629626</v>
          </cell>
          <cell r="G186">
            <v>1</v>
          </cell>
          <cell r="H186" t="str">
            <v>300:58941</v>
          </cell>
          <cell r="I186">
            <v>42577.650405092594</v>
          </cell>
          <cell r="J186">
            <v>1</v>
          </cell>
          <cell r="K186" t="str">
            <v>4037/4038</v>
          </cell>
          <cell r="L186" t="str">
            <v>BRUDER</v>
          </cell>
          <cell r="M186">
            <v>1.4525462967867497E-2</v>
          </cell>
          <cell r="N186">
            <v>20.916666673729196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https://search-rtdc-monitor-bjffxe2xuh6vdkpspy63sjmuny.us-east-1.es.amazonaws.com/_plugin/kibana/#/discover/Steve-Slow-Train-Analysis-(2080s-and-2083s)?_g=(refreshInterval:(display:Off,section:0,value:0),time:(from:'2016-07-26 14:13:41-0600',mode:absolute,to:'2016-07-26 16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6" t="str">
            <v>N</v>
          </cell>
          <cell r="X186">
            <v>1</v>
          </cell>
          <cell r="Y186">
            <v>9.3200000000000005E-2</v>
          </cell>
          <cell r="Z186">
            <v>5.8940999999999999</v>
          </cell>
          <cell r="AA186">
            <v>5.8008999999999995</v>
          </cell>
          <cell r="AB186" t="e">
            <v>#N/A</v>
          </cell>
          <cell r="AC186" t="e">
            <v>#N/A</v>
          </cell>
          <cell r="AD186" t="str">
            <v>0825-26</v>
          </cell>
          <cell r="AE186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87">
          <cell r="A187" t="str">
            <v>826-26</v>
          </cell>
          <cell r="B187">
            <v>4037</v>
          </cell>
          <cell r="C187" t="str">
            <v>DE.1.0.7.0</v>
          </cell>
          <cell r="D187" t="str">
            <v>300:58626</v>
          </cell>
          <cell r="E187">
            <v>42577.651562500003</v>
          </cell>
          <cell r="F187">
            <v>42577.652615740742</v>
          </cell>
          <cell r="G187">
            <v>1</v>
          </cell>
          <cell r="H187" t="str">
            <v>204:668</v>
          </cell>
          <cell r="I187">
            <v>42577.663819444446</v>
          </cell>
          <cell r="J187">
            <v>0</v>
          </cell>
          <cell r="K187" t="str">
            <v>4037/4038</v>
          </cell>
          <cell r="L187" t="str">
            <v>BRUDER</v>
          </cell>
          <cell r="M187">
            <v>1.1203703703358769E-2</v>
          </cell>
          <cell r="N187">
            <v>16.133333332836628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https://search-rtdc-monitor-bjffxe2xuh6vdkpspy63sjmuny.us-east-1.es.amazonaws.com/_plugin/kibana/#/discover/Steve-Slow-Train-Analysis-(2080s-and-2083s)?_g=(refreshInterval:(display:Off,section:0,value:0),time:(from:'2016-07-26 14:38:15-0600',mode:absolute,to:'2016-07-26 16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7" t="str">
            <v>N</v>
          </cell>
          <cell r="X187">
            <v>1</v>
          </cell>
          <cell r="Y187">
            <v>5.8625999999999996</v>
          </cell>
          <cell r="Z187">
            <v>6.6799999999999998E-2</v>
          </cell>
          <cell r="AA187">
            <v>5.7957999999999998</v>
          </cell>
          <cell r="AB187" t="e">
            <v>#N/A</v>
          </cell>
          <cell r="AC187" t="e">
            <v>#N/A</v>
          </cell>
          <cell r="AD187" t="str">
            <v>0826-26</v>
          </cell>
          <cell r="AE187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88">
          <cell r="A188" t="str">
            <v>827-26</v>
          </cell>
          <cell r="B188">
            <v>4014</v>
          </cell>
          <cell r="C188" t="str">
            <v>DE.1.0.7.0</v>
          </cell>
          <cell r="D188" t="str">
            <v>204:958</v>
          </cell>
          <cell r="E188">
            <v>42577.654780092591</v>
          </cell>
          <cell r="F188">
            <v>42577.656018518515</v>
          </cell>
          <cell r="G188">
            <v>1</v>
          </cell>
          <cell r="H188" t="str">
            <v>300:58918</v>
          </cell>
          <cell r="I188">
            <v>42577.673541666663</v>
          </cell>
          <cell r="J188">
            <v>0</v>
          </cell>
          <cell r="K188" t="str">
            <v>4013/4014</v>
          </cell>
          <cell r="L188" t="str">
            <v>STURGEON</v>
          </cell>
          <cell r="M188">
            <v>1.7523148148029577E-2</v>
          </cell>
          <cell r="N188">
            <v>25.233333333162591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https://search-rtdc-monitor-bjffxe2xuh6vdkpspy63sjmuny.us-east-1.es.amazonaws.com/_plugin/kibana/#/discover/Steve-Slow-Train-Analysis-(2080s-and-2083s)?_g=(refreshInterval:(display:Off,section:0,value:0),time:(from:'2016-07-26 14:42:53-0600',mode:absolute,to:'2016-07-26 17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8" t="str">
            <v>N</v>
          </cell>
          <cell r="X188">
            <v>1</v>
          </cell>
          <cell r="Y188">
            <v>9.5799999999999996E-2</v>
          </cell>
          <cell r="Z188">
            <v>5.8917999999999999</v>
          </cell>
          <cell r="AA188">
            <v>5.7960000000000003</v>
          </cell>
          <cell r="AB188" t="e">
            <v>#N/A</v>
          </cell>
          <cell r="AC188" t="e">
            <v>#N/A</v>
          </cell>
          <cell r="AD188" t="str">
            <v>0827-26</v>
          </cell>
          <cell r="AE188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189">
          <cell r="A189" t="str">
            <v>828-26</v>
          </cell>
          <cell r="B189">
            <v>4013</v>
          </cell>
          <cell r="C189" t="str">
            <v>DE.1.0.7.0</v>
          </cell>
          <cell r="D189" t="str">
            <v>300:58611</v>
          </cell>
          <cell r="E189">
            <v>42577.674907407411</v>
          </cell>
          <cell r="F189">
            <v>42577.67597222222</v>
          </cell>
          <cell r="G189">
            <v>1</v>
          </cell>
          <cell r="H189" t="str">
            <v>204:726</v>
          </cell>
          <cell r="I189">
            <v>42577.687696759262</v>
          </cell>
          <cell r="J189">
            <v>0</v>
          </cell>
          <cell r="K189" t="str">
            <v>4013/4014</v>
          </cell>
          <cell r="L189" t="str">
            <v>STURGEON</v>
          </cell>
          <cell r="M189">
            <v>1.1724537042027805E-2</v>
          </cell>
          <cell r="N189">
            <v>16.883333340520039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https://search-rtdc-monitor-bjffxe2xuh6vdkpspy63sjmuny.us-east-1.es.amazonaws.com/_plugin/kibana/#/discover/Steve-Slow-Train-Analysis-(2080s-and-2083s)?_g=(refreshInterval:(display:Off,section:0,value:0),time:(from:'2016-07-26 15:11:52-0600',mode:absolute,to:'2016-07-26 17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9" t="str">
            <v>N</v>
          </cell>
          <cell r="X189">
            <v>1</v>
          </cell>
          <cell r="Y189">
            <v>5.8611000000000004</v>
          </cell>
          <cell r="Z189">
            <v>7.2599999999999998E-2</v>
          </cell>
          <cell r="AA189">
            <v>5.7885000000000009</v>
          </cell>
          <cell r="AB189" t="e">
            <v>#N/A</v>
          </cell>
          <cell r="AC189" t="e">
            <v>#N/A</v>
          </cell>
          <cell r="AD189" t="str">
            <v>0828-26</v>
          </cell>
          <cell r="AE189" t="str">
    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    </cell>
        </row>
        <row r="190">
          <cell r="A190" t="str">
            <v>829-26</v>
          </cell>
          <cell r="B190">
            <v>4038</v>
          </cell>
          <cell r="C190" t="str">
            <v>DE.1.0.7.0</v>
          </cell>
          <cell r="D190" t="str">
            <v>204:965</v>
          </cell>
          <cell r="E190">
            <v>42577.674745370372</v>
          </cell>
          <cell r="F190">
            <v>42577.675659722219</v>
          </cell>
          <cell r="G190">
            <v>1</v>
          </cell>
          <cell r="H190" t="str">
            <v>300:58939</v>
          </cell>
          <cell r="I190">
            <v>42577.691030092596</v>
          </cell>
          <cell r="J190">
            <v>0</v>
          </cell>
          <cell r="K190" t="str">
            <v>4037/4038</v>
          </cell>
          <cell r="L190" t="str">
            <v>BRUDER</v>
          </cell>
          <cell r="M190">
            <v>1.5370370376331266E-2</v>
          </cell>
          <cell r="N190">
            <v>22.133333341917023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https://search-rtdc-monitor-bjffxe2xuh6vdkpspy63sjmuny.us-east-1.es.amazonaws.com/_plugin/kibana/#/discover/Steve-Slow-Train-Analysis-(2080s-and-2083s)?_g=(refreshInterval:(display:Off,section:0,value:0),time:(from:'2016-07-26 15:11:38-0600',mode:absolute,to:'2016-07-26 17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0" t="str">
            <v>N</v>
          </cell>
          <cell r="X190">
            <v>1</v>
          </cell>
          <cell r="Y190">
            <v>9.6500000000000002E-2</v>
          </cell>
          <cell r="Z190">
            <v>5.8939000000000004</v>
          </cell>
          <cell r="AA190">
            <v>5.7974000000000006</v>
          </cell>
          <cell r="AB190" t="e">
            <v>#N/A</v>
          </cell>
          <cell r="AC190" t="e">
            <v>#N/A</v>
          </cell>
          <cell r="AD190" t="str">
            <v>0829-26</v>
          </cell>
          <cell r="AE190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91">
          <cell r="A191" t="str">
            <v>830-26</v>
          </cell>
          <cell r="B191">
            <v>4037</v>
          </cell>
          <cell r="C191" t="str">
            <v>DE.1.0.7.0</v>
          </cell>
          <cell r="D191" t="str">
            <v>300:58623</v>
          </cell>
          <cell r="E191">
            <v>42577.692361111112</v>
          </cell>
          <cell r="F191">
            <v>42577.693356481483</v>
          </cell>
          <cell r="G191">
            <v>1</v>
          </cell>
          <cell r="H191" t="str">
            <v>204:649</v>
          </cell>
          <cell r="I191">
            <v>42577.705092592594</v>
          </cell>
          <cell r="J191">
            <v>0</v>
          </cell>
          <cell r="K191" t="str">
            <v>4037/4038</v>
          </cell>
          <cell r="L191" t="str">
            <v>BRUDER</v>
          </cell>
          <cell r="M191">
            <v>1.17361111115315E-2</v>
          </cell>
          <cell r="N191">
            <v>16.90000000060536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https://search-rtdc-monitor-bjffxe2xuh6vdkpspy63sjmuny.us-east-1.es.amazonaws.com/_plugin/kibana/#/discover/Steve-Slow-Train-Analysis-(2080s-and-2083s)?_g=(refreshInterval:(display:Off,section:0,value:0),time:(from:'2016-07-26 15:37:00-0600',mode:absolute,to:'2016-07-26 17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1" t="str">
            <v>N</v>
          </cell>
          <cell r="X191">
            <v>1</v>
          </cell>
          <cell r="Y191">
            <v>5.8623000000000003</v>
          </cell>
          <cell r="Z191">
            <v>6.4899999999999999E-2</v>
          </cell>
          <cell r="AA191">
            <v>5.7974000000000006</v>
          </cell>
          <cell r="AB191" t="e">
            <v>#N/A</v>
          </cell>
          <cell r="AC191" t="e">
            <v>#N/A</v>
          </cell>
          <cell r="AD191" t="str">
            <v>0830-26</v>
          </cell>
          <cell r="AE191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92">
          <cell r="A192" t="str">
            <v>831-26</v>
          </cell>
          <cell r="B192">
            <v>4014</v>
          </cell>
          <cell r="C192" t="str">
            <v>DE.1.0.7.0</v>
          </cell>
          <cell r="D192" t="str">
            <v>204:1009</v>
          </cell>
          <cell r="E192">
            <v>42577.691979166666</v>
          </cell>
          <cell r="F192">
            <v>42577.692835648151</v>
          </cell>
          <cell r="G192">
            <v>1</v>
          </cell>
          <cell r="H192" t="str">
            <v>300:58918</v>
          </cell>
          <cell r="I192">
            <v>42577.713842592595</v>
          </cell>
          <cell r="J192">
            <v>0</v>
          </cell>
          <cell r="K192" t="str">
            <v>4013/4014</v>
          </cell>
          <cell r="L192" t="str">
            <v>STURGEON</v>
          </cell>
          <cell r="M192">
            <v>2.1006944443797693E-2</v>
          </cell>
          <cell r="N192">
            <v>30.249999999068677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https://search-rtdc-monitor-bjffxe2xuh6vdkpspy63sjmuny.us-east-1.es.amazonaws.com/_plugin/kibana/#/discover/Steve-Slow-Train-Analysis-(2080s-and-2083s)?_g=(refreshInterval:(display:Off,section:0,value:0),time:(from:'2016-07-26 15:36:27-0600',mode:absolute,to:'2016-07-26 18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2" t="str">
            <v>N</v>
          </cell>
          <cell r="X192">
            <v>1</v>
          </cell>
          <cell r="Y192">
            <v>0.1009</v>
          </cell>
          <cell r="Z192">
            <v>5.8917999999999999</v>
          </cell>
          <cell r="AA192">
            <v>5.7908999999999997</v>
          </cell>
          <cell r="AB192" t="e">
            <v>#N/A</v>
          </cell>
          <cell r="AC192" t="e">
            <v>#N/A</v>
          </cell>
          <cell r="AD192" t="str">
            <v>0831-26</v>
          </cell>
          <cell r="AE192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193">
          <cell r="A193" t="str">
            <v>832-26</v>
          </cell>
          <cell r="B193">
            <v>4013</v>
          </cell>
          <cell r="C193" t="str">
            <v>DE.1.0.7.0</v>
          </cell>
          <cell r="D193" t="str">
            <v>300:58592</v>
          </cell>
          <cell r="E193">
            <v>42577.714826388888</v>
          </cell>
          <cell r="F193">
            <v>42577.715879629628</v>
          </cell>
          <cell r="G193">
            <v>1</v>
          </cell>
          <cell r="H193" t="str">
            <v>204:724</v>
          </cell>
          <cell r="I193">
            <v>42577.726875</v>
          </cell>
          <cell r="J193">
            <v>0</v>
          </cell>
          <cell r="K193" t="str">
            <v>4013/4014</v>
          </cell>
          <cell r="L193" t="str">
            <v>STURGEON</v>
          </cell>
          <cell r="M193">
            <v>1.099537037225673E-2</v>
          </cell>
          <cell r="N193">
            <v>15.833333336049691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https://search-rtdc-monitor-bjffxe2xuh6vdkpspy63sjmuny.us-east-1.es.amazonaws.com/_plugin/kibana/#/discover/Steve-Slow-Train-Analysis-(2080s-and-2083s)?_g=(refreshInterval:(display:Off,section:0,value:0),time:(from:'2016-07-26 16:09:21-0600',mode:absolute,to:'2016-07-26 18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3" t="str">
            <v>N</v>
          </cell>
          <cell r="X193">
            <v>1</v>
          </cell>
          <cell r="Y193">
            <v>5.8592000000000004</v>
          </cell>
          <cell r="Z193">
            <v>7.2400000000000006E-2</v>
          </cell>
          <cell r="AA193">
            <v>5.7868000000000004</v>
          </cell>
          <cell r="AB193" t="e">
            <v>#N/A</v>
          </cell>
          <cell r="AC193" t="e">
            <v>#N/A</v>
          </cell>
          <cell r="AD193" t="str">
            <v>0832-26</v>
          </cell>
          <cell r="AE193" t="str">
    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    </cell>
        </row>
        <row r="194">
          <cell r="A194" t="str">
            <v>833-26</v>
          </cell>
          <cell r="B194">
            <v>4038</v>
          </cell>
          <cell r="C194" t="str">
            <v>DE.1.0.7.0</v>
          </cell>
          <cell r="D194" t="str">
            <v>204:943</v>
          </cell>
          <cell r="E194">
            <v>42577.712812500002</v>
          </cell>
          <cell r="F194">
            <v>42577.71471064815</v>
          </cell>
          <cell r="G194">
            <v>2</v>
          </cell>
          <cell r="H194" t="str">
            <v>300:58944</v>
          </cell>
          <cell r="I194">
            <v>42577.732905092591</v>
          </cell>
          <cell r="J194">
            <v>0</v>
          </cell>
          <cell r="K194" t="str">
            <v>4037/4038</v>
          </cell>
          <cell r="L194" t="str">
            <v>BRUDER</v>
          </cell>
          <cell r="M194">
            <v>1.8194444441178348E-2</v>
          </cell>
          <cell r="N194">
            <v>26.199999995296821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https://search-rtdc-monitor-bjffxe2xuh6vdkpspy63sjmuny.us-east-1.es.amazonaws.com/_plugin/kibana/#/discover/Steve-Slow-Train-Analysis-(2080s-and-2083s)?_g=(refreshInterval:(display:Off,section:0,value:0),time:(from:'2016-07-26 16:06:27-0600',mode:absolute,to:'2016-07-26 18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4" t="str">
            <v>N</v>
          </cell>
          <cell r="X194">
            <v>1</v>
          </cell>
          <cell r="Y194">
            <v>9.4299999999999995E-2</v>
          </cell>
          <cell r="Z194">
            <v>5.8944000000000001</v>
          </cell>
          <cell r="AA194">
            <v>5.8001000000000005</v>
          </cell>
          <cell r="AB194" t="e">
            <v>#N/A</v>
          </cell>
          <cell r="AC194" t="e">
            <v>#N/A</v>
          </cell>
          <cell r="AD194" t="str">
            <v>0833-26</v>
          </cell>
          <cell r="AE194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95">
          <cell r="A195" t="str">
            <v>834-26</v>
          </cell>
          <cell r="B195">
            <v>4037</v>
          </cell>
          <cell r="C195" t="str">
            <v>DE.1.0.7.0</v>
          </cell>
          <cell r="D195" t="str">
            <v>300:58628</v>
          </cell>
          <cell r="E195">
            <v>42577.734201388892</v>
          </cell>
          <cell r="F195">
            <v>42577.734976851854</v>
          </cell>
          <cell r="G195">
            <v>1</v>
          </cell>
          <cell r="H195" t="str">
            <v>204:652</v>
          </cell>
          <cell r="I195">
            <v>42577.770532407405</v>
          </cell>
          <cell r="J195">
            <v>0</v>
          </cell>
          <cell r="K195" t="str">
            <v>4037/4038</v>
          </cell>
          <cell r="L195" t="str">
            <v>BRUDER</v>
          </cell>
          <cell r="M195">
            <v>3.555555555067258E-2</v>
          </cell>
          <cell r="N195">
            <v>51.199999992968515</v>
          </cell>
          <cell r="R195" t="str">
            <v>Sat at MP 5.73 for a long time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https://search-rtdc-monitor-bjffxe2xuh6vdkpspy63sjmuny.us-east-1.es.amazonaws.com/_plugin/kibana/#/discover/Steve-Slow-Train-Analysis-(2080s-and-2083s)?_g=(refreshInterval:(display:Off,section:0,value:0),time:(from:'2016-07-26 16:37:15-0600',mode:absolute,to:'2016-07-26 19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5" t="str">
            <v>N</v>
          </cell>
          <cell r="X195">
            <v>1</v>
          </cell>
          <cell r="Y195">
            <v>5.8628</v>
          </cell>
          <cell r="Z195">
            <v>6.5199999999999994E-2</v>
          </cell>
          <cell r="AA195">
            <v>5.7976000000000001</v>
          </cell>
          <cell r="AB195" t="e">
            <v>#N/A</v>
          </cell>
          <cell r="AC195" t="e">
            <v>#N/A</v>
          </cell>
          <cell r="AD195" t="str">
            <v>0834-26</v>
          </cell>
          <cell r="AE195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196">
          <cell r="A196" t="str">
            <v>835-26</v>
          </cell>
          <cell r="B196">
            <v>4014</v>
          </cell>
          <cell r="C196" t="str">
            <v>DE.1.0.7.0</v>
          </cell>
          <cell r="D196" t="str">
            <v>204:1006</v>
          </cell>
          <cell r="E196">
            <v>42577.737303240741</v>
          </cell>
          <cell r="F196">
            <v>42577.762800925928</v>
          </cell>
          <cell r="G196">
            <v>2</v>
          </cell>
          <cell r="H196" t="str">
            <v>300:58911</v>
          </cell>
          <cell r="I196">
            <v>42577.77484953704</v>
          </cell>
          <cell r="J196">
            <v>0</v>
          </cell>
          <cell r="K196" t="str">
            <v>4013/4014</v>
          </cell>
          <cell r="L196" t="str">
            <v>STURGEON</v>
          </cell>
          <cell r="M196">
            <v>1.2048611111822538E-2</v>
          </cell>
          <cell r="N196">
            <v>17.350000001024455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https://search-rtdc-monitor-bjffxe2xuh6vdkpspy63sjmuny.us-east-1.es.amazonaws.com/_plugin/kibana/#/discover/Steve-Slow-Train-Analysis-(2080s-and-2083s)?_g=(refreshInterval:(display:Off,section:0,value:0),time:(from:'2016-07-26 16:41:43-0600',mode:absolute,to:'2016-07-26 19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6" t="str">
            <v>N</v>
          </cell>
          <cell r="X196">
            <v>1</v>
          </cell>
          <cell r="Y196">
            <v>0.10059999999999999</v>
          </cell>
          <cell r="Z196">
            <v>5.8910999999999998</v>
          </cell>
          <cell r="AA196">
            <v>5.7904999999999998</v>
          </cell>
          <cell r="AB196" t="e">
            <v>#N/A</v>
          </cell>
          <cell r="AC196" t="e">
            <v>#N/A</v>
          </cell>
          <cell r="AD196" t="str">
            <v>0835-26</v>
          </cell>
          <cell r="AE196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197">
          <cell r="A197" t="str">
            <v>838-26</v>
          </cell>
          <cell r="B197">
            <v>4013</v>
          </cell>
          <cell r="C197" t="str">
            <v>DE.1.0.7.0</v>
          </cell>
          <cell r="D197" t="str">
            <v>300:58604</v>
          </cell>
          <cell r="E197">
            <v>42577.776307870372</v>
          </cell>
          <cell r="F197">
            <v>42577.778263888889</v>
          </cell>
          <cell r="G197">
            <v>2</v>
          </cell>
          <cell r="H197" t="str">
            <v>204:715</v>
          </cell>
          <cell r="I197">
            <v>42577.790335648147</v>
          </cell>
          <cell r="J197">
            <v>0</v>
          </cell>
          <cell r="K197" t="str">
            <v>4013/4014</v>
          </cell>
          <cell r="L197" t="str">
            <v>STURGEON</v>
          </cell>
          <cell r="M197">
            <v>1.2071759258105885E-2</v>
          </cell>
          <cell r="N197">
            <v>17.383333331672475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https://search-rtdc-monitor-bjffxe2xuh6vdkpspy63sjmuny.us-east-1.es.amazonaws.com/_plugin/kibana/#/discover/Steve-Slow-Train-Analysis-(2080s-and-2083s)?_g=(refreshInterval:(display:Off,section:0,value:0),time:(from:'2016-07-26 17:37:53-0600',mode:absolute,to:'2016-07-26 19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7" t="str">
            <v>N</v>
          </cell>
          <cell r="X197">
            <v>3</v>
          </cell>
          <cell r="Y197">
            <v>5.8604000000000003</v>
          </cell>
          <cell r="Z197">
            <v>7.1499999999999994E-2</v>
          </cell>
          <cell r="AA197">
            <v>5.7888999999999999</v>
          </cell>
          <cell r="AB197" t="e">
            <v>#N/A</v>
          </cell>
          <cell r="AC197" t="e">
            <v>#N/A</v>
          </cell>
          <cell r="AD197" t="str">
            <v>0838-26</v>
          </cell>
          <cell r="AE197" t="str">
    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    </cell>
        </row>
        <row r="198">
          <cell r="A198" t="str">
            <v>839-26</v>
          </cell>
          <cell r="B198">
            <v>4038</v>
          </cell>
          <cell r="C198" t="str">
            <v>DE.1.0.7.0</v>
          </cell>
          <cell r="D198" t="str">
            <v>204:957</v>
          </cell>
          <cell r="E198">
            <v>42577.775462962964</v>
          </cell>
          <cell r="F198">
            <v>42577.776817129627</v>
          </cell>
          <cell r="G198">
            <v>1</v>
          </cell>
          <cell r="H198" t="str">
            <v>300:58916</v>
          </cell>
          <cell r="I198">
            <v>42577.795810185184</v>
          </cell>
          <cell r="J198">
            <v>1</v>
          </cell>
          <cell r="K198" t="str">
            <v>4037/4038</v>
          </cell>
          <cell r="L198" t="str">
            <v>BRUDER</v>
          </cell>
          <cell r="M198">
            <v>1.8993055557075422E-2</v>
          </cell>
          <cell r="N198">
            <v>27.350000002188608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https://search-rtdc-monitor-bjffxe2xuh6vdkpspy63sjmuny.us-east-1.es.amazonaws.com/_plugin/kibana/#/discover/Steve-Slow-Train-Analysis-(2080s-and-2083s)?_g=(refreshInterval:(display:Off,section:0,value:0),time:(from:'2016-07-26 17:36:40-0600',mode:absolute,to:'2016-07-26 20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8" t="str">
            <v>N</v>
          </cell>
          <cell r="X198">
            <v>1</v>
          </cell>
          <cell r="Y198">
            <v>9.5699999999999993E-2</v>
          </cell>
          <cell r="Z198">
            <v>5.8916000000000004</v>
          </cell>
          <cell r="AA198">
            <v>5.7959000000000005</v>
          </cell>
          <cell r="AB198" t="e">
            <v>#N/A</v>
          </cell>
          <cell r="AC198" t="e">
            <v>#N/A</v>
          </cell>
          <cell r="AD198" t="str">
            <v>0839-26</v>
          </cell>
          <cell r="AE198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199">
          <cell r="A199" t="str">
            <v>840-26</v>
          </cell>
          <cell r="B199">
            <v>4037</v>
          </cell>
          <cell r="C199" t="str">
            <v>DE.1.0.7.0</v>
          </cell>
          <cell r="D199" t="str">
            <v>300:57331</v>
          </cell>
          <cell r="E199">
            <v>42577.819340277776</v>
          </cell>
          <cell r="F199">
            <v>42577.820289351854</v>
          </cell>
          <cell r="G199">
            <v>1</v>
          </cell>
          <cell r="H199" t="str">
            <v>204:652</v>
          </cell>
          <cell r="I199">
            <v>42577.831307870372</v>
          </cell>
          <cell r="J199">
            <v>0</v>
          </cell>
          <cell r="K199" t="str">
            <v>4037/4038</v>
          </cell>
          <cell r="L199" t="str">
            <v>BRUDER</v>
          </cell>
          <cell r="M199">
            <v>1.1018518518540077E-2</v>
          </cell>
          <cell r="N199">
            <v>15.866666666697711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https://search-rtdc-monitor-bjffxe2xuh6vdkpspy63sjmuny.us-east-1.es.amazonaws.com/_plugin/kibana/#/discover/Steve-Slow-Train-Analysis-(2080s-and-2083s)?_g=(refreshInterval:(display:Off,section:0,value:0),time:(from:'2016-07-26 18:39:51-0600',mode:absolute,to:'2016-07-26 20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9" t="str">
            <v>N</v>
          </cell>
          <cell r="X199">
            <v>1</v>
          </cell>
          <cell r="Y199">
            <v>5.7331000000000003</v>
          </cell>
          <cell r="Z199">
            <v>6.5199999999999994E-2</v>
          </cell>
          <cell r="AA199">
            <v>5.6679000000000004</v>
          </cell>
          <cell r="AB199" t="e">
            <v>#N/A</v>
          </cell>
          <cell r="AC199" t="e">
            <v>#N/A</v>
          </cell>
          <cell r="AD199" t="str">
            <v>0840-26</v>
          </cell>
          <cell r="AE199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200">
          <cell r="A200" t="str">
            <v>842-26</v>
          </cell>
          <cell r="B200">
            <v>4037</v>
          </cell>
          <cell r="C200" t="str">
            <v>DE.1.0.7.0</v>
          </cell>
          <cell r="D200" t="str">
            <v>300:58615</v>
          </cell>
          <cell r="E200">
            <v>42577.859259259261</v>
          </cell>
          <cell r="F200">
            <v>42577.860196759262</v>
          </cell>
          <cell r="G200">
            <v>1</v>
          </cell>
          <cell r="H200" t="str">
            <v>204:659</v>
          </cell>
          <cell r="I200">
            <v>42577.871574074074</v>
          </cell>
          <cell r="J200">
            <v>0</v>
          </cell>
          <cell r="K200" t="str">
            <v>4037/4038</v>
          </cell>
          <cell r="L200" t="str">
            <v>BRUDER</v>
          </cell>
          <cell r="M200">
            <v>1.137731481139781E-2</v>
          </cell>
          <cell r="N200">
            <v>16.383333328412846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https://search-rtdc-monitor-bjffxe2xuh6vdkpspy63sjmuny.us-east-1.es.amazonaws.com/_plugin/kibana/#/discover/Steve-Slow-Train-Analysis-(2080s-and-2083s)?_g=(refreshInterval:(display:Off,section:0,value:0),time:(from:'2016-07-26 19:37:20-0600',mode:absolute,to:'2016-07-26 21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0" t="str">
            <v>N</v>
          </cell>
          <cell r="X200">
            <v>2</v>
          </cell>
          <cell r="Y200">
            <v>5.8615000000000004</v>
          </cell>
          <cell r="Z200">
            <v>6.59E-2</v>
          </cell>
          <cell r="AA200">
            <v>5.7956000000000003</v>
          </cell>
          <cell r="AB200" t="e">
            <v>#N/A</v>
          </cell>
          <cell r="AC200" t="e">
            <v>#N/A</v>
          </cell>
          <cell r="AD200" t="str">
            <v>0842-26</v>
          </cell>
          <cell r="AE200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201">
          <cell r="A201" t="str">
            <v>843-26</v>
          </cell>
          <cell r="B201">
            <v>4038</v>
          </cell>
          <cell r="C201" t="str">
            <v>DE.1.0.7.0</v>
          </cell>
          <cell r="D201" t="str">
            <v>204:955</v>
          </cell>
          <cell r="E201">
            <v>42577.843032407407</v>
          </cell>
          <cell r="F201">
            <v>42577.843912037039</v>
          </cell>
          <cell r="G201">
            <v>1</v>
          </cell>
          <cell r="H201" t="str">
            <v>300:58924</v>
          </cell>
          <cell r="I201">
            <v>42577.85796296296</v>
          </cell>
          <cell r="J201">
            <v>0</v>
          </cell>
          <cell r="K201" t="str">
            <v>4037/4038</v>
          </cell>
          <cell r="L201" t="str">
            <v>BRUDER</v>
          </cell>
          <cell r="M201">
            <v>1.4050925921765156E-2</v>
          </cell>
          <cell r="N201">
            <v>20.233333327341825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https://search-rtdc-monitor-bjffxe2xuh6vdkpspy63sjmuny.us-east-1.es.amazonaws.com/_plugin/kibana/#/discover/Steve-Slow-Train-Analysis-(2080s-and-2083s)?_g=(refreshInterval:(display:Off,section:0,value:0),time:(from:'2016-07-26 19:13:58-0600',mode:absolute,to:'2016-07-26 21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1" t="str">
            <v>N</v>
          </cell>
          <cell r="X201">
            <v>1</v>
          </cell>
          <cell r="Y201">
            <v>9.5500000000000002E-2</v>
          </cell>
          <cell r="Z201">
            <v>5.8924000000000003</v>
          </cell>
          <cell r="AA201">
            <v>5.7968999999999999</v>
          </cell>
          <cell r="AB201" t="e">
            <v>#N/A</v>
          </cell>
          <cell r="AC201" t="e">
            <v>#N/A</v>
          </cell>
          <cell r="AD201" t="str">
            <v>0843-26</v>
          </cell>
          <cell r="AE201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202">
          <cell r="A202" t="str">
            <v>844-26</v>
          </cell>
          <cell r="B202">
            <v>4037</v>
          </cell>
          <cell r="C202" t="str">
            <v>DE.1.0.7.0</v>
          </cell>
          <cell r="D202" t="str">
            <v>300:58600</v>
          </cell>
          <cell r="E202">
            <v>42577.902557870373</v>
          </cell>
          <cell r="F202">
            <v>42577.903807870367</v>
          </cell>
          <cell r="G202">
            <v>1</v>
          </cell>
          <cell r="H202" t="str">
            <v>204:738</v>
          </cell>
          <cell r="I202">
            <v>42577.915173611109</v>
          </cell>
          <cell r="J202">
            <v>0</v>
          </cell>
          <cell r="K202" t="str">
            <v>4037/4038</v>
          </cell>
          <cell r="L202" t="str">
            <v>STURGEON</v>
          </cell>
          <cell r="M202">
            <v>1.1365740741894115E-2</v>
          </cell>
          <cell r="N202">
            <v>16.366666668327525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https://search-rtdc-monitor-bjffxe2xuh6vdkpspy63sjmuny.us-east-1.es.amazonaws.com/_plugin/kibana/#/discover/Steve-Slow-Train-Analysis-(2080s-and-2083s)?_g=(refreshInterval:(display:Off,section:0,value:0),time:(from:'2016-07-26 20:39:41-0600',mode:absolute,to:'2016-07-26 22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2" t="str">
            <v>N</v>
          </cell>
          <cell r="X202">
            <v>1</v>
          </cell>
          <cell r="Y202">
            <v>5.86</v>
          </cell>
          <cell r="Z202">
            <v>7.3800000000000004E-2</v>
          </cell>
          <cell r="AA202">
            <v>5.7862</v>
          </cell>
          <cell r="AB202" t="e">
            <v>#N/A</v>
          </cell>
          <cell r="AC202" t="e">
            <v>#N/A</v>
          </cell>
          <cell r="AD202" t="str">
            <v>0844-26</v>
          </cell>
          <cell r="AE202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  <row r="203">
          <cell r="A203" t="str">
            <v>845-26</v>
          </cell>
          <cell r="B203">
            <v>4038</v>
          </cell>
          <cell r="C203" t="str">
            <v>DE.1.0.7.0</v>
          </cell>
          <cell r="D203" t="str">
            <v>204:958</v>
          </cell>
          <cell r="E203">
            <v>42577.877581018518</v>
          </cell>
          <cell r="F203">
            <v>42577.878657407404</v>
          </cell>
          <cell r="G203">
            <v>1</v>
          </cell>
          <cell r="H203" t="str">
            <v>300:58912</v>
          </cell>
          <cell r="I203">
            <v>42577.901678240742</v>
          </cell>
          <cell r="J203">
            <v>0</v>
          </cell>
          <cell r="K203" t="str">
            <v>4037/4038</v>
          </cell>
          <cell r="L203" t="str">
            <v>STURGEON</v>
          </cell>
          <cell r="M203">
            <v>2.3020833337795921E-2</v>
          </cell>
          <cell r="N203">
            <v>33.150000006426126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https://search-rtdc-monitor-bjffxe2xuh6vdkpspy63sjmuny.us-east-1.es.amazonaws.com/_plugin/kibana/#/discover/Steve-Slow-Train-Analysis-(2080s-and-2083s)?_g=(refreshInterval:(display:Off,section:0,value:0),time:(from:'2016-07-26 20:03:43-0600',mode:absolute,to:'2016-07-26 22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3" t="str">
            <v>N</v>
          </cell>
          <cell r="X203">
            <v>1</v>
          </cell>
          <cell r="Y203">
            <v>9.5799999999999996E-2</v>
          </cell>
          <cell r="Z203">
            <v>5.8912000000000004</v>
          </cell>
          <cell r="AA203">
            <v>5.7954000000000008</v>
          </cell>
          <cell r="AB203" t="e">
            <v>#N/A</v>
          </cell>
          <cell r="AC203" t="e">
            <v>#N/A</v>
          </cell>
          <cell r="AD203" t="str">
            <v>0845-26</v>
          </cell>
          <cell r="AE203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204">
          <cell r="A204" t="str">
            <v>847-26</v>
          </cell>
          <cell r="B204">
            <v>4038</v>
          </cell>
          <cell r="C204" t="str">
            <v>DE.1.0.7.0</v>
          </cell>
          <cell r="D204" t="str">
            <v>204:995</v>
          </cell>
          <cell r="E204">
            <v>42577.9216087963</v>
          </cell>
          <cell r="F204">
            <v>42577.922384259262</v>
          </cell>
          <cell r="G204">
            <v>1</v>
          </cell>
          <cell r="H204" t="str">
            <v>300:58916</v>
          </cell>
          <cell r="I204">
            <v>42577.943240740744</v>
          </cell>
          <cell r="J204">
            <v>0</v>
          </cell>
          <cell r="K204" t="str">
            <v>4037/4038</v>
          </cell>
          <cell r="L204" t="str">
            <v>STURGEON</v>
          </cell>
          <cell r="M204">
            <v>2.0856481482042E-2</v>
          </cell>
          <cell r="N204">
            <v>30.03333333414048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https://search-rtdc-monitor-bjffxe2xuh6vdkpspy63sjmuny.us-east-1.es.amazonaws.com/_plugin/kibana/#/discover/Steve-Slow-Train-Analysis-(2080s-and-2083s)?_g=(refreshInterval:(display:Off,section:0,value:0),time:(from:'2016-07-26 21:07:07-0600',mode:absolute,to:'2016-07-26 23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4" t="str">
            <v>N</v>
          </cell>
          <cell r="X204">
            <v>2</v>
          </cell>
          <cell r="Y204">
            <v>9.9500000000000005E-2</v>
          </cell>
          <cell r="Z204">
            <v>5.8916000000000004</v>
          </cell>
          <cell r="AA204">
            <v>5.7921000000000005</v>
          </cell>
          <cell r="AB204" t="e">
            <v>#N/A</v>
          </cell>
          <cell r="AC204" t="e">
            <v>#N/A</v>
          </cell>
          <cell r="AD204" t="str">
            <v>0847-26</v>
          </cell>
          <cell r="AE204" t="str">
    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    </cell>
        </row>
        <row r="205">
          <cell r="A205" t="str">
            <v>903-26</v>
          </cell>
          <cell r="B205">
            <v>4014</v>
          </cell>
          <cell r="C205" t="str">
            <v>DE.1.0.7.0</v>
          </cell>
          <cell r="D205" t="str">
            <v>204:1048</v>
          </cell>
          <cell r="E205">
            <v>42577.358680555553</v>
          </cell>
          <cell r="F205">
            <v>42577.359652777777</v>
          </cell>
          <cell r="G205">
            <v>1</v>
          </cell>
          <cell r="H205" t="str">
            <v>300:24083</v>
          </cell>
          <cell r="I205">
            <v>42577.367511574077</v>
          </cell>
          <cell r="J205">
            <v>0</v>
          </cell>
          <cell r="K205" t="str">
            <v>4013/4014</v>
          </cell>
          <cell r="L205" t="str">
            <v>STARKS</v>
          </cell>
          <cell r="M205">
            <v>7.8587962998426519E-3</v>
          </cell>
          <cell r="N205">
            <v>11.316666671773419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https://search-rtdc-monitor-bjffxe2xuh6vdkpspy63sjmuny.us-east-1.es.amazonaws.com/_plugin/kibana/#/discover/Steve-Slow-Train-Analysis-(2080s-and-2083s)?_g=(refreshInterval:(display:Off,section:0,value:0),time:(from:'2016-07-26 07:36:30-0600',mode:absolute,to:'2016-07-26 09:49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5" t="str">
            <v>Y</v>
          </cell>
          <cell r="X205">
            <v>56</v>
          </cell>
          <cell r="Y205">
            <v>0.1048</v>
          </cell>
          <cell r="Z205">
            <v>2.4083000000000001</v>
          </cell>
          <cell r="AA205">
            <v>2.3035000000000001</v>
          </cell>
          <cell r="AB205" t="e">
            <v>#N/A</v>
          </cell>
          <cell r="AC205" t="e">
            <v>#N/A</v>
          </cell>
          <cell r="AD205" t="str">
            <v>0903-26</v>
          </cell>
          <cell r="AE205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206">
          <cell r="A206" t="str">
            <v>906-26</v>
          </cell>
          <cell r="B206">
            <v>4014</v>
          </cell>
          <cell r="C206" t="str">
            <v>DE.1.0.7.0</v>
          </cell>
          <cell r="D206" t="str">
            <v>204:1007</v>
          </cell>
          <cell r="E206">
            <v>42577.793877314813</v>
          </cell>
          <cell r="F206">
            <v>42577.794849537036</v>
          </cell>
          <cell r="G206">
            <v>1</v>
          </cell>
          <cell r="H206" t="str">
            <v>300:22703</v>
          </cell>
          <cell r="I206">
            <v>42577.803726851853</v>
          </cell>
          <cell r="J206">
            <v>0</v>
          </cell>
          <cell r="K206" t="str">
            <v>4013/4014</v>
          </cell>
          <cell r="L206" t="str">
            <v>STURGEON</v>
          </cell>
          <cell r="M206">
            <v>8.8773148163454607E-3</v>
          </cell>
          <cell r="N206">
            <v>12.783333335537463</v>
          </cell>
          <cell r="S206">
            <v>0</v>
          </cell>
          <cell r="T206" t="str">
            <v>Southbound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https://search-rtdc-monitor-bjffxe2xuh6vdkpspy63sjmuny.us-east-1.es.amazonaws.com/_plugin/kibana/#/discover/Steve-Slow-Train-Analysis-(2080s-and-2083s)?_g=(refreshInterval:(display:Off,section:0,value:0),time:(from:'2016-07-26 18:03:11-0600',mode:absolute,to:'2016-07-26 20:17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6" t="str">
            <v>Y</v>
          </cell>
          <cell r="X206">
            <v>3</v>
          </cell>
          <cell r="Y206">
            <v>0.1007</v>
          </cell>
          <cell r="Z206">
            <v>2.2703000000000002</v>
          </cell>
          <cell r="AA206">
            <v>2.1696000000000004</v>
          </cell>
          <cell r="AB206" t="e">
            <v>#N/A</v>
          </cell>
          <cell r="AC206" t="e">
            <v>#N/A</v>
          </cell>
          <cell r="AD206" t="str">
            <v>0906-26</v>
          </cell>
          <cell r="AE206" t="str">
    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    </cell>
        </row>
        <row r="207">
          <cell r="A207" t="str">
            <v>908-26</v>
          </cell>
          <cell r="B207">
            <v>4037</v>
          </cell>
          <cell r="C207" t="str">
            <v>DE.1.0.7.0</v>
          </cell>
          <cell r="D207" t="str">
            <v>300:58600</v>
          </cell>
          <cell r="E207">
            <v>42577.94425925926</v>
          </cell>
          <cell r="F207">
            <v>42577.945069444446</v>
          </cell>
          <cell r="G207">
            <v>1</v>
          </cell>
          <cell r="H207" t="str">
            <v>300:21721</v>
          </cell>
          <cell r="I207">
            <v>42577.951145833336</v>
          </cell>
          <cell r="J207">
            <v>0</v>
          </cell>
          <cell r="K207" t="str">
            <v>4037/4038</v>
          </cell>
          <cell r="L207" t="str">
            <v>STURGEON</v>
          </cell>
          <cell r="M207">
            <v>6.0763888905057684E-3</v>
          </cell>
          <cell r="N207">
            <v>8.7500000023283064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https://search-rtdc-monitor-bjffxe2xuh6vdkpspy63sjmuny.us-east-1.es.amazonaws.com/_plugin/kibana/#/discover/Steve-Slow-Train-Analysis-(2080s-and-2083s)?_g=(refreshInterval:(display:Off,section:0,value:0),time:(from:'2016-07-26 21:39:44-0600',mode:absolute,to:'2016-07-26 23:49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7" t="str">
            <v>Y</v>
          </cell>
          <cell r="X207">
            <v>2</v>
          </cell>
          <cell r="Y207">
            <v>5.86</v>
          </cell>
          <cell r="Z207">
            <v>2.1720999999999999</v>
          </cell>
          <cell r="AA207">
            <v>3.6879000000000004</v>
          </cell>
          <cell r="AB207" t="e">
            <v>#N/A</v>
          </cell>
          <cell r="AC207" t="e">
            <v>#N/A</v>
          </cell>
          <cell r="AD207" t="str">
            <v>0908-26</v>
          </cell>
          <cell r="AE207" t="str">
    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    </cell>
        </row>
      </sheetData>
      <sheetData sheetId="1"/>
      <sheetData sheetId="2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227-25</v>
          </cell>
          <cell r="D81">
            <v>1230000</v>
          </cell>
          <cell r="E81" t="str">
            <v>YANAI</v>
          </cell>
        </row>
        <row r="82">
          <cell r="C82" t="str">
            <v>131-26</v>
          </cell>
          <cell r="D82">
            <v>1260000</v>
          </cell>
          <cell r="E82" t="str">
            <v>ACKERMAN</v>
          </cell>
        </row>
        <row r="83">
          <cell r="C83" t="str">
            <v>142-26</v>
          </cell>
          <cell r="D83">
            <v>1540000</v>
          </cell>
          <cell r="E83" t="str">
            <v>HELVIE</v>
          </cell>
        </row>
        <row r="84">
          <cell r="C84" t="str">
            <v>156-26</v>
          </cell>
          <cell r="D84">
            <v>1110000</v>
          </cell>
          <cell r="E84" t="str">
            <v>STARKS</v>
          </cell>
        </row>
        <row r="85">
          <cell r="C85" t="str">
            <v>118-26</v>
          </cell>
          <cell r="D85">
            <v>1260000</v>
          </cell>
          <cell r="E85" t="str">
            <v>ACKERMAN</v>
          </cell>
        </row>
        <row r="86">
          <cell r="C86" t="str">
            <v>164-26</v>
          </cell>
          <cell r="D86">
            <v>1120000</v>
          </cell>
          <cell r="E86" t="str">
            <v>LOCKLEAR</v>
          </cell>
        </row>
        <row r="87">
          <cell r="C87" t="str">
            <v>166-26</v>
          </cell>
          <cell r="D87">
            <v>940000</v>
          </cell>
          <cell r="E87" t="str">
            <v>BONDS</v>
          </cell>
        </row>
        <row r="88">
          <cell r="C88" t="str">
            <v>185-26</v>
          </cell>
          <cell r="D88">
            <v>950000</v>
          </cell>
          <cell r="E88" t="str">
            <v>WEBSTER</v>
          </cell>
        </row>
        <row r="89">
          <cell r="C89" t="str">
            <v>189-26</v>
          </cell>
          <cell r="D89">
            <v>880000</v>
          </cell>
          <cell r="E89" t="str">
            <v>STEWART</v>
          </cell>
        </row>
        <row r="90">
          <cell r="C90" t="str">
            <v>184-26</v>
          </cell>
          <cell r="D90">
            <v>1520000</v>
          </cell>
          <cell r="E90" t="str">
            <v>MAYBERRY</v>
          </cell>
        </row>
        <row r="91">
          <cell r="C91" t="str">
            <v>803-26</v>
          </cell>
          <cell r="D91">
            <v>1300000</v>
          </cell>
          <cell r="E91" t="str">
            <v>LEVIN</v>
          </cell>
        </row>
        <row r="92">
          <cell r="C92" t="str">
            <v>193-26</v>
          </cell>
          <cell r="D92">
            <v>940000</v>
          </cell>
          <cell r="E92" t="str">
            <v>BONDS</v>
          </cell>
        </row>
        <row r="93">
          <cell r="C93" t="str">
            <v>102-26</v>
          </cell>
          <cell r="D93">
            <v>1540000</v>
          </cell>
          <cell r="E93" t="str">
            <v>HELVIE</v>
          </cell>
        </row>
        <row r="94">
          <cell r="C94" t="str">
            <v>204-26</v>
          </cell>
          <cell r="D94">
            <v>880000</v>
          </cell>
          <cell r="E94" t="str">
            <v>STEWART</v>
          </cell>
        </row>
        <row r="95">
          <cell r="C95" t="str">
            <v>101-26</v>
          </cell>
          <cell r="D95">
            <v>1540000</v>
          </cell>
          <cell r="E95" t="str">
            <v>HELVIE</v>
          </cell>
        </row>
        <row r="96">
          <cell r="C96" t="str">
            <v>221-26</v>
          </cell>
          <cell r="D96">
            <v>1180000</v>
          </cell>
          <cell r="E96" t="str">
            <v>LEVERE</v>
          </cell>
        </row>
        <row r="97">
          <cell r="C97" t="str">
            <v>240-25</v>
          </cell>
          <cell r="D97">
            <v>1810000</v>
          </cell>
          <cell r="E97" t="str">
            <v>NEWELL</v>
          </cell>
        </row>
        <row r="98">
          <cell r="C98" t="str">
            <v>810-26</v>
          </cell>
          <cell r="D98">
            <v>1110000</v>
          </cell>
          <cell r="E98" t="str">
            <v>STARKS</v>
          </cell>
        </row>
        <row r="99">
          <cell r="C99" t="str">
            <v>238-25</v>
          </cell>
          <cell r="D99">
            <v>1180000</v>
          </cell>
          <cell r="E99" t="str">
            <v>LEVERE</v>
          </cell>
        </row>
        <row r="100">
          <cell r="C100" t="str">
            <v>147-26</v>
          </cell>
          <cell r="D100">
            <v>1990000</v>
          </cell>
          <cell r="E100" t="str">
            <v>DAVIS</v>
          </cell>
        </row>
        <row r="101">
          <cell r="C101" t="str">
            <v>239-25</v>
          </cell>
          <cell r="D101">
            <v>1810000</v>
          </cell>
          <cell r="E101" t="str">
            <v>NEWELL</v>
          </cell>
        </row>
        <row r="102">
          <cell r="C102" t="str">
            <v>148-26</v>
          </cell>
          <cell r="D102">
            <v>1990000</v>
          </cell>
          <cell r="E102" t="str">
            <v>DAVIS</v>
          </cell>
        </row>
        <row r="103">
          <cell r="C103" t="str">
            <v>237-25</v>
          </cell>
          <cell r="D103">
            <v>1180000</v>
          </cell>
          <cell r="E103" t="str">
            <v>LEVERE</v>
          </cell>
        </row>
        <row r="104">
          <cell r="C104" t="str">
            <v>817-26</v>
          </cell>
          <cell r="D104">
            <v>1300000</v>
          </cell>
          <cell r="E104" t="str">
            <v>LEVIN</v>
          </cell>
        </row>
        <row r="105">
          <cell r="C105" t="str">
            <v>871-25</v>
          </cell>
          <cell r="D105">
            <v>1740000</v>
          </cell>
          <cell r="E105" t="str">
            <v>STORY</v>
          </cell>
        </row>
        <row r="106">
          <cell r="C106" t="str">
            <v>161-26</v>
          </cell>
          <cell r="D106">
            <v>880000</v>
          </cell>
          <cell r="E106" t="str">
            <v>STEWART</v>
          </cell>
        </row>
        <row r="107">
          <cell r="C107" t="str">
            <v>235-25</v>
          </cell>
          <cell r="D107">
            <v>1230000</v>
          </cell>
          <cell r="E107" t="str">
            <v>YANAI</v>
          </cell>
        </row>
        <row r="108">
          <cell r="C108" t="str">
            <v>167-26</v>
          </cell>
          <cell r="D108">
            <v>1140000</v>
          </cell>
          <cell r="E108" t="str">
            <v>YOUNG</v>
          </cell>
        </row>
        <row r="109">
          <cell r="C109" t="str">
            <v>867-25</v>
          </cell>
          <cell r="D109">
            <v>1290000</v>
          </cell>
          <cell r="E109" t="str">
            <v>COOLAHAN</v>
          </cell>
        </row>
        <row r="110">
          <cell r="C110" t="str">
            <v>823-26</v>
          </cell>
          <cell r="D110">
            <v>1770000</v>
          </cell>
          <cell r="E110" t="str">
            <v>BRUDER</v>
          </cell>
        </row>
        <row r="111">
          <cell r="C111" t="str">
            <v>231-25</v>
          </cell>
          <cell r="D111">
            <v>1810000</v>
          </cell>
          <cell r="E111" t="str">
            <v>NEWELL</v>
          </cell>
        </row>
        <row r="112">
          <cell r="C112" t="str">
            <v>835-26</v>
          </cell>
          <cell r="D112">
            <v>1480000</v>
          </cell>
          <cell r="E112" t="str">
            <v>STURGEON</v>
          </cell>
        </row>
        <row r="113">
          <cell r="C113" t="str">
            <v>228-25</v>
          </cell>
          <cell r="D113">
            <v>1230000</v>
          </cell>
          <cell r="E113" t="str">
            <v>YANAI</v>
          </cell>
        </row>
        <row r="114">
          <cell r="C114" t="str">
            <v>213-26</v>
          </cell>
          <cell r="D114">
            <v>1290000</v>
          </cell>
          <cell r="E114" t="str">
            <v>COOLAHAN</v>
          </cell>
        </row>
        <row r="115">
          <cell r="C115" t="str">
            <v>863-25</v>
          </cell>
          <cell r="D115">
            <v>1770000</v>
          </cell>
          <cell r="E115" t="str">
            <v>BRUDER</v>
          </cell>
        </row>
        <row r="116">
          <cell r="C116" t="str">
            <v>906-26</v>
          </cell>
          <cell r="D116">
            <v>1480000</v>
          </cell>
          <cell r="E116" t="str">
            <v>STURGEON</v>
          </cell>
        </row>
        <row r="117">
          <cell r="C117" t="str">
            <v>862-25</v>
          </cell>
          <cell r="D117">
            <v>1740000</v>
          </cell>
          <cell r="E117" t="str">
            <v>STORY</v>
          </cell>
        </row>
        <row r="118">
          <cell r="C118" t="str">
            <v>222-26</v>
          </cell>
          <cell r="D118">
            <v>1180000</v>
          </cell>
          <cell r="E118" t="str">
            <v>LEVERE</v>
          </cell>
        </row>
        <row r="119">
          <cell r="C119" t="str">
            <v>131-27</v>
          </cell>
          <cell r="D119">
            <v>1260000</v>
          </cell>
          <cell r="E119" t="str">
            <v>ACKERMAN</v>
          </cell>
        </row>
        <row r="120">
          <cell r="C120" t="str">
            <v>222-26</v>
          </cell>
          <cell r="D120">
            <v>1180000</v>
          </cell>
          <cell r="E120" t="str">
            <v>LEVERE</v>
          </cell>
        </row>
        <row r="121">
          <cell r="C121" t="str">
            <v>807-27</v>
          </cell>
          <cell r="D121">
            <v>1100000</v>
          </cell>
          <cell r="E121" t="str">
            <v>GEBRETEKLE</v>
          </cell>
        </row>
        <row r="122">
          <cell r="C122" t="str">
            <v>227-26</v>
          </cell>
          <cell r="D122">
            <v>1800000</v>
          </cell>
          <cell r="E122" t="str">
            <v>CHANDLER</v>
          </cell>
        </row>
        <row r="123">
          <cell r="C123" t="str">
            <v>805-27</v>
          </cell>
          <cell r="D123">
            <v>1110000</v>
          </cell>
          <cell r="E123" t="str">
            <v>STARKS</v>
          </cell>
        </row>
        <row r="124">
          <cell r="C124" t="str">
            <v>228-26</v>
          </cell>
          <cell r="D124">
            <v>1800000</v>
          </cell>
          <cell r="E124" t="str">
            <v>CHANDLER</v>
          </cell>
        </row>
        <row r="125">
          <cell r="C125" t="str">
            <v>119-27</v>
          </cell>
          <cell r="D125">
            <v>1360000</v>
          </cell>
          <cell r="E125" t="str">
            <v>SANTIZO</v>
          </cell>
        </row>
        <row r="126">
          <cell r="C126" t="str">
            <v>231-26</v>
          </cell>
          <cell r="D126">
            <v>1290000</v>
          </cell>
          <cell r="E126" t="str">
            <v>COOLAHAN</v>
          </cell>
        </row>
        <row r="127">
          <cell r="C127" t="str">
            <v>311-26</v>
          </cell>
          <cell r="D127">
            <v>1290000</v>
          </cell>
          <cell r="E127" t="str">
            <v>COOLAHAN</v>
          </cell>
        </row>
        <row r="128">
          <cell r="C128" t="str">
            <v>233-26</v>
          </cell>
          <cell r="D128">
            <v>1230000</v>
          </cell>
          <cell r="E128" t="str">
            <v>YANAI</v>
          </cell>
        </row>
        <row r="129">
          <cell r="C129" t="str">
            <v>242-26</v>
          </cell>
          <cell r="D129">
            <v>1230000</v>
          </cell>
          <cell r="E129" t="str">
            <v>YANAI</v>
          </cell>
        </row>
        <row r="130">
          <cell r="C130" t="str">
            <v>847-26</v>
          </cell>
          <cell r="D130">
            <v>1480000</v>
          </cell>
          <cell r="E130" t="str">
            <v>STURGEON</v>
          </cell>
        </row>
        <row r="131">
          <cell r="C131" t="str">
            <v>244-26</v>
          </cell>
          <cell r="D131">
            <v>1800000</v>
          </cell>
          <cell r="E131" t="str">
            <v>CHANDLER</v>
          </cell>
        </row>
        <row r="132">
          <cell r="C132" t="str">
            <v>232-26</v>
          </cell>
          <cell r="D132">
            <v>1290000</v>
          </cell>
          <cell r="E132" t="str">
            <v>COOLAHAN</v>
          </cell>
        </row>
        <row r="133">
          <cell r="C133" t="str">
            <v>803-27</v>
          </cell>
          <cell r="D133">
            <v>1100000</v>
          </cell>
          <cell r="E133" t="str">
            <v>GEBRETEKLE</v>
          </cell>
        </row>
        <row r="134">
          <cell r="C134" t="str">
            <v>234-26</v>
          </cell>
          <cell r="D134">
            <v>1230000</v>
          </cell>
          <cell r="E134" t="str">
            <v>YANAI</v>
          </cell>
        </row>
        <row r="135">
          <cell r="C135" t="str">
            <v>800-27</v>
          </cell>
          <cell r="D135">
            <v>1110000</v>
          </cell>
          <cell r="E135" t="str">
            <v>STARKS</v>
          </cell>
        </row>
        <row r="136">
          <cell r="C136" t="str">
            <v>236-26</v>
          </cell>
          <cell r="D136">
            <v>1800000</v>
          </cell>
          <cell r="E136" t="str">
            <v>CHANDLER</v>
          </cell>
        </row>
        <row r="137">
          <cell r="C137" t="str">
            <v>104-27</v>
          </cell>
          <cell r="D137">
            <v>1260000</v>
          </cell>
          <cell r="E137" t="str">
            <v>ACKERMAN</v>
          </cell>
        </row>
        <row r="138">
          <cell r="C138" t="str">
            <v>240-26</v>
          </cell>
          <cell r="D138">
            <v>1290000</v>
          </cell>
          <cell r="E138" t="str">
            <v>COOLAHAN</v>
          </cell>
        </row>
        <row r="139">
          <cell r="C139" t="str">
            <v>302-27</v>
          </cell>
          <cell r="D139">
            <v>2010000</v>
          </cell>
          <cell r="E139" t="str">
            <v>MAELZER</v>
          </cell>
        </row>
        <row r="140">
          <cell r="C140" t="str">
            <v>243-26</v>
          </cell>
          <cell r="D140">
            <v>1800000</v>
          </cell>
          <cell r="E140" t="str">
            <v>CHANDLER</v>
          </cell>
        </row>
        <row r="141">
          <cell r="C141" t="str">
            <v>313-26</v>
          </cell>
          <cell r="D141">
            <v>1230000</v>
          </cell>
          <cell r="E141" t="str">
            <v>YANAI</v>
          </cell>
        </row>
        <row r="142">
          <cell r="C142" t="str">
            <v>309-26</v>
          </cell>
          <cell r="D142">
            <v>1180000</v>
          </cell>
          <cell r="E142" t="str">
            <v>LEVERE</v>
          </cell>
        </row>
        <row r="143">
          <cell r="C143" t="str">
            <v>129-27</v>
          </cell>
          <cell r="D143">
            <v>1190000</v>
          </cell>
          <cell r="E143" t="str">
            <v>BRANNON</v>
          </cell>
        </row>
        <row r="144">
          <cell r="C144" t="str">
            <v>304-27</v>
          </cell>
          <cell r="D144">
            <v>1260000</v>
          </cell>
          <cell r="E144" t="str">
            <v>ACKERMAN</v>
          </cell>
        </row>
        <row r="145">
          <cell r="C145" t="str">
            <v>129-27</v>
          </cell>
          <cell r="D145">
            <v>1190000</v>
          </cell>
          <cell r="E145" t="str">
            <v>BRANNON</v>
          </cell>
        </row>
        <row r="146">
          <cell r="C146" t="str">
            <v>103-27</v>
          </cell>
          <cell r="D146">
            <v>1260000</v>
          </cell>
          <cell r="E146" t="str">
            <v>ACKERMAN</v>
          </cell>
        </row>
        <row r="147">
          <cell r="C147" t="str">
            <v>120-27</v>
          </cell>
          <cell r="D147">
            <v>1360000</v>
          </cell>
          <cell r="E147" t="str">
            <v>SANTIZO</v>
          </cell>
        </row>
        <row r="148">
          <cell r="C148" t="str">
            <v>105-27</v>
          </cell>
          <cell r="D148">
            <v>1360000</v>
          </cell>
          <cell r="E148" t="str">
            <v>SANTIZO</v>
          </cell>
        </row>
        <row r="149">
          <cell r="C149" t="str">
            <v>121-27</v>
          </cell>
          <cell r="D149">
            <v>1090000</v>
          </cell>
          <cell r="E149" t="str">
            <v>SPECTOR</v>
          </cell>
        </row>
        <row r="150">
          <cell r="C150" t="str">
            <v>111-27</v>
          </cell>
          <cell r="D150">
            <v>900000</v>
          </cell>
          <cell r="E150" t="str">
            <v>ROCHA</v>
          </cell>
        </row>
        <row r="151">
          <cell r="C151" t="str">
            <v>115-27</v>
          </cell>
          <cell r="D151">
            <v>1190000</v>
          </cell>
          <cell r="E151" t="str">
            <v>BRANNON</v>
          </cell>
        </row>
        <row r="152">
          <cell r="C152" t="str">
            <v>116-27</v>
          </cell>
          <cell r="D152">
            <v>1190000</v>
          </cell>
          <cell r="E152" t="str">
            <v>BRANNON</v>
          </cell>
        </row>
        <row r="153">
          <cell r="C153" t="str">
            <v>237-26</v>
          </cell>
          <cell r="D153">
            <v>1180000</v>
          </cell>
          <cell r="E153" t="str">
            <v>LEVERE</v>
          </cell>
        </row>
        <row r="154">
          <cell r="C154" t="str">
            <v>123-27</v>
          </cell>
          <cell r="D154">
            <v>1460000</v>
          </cell>
          <cell r="E154" t="str">
            <v>NELSON</v>
          </cell>
        </row>
        <row r="155">
          <cell r="C155" t="str">
            <v>235-26</v>
          </cell>
          <cell r="D155">
            <v>1800000</v>
          </cell>
          <cell r="E155" t="str">
            <v>CHANDLER</v>
          </cell>
        </row>
        <row r="156">
          <cell r="C156" t="str">
            <v>131-27</v>
          </cell>
          <cell r="D156">
            <v>1260000</v>
          </cell>
          <cell r="E156" t="str">
            <v>ACKERMAN</v>
          </cell>
        </row>
        <row r="157">
          <cell r="C157" t="str">
            <v>226-26</v>
          </cell>
          <cell r="D157">
            <v>1230000</v>
          </cell>
          <cell r="E157" t="str">
            <v>YANAI</v>
          </cell>
        </row>
        <row r="158">
          <cell r="C158" t="str">
            <v>809-27</v>
          </cell>
          <cell r="D158">
            <v>1110000</v>
          </cell>
          <cell r="E158" t="str">
            <v>STARKS</v>
          </cell>
        </row>
        <row r="159">
          <cell r="C159" t="str">
            <v>224-26</v>
          </cell>
          <cell r="D159">
            <v>1290000</v>
          </cell>
          <cell r="E159" t="str">
            <v>COOLAHAN</v>
          </cell>
        </row>
        <row r="160">
          <cell r="C160" t="str">
            <v>225-25</v>
          </cell>
          <cell r="D160">
            <v>1800000</v>
          </cell>
          <cell r="E160" t="str">
            <v>CHANDLER</v>
          </cell>
        </row>
        <row r="161">
          <cell r="C161" t="str">
            <v>225-26</v>
          </cell>
          <cell r="D161">
            <v>1230000</v>
          </cell>
          <cell r="E161" t="str">
            <v>YANAI</v>
          </cell>
        </row>
        <row r="162">
          <cell r="C162" t="str">
            <v>857-25</v>
          </cell>
          <cell r="D162">
            <v>1770000</v>
          </cell>
          <cell r="E162" t="str">
            <v>BRUDER</v>
          </cell>
        </row>
        <row r="163">
          <cell r="C163" t="str">
            <v>220-26</v>
          </cell>
          <cell r="D163">
            <v>1800000</v>
          </cell>
          <cell r="E163" t="str">
            <v>CHANDLER</v>
          </cell>
        </row>
        <row r="164">
          <cell r="C164" t="str">
            <v>858-25</v>
          </cell>
          <cell r="D164">
            <v>1290000</v>
          </cell>
          <cell r="E164" t="str">
            <v>COOLAHAN</v>
          </cell>
        </row>
        <row r="165">
          <cell r="C165" t="str">
            <v>223-26</v>
          </cell>
          <cell r="D165">
            <v>1290000</v>
          </cell>
          <cell r="E165" t="str">
            <v>COOLAHAN</v>
          </cell>
        </row>
        <row r="166">
          <cell r="C166" t="str">
            <v>859-25</v>
          </cell>
          <cell r="D166">
            <v>1740000</v>
          </cell>
          <cell r="E166" t="str">
            <v>STORY</v>
          </cell>
        </row>
        <row r="167">
          <cell r="C167" t="str">
            <v>218-26</v>
          </cell>
          <cell r="D167">
            <v>1780000</v>
          </cell>
          <cell r="E167" t="str">
            <v>DE LA ROSA</v>
          </cell>
        </row>
        <row r="168">
          <cell r="C168" t="str">
            <v>860-25</v>
          </cell>
          <cell r="D168">
            <v>1770000</v>
          </cell>
          <cell r="E168" t="str">
            <v>BRUDER</v>
          </cell>
        </row>
        <row r="169">
          <cell r="C169" t="str">
            <v>216-26</v>
          </cell>
          <cell r="D169">
            <v>950000</v>
          </cell>
          <cell r="E169" t="str">
            <v>WEBSTER</v>
          </cell>
        </row>
        <row r="170">
          <cell r="C170" t="str">
            <v>866-25</v>
          </cell>
          <cell r="D170">
            <v>1770000</v>
          </cell>
          <cell r="E170" t="str">
            <v>BRUDER</v>
          </cell>
        </row>
        <row r="171">
          <cell r="C171" t="str">
            <v>214-26</v>
          </cell>
          <cell r="D171">
            <v>1290000</v>
          </cell>
          <cell r="E171" t="str">
            <v>COOLAHAN</v>
          </cell>
        </row>
        <row r="172">
          <cell r="C172" t="str">
            <v>870-25</v>
          </cell>
          <cell r="D172">
            <v>1290000</v>
          </cell>
          <cell r="E172" t="str">
            <v>COOLAHAN</v>
          </cell>
        </row>
        <row r="173">
          <cell r="C173" t="str">
            <v>839-26</v>
          </cell>
          <cell r="D173">
            <v>1770000</v>
          </cell>
          <cell r="E173" t="str">
            <v>BRUDER</v>
          </cell>
        </row>
        <row r="174">
          <cell r="C174" t="str">
            <v>905-25</v>
          </cell>
          <cell r="D174">
            <v>1290000</v>
          </cell>
          <cell r="E174" t="str">
            <v>COOLAHAN</v>
          </cell>
        </row>
        <row r="175">
          <cell r="C175" t="str">
            <v>210-26</v>
          </cell>
          <cell r="D175">
            <v>1180000</v>
          </cell>
          <cell r="E175" t="str">
            <v>LEVERE</v>
          </cell>
        </row>
        <row r="176">
          <cell r="C176" t="str">
            <v>243-25</v>
          </cell>
          <cell r="D176">
            <v>1230000</v>
          </cell>
          <cell r="E176" t="str">
            <v>YANAI</v>
          </cell>
        </row>
        <row r="177">
          <cell r="C177" t="str">
            <v>210-26</v>
          </cell>
          <cell r="D177">
            <v>1180000</v>
          </cell>
          <cell r="E177" t="str">
            <v>LEVERE</v>
          </cell>
        </row>
        <row r="178">
          <cell r="C178" t="str">
            <v>103-26</v>
          </cell>
          <cell r="D178">
            <v>1260000</v>
          </cell>
          <cell r="E178" t="str">
            <v>ACKERMAN</v>
          </cell>
        </row>
        <row r="179">
          <cell r="C179" t="str">
            <v>215-26</v>
          </cell>
          <cell r="D179">
            <v>950000</v>
          </cell>
          <cell r="E179" t="str">
            <v>WEBSTER</v>
          </cell>
        </row>
        <row r="180">
          <cell r="C180" t="str">
            <v>109-26</v>
          </cell>
          <cell r="D180">
            <v>1750000</v>
          </cell>
          <cell r="E180" t="str">
            <v>REBOLETTI</v>
          </cell>
        </row>
        <row r="181">
          <cell r="C181" t="str">
            <v>215-26</v>
          </cell>
          <cell r="D181">
            <v>950000</v>
          </cell>
          <cell r="E181" t="str">
            <v>WEBSTER</v>
          </cell>
        </row>
        <row r="182">
          <cell r="C182" t="str">
            <v>111-26</v>
          </cell>
          <cell r="D182">
            <v>1100000</v>
          </cell>
          <cell r="E182" t="str">
            <v>GEBRETEKLE</v>
          </cell>
        </row>
        <row r="183">
          <cell r="C183" t="str">
            <v>208-26</v>
          </cell>
          <cell r="D183">
            <v>940000</v>
          </cell>
          <cell r="E183" t="str">
            <v>BONDS</v>
          </cell>
        </row>
        <row r="184">
          <cell r="C184" t="str">
            <v>115-26</v>
          </cell>
          <cell r="D184">
            <v>1240000</v>
          </cell>
          <cell r="E184" t="str">
            <v>GRASTON</v>
          </cell>
        </row>
        <row r="185">
          <cell r="C185" t="str">
            <v>832-26</v>
          </cell>
          <cell r="D185">
            <v>1480000</v>
          </cell>
          <cell r="E185" t="str">
            <v>STURGEON</v>
          </cell>
        </row>
        <row r="186">
          <cell r="C186" t="str">
            <v>112-26</v>
          </cell>
          <cell r="D186">
            <v>1100000</v>
          </cell>
          <cell r="E186" t="str">
            <v>GEBRETEKLE</v>
          </cell>
        </row>
        <row r="187">
          <cell r="C187" t="str">
            <v>202-26</v>
          </cell>
          <cell r="D187">
            <v>1280000</v>
          </cell>
          <cell r="E187" t="str">
            <v>BARTLETT</v>
          </cell>
        </row>
        <row r="188">
          <cell r="C188" t="str">
            <v>121-26</v>
          </cell>
          <cell r="D188">
            <v>1090000</v>
          </cell>
          <cell r="E188" t="str">
            <v>SPECTOR</v>
          </cell>
        </row>
        <row r="189">
          <cell r="C189" t="str">
            <v>205-26</v>
          </cell>
          <cell r="D189">
            <v>1120000</v>
          </cell>
          <cell r="E189" t="str">
            <v>LOCKLEAR</v>
          </cell>
        </row>
        <row r="190">
          <cell r="C190" t="str">
            <v>118-26</v>
          </cell>
          <cell r="D190">
            <v>1260000</v>
          </cell>
          <cell r="E190" t="str">
            <v>ACKERMAN</v>
          </cell>
        </row>
        <row r="191">
          <cell r="C191" t="str">
            <v>196-26</v>
          </cell>
          <cell r="D191">
            <v>1140000</v>
          </cell>
          <cell r="E191" t="str">
            <v>YOUNG</v>
          </cell>
        </row>
        <row r="192">
          <cell r="C192" t="str">
            <v>118-26</v>
          </cell>
          <cell r="D192">
            <v>1260000</v>
          </cell>
          <cell r="E192" t="str">
            <v>ACKERMAN</v>
          </cell>
        </row>
        <row r="193">
          <cell r="C193" t="str">
            <v>192-26</v>
          </cell>
          <cell r="D193">
            <v>1120000</v>
          </cell>
          <cell r="E193" t="str">
            <v>LOCKLEAR</v>
          </cell>
        </row>
        <row r="194">
          <cell r="C194" t="str">
            <v>122-26</v>
          </cell>
          <cell r="D194">
            <v>1090000</v>
          </cell>
          <cell r="E194" t="str">
            <v>SPECTOR</v>
          </cell>
        </row>
        <row r="195">
          <cell r="C195" t="str">
            <v>201-26</v>
          </cell>
          <cell r="D195">
            <v>1280000</v>
          </cell>
          <cell r="E195" t="str">
            <v>BARTLETT</v>
          </cell>
        </row>
        <row r="196">
          <cell r="C196" t="str">
            <v>132-26</v>
          </cell>
          <cell r="D196">
            <v>1260000</v>
          </cell>
          <cell r="E196" t="str">
            <v>ACKERMAN</v>
          </cell>
        </row>
        <row r="197">
          <cell r="C197" t="str">
            <v>194-26</v>
          </cell>
          <cell r="D197">
            <v>940000</v>
          </cell>
          <cell r="E197" t="str">
            <v>BONDS</v>
          </cell>
        </row>
        <row r="198">
          <cell r="C198" t="str">
            <v>132-26</v>
          </cell>
          <cell r="D198">
            <v>1260000</v>
          </cell>
          <cell r="E198" t="str">
            <v>ACKERMAN</v>
          </cell>
        </row>
        <row r="199">
          <cell r="C199" t="str">
            <v>192-26</v>
          </cell>
          <cell r="D199">
            <v>1120000</v>
          </cell>
          <cell r="E199" t="str">
            <v>LOCKLEAR</v>
          </cell>
        </row>
        <row r="200">
          <cell r="C200" t="str">
            <v>139-26</v>
          </cell>
          <cell r="D200">
            <v>1100000</v>
          </cell>
          <cell r="E200" t="str">
            <v>GEBRETEKLE</v>
          </cell>
        </row>
        <row r="201">
          <cell r="C201" t="str">
            <v>827-26</v>
          </cell>
          <cell r="D201">
            <v>1480000</v>
          </cell>
          <cell r="E201" t="str">
            <v>STURGEON</v>
          </cell>
        </row>
        <row r="202">
          <cell r="C202" t="str">
            <v>903-26</v>
          </cell>
          <cell r="D202">
            <v>1110000</v>
          </cell>
          <cell r="E202" t="str">
            <v>STARKS</v>
          </cell>
        </row>
        <row r="203">
          <cell r="C203" t="str">
            <v>825-26</v>
          </cell>
          <cell r="D203">
            <v>1770000</v>
          </cell>
          <cell r="E203" t="str">
            <v>BRUDER</v>
          </cell>
        </row>
        <row r="204">
          <cell r="C204" t="str">
            <v>143-26</v>
          </cell>
          <cell r="D204">
            <v>1240000</v>
          </cell>
          <cell r="E204" t="str">
            <v>GRASTON</v>
          </cell>
        </row>
        <row r="205">
          <cell r="C205" t="str">
            <v>191-26</v>
          </cell>
          <cell r="D205">
            <v>1120000</v>
          </cell>
          <cell r="E205" t="str">
            <v>LOCKLEAR</v>
          </cell>
        </row>
        <row r="206">
          <cell r="C206" t="str">
            <v>147-26</v>
          </cell>
          <cell r="D206">
            <v>1990000</v>
          </cell>
          <cell r="E206" t="str">
            <v>DAVIS</v>
          </cell>
        </row>
        <row r="207">
          <cell r="C207" t="str">
            <v>824-26</v>
          </cell>
          <cell r="D207">
            <v>1770000</v>
          </cell>
          <cell r="E207" t="str">
            <v>BRUDER</v>
          </cell>
        </row>
        <row r="208">
          <cell r="C208" t="str">
            <v>155-26</v>
          </cell>
          <cell r="D208">
            <v>1110000</v>
          </cell>
          <cell r="E208" t="str">
            <v>STARKS</v>
          </cell>
        </row>
        <row r="209">
          <cell r="C209" t="str">
            <v>179-26</v>
          </cell>
          <cell r="D209">
            <v>940000</v>
          </cell>
          <cell r="E209" t="str">
            <v>BONDS</v>
          </cell>
        </row>
        <row r="210">
          <cell r="C210" t="str">
            <v>159-26</v>
          </cell>
          <cell r="D210">
            <v>1280000</v>
          </cell>
          <cell r="E210" t="str">
            <v>BARTLETT</v>
          </cell>
        </row>
        <row r="211">
          <cell r="C211" t="str">
            <v>172-26</v>
          </cell>
          <cell r="D211">
            <v>950000</v>
          </cell>
          <cell r="E211" t="str">
            <v>WEBSTER</v>
          </cell>
        </row>
        <row r="212">
          <cell r="C212" t="str">
            <v>154-26</v>
          </cell>
          <cell r="D212">
            <v>1100000</v>
          </cell>
          <cell r="E212" t="str">
            <v>GEBRETEKLE</v>
          </cell>
        </row>
        <row r="213">
          <cell r="C213" t="str">
            <v>820-26</v>
          </cell>
          <cell r="D213">
            <v>1300000</v>
          </cell>
          <cell r="E213" t="str">
            <v>LEVIN</v>
          </cell>
        </row>
        <row r="214">
          <cell r="C214" t="str">
            <v>159-26</v>
          </cell>
          <cell r="D214">
            <v>1280000</v>
          </cell>
          <cell r="E214" t="str">
            <v>BARTLETT</v>
          </cell>
        </row>
        <row r="215">
          <cell r="C215" t="str">
            <v>171-26</v>
          </cell>
          <cell r="D215">
            <v>950000</v>
          </cell>
          <cell r="E215" t="str">
            <v>WEBSTER</v>
          </cell>
        </row>
        <row r="216">
          <cell r="C216" t="str">
            <v>818-26</v>
          </cell>
          <cell r="D216">
            <v>1300000</v>
          </cell>
          <cell r="E216" t="str">
            <v>LEVIN</v>
          </cell>
        </row>
        <row r="217">
          <cell r="C217" t="str">
            <v>169-26</v>
          </cell>
          <cell r="D217">
            <v>1520000</v>
          </cell>
          <cell r="E217" t="str">
            <v>MAYBERRY</v>
          </cell>
        </row>
        <row r="218">
          <cell r="C218" t="str">
            <v>168-26</v>
          </cell>
          <cell r="D218">
            <v>1140000</v>
          </cell>
          <cell r="E218" t="str">
            <v>YOUNG</v>
          </cell>
        </row>
        <row r="219">
          <cell r="C219" t="str">
            <v>165-26</v>
          </cell>
          <cell r="D219">
            <v>940000</v>
          </cell>
          <cell r="E219" t="str">
            <v>BONDS</v>
          </cell>
        </row>
        <row r="220">
          <cell r="C220" t="str">
            <v>179-26</v>
          </cell>
          <cell r="D220">
            <v>940000</v>
          </cell>
          <cell r="E220" t="str">
            <v>BONDS</v>
          </cell>
        </row>
        <row r="221">
          <cell r="C221" t="str">
            <v>154-26</v>
          </cell>
          <cell r="D221">
            <v>1100000</v>
          </cell>
          <cell r="E221" t="str">
            <v>GEBRETEKLE</v>
          </cell>
        </row>
        <row r="222">
          <cell r="C222" t="str">
            <v>174-26</v>
          </cell>
          <cell r="D222">
            <v>1280000</v>
          </cell>
          <cell r="E222" t="str">
            <v>BARTLETT</v>
          </cell>
        </row>
        <row r="223">
          <cell r="C223" t="str">
            <v>150-26</v>
          </cell>
          <cell r="D223">
            <v>1090000</v>
          </cell>
          <cell r="E223" t="str">
            <v>SPECTOR</v>
          </cell>
        </row>
        <row r="224">
          <cell r="C224" t="str">
            <v>182-26</v>
          </cell>
          <cell r="D224">
            <v>1140000</v>
          </cell>
          <cell r="E224" t="str">
            <v>YOUNG</v>
          </cell>
        </row>
        <row r="225">
          <cell r="C225" t="str">
            <v>155-26</v>
          </cell>
          <cell r="D225">
            <v>1110000</v>
          </cell>
          <cell r="E225" t="str">
            <v>STARKS</v>
          </cell>
        </row>
        <row r="226">
          <cell r="C226" t="str">
            <v>186-26</v>
          </cell>
          <cell r="D226">
            <v>950000</v>
          </cell>
          <cell r="E226" t="str">
            <v>WEBSTER</v>
          </cell>
        </row>
        <row r="227">
          <cell r="C227" t="str">
            <v>153-26</v>
          </cell>
          <cell r="D227">
            <v>1100000</v>
          </cell>
          <cell r="E227" t="str">
            <v>GEBRETEKLE</v>
          </cell>
        </row>
        <row r="228">
          <cell r="C228" t="str">
            <v>190-26</v>
          </cell>
          <cell r="D228">
            <v>880000</v>
          </cell>
          <cell r="E228" t="str">
            <v>STEWART</v>
          </cell>
        </row>
        <row r="229">
          <cell r="C229" t="str">
            <v>146-26</v>
          </cell>
          <cell r="D229">
            <v>1260000</v>
          </cell>
          <cell r="E229" t="str">
            <v>ACKERMAN</v>
          </cell>
        </row>
        <row r="230">
          <cell r="C230" t="str">
            <v>826-26</v>
          </cell>
          <cell r="D230">
            <v>1770000</v>
          </cell>
          <cell r="E230" t="str">
            <v>BRUDER</v>
          </cell>
        </row>
        <row r="231">
          <cell r="C231" t="str">
            <v>145-26</v>
          </cell>
          <cell r="D231">
            <v>1260000</v>
          </cell>
          <cell r="E231" t="str">
            <v>ACKERMAN</v>
          </cell>
        </row>
        <row r="232">
          <cell r="C232" t="str">
            <v>829-26</v>
          </cell>
          <cell r="D232">
            <v>1770000</v>
          </cell>
          <cell r="E232" t="str">
            <v>BRUDER</v>
          </cell>
        </row>
        <row r="233">
          <cell r="C233" t="str">
            <v>138-26</v>
          </cell>
          <cell r="D233">
            <v>1750000</v>
          </cell>
          <cell r="E233" t="str">
            <v>REBOLETTI</v>
          </cell>
        </row>
        <row r="234">
          <cell r="C234" t="str">
            <v>828-26</v>
          </cell>
          <cell r="D234">
            <v>1480000</v>
          </cell>
          <cell r="E234" t="str">
            <v>STURGEON</v>
          </cell>
        </row>
        <row r="235">
          <cell r="C235" t="str">
            <v>136-26</v>
          </cell>
          <cell r="D235">
            <v>1090000</v>
          </cell>
          <cell r="E235" t="str">
            <v>SPECTOR</v>
          </cell>
        </row>
        <row r="236">
          <cell r="C236" t="str">
            <v>831-26</v>
          </cell>
          <cell r="D236">
            <v>1480000</v>
          </cell>
          <cell r="E236" t="str">
            <v>STURGEON</v>
          </cell>
        </row>
        <row r="237">
          <cell r="C237" t="str">
            <v>132-26</v>
          </cell>
          <cell r="D237">
            <v>1260000</v>
          </cell>
          <cell r="E237" t="str">
            <v>ACKERMAN</v>
          </cell>
        </row>
        <row r="238">
          <cell r="C238" t="str">
            <v>200-26</v>
          </cell>
          <cell r="D238">
            <v>950000</v>
          </cell>
          <cell r="E238" t="str">
            <v>WEBSTER</v>
          </cell>
        </row>
        <row r="239">
          <cell r="C239" t="str">
            <v>132-26</v>
          </cell>
          <cell r="D239">
            <v>1260000</v>
          </cell>
          <cell r="E239" t="str">
            <v>ACKERMAN</v>
          </cell>
        </row>
        <row r="240">
          <cell r="C240" t="str">
            <v>209-26</v>
          </cell>
          <cell r="D240">
            <v>1180000</v>
          </cell>
          <cell r="E240" t="str">
            <v>LEVERE</v>
          </cell>
        </row>
        <row r="241">
          <cell r="C241" t="str">
            <v>811-26</v>
          </cell>
          <cell r="D241">
            <v>1300000</v>
          </cell>
          <cell r="E241" t="str">
            <v>LEVIN</v>
          </cell>
        </row>
        <row r="242">
          <cell r="C242" t="str">
            <v>211-26</v>
          </cell>
          <cell r="D242">
            <v>1140000</v>
          </cell>
          <cell r="E242" t="str">
            <v>YOUNG</v>
          </cell>
        </row>
        <row r="243">
          <cell r="C243" t="str">
            <v>130-26</v>
          </cell>
          <cell r="D243">
            <v>1240000</v>
          </cell>
          <cell r="E243" t="str">
            <v>GRASTON</v>
          </cell>
        </row>
        <row r="244">
          <cell r="C244" t="str">
            <v>834-26</v>
          </cell>
          <cell r="D244">
            <v>1770000</v>
          </cell>
          <cell r="E244" t="str">
            <v>BRUDER</v>
          </cell>
        </row>
        <row r="245">
          <cell r="C245" t="str">
            <v>135-26</v>
          </cell>
          <cell r="D245">
            <v>1090000</v>
          </cell>
          <cell r="E245" t="str">
            <v>SPECTOR</v>
          </cell>
        </row>
        <row r="246">
          <cell r="C246" t="str">
            <v>206-26</v>
          </cell>
          <cell r="D246">
            <v>1120000</v>
          </cell>
          <cell r="E246" t="str">
            <v>LOCKLEAR</v>
          </cell>
        </row>
        <row r="247">
          <cell r="C247" t="str">
            <v>128-26</v>
          </cell>
          <cell r="D247">
            <v>1540000</v>
          </cell>
          <cell r="E247" t="str">
            <v>HELVIE</v>
          </cell>
        </row>
        <row r="248">
          <cell r="C248" t="str">
            <v>212-26</v>
          </cell>
          <cell r="D248">
            <v>1140000</v>
          </cell>
          <cell r="E248" t="str">
            <v>YOUNG</v>
          </cell>
        </row>
        <row r="249">
          <cell r="C249" t="str">
            <v>133-26</v>
          </cell>
          <cell r="D249">
            <v>1990000</v>
          </cell>
          <cell r="E249" t="str">
            <v>DAVIS</v>
          </cell>
        </row>
        <row r="250">
          <cell r="C250" t="str">
            <v>219-26</v>
          </cell>
          <cell r="D250">
            <v>1800000</v>
          </cell>
          <cell r="E250" t="str">
            <v>CHANDLER</v>
          </cell>
        </row>
        <row r="251">
          <cell r="C251" t="str">
            <v>808-26</v>
          </cell>
          <cell r="D251">
            <v>1300000</v>
          </cell>
          <cell r="E251" t="str">
            <v>LEVIN</v>
          </cell>
        </row>
        <row r="252">
          <cell r="C252" t="str">
            <v>838-26</v>
          </cell>
          <cell r="D252">
            <v>1480000</v>
          </cell>
          <cell r="E252" t="str">
            <v>STURGEON</v>
          </cell>
        </row>
        <row r="253">
          <cell r="C253" t="str">
            <v>806-26</v>
          </cell>
          <cell r="D253">
            <v>1110000</v>
          </cell>
          <cell r="E253" t="str">
            <v>STARKS</v>
          </cell>
        </row>
        <row r="254">
          <cell r="C254" t="str">
            <v>840-26</v>
          </cell>
          <cell r="D254">
            <v>1770000</v>
          </cell>
          <cell r="E254" t="str">
            <v>BRUDER</v>
          </cell>
        </row>
        <row r="255">
          <cell r="C255" t="str">
            <v>120-26</v>
          </cell>
          <cell r="D255">
            <v>1990000</v>
          </cell>
          <cell r="E255" t="str">
            <v>DAVIS</v>
          </cell>
        </row>
        <row r="256">
          <cell r="C256" t="str">
            <v>229-26</v>
          </cell>
          <cell r="D256">
            <v>1180000</v>
          </cell>
          <cell r="E256" t="str">
            <v>LEVERE</v>
          </cell>
        </row>
        <row r="257">
          <cell r="C257" t="str">
            <v>805-26</v>
          </cell>
          <cell r="D257">
            <v>1110000</v>
          </cell>
          <cell r="E257" t="str">
            <v>STARKS</v>
          </cell>
        </row>
        <row r="258">
          <cell r="C258" t="str">
            <v>239-26</v>
          </cell>
          <cell r="D258">
            <v>1290000</v>
          </cell>
          <cell r="E258" t="str">
            <v>COOLAHAN</v>
          </cell>
        </row>
        <row r="259">
          <cell r="C259" t="str">
            <v>123-26</v>
          </cell>
          <cell r="D259">
            <v>1750000</v>
          </cell>
          <cell r="E259" t="str">
            <v>REBOLETTI</v>
          </cell>
        </row>
        <row r="260">
          <cell r="C260" t="str">
            <v>238-26</v>
          </cell>
          <cell r="D260">
            <v>1180000</v>
          </cell>
          <cell r="E260" t="str">
            <v>LEVERE</v>
          </cell>
        </row>
        <row r="261">
          <cell r="C261" t="str">
            <v>116-26</v>
          </cell>
          <cell r="D261">
            <v>1240000</v>
          </cell>
          <cell r="E261" t="str">
            <v>GRASTON</v>
          </cell>
        </row>
        <row r="262">
          <cell r="C262" t="str">
            <v>101-27</v>
          </cell>
          <cell r="D262">
            <v>2010000</v>
          </cell>
          <cell r="E262" t="str">
            <v>MAELZER</v>
          </cell>
        </row>
        <row r="263">
          <cell r="C263" t="str">
            <v>802-26</v>
          </cell>
          <cell r="D263">
            <v>1110000</v>
          </cell>
          <cell r="E263" t="str">
            <v>STARKS</v>
          </cell>
        </row>
        <row r="264">
          <cell r="C264" t="str">
            <v>107-27</v>
          </cell>
          <cell r="D264">
            <v>1090000</v>
          </cell>
          <cell r="E264" t="str">
            <v>SPECTOR</v>
          </cell>
        </row>
        <row r="265">
          <cell r="C265" t="str">
            <v>114-26</v>
          </cell>
          <cell r="D265">
            <v>1540000</v>
          </cell>
          <cell r="E265" t="str">
            <v>HELVIE</v>
          </cell>
        </row>
        <row r="266">
          <cell r="C266" t="str">
            <v>109-27</v>
          </cell>
          <cell r="D266">
            <v>1460000</v>
          </cell>
          <cell r="E266" t="str">
            <v>NELSON</v>
          </cell>
        </row>
        <row r="267">
          <cell r="C267" t="str">
            <v>119-26</v>
          </cell>
          <cell r="D267">
            <v>1990000</v>
          </cell>
          <cell r="E267" t="str">
            <v>DAVIS</v>
          </cell>
        </row>
        <row r="268">
          <cell r="C268" t="str">
            <v>108-27</v>
          </cell>
          <cell r="D268">
            <v>1090000</v>
          </cell>
          <cell r="E268" t="str">
            <v>SPECTOR</v>
          </cell>
        </row>
        <row r="269">
          <cell r="C269" t="str">
            <v>801-26</v>
          </cell>
          <cell r="D269">
            <v>1110000</v>
          </cell>
          <cell r="E269" t="str">
            <v>STARKS</v>
          </cell>
        </row>
        <row r="270">
          <cell r="C270" t="str">
            <v>117-27</v>
          </cell>
          <cell r="D270">
            <v>1260000</v>
          </cell>
          <cell r="E270" t="str">
            <v>ACKERMAN</v>
          </cell>
        </row>
        <row r="271">
          <cell r="C271" t="str">
            <v>117-26</v>
          </cell>
          <cell r="D271">
            <v>1260000</v>
          </cell>
          <cell r="E271" t="str">
            <v>ACKERMAN</v>
          </cell>
        </row>
        <row r="272">
          <cell r="C272" t="str">
            <v>117-27</v>
          </cell>
          <cell r="D272">
            <v>1260000</v>
          </cell>
          <cell r="E272" t="str">
            <v>ACKERMAN</v>
          </cell>
        </row>
        <row r="273">
          <cell r="C273" t="str">
            <v>110-26</v>
          </cell>
          <cell r="D273">
            <v>1750000</v>
          </cell>
          <cell r="E273" t="str">
            <v>REBOLETTI</v>
          </cell>
        </row>
        <row r="274">
          <cell r="C274" t="str">
            <v>801-27</v>
          </cell>
          <cell r="D274">
            <v>1110000</v>
          </cell>
          <cell r="E274" t="str">
            <v>STARKS</v>
          </cell>
        </row>
        <row r="275">
          <cell r="C275" t="str">
            <v>108-26</v>
          </cell>
          <cell r="D275">
            <v>1090000</v>
          </cell>
          <cell r="E275" t="str">
            <v>SPECTOR</v>
          </cell>
        </row>
        <row r="276">
          <cell r="C276" t="str">
            <v>112-27</v>
          </cell>
          <cell r="D276">
            <v>900000</v>
          </cell>
          <cell r="E276" t="str">
            <v>ROCHA</v>
          </cell>
        </row>
        <row r="277">
          <cell r="C277" t="str">
            <v>108-26</v>
          </cell>
          <cell r="D277">
            <v>1090000</v>
          </cell>
          <cell r="E277" t="str">
            <v>SPECTOR</v>
          </cell>
        </row>
        <row r="278">
          <cell r="C278" t="str">
            <v>118-27</v>
          </cell>
          <cell r="D278">
            <v>1260000</v>
          </cell>
          <cell r="E278" t="str">
            <v>ACKERMAN</v>
          </cell>
        </row>
        <row r="279">
          <cell r="C279" t="str">
            <v>800-26</v>
          </cell>
          <cell r="D279">
            <v>1110000</v>
          </cell>
          <cell r="E279" t="str">
            <v>STARKS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800-26</v>
          </cell>
          <cell r="D281">
            <v>1110000</v>
          </cell>
          <cell r="E281" t="str">
            <v>STARKS</v>
          </cell>
        </row>
        <row r="282">
          <cell r="C282" t="str">
            <v>128-27</v>
          </cell>
          <cell r="D282">
            <v>2010000</v>
          </cell>
          <cell r="E282" t="str">
            <v>MAELZER</v>
          </cell>
        </row>
        <row r="283">
          <cell r="C283" t="str">
            <v>104-26</v>
          </cell>
          <cell r="D283">
            <v>1260000</v>
          </cell>
          <cell r="E283" t="str">
            <v>ACKERMAN</v>
          </cell>
        </row>
        <row r="284">
          <cell r="C284" t="str">
            <v>122-27</v>
          </cell>
          <cell r="D284">
            <v>1090000</v>
          </cell>
          <cell r="E284" t="str">
            <v>SPECTOR</v>
          </cell>
        </row>
        <row r="285">
          <cell r="C285" t="str">
            <v>244-25</v>
          </cell>
          <cell r="D285">
            <v>1230000</v>
          </cell>
          <cell r="E285" t="str">
            <v>YANAI</v>
          </cell>
        </row>
        <row r="286">
          <cell r="C286" t="str">
            <v>861-25</v>
          </cell>
          <cell r="D286">
            <v>1290000</v>
          </cell>
          <cell r="E286" t="str">
            <v>COOLAHAN</v>
          </cell>
        </row>
        <row r="287">
          <cell r="C287" t="str">
            <v>236-25</v>
          </cell>
          <cell r="D287">
            <v>1230000</v>
          </cell>
          <cell r="E287" t="str">
            <v>YANAI</v>
          </cell>
        </row>
        <row r="288">
          <cell r="C288" t="str">
            <v>226-25</v>
          </cell>
          <cell r="D288">
            <v>1800000</v>
          </cell>
          <cell r="E288" t="str">
            <v>CHANDLER</v>
          </cell>
        </row>
        <row r="289">
          <cell r="C289" t="str">
            <v>237-25</v>
          </cell>
          <cell r="D289">
            <v>1180000</v>
          </cell>
          <cell r="E289" t="str">
            <v>LEVERE</v>
          </cell>
        </row>
        <row r="290">
          <cell r="C290" t="str">
            <v>233-25</v>
          </cell>
          <cell r="D290">
            <v>1800000</v>
          </cell>
          <cell r="E290" t="str">
            <v>CHANDLER</v>
          </cell>
        </row>
        <row r="291">
          <cell r="C291" t="str">
            <v>232-25</v>
          </cell>
          <cell r="D291">
            <v>1810000</v>
          </cell>
          <cell r="E291" t="str">
            <v>NEWELL</v>
          </cell>
        </row>
        <row r="292">
          <cell r="C292" t="str">
            <v>869-25</v>
          </cell>
          <cell r="D292">
            <v>1770000</v>
          </cell>
          <cell r="E292" t="str">
            <v>BRUDER</v>
          </cell>
        </row>
        <row r="293">
          <cell r="C293" t="str">
            <v>902-25</v>
          </cell>
          <cell r="D293">
            <v>1770000</v>
          </cell>
          <cell r="E293" t="str">
            <v>BRUDER</v>
          </cell>
        </row>
        <row r="294">
          <cell r="C294" t="str">
            <v>904-25</v>
          </cell>
          <cell r="D294">
            <v>1740000</v>
          </cell>
          <cell r="E294" t="str">
            <v>STORY</v>
          </cell>
        </row>
        <row r="295">
          <cell r="C295" t="str">
            <v>868-25</v>
          </cell>
          <cell r="D295">
            <v>1740000</v>
          </cell>
          <cell r="E295" t="str">
            <v>STORY</v>
          </cell>
        </row>
        <row r="296">
          <cell r="C296" t="str">
            <v>239-25</v>
          </cell>
          <cell r="D296">
            <v>1810000</v>
          </cell>
          <cell r="E296" t="str">
            <v>NEWELL</v>
          </cell>
        </row>
        <row r="297">
          <cell r="C297" t="str">
            <v>865-25</v>
          </cell>
          <cell r="D297">
            <v>1740000</v>
          </cell>
          <cell r="E297" t="str">
            <v>STORY</v>
          </cell>
        </row>
        <row r="298">
          <cell r="C298" t="str">
            <v>241-25</v>
          </cell>
          <cell r="D298">
            <v>1800000</v>
          </cell>
          <cell r="E298" t="str">
            <v>CHANDLER</v>
          </cell>
        </row>
        <row r="299">
          <cell r="C299" t="str">
            <v>229-25</v>
          </cell>
          <cell r="D299">
            <v>1180000</v>
          </cell>
          <cell r="E299" t="str">
            <v>LEVERE</v>
          </cell>
        </row>
        <row r="300">
          <cell r="C300" t="str">
            <v>243-25</v>
          </cell>
          <cell r="D300">
            <v>1230000</v>
          </cell>
          <cell r="E300" t="str">
            <v>YANAI</v>
          </cell>
        </row>
        <row r="301">
          <cell r="C301" t="str">
            <v>800-27</v>
          </cell>
          <cell r="D301">
            <v>1110000</v>
          </cell>
          <cell r="E301" t="str">
            <v>STARKS</v>
          </cell>
        </row>
        <row r="302">
          <cell r="C302" t="str">
            <v>242-25</v>
          </cell>
          <cell r="D302">
            <v>1800000</v>
          </cell>
          <cell r="E302" t="str">
            <v>CHANDLER</v>
          </cell>
        </row>
        <row r="303">
          <cell r="C303" t="str">
            <v>125-27</v>
          </cell>
          <cell r="D303">
            <v>900000</v>
          </cell>
          <cell r="E303" t="str">
            <v>ROCHA</v>
          </cell>
        </row>
        <row r="304">
          <cell r="C304" t="str">
            <v>105-26</v>
          </cell>
          <cell r="D304">
            <v>1990000</v>
          </cell>
          <cell r="E304" t="str">
            <v>DAVIS</v>
          </cell>
        </row>
        <row r="305">
          <cell r="C305" t="str">
            <v>127-27</v>
          </cell>
          <cell r="D305">
            <v>2010000</v>
          </cell>
          <cell r="E305" t="str">
            <v>MAELZER</v>
          </cell>
        </row>
        <row r="306">
          <cell r="C306" t="str">
            <v>107-26</v>
          </cell>
          <cell r="D306">
            <v>1090000</v>
          </cell>
          <cell r="E306" t="str">
            <v>SPECTOR</v>
          </cell>
        </row>
        <row r="307">
          <cell r="C307" t="str">
            <v>800-27</v>
          </cell>
          <cell r="D307">
            <v>1110000</v>
          </cell>
          <cell r="E307" t="str">
            <v>STARKS</v>
          </cell>
        </row>
        <row r="308">
          <cell r="C308" t="str">
            <v>106-26</v>
          </cell>
          <cell r="D308">
            <v>1990000</v>
          </cell>
          <cell r="E308" t="str">
            <v>DAVIS</v>
          </cell>
        </row>
        <row r="309">
          <cell r="C309" t="str">
            <v>122-27</v>
          </cell>
          <cell r="D309">
            <v>1090000</v>
          </cell>
          <cell r="E309" t="str">
            <v>SPECTOR</v>
          </cell>
        </row>
        <row r="310">
          <cell r="C310" t="str">
            <v>113-26</v>
          </cell>
          <cell r="D310">
            <v>1540000</v>
          </cell>
          <cell r="E310" t="str">
            <v>HELVIE</v>
          </cell>
        </row>
        <row r="311">
          <cell r="C311" t="str">
            <v>124-27</v>
          </cell>
          <cell r="D311">
            <v>1460000</v>
          </cell>
          <cell r="E311" t="str">
            <v>NELSON</v>
          </cell>
        </row>
        <row r="312">
          <cell r="C312" t="str">
            <v>125-26</v>
          </cell>
          <cell r="D312">
            <v>1100000</v>
          </cell>
          <cell r="E312" t="str">
            <v>GEBRETEKLE</v>
          </cell>
        </row>
        <row r="313">
          <cell r="C313" t="str">
            <v>125-27</v>
          </cell>
          <cell r="D313">
            <v>900000</v>
          </cell>
          <cell r="E313" t="str">
            <v>ROCHA</v>
          </cell>
        </row>
        <row r="314">
          <cell r="C314" t="str">
            <v>127-26</v>
          </cell>
          <cell r="D314">
            <v>1540000</v>
          </cell>
          <cell r="E314" t="str">
            <v>HELVIE</v>
          </cell>
        </row>
        <row r="315">
          <cell r="C315" t="str">
            <v>901-27</v>
          </cell>
          <cell r="D315">
            <v>1110000</v>
          </cell>
          <cell r="E315" t="str">
            <v>STARKS</v>
          </cell>
        </row>
        <row r="316">
          <cell r="C316" t="str">
            <v>120-26</v>
          </cell>
          <cell r="D316">
            <v>1990000</v>
          </cell>
          <cell r="E316" t="str">
            <v>DAVIS</v>
          </cell>
        </row>
        <row r="317">
          <cell r="C317" t="str">
            <v>808-27</v>
          </cell>
          <cell r="D317">
            <v>1100000</v>
          </cell>
          <cell r="E317" t="str">
            <v>GEBRETEKLE</v>
          </cell>
        </row>
        <row r="318">
          <cell r="C318" t="str">
            <v>129-26</v>
          </cell>
          <cell r="D318">
            <v>1240000</v>
          </cell>
          <cell r="E318" t="str">
            <v>GRASTON</v>
          </cell>
        </row>
        <row r="319">
          <cell r="C319" t="str">
            <v>106-27</v>
          </cell>
          <cell r="D319">
            <v>1360000</v>
          </cell>
          <cell r="E319" t="str">
            <v>SANTIZO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229-23</v>
          </cell>
          <cell r="D81">
            <v>2000000</v>
          </cell>
          <cell r="E81" t="str">
            <v>STAMBAUGH</v>
          </cell>
        </row>
        <row r="82">
          <cell r="C82" t="str">
            <v>193-24</v>
          </cell>
          <cell r="D82">
            <v>2040000</v>
          </cell>
          <cell r="E82" t="str">
            <v>MOSES</v>
          </cell>
        </row>
        <row r="83">
          <cell r="C83" t="str">
            <v>199-24</v>
          </cell>
          <cell r="D83">
            <v>1230000</v>
          </cell>
          <cell r="E83" t="str">
            <v>YANAI</v>
          </cell>
        </row>
        <row r="84">
          <cell r="C84" t="str">
            <v>207-24</v>
          </cell>
          <cell r="D84">
            <v>2040000</v>
          </cell>
          <cell r="E84" t="str">
            <v>MOSES</v>
          </cell>
        </row>
        <row r="85">
          <cell r="C85" t="str">
            <v>183-24</v>
          </cell>
          <cell r="D85">
            <v>1520000</v>
          </cell>
          <cell r="E85" t="str">
            <v>MAYBERRY</v>
          </cell>
        </row>
        <row r="86">
          <cell r="C86" t="str">
            <v>211-24</v>
          </cell>
          <cell r="D86">
            <v>1140000</v>
          </cell>
          <cell r="E86" t="str">
            <v>YOUNG</v>
          </cell>
        </row>
        <row r="87">
          <cell r="C87" t="str">
            <v>1806-24</v>
          </cell>
          <cell r="D87">
            <v>1740000</v>
          </cell>
          <cell r="E87" t="str">
            <v>STORY</v>
          </cell>
        </row>
        <row r="88">
          <cell r="C88" t="str">
            <v>1808-24</v>
          </cell>
          <cell r="D88">
            <v>1820000</v>
          </cell>
          <cell r="E88" t="str">
            <v>ADANE</v>
          </cell>
        </row>
        <row r="89">
          <cell r="C89" t="str">
            <v>215-24</v>
          </cell>
          <cell r="D89">
            <v>1230000</v>
          </cell>
          <cell r="E89" t="str">
            <v>YANAI</v>
          </cell>
        </row>
        <row r="90">
          <cell r="C90" t="str">
            <v>1811-24</v>
          </cell>
          <cell r="D90">
            <v>1740000</v>
          </cell>
          <cell r="E90" t="str">
            <v>STORY</v>
          </cell>
        </row>
        <row r="91">
          <cell r="C91" t="str">
            <v>177-24</v>
          </cell>
          <cell r="D91">
            <v>1770000</v>
          </cell>
          <cell r="E91" t="str">
            <v>BRUDER</v>
          </cell>
        </row>
        <row r="92">
          <cell r="C92" t="str">
            <v>217-24</v>
          </cell>
          <cell r="D92">
            <v>1810000</v>
          </cell>
          <cell r="E92" t="str">
            <v>NEWELL</v>
          </cell>
        </row>
        <row r="93">
          <cell r="C93" t="str">
            <v>173-24</v>
          </cell>
          <cell r="D93">
            <v>880000</v>
          </cell>
          <cell r="E93" t="str">
            <v>STEWART</v>
          </cell>
        </row>
        <row r="94">
          <cell r="C94" t="str">
            <v>219-24</v>
          </cell>
          <cell r="D94">
            <v>1800000</v>
          </cell>
          <cell r="E94" t="str">
            <v>CHANDLER</v>
          </cell>
        </row>
        <row r="95">
          <cell r="C95" t="str">
            <v>162-24</v>
          </cell>
          <cell r="D95">
            <v>1280000</v>
          </cell>
          <cell r="E95" t="str">
            <v>BARTLETT</v>
          </cell>
        </row>
        <row r="96">
          <cell r="C96" t="str">
            <v>214-24</v>
          </cell>
          <cell r="D96">
            <v>1290000</v>
          </cell>
          <cell r="E96" t="str">
            <v>COOLAHAN</v>
          </cell>
        </row>
        <row r="97">
          <cell r="C97" t="str">
            <v>158-24</v>
          </cell>
          <cell r="D97">
            <v>1830000</v>
          </cell>
          <cell r="E97" t="str">
            <v>YORK</v>
          </cell>
        </row>
        <row r="98">
          <cell r="C98" t="str">
            <v>223-24</v>
          </cell>
          <cell r="D98">
            <v>1290000</v>
          </cell>
          <cell r="E98" t="str">
            <v>COOLAHAN</v>
          </cell>
        </row>
        <row r="99">
          <cell r="C99" t="str">
            <v>142-24</v>
          </cell>
          <cell r="D99">
            <v>1360000</v>
          </cell>
          <cell r="E99" t="str">
            <v>SANTIZO</v>
          </cell>
        </row>
        <row r="100">
          <cell r="C100" t="str">
            <v>1826-24</v>
          </cell>
          <cell r="D100">
            <v>1820000</v>
          </cell>
          <cell r="E100" t="str">
            <v>ADANE</v>
          </cell>
        </row>
        <row r="101">
          <cell r="C101" t="str">
            <v>141-24</v>
          </cell>
          <cell r="D101">
            <v>1360000</v>
          </cell>
          <cell r="E101" t="str">
            <v>SANTIZO</v>
          </cell>
        </row>
        <row r="102">
          <cell r="C102" t="str">
            <v>1835-24</v>
          </cell>
          <cell r="D102">
            <v>1740000</v>
          </cell>
          <cell r="E102" t="str">
            <v>STORY</v>
          </cell>
        </row>
        <row r="103">
          <cell r="C103" t="str">
            <v>126-24</v>
          </cell>
          <cell r="D103">
            <v>1780000</v>
          </cell>
          <cell r="E103" t="str">
            <v>DE LA ROSA</v>
          </cell>
        </row>
        <row r="104">
          <cell r="C104" t="str">
            <v>2010-24</v>
          </cell>
          <cell r="D104">
            <v>1740000</v>
          </cell>
          <cell r="E104" t="str">
            <v>STORY</v>
          </cell>
        </row>
        <row r="105">
          <cell r="C105" t="str">
            <v>112-24</v>
          </cell>
          <cell r="D105">
            <v>1780000</v>
          </cell>
          <cell r="E105" t="str">
            <v>DE LA ROSA</v>
          </cell>
        </row>
        <row r="106">
          <cell r="C106" t="str">
            <v>242-24</v>
          </cell>
          <cell r="D106">
            <v>1810000</v>
          </cell>
          <cell r="E106" t="str">
            <v>NEWELL</v>
          </cell>
        </row>
        <row r="107">
          <cell r="C107" t="str">
            <v>101-24</v>
          </cell>
          <cell r="D107">
            <v>1360000</v>
          </cell>
          <cell r="E107" t="str">
            <v>SANTIZO</v>
          </cell>
        </row>
        <row r="108">
          <cell r="C108" t="str">
            <v>113-25</v>
          </cell>
          <cell r="D108">
            <v>1480000</v>
          </cell>
          <cell r="E108" t="str">
            <v>STURGEON</v>
          </cell>
        </row>
        <row r="109">
          <cell r="C109" t="str">
            <v>238-23</v>
          </cell>
          <cell r="D109">
            <v>1480000</v>
          </cell>
          <cell r="E109" t="str">
            <v>STURGEON</v>
          </cell>
        </row>
        <row r="110">
          <cell r="C110" t="str">
            <v>168-24</v>
          </cell>
          <cell r="D110">
            <v>1140000</v>
          </cell>
          <cell r="E110" t="str">
            <v>YOUNG</v>
          </cell>
        </row>
        <row r="111">
          <cell r="C111" t="str">
            <v>230-23</v>
          </cell>
          <cell r="D111">
            <v>1480000</v>
          </cell>
          <cell r="E111" t="str">
            <v>STURGEON</v>
          </cell>
        </row>
        <row r="112">
          <cell r="C112" t="str">
            <v>179-24</v>
          </cell>
          <cell r="D112">
            <v>2040000</v>
          </cell>
          <cell r="E112" t="str">
            <v>MOSES</v>
          </cell>
        </row>
        <row r="113">
          <cell r="C113" t="str">
            <v>233-23</v>
          </cell>
          <cell r="D113">
            <v>1800000</v>
          </cell>
          <cell r="E113" t="str">
            <v>CHANDLER</v>
          </cell>
        </row>
        <row r="114">
          <cell r="C114" t="str">
            <v>184-24</v>
          </cell>
          <cell r="D114">
            <v>1520000</v>
          </cell>
          <cell r="E114" t="str">
            <v>MAYBERRY</v>
          </cell>
        </row>
        <row r="115">
          <cell r="C115" t="str">
            <v>143-24</v>
          </cell>
          <cell r="D115">
            <v>1830000</v>
          </cell>
          <cell r="E115" t="str">
            <v>YORK</v>
          </cell>
        </row>
        <row r="116">
          <cell r="C116" t="str">
            <v>186-24</v>
          </cell>
          <cell r="D116">
            <v>1230000</v>
          </cell>
          <cell r="E116" t="str">
            <v>YANAI</v>
          </cell>
        </row>
        <row r="117">
          <cell r="C117" t="str">
            <v>139-24</v>
          </cell>
          <cell r="D117">
            <v>1780000</v>
          </cell>
          <cell r="E117" t="str">
            <v>DE LA ROSA</v>
          </cell>
        </row>
        <row r="118">
          <cell r="C118" t="str">
            <v>1818-24</v>
          </cell>
          <cell r="D118">
            <v>1740000</v>
          </cell>
          <cell r="E118" t="str">
            <v>STORY</v>
          </cell>
        </row>
        <row r="119">
          <cell r="C119" t="str">
            <v>246-23</v>
          </cell>
          <cell r="D119">
            <v>1480000</v>
          </cell>
          <cell r="E119" t="str">
            <v>STURGEON</v>
          </cell>
        </row>
        <row r="120">
          <cell r="C120" t="str">
            <v>222-24</v>
          </cell>
          <cell r="D120">
            <v>2030000</v>
          </cell>
          <cell r="E120" t="str">
            <v>KILLION</v>
          </cell>
        </row>
        <row r="121">
          <cell r="C121" t="str">
            <v>242-23</v>
          </cell>
          <cell r="D121">
            <v>1810000</v>
          </cell>
          <cell r="E121" t="str">
            <v>NEWELL</v>
          </cell>
        </row>
        <row r="122">
          <cell r="C122" t="str">
            <v>1825-24</v>
          </cell>
          <cell r="D122">
            <v>1820000</v>
          </cell>
          <cell r="E122" t="str">
            <v>ADANE</v>
          </cell>
        </row>
        <row r="123">
          <cell r="C123" t="str">
            <v>1833-23</v>
          </cell>
          <cell r="D123">
            <v>1820000</v>
          </cell>
          <cell r="E123" t="str">
            <v>ADANE</v>
          </cell>
        </row>
        <row r="124">
          <cell r="C124" t="str">
            <v>233-24</v>
          </cell>
          <cell r="D124">
            <v>1810000</v>
          </cell>
          <cell r="E124" t="str">
            <v>NEWELL</v>
          </cell>
        </row>
        <row r="125">
          <cell r="C125" t="str">
            <v>229-23</v>
          </cell>
          <cell r="D125">
            <v>2000000</v>
          </cell>
          <cell r="E125" t="str">
            <v>STAMBAUGH</v>
          </cell>
        </row>
        <row r="126">
          <cell r="C126" t="str">
            <v>900-25</v>
          </cell>
          <cell r="D126">
            <v>890000</v>
          </cell>
          <cell r="E126" t="str">
            <v>LOZA</v>
          </cell>
        </row>
        <row r="127">
          <cell r="C127" t="str">
            <v>164-24</v>
          </cell>
          <cell r="D127">
            <v>1770000</v>
          </cell>
          <cell r="E127" t="str">
            <v>BRUDER</v>
          </cell>
        </row>
        <row r="128">
          <cell r="C128" t="str">
            <v>106-25</v>
          </cell>
          <cell r="D128">
            <v>1190000</v>
          </cell>
          <cell r="E128" t="str">
            <v>BRANNON</v>
          </cell>
        </row>
        <row r="129">
          <cell r="C129" t="str">
            <v>160-24</v>
          </cell>
          <cell r="D129">
            <v>880000</v>
          </cell>
          <cell r="E129" t="str">
            <v>STEWART</v>
          </cell>
        </row>
        <row r="130">
          <cell r="C130" t="str">
            <v>117-25</v>
          </cell>
          <cell r="D130">
            <v>1260000</v>
          </cell>
          <cell r="E130" t="str">
            <v>ACKERMAN</v>
          </cell>
        </row>
        <row r="131">
          <cell r="C131" t="str">
            <v>158-24</v>
          </cell>
          <cell r="D131">
            <v>1830000</v>
          </cell>
          <cell r="E131" t="str">
            <v>YORK</v>
          </cell>
        </row>
        <row r="132">
          <cell r="C132" t="str">
            <v>114-25</v>
          </cell>
          <cell r="D132">
            <v>1480000</v>
          </cell>
          <cell r="E132" t="str">
            <v>STURGEON</v>
          </cell>
        </row>
        <row r="133">
          <cell r="C133" t="str">
            <v>161-24</v>
          </cell>
          <cell r="D133">
            <v>1280000</v>
          </cell>
          <cell r="E133" t="str">
            <v>BARTLETT</v>
          </cell>
        </row>
        <row r="134">
          <cell r="C134" t="str">
            <v>900-25</v>
          </cell>
          <cell r="D134">
            <v>890000</v>
          </cell>
          <cell r="E134" t="str">
            <v>LOZA</v>
          </cell>
        </row>
        <row r="135">
          <cell r="C135" t="str">
            <v>159-24</v>
          </cell>
          <cell r="D135">
            <v>880000</v>
          </cell>
          <cell r="E135" t="str">
            <v>STEWART</v>
          </cell>
        </row>
        <row r="136">
          <cell r="C136" t="str">
            <v>223-23</v>
          </cell>
          <cell r="D136">
            <v>1300000</v>
          </cell>
          <cell r="E136" t="str">
            <v>LEVIN</v>
          </cell>
        </row>
        <row r="137">
          <cell r="C137" t="str">
            <v>116-24</v>
          </cell>
          <cell r="D137">
            <v>1830000</v>
          </cell>
          <cell r="E137" t="str">
            <v>YORK</v>
          </cell>
        </row>
        <row r="138">
          <cell r="C138" t="str">
            <v>244-23</v>
          </cell>
          <cell r="D138">
            <v>1300000</v>
          </cell>
          <cell r="E138" t="str">
            <v>LEVIN</v>
          </cell>
        </row>
        <row r="139">
          <cell r="C139" t="str">
            <v>113-24</v>
          </cell>
          <cell r="D139">
            <v>1360000</v>
          </cell>
          <cell r="E139" t="str">
            <v>SANTIZO</v>
          </cell>
        </row>
        <row r="140">
          <cell r="C140" t="str">
            <v>109-24</v>
          </cell>
          <cell r="D140">
            <v>1310000</v>
          </cell>
          <cell r="E140" t="str">
            <v>MALAVE</v>
          </cell>
        </row>
        <row r="141">
          <cell r="C141" t="str">
            <v>225-23</v>
          </cell>
          <cell r="D141">
            <v>1810000</v>
          </cell>
          <cell r="E141" t="str">
            <v>NEWELL</v>
          </cell>
        </row>
        <row r="142">
          <cell r="C142" t="str">
            <v>123-24</v>
          </cell>
          <cell r="D142">
            <v>1310000</v>
          </cell>
          <cell r="E142" t="str">
            <v>MALAVE</v>
          </cell>
        </row>
        <row r="143">
          <cell r="C143" t="str">
            <v>129-25</v>
          </cell>
          <cell r="D143">
            <v>1310000</v>
          </cell>
          <cell r="E143" t="str">
            <v>MALAVE</v>
          </cell>
        </row>
        <row r="144">
          <cell r="C144" t="str">
            <v>118-24</v>
          </cell>
          <cell r="D144">
            <v>1260000</v>
          </cell>
          <cell r="E144" t="str">
            <v>ACKERMAN</v>
          </cell>
        </row>
        <row r="145">
          <cell r="C145" t="str">
            <v>127-25</v>
          </cell>
          <cell r="D145">
            <v>1480000</v>
          </cell>
          <cell r="E145" t="str">
            <v>STURGEON</v>
          </cell>
        </row>
        <row r="146">
          <cell r="C146" t="str">
            <v>120-24</v>
          </cell>
          <cell r="D146">
            <v>2010000</v>
          </cell>
          <cell r="E146" t="str">
            <v>MAELZER</v>
          </cell>
        </row>
        <row r="147">
          <cell r="C147" t="str">
            <v>125-25</v>
          </cell>
          <cell r="D147">
            <v>1110000</v>
          </cell>
          <cell r="E147" t="str">
            <v>STARKS</v>
          </cell>
        </row>
        <row r="148">
          <cell r="C148" t="str">
            <v>134-24</v>
          </cell>
          <cell r="D148">
            <v>2010000</v>
          </cell>
          <cell r="E148" t="str">
            <v>MAELZER</v>
          </cell>
        </row>
        <row r="149">
          <cell r="C149" t="str">
            <v>108-25</v>
          </cell>
          <cell r="D149">
            <v>1090000</v>
          </cell>
          <cell r="E149" t="str">
            <v>SPECTOR</v>
          </cell>
        </row>
        <row r="150">
          <cell r="C150" t="str">
            <v>145-24</v>
          </cell>
          <cell r="D150">
            <v>1260000</v>
          </cell>
          <cell r="E150" t="str">
            <v>ACKERMAN</v>
          </cell>
        </row>
        <row r="151">
          <cell r="C151" t="str">
            <v>238-24</v>
          </cell>
          <cell r="D151">
            <v>2030000</v>
          </cell>
          <cell r="E151" t="str">
            <v>KILLION</v>
          </cell>
        </row>
        <row r="152">
          <cell r="C152" t="str">
            <v>157-24</v>
          </cell>
          <cell r="D152">
            <v>1830000</v>
          </cell>
          <cell r="E152" t="str">
            <v>YORK</v>
          </cell>
        </row>
        <row r="153">
          <cell r="C153" t="str">
            <v>239-24</v>
          </cell>
          <cell r="D153">
            <v>1290000</v>
          </cell>
          <cell r="E153" t="str">
            <v>COOLAHAN</v>
          </cell>
        </row>
        <row r="154">
          <cell r="C154" t="str">
            <v>163-24</v>
          </cell>
          <cell r="D154">
            <v>1770000</v>
          </cell>
          <cell r="E154" t="str">
            <v>BRUDER</v>
          </cell>
        </row>
        <row r="155">
          <cell r="C155" t="str">
            <v>237-24</v>
          </cell>
          <cell r="D155">
            <v>2030000</v>
          </cell>
          <cell r="E155" t="str">
            <v>KILLION</v>
          </cell>
        </row>
        <row r="156">
          <cell r="C156" t="str">
            <v>235-23</v>
          </cell>
          <cell r="D156">
            <v>1810000</v>
          </cell>
          <cell r="E156" t="str">
            <v>NEWELL</v>
          </cell>
        </row>
        <row r="157">
          <cell r="C157" t="str">
            <v>235-24</v>
          </cell>
          <cell r="D157">
            <v>1800000</v>
          </cell>
          <cell r="E157" t="str">
            <v>CHANDLER</v>
          </cell>
        </row>
        <row r="158">
          <cell r="C158" t="str">
            <v>235-23</v>
          </cell>
          <cell r="D158">
            <v>1810000</v>
          </cell>
          <cell r="E158" t="str">
            <v>NEWELL</v>
          </cell>
        </row>
        <row r="159">
          <cell r="C159" t="str">
            <v>228-24</v>
          </cell>
          <cell r="D159">
            <v>1800000</v>
          </cell>
          <cell r="E159" t="str">
            <v>CHANDLER</v>
          </cell>
        </row>
        <row r="160">
          <cell r="C160" t="str">
            <v>240-23</v>
          </cell>
          <cell r="D160">
            <v>1800000</v>
          </cell>
          <cell r="E160" t="str">
            <v>CHANDLER</v>
          </cell>
        </row>
        <row r="161">
          <cell r="C161" t="str">
            <v>227-24</v>
          </cell>
          <cell r="D161">
            <v>1800000</v>
          </cell>
          <cell r="E161" t="str">
            <v>CHANDLER</v>
          </cell>
        </row>
        <row r="162">
          <cell r="C162" t="str">
            <v>104-24</v>
          </cell>
          <cell r="D162">
            <v>1260000</v>
          </cell>
          <cell r="E162" t="str">
            <v>ACKERMAN</v>
          </cell>
        </row>
        <row r="163">
          <cell r="C163" t="str">
            <v>1824-24</v>
          </cell>
          <cell r="D163">
            <v>1740000</v>
          </cell>
          <cell r="E163" t="str">
            <v>STORY</v>
          </cell>
        </row>
        <row r="164">
          <cell r="C164" t="str">
            <v>127-24</v>
          </cell>
          <cell r="D164">
            <v>1360000</v>
          </cell>
          <cell r="E164" t="str">
            <v>SANTIZO</v>
          </cell>
        </row>
        <row r="165">
          <cell r="C165" t="str">
            <v>221-24</v>
          </cell>
          <cell r="D165">
            <v>2030000</v>
          </cell>
          <cell r="E165" t="str">
            <v>KILLION</v>
          </cell>
        </row>
        <row r="166">
          <cell r="C166" t="str">
            <v>132-24</v>
          </cell>
          <cell r="D166">
            <v>1260000</v>
          </cell>
          <cell r="E166" t="str">
            <v>ACKERMAN</v>
          </cell>
        </row>
        <row r="167">
          <cell r="C167" t="str">
            <v>1806-24</v>
          </cell>
          <cell r="D167">
            <v>1740000</v>
          </cell>
          <cell r="E167" t="str">
            <v>STORY</v>
          </cell>
        </row>
        <row r="168">
          <cell r="C168" t="str">
            <v>224-23</v>
          </cell>
          <cell r="D168">
            <v>1800000</v>
          </cell>
          <cell r="E168" t="str">
            <v>CHANDLER</v>
          </cell>
        </row>
        <row r="169">
          <cell r="C169" t="str">
            <v>1801-24</v>
          </cell>
          <cell r="D169">
            <v>1820000</v>
          </cell>
          <cell r="E169" t="str">
            <v>ADANE</v>
          </cell>
        </row>
        <row r="170">
          <cell r="C170" t="str">
            <v>103-24</v>
          </cell>
          <cell r="D170">
            <v>1260000</v>
          </cell>
          <cell r="E170" t="str">
            <v>ACKERMAN</v>
          </cell>
        </row>
        <row r="171">
          <cell r="C171" t="str">
            <v>178-24</v>
          </cell>
          <cell r="D171">
            <v>1770000</v>
          </cell>
          <cell r="E171" t="str">
            <v>BRUDER</v>
          </cell>
        </row>
        <row r="172">
          <cell r="C172" t="str">
            <v>107-24</v>
          </cell>
          <cell r="D172">
            <v>1100000</v>
          </cell>
          <cell r="E172" t="str">
            <v>GEBRETEKLE</v>
          </cell>
        </row>
        <row r="173">
          <cell r="C173" t="str">
            <v>176-24</v>
          </cell>
          <cell r="D173">
            <v>1280000</v>
          </cell>
          <cell r="E173" t="str">
            <v>BARTLETT</v>
          </cell>
        </row>
        <row r="174">
          <cell r="C174" t="str">
            <v>115-24</v>
          </cell>
          <cell r="D174">
            <v>1830000</v>
          </cell>
          <cell r="E174" t="str">
            <v>YORK</v>
          </cell>
        </row>
        <row r="175">
          <cell r="C175" t="str">
            <v>181-24</v>
          </cell>
          <cell r="D175">
            <v>1140000</v>
          </cell>
          <cell r="E175" t="str">
            <v>YOUNG</v>
          </cell>
        </row>
        <row r="176">
          <cell r="C176" t="str">
            <v>153-24</v>
          </cell>
          <cell r="D176">
            <v>1780000</v>
          </cell>
          <cell r="E176" t="str">
            <v>DE LA ROSA</v>
          </cell>
        </row>
        <row r="177">
          <cell r="C177" t="str">
            <v>166-24</v>
          </cell>
          <cell r="D177">
            <v>2040000</v>
          </cell>
          <cell r="E177" t="str">
            <v>MOSES</v>
          </cell>
        </row>
        <row r="178">
          <cell r="C178" t="str">
            <v>170-24</v>
          </cell>
          <cell r="D178">
            <v>1520000</v>
          </cell>
          <cell r="E178" t="str">
            <v>MAYBERRY</v>
          </cell>
        </row>
        <row r="179">
          <cell r="C179" t="str">
            <v>158-24</v>
          </cell>
          <cell r="D179">
            <v>1830000</v>
          </cell>
          <cell r="E179" t="str">
            <v>YORK</v>
          </cell>
        </row>
        <row r="180">
          <cell r="C180" t="str">
            <v>174-24</v>
          </cell>
          <cell r="D180">
            <v>880000</v>
          </cell>
          <cell r="E180" t="str">
            <v>STEWART</v>
          </cell>
        </row>
        <row r="181">
          <cell r="C181" t="str">
            <v>165-24</v>
          </cell>
          <cell r="D181">
            <v>2040000</v>
          </cell>
          <cell r="E181" t="str">
            <v>MOSES</v>
          </cell>
        </row>
        <row r="182">
          <cell r="C182" t="str">
            <v>187-24</v>
          </cell>
          <cell r="D182">
            <v>880000</v>
          </cell>
          <cell r="E182" t="str">
            <v>STEWART</v>
          </cell>
        </row>
        <row r="183">
          <cell r="C183" t="str">
            <v>158-24</v>
          </cell>
          <cell r="D183">
            <v>1830000</v>
          </cell>
          <cell r="E183" t="str">
            <v>YORK</v>
          </cell>
        </row>
        <row r="184">
          <cell r="C184" t="str">
            <v>192-24</v>
          </cell>
          <cell r="D184">
            <v>1770000</v>
          </cell>
          <cell r="E184" t="str">
            <v>BRUDER</v>
          </cell>
        </row>
        <row r="185">
          <cell r="C185" t="str">
            <v>2008-24</v>
          </cell>
          <cell r="D185">
            <v>1750000</v>
          </cell>
          <cell r="E185" t="str">
            <v>REBOLETTI</v>
          </cell>
        </row>
        <row r="186">
          <cell r="C186" t="str">
            <v>198-24</v>
          </cell>
          <cell r="D186">
            <v>1520000</v>
          </cell>
          <cell r="E186" t="str">
            <v>MAYBERRY</v>
          </cell>
        </row>
        <row r="187">
          <cell r="C187" t="str">
            <v>230-24</v>
          </cell>
          <cell r="D187">
            <v>2030000</v>
          </cell>
          <cell r="E187" t="str">
            <v>KILLION</v>
          </cell>
        </row>
        <row r="188">
          <cell r="C188" t="str">
            <v>1805-24</v>
          </cell>
          <cell r="D188">
            <v>1740000</v>
          </cell>
          <cell r="E188" t="str">
            <v>STORY</v>
          </cell>
        </row>
        <row r="189">
          <cell r="C189" t="str">
            <v>1830-24</v>
          </cell>
          <cell r="D189">
            <v>1740000</v>
          </cell>
          <cell r="E189" t="str">
            <v>STORY</v>
          </cell>
        </row>
        <row r="190">
          <cell r="C190" t="str">
            <v>210-24</v>
          </cell>
          <cell r="D190">
            <v>2030000</v>
          </cell>
          <cell r="E190" t="str">
            <v>KILLION</v>
          </cell>
        </row>
        <row r="191">
          <cell r="C191" t="str">
            <v>1829-24</v>
          </cell>
          <cell r="D191">
            <v>1740000</v>
          </cell>
          <cell r="E191" t="str">
            <v>STORY</v>
          </cell>
        </row>
        <row r="192">
          <cell r="C192" t="str">
            <v>229-24</v>
          </cell>
          <cell r="D192">
            <v>2030000</v>
          </cell>
          <cell r="E192" t="str">
            <v>KILLION</v>
          </cell>
        </row>
        <row r="193">
          <cell r="C193" t="str">
            <v>1819-24</v>
          </cell>
          <cell r="D193">
            <v>1820000</v>
          </cell>
          <cell r="E193" t="str">
            <v>ADANE</v>
          </cell>
        </row>
        <row r="194">
          <cell r="C194" t="str">
            <v>1831-24</v>
          </cell>
          <cell r="D194">
            <v>1820000</v>
          </cell>
          <cell r="E194" t="str">
            <v>ADANE</v>
          </cell>
        </row>
        <row r="195">
          <cell r="C195" t="str">
            <v>218-24</v>
          </cell>
          <cell r="D195">
            <v>1810000</v>
          </cell>
          <cell r="E195" t="str">
            <v>NEWELL</v>
          </cell>
        </row>
        <row r="196">
          <cell r="C196" t="str">
            <v>234-24</v>
          </cell>
          <cell r="D196">
            <v>1810000</v>
          </cell>
          <cell r="E196" t="str">
            <v>NEWELL</v>
          </cell>
        </row>
        <row r="197">
          <cell r="C197" t="str">
            <v>1814-24</v>
          </cell>
          <cell r="D197">
            <v>1820000</v>
          </cell>
          <cell r="E197" t="str">
            <v>ADANE</v>
          </cell>
        </row>
        <row r="198">
          <cell r="C198" t="str">
            <v>240-24</v>
          </cell>
          <cell r="D198">
            <v>1290000</v>
          </cell>
          <cell r="E198" t="str">
            <v>COOLAHAN</v>
          </cell>
        </row>
        <row r="199">
          <cell r="C199" t="str">
            <v>216-24</v>
          </cell>
          <cell r="D199">
            <v>1230000</v>
          </cell>
          <cell r="E199" t="str">
            <v>YANAI</v>
          </cell>
        </row>
        <row r="200">
          <cell r="C200" t="str">
            <v>166-24</v>
          </cell>
          <cell r="D200">
            <v>2040000</v>
          </cell>
          <cell r="E200" t="str">
            <v>MOSES</v>
          </cell>
        </row>
        <row r="201">
          <cell r="C201" t="str">
            <v>205-24</v>
          </cell>
          <cell r="D201">
            <v>1770000</v>
          </cell>
          <cell r="E201" t="str">
            <v>BRUDER</v>
          </cell>
        </row>
        <row r="202">
          <cell r="C202" t="str">
            <v>225-24</v>
          </cell>
          <cell r="D202">
            <v>1810000</v>
          </cell>
          <cell r="E202" t="str">
            <v>NEWELL</v>
          </cell>
        </row>
        <row r="203">
          <cell r="C203" t="str">
            <v>197-24</v>
          </cell>
          <cell r="D203">
            <v>1520000</v>
          </cell>
          <cell r="E203" t="str">
            <v>MAYBERRY</v>
          </cell>
        </row>
        <row r="204">
          <cell r="C204" t="str">
            <v>1822-24</v>
          </cell>
          <cell r="D204">
            <v>1540000</v>
          </cell>
          <cell r="E204" t="str">
            <v>HELVIE</v>
          </cell>
        </row>
        <row r="205">
          <cell r="C205" t="str">
            <v>182-24</v>
          </cell>
          <cell r="D205">
            <v>1140000</v>
          </cell>
          <cell r="E205" t="str">
            <v>YOUNG</v>
          </cell>
        </row>
        <row r="206">
          <cell r="C206" t="str">
            <v>1827-24</v>
          </cell>
          <cell r="D206">
            <v>1750000</v>
          </cell>
          <cell r="E206" t="str">
            <v>REBOLETTI</v>
          </cell>
        </row>
        <row r="207">
          <cell r="C207" t="str">
            <v>154-24</v>
          </cell>
          <cell r="D207">
            <v>1780000</v>
          </cell>
          <cell r="E207" t="str">
            <v>DE LA ROSA</v>
          </cell>
        </row>
        <row r="208">
          <cell r="C208" t="str">
            <v>231-24</v>
          </cell>
          <cell r="D208">
            <v>1290000</v>
          </cell>
          <cell r="E208" t="str">
            <v>COOLAHAN</v>
          </cell>
        </row>
        <row r="209">
          <cell r="C209" t="str">
            <v>152-24</v>
          </cell>
          <cell r="D209">
            <v>1310000</v>
          </cell>
          <cell r="E209" t="str">
            <v>MALAVE</v>
          </cell>
        </row>
        <row r="210">
          <cell r="C210" t="str">
            <v>232-24</v>
          </cell>
          <cell r="D210">
            <v>1290000</v>
          </cell>
          <cell r="E210" t="str">
            <v>COOLAHAN</v>
          </cell>
        </row>
        <row r="211">
          <cell r="C211" t="str">
            <v>148-24</v>
          </cell>
          <cell r="D211">
            <v>2010000</v>
          </cell>
          <cell r="E211" t="str">
            <v>MAELZER</v>
          </cell>
        </row>
        <row r="212">
          <cell r="C212" t="str">
            <v>236-24</v>
          </cell>
          <cell r="D212">
            <v>1800000</v>
          </cell>
          <cell r="E212" t="str">
            <v>CHANDLER</v>
          </cell>
        </row>
        <row r="213">
          <cell r="C213" t="str">
            <v>135-24</v>
          </cell>
          <cell r="D213">
            <v>1100000</v>
          </cell>
          <cell r="E213" t="str">
            <v>GEBRETEKLE</v>
          </cell>
        </row>
        <row r="214">
          <cell r="C214" t="str">
            <v>109-25</v>
          </cell>
          <cell r="D214">
            <v>1830000</v>
          </cell>
          <cell r="E214" t="str">
            <v>YORK</v>
          </cell>
        </row>
        <row r="215">
          <cell r="C215" t="str">
            <v>129-24</v>
          </cell>
          <cell r="D215">
            <v>1830000</v>
          </cell>
          <cell r="E215" t="str">
            <v>YORK</v>
          </cell>
        </row>
        <row r="216">
          <cell r="C216" t="str">
            <v>900-25</v>
          </cell>
          <cell r="D216">
            <v>890000</v>
          </cell>
          <cell r="E216" t="str">
            <v>LOZA</v>
          </cell>
        </row>
        <row r="217">
          <cell r="C217" t="str">
            <v>121-24</v>
          </cell>
          <cell r="D217">
            <v>1100000</v>
          </cell>
          <cell r="E217" t="str">
            <v>GEBRETEKLE</v>
          </cell>
        </row>
        <row r="218">
          <cell r="C218" t="str">
            <v>114-25</v>
          </cell>
          <cell r="D218">
            <v>1480000</v>
          </cell>
          <cell r="E218" t="str">
            <v>STURGEON</v>
          </cell>
        </row>
        <row r="219">
          <cell r="C219" t="str">
            <v>112-24</v>
          </cell>
          <cell r="D219">
            <v>1780000</v>
          </cell>
          <cell r="E219" t="str">
            <v>DE LA ROSA</v>
          </cell>
        </row>
        <row r="220">
          <cell r="C220" t="str">
            <v>116-25</v>
          </cell>
          <cell r="D220">
            <v>1310000</v>
          </cell>
          <cell r="E220" t="str">
            <v>MALAVE</v>
          </cell>
        </row>
        <row r="221">
          <cell r="C221" t="str">
            <v>106-24</v>
          </cell>
          <cell r="D221">
            <v>2010000</v>
          </cell>
          <cell r="E221" t="str">
            <v>MAELZER</v>
          </cell>
        </row>
        <row r="222">
          <cell r="C222" t="str">
            <v>120-25</v>
          </cell>
          <cell r="D222">
            <v>1240000</v>
          </cell>
          <cell r="E222" t="str">
            <v>GRASTON</v>
          </cell>
        </row>
        <row r="223">
          <cell r="C223" t="str">
            <v>105-24</v>
          </cell>
          <cell r="D223">
            <v>2010000</v>
          </cell>
          <cell r="E223" t="str">
            <v>MAELZER</v>
          </cell>
        </row>
        <row r="224">
          <cell r="C224" t="str">
            <v>122-25</v>
          </cell>
          <cell r="D224">
            <v>1090000</v>
          </cell>
          <cell r="E224" t="str">
            <v>SPECTOR</v>
          </cell>
        </row>
        <row r="225">
          <cell r="C225" t="str">
            <v>243-23</v>
          </cell>
          <cell r="D225">
            <v>1810000</v>
          </cell>
          <cell r="E225" t="str">
            <v>NEWELL</v>
          </cell>
        </row>
        <row r="226">
          <cell r="C226" t="str">
            <v>1828-23</v>
          </cell>
          <cell r="D226">
            <v>1820000</v>
          </cell>
          <cell r="E226" t="str">
            <v>ADANE</v>
          </cell>
        </row>
        <row r="227">
          <cell r="C227" t="str">
            <v>241-23</v>
          </cell>
          <cell r="D227">
            <v>1800000</v>
          </cell>
          <cell r="E227" t="str">
            <v>CHANDLER</v>
          </cell>
        </row>
        <row r="228">
          <cell r="C228" t="str">
            <v>1831-23</v>
          </cell>
          <cell r="D228">
            <v>1820000</v>
          </cell>
          <cell r="E228" t="str">
            <v>ADANE</v>
          </cell>
        </row>
        <row r="229">
          <cell r="C229" t="str">
            <v>1832-23</v>
          </cell>
          <cell r="D229">
            <v>1820000</v>
          </cell>
          <cell r="E229" t="str">
            <v>ADANE</v>
          </cell>
        </row>
        <row r="230">
          <cell r="C230" t="str">
            <v>124-24</v>
          </cell>
          <cell r="D230">
            <v>1310000</v>
          </cell>
          <cell r="E230" t="str">
            <v>MALAVE</v>
          </cell>
        </row>
        <row r="231">
          <cell r="C231" t="str">
            <v>1829-23</v>
          </cell>
          <cell r="D231">
            <v>1820000</v>
          </cell>
          <cell r="E231" t="str">
            <v>ADANE</v>
          </cell>
        </row>
        <row r="232">
          <cell r="C232" t="str">
            <v>136-24</v>
          </cell>
          <cell r="D232">
            <v>1100000</v>
          </cell>
          <cell r="E232" t="str">
            <v>GEBRETEKLE</v>
          </cell>
        </row>
        <row r="233">
          <cell r="C233" t="str">
            <v>220-23</v>
          </cell>
          <cell r="D233">
            <v>1480000</v>
          </cell>
          <cell r="E233" t="str">
            <v>STURGEON</v>
          </cell>
        </row>
        <row r="234">
          <cell r="C234" t="str">
            <v>147-24</v>
          </cell>
          <cell r="D234">
            <v>2010000</v>
          </cell>
          <cell r="E234" t="str">
            <v>MAELZER</v>
          </cell>
        </row>
        <row r="235">
          <cell r="C235" t="str">
            <v>128-24</v>
          </cell>
          <cell r="D235">
            <v>1360000</v>
          </cell>
          <cell r="E235" t="str">
            <v>SANTIZO</v>
          </cell>
        </row>
        <row r="236">
          <cell r="C236" t="str">
            <v>231-23</v>
          </cell>
          <cell r="D236">
            <v>1480000</v>
          </cell>
          <cell r="E236" t="str">
            <v>STURGEON</v>
          </cell>
        </row>
        <row r="237">
          <cell r="C237" t="str">
            <v>125-24</v>
          </cell>
          <cell r="D237">
            <v>1780000</v>
          </cell>
          <cell r="E237" t="str">
            <v>DE LA ROSA</v>
          </cell>
        </row>
        <row r="238">
          <cell r="C238" t="str">
            <v>228-23</v>
          </cell>
          <cell r="D238">
            <v>2000000</v>
          </cell>
          <cell r="E238" t="str">
            <v>STAMBAUGH</v>
          </cell>
        </row>
        <row r="239">
          <cell r="C239" t="str">
            <v>110-24</v>
          </cell>
          <cell r="D239">
            <v>1310000</v>
          </cell>
          <cell r="E239" t="str">
            <v>MALAVE</v>
          </cell>
        </row>
        <row r="240">
          <cell r="C240" t="str">
            <v>131-24</v>
          </cell>
          <cell r="D240">
            <v>1260000</v>
          </cell>
          <cell r="E240" t="str">
            <v>ACKERMAN</v>
          </cell>
        </row>
        <row r="241">
          <cell r="C241" t="str">
            <v>244-23</v>
          </cell>
          <cell r="D241">
            <v>1300000</v>
          </cell>
          <cell r="E241" t="str">
            <v>LEVIN</v>
          </cell>
        </row>
        <row r="242">
          <cell r="C242" t="str">
            <v>137-24</v>
          </cell>
          <cell r="D242">
            <v>1310000</v>
          </cell>
          <cell r="E242" t="str">
            <v>MALAVE</v>
          </cell>
        </row>
        <row r="243">
          <cell r="C243" t="str">
            <v>108-24</v>
          </cell>
          <cell r="D243">
            <v>1100000</v>
          </cell>
          <cell r="E243" t="str">
            <v>GEBRETEKLE</v>
          </cell>
        </row>
        <row r="244">
          <cell r="C244" t="str">
            <v>226-23</v>
          </cell>
          <cell r="D244">
            <v>1810000</v>
          </cell>
          <cell r="E244" t="str">
            <v>NEWELL</v>
          </cell>
        </row>
        <row r="245">
          <cell r="C245" t="str">
            <v>111-24</v>
          </cell>
          <cell r="D245">
            <v>1780000</v>
          </cell>
          <cell r="E245" t="str">
            <v>DE LA ROSA</v>
          </cell>
        </row>
        <row r="246">
          <cell r="C246" t="str">
            <v>236-23</v>
          </cell>
          <cell r="D246">
            <v>1300000</v>
          </cell>
          <cell r="E246" t="str">
            <v>LEVIN</v>
          </cell>
        </row>
        <row r="247">
          <cell r="C247" t="str">
            <v>102-24</v>
          </cell>
          <cell r="D247">
            <v>1360000</v>
          </cell>
          <cell r="E247" t="str">
            <v>SANTIZO</v>
          </cell>
        </row>
        <row r="248">
          <cell r="C248" t="str">
            <v>117-24</v>
          </cell>
          <cell r="D248">
            <v>1260000</v>
          </cell>
          <cell r="E248" t="str">
            <v>ACKERMAN</v>
          </cell>
        </row>
        <row r="249">
          <cell r="C249" t="str">
            <v>245-23</v>
          </cell>
          <cell r="D249">
            <v>1300000</v>
          </cell>
          <cell r="E249" t="str">
            <v>LEVIN</v>
          </cell>
        </row>
        <row r="250">
          <cell r="C250" t="str">
            <v>119-24</v>
          </cell>
          <cell r="D250">
            <v>2010000</v>
          </cell>
          <cell r="E250" t="str">
            <v>MAELZER</v>
          </cell>
        </row>
        <row r="251">
          <cell r="C251" t="str">
            <v>237-23</v>
          </cell>
          <cell r="D251">
            <v>1300000</v>
          </cell>
          <cell r="E251" t="str">
            <v>LEVIN</v>
          </cell>
        </row>
        <row r="252">
          <cell r="C252" t="str">
            <v>119-24</v>
          </cell>
          <cell r="D252">
            <v>2010000</v>
          </cell>
          <cell r="E252" t="str">
            <v>MAELZER</v>
          </cell>
        </row>
        <row r="253">
          <cell r="C253" t="str">
            <v>1830-23</v>
          </cell>
          <cell r="D253">
            <v>1820000</v>
          </cell>
          <cell r="E253" t="str">
            <v>ADANE</v>
          </cell>
        </row>
        <row r="254">
          <cell r="C254" t="str">
            <v>133-24</v>
          </cell>
          <cell r="D254">
            <v>2010000</v>
          </cell>
          <cell r="E254" t="str">
            <v>MAELZER</v>
          </cell>
        </row>
        <row r="255">
          <cell r="C255" t="str">
            <v>124-25</v>
          </cell>
          <cell r="D255">
            <v>1830000</v>
          </cell>
          <cell r="E255" t="str">
            <v>YORK</v>
          </cell>
        </row>
        <row r="256">
          <cell r="C256" t="str">
            <v>185-24</v>
          </cell>
          <cell r="D256">
            <v>1230000</v>
          </cell>
          <cell r="E256" t="str">
            <v>YANAI</v>
          </cell>
        </row>
        <row r="257">
          <cell r="C257" t="str">
            <v>123-25</v>
          </cell>
          <cell r="D257">
            <v>1830000</v>
          </cell>
          <cell r="E257" t="str">
            <v>YORK</v>
          </cell>
        </row>
        <row r="258">
          <cell r="C258" t="str">
            <v>180-24</v>
          </cell>
          <cell r="D258">
            <v>2040000</v>
          </cell>
          <cell r="E258" t="str">
            <v>MOSES</v>
          </cell>
        </row>
        <row r="259">
          <cell r="C259" t="str">
            <v>119-25</v>
          </cell>
          <cell r="D259">
            <v>1240000</v>
          </cell>
          <cell r="E259" t="str">
            <v>GRASTON</v>
          </cell>
        </row>
        <row r="260">
          <cell r="C260" t="str">
            <v>188-24</v>
          </cell>
          <cell r="D260">
            <v>880000</v>
          </cell>
          <cell r="E260" t="str">
            <v>STEWART</v>
          </cell>
        </row>
        <row r="261">
          <cell r="C261" t="str">
            <v>106-25</v>
          </cell>
          <cell r="D261">
            <v>1190000</v>
          </cell>
          <cell r="E261" t="str">
            <v>BRANNON</v>
          </cell>
        </row>
        <row r="262">
          <cell r="C262" t="str">
            <v>195-24</v>
          </cell>
          <cell r="D262">
            <v>1140000</v>
          </cell>
          <cell r="E262" t="str">
            <v>YOUNG</v>
          </cell>
        </row>
        <row r="263">
          <cell r="C263" t="str">
            <v>111-25</v>
          </cell>
          <cell r="D263">
            <v>1110000</v>
          </cell>
          <cell r="E263" t="str">
            <v>STARKS</v>
          </cell>
        </row>
        <row r="264">
          <cell r="C264" t="str">
            <v>190-24</v>
          </cell>
          <cell r="D264">
            <v>1280000</v>
          </cell>
          <cell r="E264" t="str">
            <v>BARTLETT</v>
          </cell>
        </row>
        <row r="265">
          <cell r="C265" t="str">
            <v>102-25</v>
          </cell>
          <cell r="D265">
            <v>1480000</v>
          </cell>
          <cell r="E265" t="str">
            <v>STURGEON</v>
          </cell>
        </row>
        <row r="266">
          <cell r="C266" t="str">
            <v>201-24</v>
          </cell>
          <cell r="D266">
            <v>880000</v>
          </cell>
          <cell r="E266" t="str">
            <v>STEWART</v>
          </cell>
        </row>
        <row r="267">
          <cell r="C267" t="str">
            <v>105-25</v>
          </cell>
          <cell r="D267">
            <v>1190000</v>
          </cell>
          <cell r="E267" t="str">
            <v>BRANNON</v>
          </cell>
        </row>
        <row r="268">
          <cell r="C268" t="str">
            <v>196-24</v>
          </cell>
          <cell r="D268">
            <v>1140000</v>
          </cell>
          <cell r="E268" t="str">
            <v>YOUNG</v>
          </cell>
        </row>
        <row r="269">
          <cell r="C269" t="str">
            <v>101-25</v>
          </cell>
          <cell r="D269">
            <v>1480000</v>
          </cell>
          <cell r="E269" t="str">
            <v>STURGEON</v>
          </cell>
        </row>
        <row r="270">
          <cell r="C270" t="str">
            <v>1803-24</v>
          </cell>
          <cell r="D270">
            <v>1750000</v>
          </cell>
          <cell r="E270" t="str">
            <v>REBOLETTI</v>
          </cell>
        </row>
        <row r="271">
          <cell r="C271" t="str">
            <v>244-24</v>
          </cell>
          <cell r="D271">
            <v>1800000</v>
          </cell>
          <cell r="E271" t="str">
            <v>CHANDLER</v>
          </cell>
        </row>
        <row r="272">
          <cell r="C272" t="str">
            <v>1802-24</v>
          </cell>
          <cell r="D272">
            <v>1820000</v>
          </cell>
          <cell r="E272" t="str">
            <v>ADANE</v>
          </cell>
        </row>
        <row r="273">
          <cell r="C273" t="str">
            <v>243-24</v>
          </cell>
          <cell r="D273">
            <v>1800000</v>
          </cell>
          <cell r="E273" t="str">
            <v>CHANDLER</v>
          </cell>
        </row>
        <row r="274">
          <cell r="C274" t="str">
            <v>200-24</v>
          </cell>
          <cell r="D274">
            <v>1230000</v>
          </cell>
          <cell r="E274" t="str">
            <v>YANAI</v>
          </cell>
        </row>
        <row r="275">
          <cell r="C275" t="str">
            <v>1820-24</v>
          </cell>
          <cell r="D275">
            <v>1820000</v>
          </cell>
          <cell r="E275" t="str">
            <v>ADANE</v>
          </cell>
        </row>
        <row r="276">
          <cell r="C276" t="str">
            <v>204-24</v>
          </cell>
          <cell r="D276">
            <v>1280000</v>
          </cell>
          <cell r="E276" t="str">
            <v>BARTLETT</v>
          </cell>
        </row>
        <row r="277">
          <cell r="C277" t="str">
            <v>1813-24</v>
          </cell>
          <cell r="D277">
            <v>1820000</v>
          </cell>
          <cell r="E277" t="str">
            <v>ADANE</v>
          </cell>
        </row>
        <row r="278">
          <cell r="C278" t="str">
            <v>1807-24</v>
          </cell>
          <cell r="D278">
            <v>1820000</v>
          </cell>
          <cell r="E278" t="str">
            <v>ADANE</v>
          </cell>
        </row>
        <row r="279">
          <cell r="C279" t="str">
            <v>208-24</v>
          </cell>
          <cell r="D279">
            <v>2040000</v>
          </cell>
          <cell r="E279" t="str">
            <v>MOSES</v>
          </cell>
        </row>
        <row r="280">
          <cell r="C280" t="str">
            <v>206-24</v>
          </cell>
          <cell r="D280">
            <v>1770000</v>
          </cell>
          <cell r="E280" t="str">
            <v>BRUDER</v>
          </cell>
        </row>
        <row r="281">
          <cell r="C281" t="str">
            <v>202-24</v>
          </cell>
          <cell r="D281">
            <v>880000</v>
          </cell>
          <cell r="E281" t="str">
            <v>STEWART</v>
          </cell>
        </row>
        <row r="282">
          <cell r="C282" t="str">
            <v>212-24</v>
          </cell>
          <cell r="D282">
            <v>1140000</v>
          </cell>
          <cell r="E282" t="str">
            <v>YOUNG</v>
          </cell>
        </row>
        <row r="283">
          <cell r="C283" t="str">
            <v>193-24</v>
          </cell>
          <cell r="D283">
            <v>2040000</v>
          </cell>
          <cell r="E283" t="str">
            <v>MOSES</v>
          </cell>
        </row>
        <row r="284">
          <cell r="C284" t="str">
            <v>1812-24</v>
          </cell>
          <cell r="D284">
            <v>1740000</v>
          </cell>
          <cell r="E284" t="str">
            <v>STORY</v>
          </cell>
        </row>
        <row r="285">
          <cell r="C285" t="str">
            <v>189-24</v>
          </cell>
          <cell r="D285">
            <v>1280000</v>
          </cell>
          <cell r="E285" t="str">
            <v>BARTLETT</v>
          </cell>
        </row>
        <row r="286">
          <cell r="C286" t="str">
            <v>1817-24</v>
          </cell>
          <cell r="D286">
            <v>1740000</v>
          </cell>
          <cell r="E286" t="str">
            <v>STORY</v>
          </cell>
        </row>
        <row r="287">
          <cell r="C287" t="str">
            <v>172-24</v>
          </cell>
          <cell r="D287">
            <v>1230000</v>
          </cell>
          <cell r="E287" t="str">
            <v>YANAI</v>
          </cell>
        </row>
        <row r="288">
          <cell r="C288" t="str">
            <v>220-24</v>
          </cell>
          <cell r="D288">
            <v>1800000</v>
          </cell>
          <cell r="E288" t="str">
            <v>CHANDLER</v>
          </cell>
        </row>
        <row r="289">
          <cell r="C289" t="str">
            <v>175-24</v>
          </cell>
          <cell r="D289">
            <v>1280000</v>
          </cell>
          <cell r="E289" t="str">
            <v>BARTLETT</v>
          </cell>
        </row>
        <row r="290">
          <cell r="C290" t="str">
            <v>1821-24</v>
          </cell>
          <cell r="D290">
            <v>1540000</v>
          </cell>
          <cell r="E290" t="str">
            <v>HELVIE</v>
          </cell>
        </row>
        <row r="291">
          <cell r="C291" t="str">
            <v>156-24</v>
          </cell>
          <cell r="D291">
            <v>1520000</v>
          </cell>
          <cell r="E291" t="str">
            <v>MAYBERRY</v>
          </cell>
        </row>
        <row r="292">
          <cell r="C292" t="str">
            <v>1823-24</v>
          </cell>
          <cell r="D292">
            <v>1740000</v>
          </cell>
          <cell r="E292" t="str">
            <v>STORY</v>
          </cell>
        </row>
        <row r="293">
          <cell r="C293" t="str">
            <v>155-24</v>
          </cell>
          <cell r="D293">
            <v>1520000</v>
          </cell>
          <cell r="E293" t="str">
            <v>MAYBERRY</v>
          </cell>
        </row>
        <row r="294">
          <cell r="C294" t="str">
            <v>226-24</v>
          </cell>
          <cell r="D294">
            <v>1810000</v>
          </cell>
          <cell r="E294" t="str">
            <v>NEWELL</v>
          </cell>
        </row>
        <row r="295">
          <cell r="C295" t="str">
            <v>146-24</v>
          </cell>
          <cell r="D295">
            <v>1260000</v>
          </cell>
          <cell r="E295" t="str">
            <v>ACKERMAN</v>
          </cell>
        </row>
        <row r="296">
          <cell r="C296" t="str">
            <v>1833-24</v>
          </cell>
          <cell r="D296">
            <v>1750000</v>
          </cell>
          <cell r="E296" t="str">
            <v>REBOLETTI</v>
          </cell>
        </row>
        <row r="297">
          <cell r="C297" t="str">
            <v>1828-24</v>
          </cell>
          <cell r="D297">
            <v>1750000</v>
          </cell>
          <cell r="E297" t="str">
            <v>REBOLETTI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224-24</v>
          </cell>
          <cell r="D299">
            <v>1290000</v>
          </cell>
          <cell r="E299" t="str">
            <v>COOLAHAN</v>
          </cell>
        </row>
        <row r="300">
          <cell r="C300" t="str">
            <v>167-24</v>
          </cell>
          <cell r="D300">
            <v>1140000</v>
          </cell>
          <cell r="E300" t="str">
            <v>YOUNG</v>
          </cell>
        </row>
        <row r="301">
          <cell r="C301" t="str">
            <v>213-24</v>
          </cell>
          <cell r="D301">
            <v>1290000</v>
          </cell>
          <cell r="E301" t="str">
            <v>COOLAHAN</v>
          </cell>
        </row>
        <row r="302">
          <cell r="C302" t="str">
            <v>169-24</v>
          </cell>
          <cell r="D302">
            <v>1520000</v>
          </cell>
          <cell r="E302" t="str">
            <v>MAYBERRY</v>
          </cell>
        </row>
        <row r="303">
          <cell r="C303" t="str">
            <v>203-24</v>
          </cell>
          <cell r="D303">
            <v>1280000</v>
          </cell>
          <cell r="E303" t="str">
            <v>BARTLETT</v>
          </cell>
        </row>
        <row r="304">
          <cell r="C304" t="str">
            <v>171-24</v>
          </cell>
          <cell r="D304">
            <v>1230000</v>
          </cell>
          <cell r="E304" t="str">
            <v>YANAI</v>
          </cell>
        </row>
        <row r="305">
          <cell r="C305" t="str">
            <v>194-24</v>
          </cell>
          <cell r="D305">
            <v>2040000</v>
          </cell>
          <cell r="E305" t="str">
            <v>MOSES</v>
          </cell>
        </row>
        <row r="306">
          <cell r="C306" t="str">
            <v>191-24</v>
          </cell>
          <cell r="D306">
            <v>1770000</v>
          </cell>
          <cell r="E306" t="str">
            <v>BRUDER</v>
          </cell>
        </row>
        <row r="307">
          <cell r="C307" t="str">
            <v>150-24</v>
          </cell>
          <cell r="D307">
            <v>1100000</v>
          </cell>
          <cell r="E307" t="str">
            <v>GEBRETEKLE</v>
          </cell>
        </row>
        <row r="308">
          <cell r="C308" t="str">
            <v>1805-24</v>
          </cell>
          <cell r="D308">
            <v>1740000</v>
          </cell>
          <cell r="E308" t="str">
            <v>STORY</v>
          </cell>
        </row>
        <row r="309">
          <cell r="C309" t="str">
            <v>140-24</v>
          </cell>
          <cell r="D309">
            <v>1780000</v>
          </cell>
          <cell r="E309" t="str">
            <v>DE LA ROSA</v>
          </cell>
        </row>
        <row r="310">
          <cell r="C310" t="str">
            <v>1804-24</v>
          </cell>
          <cell r="D310">
            <v>1750000</v>
          </cell>
          <cell r="E310" t="str">
            <v>REBOLETTI</v>
          </cell>
        </row>
        <row r="311">
          <cell r="C311" t="str">
            <v>122-24</v>
          </cell>
          <cell r="D311">
            <v>1100000</v>
          </cell>
          <cell r="E311" t="str">
            <v>GEBRETEKLE</v>
          </cell>
        </row>
        <row r="312">
          <cell r="C312" t="str">
            <v>1809-24</v>
          </cell>
          <cell r="D312">
            <v>1750000</v>
          </cell>
          <cell r="E312" t="str">
            <v>REBOLETTI</v>
          </cell>
        </row>
        <row r="313">
          <cell r="C313" t="str">
            <v>114-24</v>
          </cell>
          <cell r="D313">
            <v>1360000</v>
          </cell>
          <cell r="E313" t="str">
            <v>SANTIZO</v>
          </cell>
        </row>
        <row r="314">
          <cell r="C314" t="str">
            <v>1810-24</v>
          </cell>
          <cell r="D314">
            <v>1750000</v>
          </cell>
          <cell r="E314" t="str">
            <v>REBOLETTI</v>
          </cell>
        </row>
        <row r="315">
          <cell r="C315" t="str">
            <v>244-23</v>
          </cell>
          <cell r="D315">
            <v>1300000</v>
          </cell>
          <cell r="E315" t="str">
            <v>LEVIN</v>
          </cell>
        </row>
        <row r="316">
          <cell r="C316" t="str">
            <v>1815-24</v>
          </cell>
          <cell r="D316">
            <v>1750000</v>
          </cell>
          <cell r="E316" t="str">
            <v>REBOLETTI</v>
          </cell>
        </row>
        <row r="317">
          <cell r="C317" t="str">
            <v>234-23</v>
          </cell>
          <cell r="D317">
            <v>1810000</v>
          </cell>
          <cell r="E317" t="str">
            <v>NEWELL</v>
          </cell>
        </row>
        <row r="318">
          <cell r="C318" t="str">
            <v>1816-24</v>
          </cell>
          <cell r="D318">
            <v>1750000</v>
          </cell>
          <cell r="E318" t="str">
            <v>REBOLETTI</v>
          </cell>
        </row>
        <row r="319">
          <cell r="C319" t="str">
            <v>239-23</v>
          </cell>
          <cell r="D319">
            <v>1480000</v>
          </cell>
          <cell r="E319" t="str">
            <v>STURGEON</v>
          </cell>
        </row>
        <row r="320">
          <cell r="C320" t="str">
            <v>103-25</v>
          </cell>
          <cell r="D320">
            <v>1260000</v>
          </cell>
          <cell r="E320" t="str">
            <v>ACKERMAN</v>
          </cell>
        </row>
        <row r="321">
          <cell r="C321" t="str">
            <v>232-23</v>
          </cell>
          <cell r="D321">
            <v>1800000</v>
          </cell>
          <cell r="E321" t="str">
            <v>CHANDLER</v>
          </cell>
        </row>
        <row r="322">
          <cell r="C322" t="str">
            <v>102-25</v>
          </cell>
          <cell r="D322">
            <v>1480000</v>
          </cell>
          <cell r="E322" t="str">
            <v>STURGEON</v>
          </cell>
        </row>
        <row r="323">
          <cell r="C323" t="str">
            <v>151-24</v>
          </cell>
          <cell r="D323">
            <v>1310000</v>
          </cell>
          <cell r="E323" t="str">
            <v>MALAVE</v>
          </cell>
        </row>
        <row r="324">
          <cell r="C324" t="str">
            <v>107-25</v>
          </cell>
          <cell r="D324">
            <v>1090000</v>
          </cell>
          <cell r="E324" t="str">
            <v>SPECTOR</v>
          </cell>
        </row>
        <row r="325">
          <cell r="C325" t="str">
            <v>138-24</v>
          </cell>
          <cell r="D325">
            <v>1310000</v>
          </cell>
          <cell r="E325" t="str">
            <v>MALAVE</v>
          </cell>
        </row>
        <row r="326">
          <cell r="C326" t="str">
            <v>104-25</v>
          </cell>
          <cell r="D326">
            <v>1260000</v>
          </cell>
          <cell r="E326" t="str">
            <v>ACKERMAN</v>
          </cell>
        </row>
        <row r="327">
          <cell r="C327" t="str">
            <v>112-24</v>
          </cell>
          <cell r="D327">
            <v>1780000</v>
          </cell>
          <cell r="E327" t="str">
            <v>DE LA ROSA</v>
          </cell>
        </row>
        <row r="328">
          <cell r="C328" t="str">
            <v>110-25</v>
          </cell>
          <cell r="D328">
            <v>1830000</v>
          </cell>
          <cell r="E328" t="str">
            <v>YORK</v>
          </cell>
        </row>
        <row r="329">
          <cell r="C329" t="str">
            <v>247-23</v>
          </cell>
          <cell r="D329">
            <v>1480000</v>
          </cell>
          <cell r="E329" t="str">
            <v>STURGEON</v>
          </cell>
        </row>
        <row r="330">
          <cell r="C330" t="str">
            <v>115-25</v>
          </cell>
          <cell r="D330">
            <v>1310000</v>
          </cell>
          <cell r="E330" t="str">
            <v>MALAVE</v>
          </cell>
        </row>
        <row r="331">
          <cell r="C331" t="str">
            <v>222-23</v>
          </cell>
          <cell r="D331">
            <v>1480000</v>
          </cell>
          <cell r="E331" t="str">
            <v>STURGEON</v>
          </cell>
        </row>
        <row r="332">
          <cell r="C332" t="str">
            <v>121-25</v>
          </cell>
          <cell r="D332">
            <v>1090000</v>
          </cell>
          <cell r="E332" t="str">
            <v>SPECTOR</v>
          </cell>
        </row>
        <row r="333">
          <cell r="C333" t="str">
            <v>144-24</v>
          </cell>
          <cell r="D333">
            <v>1830000</v>
          </cell>
          <cell r="E333" t="str">
            <v>YORK</v>
          </cell>
        </row>
        <row r="334">
          <cell r="C334" t="str">
            <v>900-25</v>
          </cell>
          <cell r="D334">
            <v>890000</v>
          </cell>
          <cell r="E334" t="str">
            <v>LOZA</v>
          </cell>
        </row>
        <row r="335">
          <cell r="C335" t="str">
            <v>149-24</v>
          </cell>
          <cell r="D335">
            <v>1100000</v>
          </cell>
          <cell r="E335" t="str">
            <v>GEBRETEKLE</v>
          </cell>
        </row>
        <row r="336">
          <cell r="C336" t="str">
            <v>118-25</v>
          </cell>
          <cell r="D336">
            <v>1260000</v>
          </cell>
          <cell r="E336" t="str">
            <v>ACKERMAN</v>
          </cell>
        </row>
        <row r="337">
          <cell r="C337" t="str">
            <v>209-24</v>
          </cell>
          <cell r="D337">
            <v>2030000</v>
          </cell>
          <cell r="E337" t="str">
            <v>KILLION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94">
          <cell r="C94" t="str">
            <v xml:space="preserve">Data.Train ID  </v>
          </cell>
          <cell r="D94" t="str">
            <v xml:space="preserve">Data.Employee Identifier  </v>
          </cell>
          <cell r="E94" t="str">
            <v xml:space="preserve">Data.Employee Last Name  </v>
          </cell>
        </row>
        <row r="95">
          <cell r="C95" t="str">
            <v>1820-24</v>
          </cell>
          <cell r="D95">
            <v>1820000</v>
          </cell>
          <cell r="E95" t="str">
            <v>ADANE</v>
          </cell>
        </row>
        <row r="96">
          <cell r="C96" t="str">
            <v>812-25</v>
          </cell>
          <cell r="D96">
            <v>900000</v>
          </cell>
          <cell r="E96" t="str">
            <v>ROCHA</v>
          </cell>
        </row>
        <row r="97">
          <cell r="C97" t="str">
            <v>173-25</v>
          </cell>
          <cell r="D97">
            <v>2020000</v>
          </cell>
          <cell r="E97" t="str">
            <v>SHOOK</v>
          </cell>
        </row>
        <row r="98">
          <cell r="C98" t="str">
            <v>816-25</v>
          </cell>
          <cell r="D98">
            <v>1820000</v>
          </cell>
          <cell r="E98" t="str">
            <v>ADANE</v>
          </cell>
        </row>
        <row r="99">
          <cell r="C99" t="str">
            <v>811-25</v>
          </cell>
          <cell r="D99">
            <v>1750000</v>
          </cell>
          <cell r="E99" t="str">
            <v>REBOLETTI</v>
          </cell>
        </row>
        <row r="100">
          <cell r="C100" t="str">
            <v>178-25</v>
          </cell>
          <cell r="D100">
            <v>1280000</v>
          </cell>
          <cell r="E100" t="str">
            <v>BARTLETT</v>
          </cell>
        </row>
        <row r="101">
          <cell r="C101" t="str">
            <v>825-25</v>
          </cell>
          <cell r="D101">
            <v>1820000</v>
          </cell>
          <cell r="E101" t="str">
            <v>ADANE</v>
          </cell>
        </row>
        <row r="102">
          <cell r="C102" t="str">
            <v>199-25</v>
          </cell>
          <cell r="D102">
            <v>1140000</v>
          </cell>
          <cell r="E102" t="str">
            <v>YOUNG</v>
          </cell>
        </row>
        <row r="103">
          <cell r="C103" t="str">
            <v>200-25</v>
          </cell>
          <cell r="D103">
            <v>1140000</v>
          </cell>
          <cell r="E103" t="str">
            <v>YOUNG</v>
          </cell>
        </row>
        <row r="104">
          <cell r="C104" t="str">
            <v>131-25</v>
          </cell>
          <cell r="D104">
            <v>1260000</v>
          </cell>
          <cell r="E104" t="str">
            <v>ACKERMAN</v>
          </cell>
        </row>
        <row r="105">
          <cell r="C105" t="str">
            <v>810-25</v>
          </cell>
          <cell r="D105">
            <v>1820000</v>
          </cell>
          <cell r="E105" t="str">
            <v>ADANE</v>
          </cell>
        </row>
        <row r="106">
          <cell r="C106" t="str">
            <v>171-25</v>
          </cell>
          <cell r="D106">
            <v>1120000</v>
          </cell>
          <cell r="E106" t="str">
            <v>LOCKLEAR</v>
          </cell>
        </row>
        <row r="107">
          <cell r="C107" t="str">
            <v>806-25</v>
          </cell>
          <cell r="D107">
            <v>900000</v>
          </cell>
          <cell r="E107" t="str">
            <v>ROCHA</v>
          </cell>
        </row>
        <row r="108">
          <cell r="C108" t="str">
            <v>817-25</v>
          </cell>
          <cell r="D108">
            <v>1750000</v>
          </cell>
          <cell r="E108" t="str">
            <v>REBOLETTI</v>
          </cell>
        </row>
        <row r="109">
          <cell r="C109" t="str">
            <v>800-25</v>
          </cell>
          <cell r="D109">
            <v>900000</v>
          </cell>
          <cell r="E109" t="str">
            <v>ROCHA</v>
          </cell>
        </row>
        <row r="110">
          <cell r="C110" t="str">
            <v>820-25</v>
          </cell>
          <cell r="D110">
            <v>1750000</v>
          </cell>
          <cell r="E110" t="str">
            <v>REBOLETTI</v>
          </cell>
        </row>
        <row r="111">
          <cell r="C111" t="str">
            <v>147-25</v>
          </cell>
          <cell r="D111">
            <v>1260000</v>
          </cell>
          <cell r="E111" t="str">
            <v>ACKERMAN</v>
          </cell>
        </row>
        <row r="112">
          <cell r="C112" t="str">
            <v>841-25</v>
          </cell>
          <cell r="D112">
            <v>1740000</v>
          </cell>
          <cell r="E112" t="str">
            <v>STORY</v>
          </cell>
        </row>
        <row r="113">
          <cell r="C113" t="str">
            <v>136-25</v>
          </cell>
          <cell r="D113">
            <v>1090000</v>
          </cell>
          <cell r="E113" t="str">
            <v>SPECTOR</v>
          </cell>
        </row>
        <row r="114">
          <cell r="C114" t="str">
            <v>215-25</v>
          </cell>
          <cell r="D114">
            <v>1140000</v>
          </cell>
          <cell r="E114" t="str">
            <v>YOUNG</v>
          </cell>
        </row>
        <row r="115">
          <cell r="C115" t="str">
            <v>137-25</v>
          </cell>
          <cell r="D115">
            <v>1830000</v>
          </cell>
          <cell r="E115" t="str">
            <v>YORK</v>
          </cell>
        </row>
        <row r="116">
          <cell r="C116" t="str">
            <v>845-25</v>
          </cell>
          <cell r="D116">
            <v>1770000</v>
          </cell>
          <cell r="E116" t="str">
            <v>BRUDER</v>
          </cell>
        </row>
        <row r="117">
          <cell r="C117" t="str">
            <v>126-25</v>
          </cell>
          <cell r="D117">
            <v>1110000</v>
          </cell>
          <cell r="E117" t="str">
            <v>STARKS</v>
          </cell>
        </row>
        <row r="118">
          <cell r="C118" t="str">
            <v>216-25</v>
          </cell>
          <cell r="D118">
            <v>1140000</v>
          </cell>
          <cell r="E118" t="str">
            <v>YOUNG</v>
          </cell>
        </row>
        <row r="119">
          <cell r="C119" t="str">
            <v>900-25</v>
          </cell>
          <cell r="D119">
            <v>890000</v>
          </cell>
          <cell r="E119" t="str">
            <v>LOZA</v>
          </cell>
        </row>
        <row r="120">
          <cell r="C120" t="str">
            <v>220-25</v>
          </cell>
          <cell r="D120">
            <v>1230000</v>
          </cell>
          <cell r="E120" t="str">
            <v>YANAI</v>
          </cell>
        </row>
        <row r="121">
          <cell r="C121" t="str">
            <v>114-25</v>
          </cell>
          <cell r="D121">
            <v>1480000</v>
          </cell>
          <cell r="E121" t="str">
            <v>STURGEON</v>
          </cell>
        </row>
        <row r="122">
          <cell r="C122" t="str">
            <v>855-25</v>
          </cell>
          <cell r="D122">
            <v>1290000</v>
          </cell>
          <cell r="E122" t="str">
            <v>COOLAHAN</v>
          </cell>
        </row>
        <row r="123">
          <cell r="C123" t="str">
            <v>117-25</v>
          </cell>
          <cell r="D123">
            <v>1260000</v>
          </cell>
          <cell r="E123" t="str">
            <v>ACKERMAN</v>
          </cell>
        </row>
        <row r="124">
          <cell r="C124" t="str">
            <v>862-25</v>
          </cell>
          <cell r="D124">
            <v>1740000</v>
          </cell>
          <cell r="E124" t="str">
            <v>STORY</v>
          </cell>
        </row>
        <row r="125">
          <cell r="C125" t="str">
            <v>106-25</v>
          </cell>
          <cell r="D125">
            <v>1190000</v>
          </cell>
          <cell r="E125" t="str">
            <v>BRANNON</v>
          </cell>
        </row>
        <row r="126">
          <cell r="C126" t="str">
            <v>863-25</v>
          </cell>
          <cell r="D126">
            <v>1770000</v>
          </cell>
          <cell r="E126" t="str">
            <v>BRUDER</v>
          </cell>
        </row>
        <row r="127">
          <cell r="C127" t="str">
            <v>900-25</v>
          </cell>
          <cell r="D127">
            <v>890000</v>
          </cell>
          <cell r="E127" t="str">
            <v>LOZA</v>
          </cell>
        </row>
        <row r="128">
          <cell r="C128" t="str">
            <v>228-25</v>
          </cell>
          <cell r="D128">
            <v>1230000</v>
          </cell>
          <cell r="E128" t="str">
            <v>YANAI</v>
          </cell>
        </row>
        <row r="129">
          <cell r="C129" t="str">
            <v>113-25</v>
          </cell>
          <cell r="D129">
            <v>1480000</v>
          </cell>
          <cell r="E129" t="str">
            <v>STURGEON</v>
          </cell>
        </row>
        <row r="130">
          <cell r="C130" t="str">
            <v>231-25</v>
          </cell>
          <cell r="D130">
            <v>1810000</v>
          </cell>
          <cell r="E130" t="str">
            <v>NEWELL</v>
          </cell>
        </row>
        <row r="131">
          <cell r="C131" t="str">
            <v>233-24</v>
          </cell>
          <cell r="D131">
            <v>1810000</v>
          </cell>
          <cell r="E131" t="str">
            <v>NEWELL</v>
          </cell>
        </row>
        <row r="132">
          <cell r="C132" t="str">
            <v>867-25</v>
          </cell>
          <cell r="D132">
            <v>1290000</v>
          </cell>
          <cell r="E132" t="str">
            <v>COOLAHAN</v>
          </cell>
        </row>
        <row r="133">
          <cell r="C133" t="str">
            <v>1826-24</v>
          </cell>
          <cell r="D133">
            <v>1820000</v>
          </cell>
          <cell r="E133" t="str">
            <v>ADANE</v>
          </cell>
        </row>
        <row r="134">
          <cell r="C134" t="str">
            <v>235-25</v>
          </cell>
          <cell r="D134">
            <v>1230000</v>
          </cell>
          <cell r="E134" t="str">
            <v>YANAI</v>
          </cell>
        </row>
        <row r="135">
          <cell r="C135" t="str">
            <v>1825-24</v>
          </cell>
          <cell r="D135">
            <v>1820000</v>
          </cell>
          <cell r="E135" t="str">
            <v>ADANE</v>
          </cell>
        </row>
        <row r="136">
          <cell r="C136" t="str">
            <v>871-25</v>
          </cell>
          <cell r="D136">
            <v>1740000</v>
          </cell>
          <cell r="E136" t="str">
            <v>STORY</v>
          </cell>
        </row>
        <row r="137">
          <cell r="C137" t="str">
            <v>222-24</v>
          </cell>
          <cell r="D137">
            <v>2030000</v>
          </cell>
          <cell r="E137" t="str">
            <v>KILLION</v>
          </cell>
        </row>
        <row r="138">
          <cell r="C138" t="str">
            <v>237-25</v>
          </cell>
          <cell r="D138">
            <v>1180000</v>
          </cell>
          <cell r="E138" t="str">
            <v>LEVERE</v>
          </cell>
        </row>
        <row r="139">
          <cell r="C139" t="str">
            <v>242-24</v>
          </cell>
          <cell r="D139">
            <v>1810000</v>
          </cell>
          <cell r="E139" t="str">
            <v>NEWELL</v>
          </cell>
        </row>
        <row r="140">
          <cell r="C140" t="str">
            <v>239-25</v>
          </cell>
          <cell r="D140">
            <v>1810000</v>
          </cell>
          <cell r="E140" t="str">
            <v>NEWELL</v>
          </cell>
        </row>
        <row r="141">
          <cell r="C141" t="str">
            <v>2010-24</v>
          </cell>
          <cell r="D141">
            <v>1740000</v>
          </cell>
          <cell r="E141" t="str">
            <v>STORY</v>
          </cell>
        </row>
        <row r="142">
          <cell r="C142" t="str">
            <v>238-25</v>
          </cell>
          <cell r="D142">
            <v>1180000</v>
          </cell>
          <cell r="E142" t="str">
            <v>LEVERE</v>
          </cell>
        </row>
        <row r="143">
          <cell r="C143" t="str">
            <v>1835-24</v>
          </cell>
          <cell r="D143">
            <v>1740000</v>
          </cell>
          <cell r="E143" t="str">
            <v>STORY</v>
          </cell>
        </row>
        <row r="144">
          <cell r="C144" t="str">
            <v>240-25</v>
          </cell>
          <cell r="D144">
            <v>1810000</v>
          </cell>
          <cell r="E144" t="str">
            <v>NEWELL</v>
          </cell>
        </row>
        <row r="145">
          <cell r="C145" t="str">
            <v>223-24</v>
          </cell>
          <cell r="D145">
            <v>1290000</v>
          </cell>
          <cell r="E145" t="str">
            <v>COOLAHAN</v>
          </cell>
        </row>
        <row r="146">
          <cell r="C146" t="str">
            <v>101-26</v>
          </cell>
          <cell r="D146">
            <v>1540000</v>
          </cell>
          <cell r="E146" t="str">
            <v>HELVIE</v>
          </cell>
        </row>
        <row r="147">
          <cell r="C147" t="str">
            <v>1818-24</v>
          </cell>
          <cell r="D147">
            <v>1740000</v>
          </cell>
          <cell r="E147" t="str">
            <v>STORY</v>
          </cell>
        </row>
        <row r="148">
          <cell r="C148" t="str">
            <v>102-26</v>
          </cell>
          <cell r="D148">
            <v>1540000</v>
          </cell>
          <cell r="E148" t="str">
            <v>HELVIE</v>
          </cell>
        </row>
        <row r="149">
          <cell r="C149" t="str">
            <v>120-26</v>
          </cell>
          <cell r="D149">
            <v>1990000</v>
          </cell>
          <cell r="E149" t="str">
            <v>DAVIS</v>
          </cell>
        </row>
        <row r="150">
          <cell r="C150" t="str">
            <v>803-26</v>
          </cell>
          <cell r="D150">
            <v>1300000</v>
          </cell>
          <cell r="E150" t="str">
            <v>LEVIN</v>
          </cell>
        </row>
        <row r="151">
          <cell r="C151" t="str">
            <v>805-26</v>
          </cell>
          <cell r="D151">
            <v>1110000</v>
          </cell>
          <cell r="E151" t="str">
            <v>STARKS</v>
          </cell>
        </row>
        <row r="152">
          <cell r="C152" t="str">
            <v>118-26</v>
          </cell>
          <cell r="D152">
            <v>1260000</v>
          </cell>
          <cell r="E152" t="str">
            <v>ACKERMAN</v>
          </cell>
        </row>
        <row r="153">
          <cell r="C153" t="str">
            <v>123-26</v>
          </cell>
          <cell r="D153">
            <v>1750000</v>
          </cell>
          <cell r="E153" t="str">
            <v>REBOLETTI</v>
          </cell>
        </row>
        <row r="154">
          <cell r="C154" t="str">
            <v>225-24</v>
          </cell>
          <cell r="D154">
            <v>1810000</v>
          </cell>
          <cell r="E154" t="str">
            <v>NEWELL</v>
          </cell>
        </row>
        <row r="155">
          <cell r="C155" t="str">
            <v>116-26</v>
          </cell>
          <cell r="D155">
            <v>1240000</v>
          </cell>
          <cell r="E155" t="str">
            <v>GRASTON</v>
          </cell>
        </row>
        <row r="156">
          <cell r="C156" t="str">
            <v>1822-24</v>
          </cell>
          <cell r="D156">
            <v>1540000</v>
          </cell>
          <cell r="E156" t="str">
            <v>HELVIE</v>
          </cell>
        </row>
        <row r="157">
          <cell r="C157" t="str">
            <v>802-26</v>
          </cell>
          <cell r="D157">
            <v>1110000</v>
          </cell>
          <cell r="E157" t="str">
            <v>STARKS</v>
          </cell>
        </row>
        <row r="158">
          <cell r="C158" t="str">
            <v>1827-24</v>
          </cell>
          <cell r="D158">
            <v>1750000</v>
          </cell>
          <cell r="E158" t="str">
            <v>REBOLETTI</v>
          </cell>
        </row>
        <row r="159">
          <cell r="C159" t="str">
            <v>114-26</v>
          </cell>
          <cell r="D159">
            <v>1540000</v>
          </cell>
          <cell r="E159" t="str">
            <v>HELVIE</v>
          </cell>
        </row>
        <row r="160">
          <cell r="C160" t="str">
            <v>231-24</v>
          </cell>
          <cell r="D160">
            <v>1290000</v>
          </cell>
          <cell r="E160" t="str">
            <v>COOLAHAN</v>
          </cell>
        </row>
        <row r="161">
          <cell r="C161" t="str">
            <v>119-26</v>
          </cell>
          <cell r="D161">
            <v>1990000</v>
          </cell>
          <cell r="E161" t="str">
            <v>DAVIS</v>
          </cell>
        </row>
        <row r="162">
          <cell r="C162" t="str">
            <v>232-24</v>
          </cell>
          <cell r="D162">
            <v>1290000</v>
          </cell>
          <cell r="E162" t="str">
            <v>COOLAHAN</v>
          </cell>
        </row>
        <row r="163">
          <cell r="C163" t="str">
            <v>801-26</v>
          </cell>
          <cell r="D163">
            <v>1110000</v>
          </cell>
          <cell r="E163" t="str">
            <v>STARKS</v>
          </cell>
        </row>
        <row r="164">
          <cell r="C164" t="str">
            <v>236-24</v>
          </cell>
          <cell r="D164">
            <v>1800000</v>
          </cell>
          <cell r="E164" t="str">
            <v>CHANDLER</v>
          </cell>
        </row>
        <row r="165">
          <cell r="C165" t="str">
            <v>117-26</v>
          </cell>
          <cell r="D165">
            <v>1260000</v>
          </cell>
          <cell r="E165" t="str">
            <v>ACKERMAN</v>
          </cell>
        </row>
        <row r="166">
          <cell r="C166" t="str">
            <v>802-25</v>
          </cell>
          <cell r="D166">
            <v>1750000</v>
          </cell>
          <cell r="E166" t="str">
            <v>REBOLETTI</v>
          </cell>
        </row>
        <row r="167">
          <cell r="C167" t="str">
            <v>110-26</v>
          </cell>
          <cell r="D167">
            <v>1750000</v>
          </cell>
          <cell r="E167" t="str">
            <v>REBOLETTI</v>
          </cell>
        </row>
        <row r="168">
          <cell r="C168" t="str">
            <v>229-24</v>
          </cell>
          <cell r="D168">
            <v>2030000</v>
          </cell>
          <cell r="E168" t="str">
            <v>KILLION</v>
          </cell>
        </row>
        <row r="169">
          <cell r="C169" t="str">
            <v>108-26</v>
          </cell>
          <cell r="D169">
            <v>1090000</v>
          </cell>
          <cell r="E169" t="str">
            <v>SPECTOR</v>
          </cell>
        </row>
        <row r="170">
          <cell r="C170" t="str">
            <v>1831-24</v>
          </cell>
          <cell r="D170">
            <v>1820000</v>
          </cell>
          <cell r="E170" t="str">
            <v>ADANE</v>
          </cell>
        </row>
        <row r="171">
          <cell r="C171" t="str">
            <v>108-26</v>
          </cell>
          <cell r="D171">
            <v>1090000</v>
          </cell>
          <cell r="E171" t="str">
            <v>SPECTOR</v>
          </cell>
        </row>
        <row r="172">
          <cell r="C172" t="str">
            <v>234-24</v>
          </cell>
          <cell r="D172">
            <v>1810000</v>
          </cell>
          <cell r="E172" t="str">
            <v>NEWELL</v>
          </cell>
        </row>
        <row r="173">
          <cell r="C173" t="str">
            <v>800-26</v>
          </cell>
          <cell r="D173">
            <v>1110000</v>
          </cell>
          <cell r="E173" t="str">
            <v>STARKS</v>
          </cell>
        </row>
        <row r="174">
          <cell r="C174" t="str">
            <v>240-24</v>
          </cell>
          <cell r="D174">
            <v>1290000</v>
          </cell>
          <cell r="E174" t="str">
            <v>COOLAHAN</v>
          </cell>
        </row>
        <row r="175">
          <cell r="C175" t="str">
            <v>800-26</v>
          </cell>
          <cell r="D175">
            <v>1110000</v>
          </cell>
          <cell r="E175" t="str">
            <v>STARKS</v>
          </cell>
        </row>
        <row r="176">
          <cell r="C176" t="str">
            <v>109-25</v>
          </cell>
          <cell r="D176">
            <v>1830000</v>
          </cell>
          <cell r="E176" t="str">
            <v>YORK</v>
          </cell>
        </row>
        <row r="177">
          <cell r="C177" t="str">
            <v>104-26</v>
          </cell>
          <cell r="D177">
            <v>1260000</v>
          </cell>
          <cell r="E177" t="str">
            <v>ACKERMAN</v>
          </cell>
        </row>
        <row r="178">
          <cell r="C178" t="str">
            <v>900-25</v>
          </cell>
          <cell r="D178">
            <v>890000</v>
          </cell>
          <cell r="E178" t="str">
            <v>LOZA</v>
          </cell>
        </row>
        <row r="179">
          <cell r="C179" t="str">
            <v>244-25</v>
          </cell>
          <cell r="D179">
            <v>1230000</v>
          </cell>
          <cell r="E179" t="str">
            <v>YANAI</v>
          </cell>
        </row>
        <row r="180">
          <cell r="C180" t="str">
            <v>114-25</v>
          </cell>
          <cell r="D180">
            <v>1480000</v>
          </cell>
          <cell r="E180" t="str">
            <v>STURGEON</v>
          </cell>
        </row>
        <row r="181">
          <cell r="C181" t="str">
            <v>236-25</v>
          </cell>
          <cell r="D181">
            <v>1230000</v>
          </cell>
          <cell r="E181" t="str">
            <v>YANAI</v>
          </cell>
        </row>
        <row r="182">
          <cell r="C182" t="str">
            <v>116-25</v>
          </cell>
          <cell r="D182">
            <v>1310000</v>
          </cell>
          <cell r="E182" t="str">
            <v>MALAVE</v>
          </cell>
        </row>
        <row r="183">
          <cell r="C183" t="str">
            <v>237-25</v>
          </cell>
          <cell r="D183">
            <v>1180000</v>
          </cell>
          <cell r="E183" t="str">
            <v>LEVERE</v>
          </cell>
        </row>
        <row r="184">
          <cell r="C184" t="str">
            <v>120-25</v>
          </cell>
          <cell r="D184">
            <v>1240000</v>
          </cell>
          <cell r="E184" t="str">
            <v>GRASTON</v>
          </cell>
        </row>
        <row r="185">
          <cell r="C185" t="str">
            <v>232-25</v>
          </cell>
          <cell r="D185">
            <v>1810000</v>
          </cell>
          <cell r="E185" t="str">
            <v>NEWELL</v>
          </cell>
        </row>
        <row r="186">
          <cell r="C186" t="str">
            <v>122-25</v>
          </cell>
          <cell r="D186">
            <v>1090000</v>
          </cell>
          <cell r="E186" t="str">
            <v>SPECTOR</v>
          </cell>
        </row>
        <row r="187">
          <cell r="C187" t="str">
            <v>902-25</v>
          </cell>
          <cell r="D187">
            <v>1770000</v>
          </cell>
          <cell r="E187" t="str">
            <v>BRUDER</v>
          </cell>
        </row>
        <row r="188">
          <cell r="C188" t="str">
            <v>133-25</v>
          </cell>
          <cell r="D188">
            <v>1190000</v>
          </cell>
          <cell r="E188" t="str">
            <v>BRANNON</v>
          </cell>
        </row>
        <row r="189">
          <cell r="C189" t="str">
            <v>868-25</v>
          </cell>
          <cell r="D189">
            <v>1740000</v>
          </cell>
          <cell r="E189" t="str">
            <v>STORY</v>
          </cell>
        </row>
        <row r="190">
          <cell r="C190" t="str">
            <v>145-25</v>
          </cell>
          <cell r="D190">
            <v>1310000</v>
          </cell>
          <cell r="E190" t="str">
            <v>MALAVE</v>
          </cell>
        </row>
        <row r="191">
          <cell r="C191" t="str">
            <v>865-25</v>
          </cell>
          <cell r="D191">
            <v>1740000</v>
          </cell>
          <cell r="E191" t="str">
            <v>STORY</v>
          </cell>
        </row>
        <row r="192">
          <cell r="C192" t="str">
            <v>140-25</v>
          </cell>
          <cell r="D192">
            <v>1830000</v>
          </cell>
          <cell r="E192" t="str">
            <v>YORK</v>
          </cell>
        </row>
        <row r="193">
          <cell r="C193" t="str">
            <v>229-25</v>
          </cell>
          <cell r="D193">
            <v>1180000</v>
          </cell>
          <cell r="E193" t="str">
            <v>LEVERE</v>
          </cell>
        </row>
        <row r="194">
          <cell r="C194" t="str">
            <v>140-25</v>
          </cell>
          <cell r="D194">
            <v>1830000</v>
          </cell>
          <cell r="E194" t="str">
            <v>YORK</v>
          </cell>
        </row>
        <row r="195">
          <cell r="C195" t="str">
            <v>850-25</v>
          </cell>
          <cell r="D195">
            <v>1740000</v>
          </cell>
          <cell r="E195" t="str">
            <v>STORY</v>
          </cell>
        </row>
        <row r="196">
          <cell r="C196" t="str">
            <v>142-25</v>
          </cell>
          <cell r="D196">
            <v>1110000</v>
          </cell>
          <cell r="E196" t="str">
            <v>STARKS</v>
          </cell>
        </row>
        <row r="197">
          <cell r="C197" t="str">
            <v>204-25</v>
          </cell>
          <cell r="D197">
            <v>2020000</v>
          </cell>
          <cell r="E197" t="str">
            <v>SHOOK</v>
          </cell>
        </row>
        <row r="198">
          <cell r="C198" t="str">
            <v>149-25</v>
          </cell>
          <cell r="D198">
            <v>1190000</v>
          </cell>
          <cell r="E198" t="str">
            <v>BRANNON</v>
          </cell>
        </row>
        <row r="199">
          <cell r="C199" t="str">
            <v>840-25</v>
          </cell>
          <cell r="D199">
            <v>1820000</v>
          </cell>
          <cell r="E199" t="str">
            <v>ADANE</v>
          </cell>
        </row>
        <row r="200">
          <cell r="C200" t="str">
            <v>146-25</v>
          </cell>
          <cell r="D200">
            <v>1240000</v>
          </cell>
          <cell r="E200" t="str">
            <v>GRASTON</v>
          </cell>
        </row>
        <row r="201">
          <cell r="C201" t="str">
            <v>205-25</v>
          </cell>
          <cell r="D201">
            <v>880000</v>
          </cell>
          <cell r="E201" t="str">
            <v>STEWART</v>
          </cell>
        </row>
        <row r="202">
          <cell r="C202" t="str">
            <v>801-25</v>
          </cell>
          <cell r="D202">
            <v>1820000</v>
          </cell>
          <cell r="E202" t="str">
            <v>ADANE</v>
          </cell>
        </row>
        <row r="203">
          <cell r="C203" t="str">
            <v>834-25</v>
          </cell>
          <cell r="D203">
            <v>1820000</v>
          </cell>
          <cell r="E203" t="str">
            <v>ADANE</v>
          </cell>
        </row>
        <row r="204">
          <cell r="C204" t="str">
            <v>803-25</v>
          </cell>
          <cell r="D204">
            <v>900000</v>
          </cell>
          <cell r="E204" t="str">
            <v>ROCHA</v>
          </cell>
        </row>
        <row r="205">
          <cell r="C205" t="str">
            <v>832-25</v>
          </cell>
          <cell r="D205">
            <v>1290000</v>
          </cell>
          <cell r="E205" t="str">
            <v>COOLAHAN</v>
          </cell>
        </row>
        <row r="206">
          <cell r="C206" t="str">
            <v>808-25</v>
          </cell>
          <cell r="D206">
            <v>1750000</v>
          </cell>
          <cell r="E206" t="str">
            <v>REBOLETTI</v>
          </cell>
        </row>
        <row r="207">
          <cell r="C207" t="str">
            <v>190-25</v>
          </cell>
          <cell r="D207">
            <v>2020000</v>
          </cell>
          <cell r="E207" t="str">
            <v>SHOOK</v>
          </cell>
        </row>
        <row r="208">
          <cell r="C208" t="str">
            <v>173-25</v>
          </cell>
          <cell r="D208">
            <v>2020000</v>
          </cell>
          <cell r="E208" t="str">
            <v>SHOOK</v>
          </cell>
        </row>
        <row r="209">
          <cell r="C209" t="str">
            <v>195-25</v>
          </cell>
          <cell r="D209">
            <v>940000</v>
          </cell>
          <cell r="E209" t="str">
            <v>BONDS</v>
          </cell>
        </row>
        <row r="210">
          <cell r="C210" t="str">
            <v>168-25</v>
          </cell>
          <cell r="D210">
            <v>1520000</v>
          </cell>
          <cell r="E210" t="str">
            <v>MAYBERRY</v>
          </cell>
        </row>
        <row r="211">
          <cell r="C211" t="str">
            <v>828-25</v>
          </cell>
          <cell r="D211">
            <v>1820000</v>
          </cell>
          <cell r="E211" t="str">
            <v>ADANE</v>
          </cell>
        </row>
        <row r="212">
          <cell r="C212" t="str">
            <v>172-25</v>
          </cell>
          <cell r="D212">
            <v>1120000</v>
          </cell>
          <cell r="E212" t="str">
            <v>LOCKLEAR</v>
          </cell>
        </row>
        <row r="213">
          <cell r="C213" t="str">
            <v>826-25</v>
          </cell>
          <cell r="D213">
            <v>1750000</v>
          </cell>
          <cell r="E213" t="str">
            <v>REBOLETTI</v>
          </cell>
        </row>
        <row r="214">
          <cell r="C214" t="str">
            <v>819-25</v>
          </cell>
          <cell r="D214">
            <v>1820000</v>
          </cell>
          <cell r="E214" t="str">
            <v>ADANE</v>
          </cell>
        </row>
        <row r="215">
          <cell r="C215" t="str">
            <v>182-25</v>
          </cell>
          <cell r="D215">
            <v>940000</v>
          </cell>
          <cell r="E215" t="str">
            <v>BONDS</v>
          </cell>
        </row>
        <row r="216">
          <cell r="C216" t="str">
            <v>191-25</v>
          </cell>
          <cell r="D216">
            <v>880000</v>
          </cell>
          <cell r="E216" t="str">
            <v>STEWART</v>
          </cell>
        </row>
        <row r="217">
          <cell r="C217" t="str">
            <v>185-25</v>
          </cell>
          <cell r="D217">
            <v>1140000</v>
          </cell>
          <cell r="E217" t="str">
            <v>YOUNG</v>
          </cell>
        </row>
        <row r="218">
          <cell r="C218" t="str">
            <v>184-25</v>
          </cell>
          <cell r="D218">
            <v>1520000</v>
          </cell>
          <cell r="E218" t="str">
            <v>MAYBERRY</v>
          </cell>
        </row>
        <row r="219">
          <cell r="C219" t="str">
            <v>171-25</v>
          </cell>
          <cell r="D219">
            <v>1120000</v>
          </cell>
          <cell r="E219" t="str">
            <v>LOCKLEAR</v>
          </cell>
        </row>
        <row r="220">
          <cell r="C220" t="str">
            <v>831-25</v>
          </cell>
          <cell r="D220">
            <v>1820000</v>
          </cell>
          <cell r="E220" t="str">
            <v>ADANE</v>
          </cell>
        </row>
        <row r="221">
          <cell r="C221" t="str">
            <v>162-25</v>
          </cell>
          <cell r="D221">
            <v>880000</v>
          </cell>
          <cell r="E221" t="str">
            <v>STEWART</v>
          </cell>
        </row>
        <row r="222">
          <cell r="C222" t="str">
            <v>833-25</v>
          </cell>
          <cell r="D222">
            <v>1770000</v>
          </cell>
          <cell r="E222" t="str">
            <v>BRUDER</v>
          </cell>
        </row>
        <row r="223">
          <cell r="C223" t="str">
            <v>809-25</v>
          </cell>
          <cell r="D223">
            <v>900000</v>
          </cell>
          <cell r="E223" t="str">
            <v>ROCHA</v>
          </cell>
        </row>
        <row r="224">
          <cell r="C224" t="str">
            <v>197-25</v>
          </cell>
          <cell r="D224">
            <v>1520000</v>
          </cell>
          <cell r="E224" t="str">
            <v>MAYBERRY</v>
          </cell>
        </row>
        <row r="225">
          <cell r="C225" t="str">
            <v>223-25</v>
          </cell>
          <cell r="D225">
            <v>1810000</v>
          </cell>
          <cell r="E225" t="str">
            <v>NEWELL</v>
          </cell>
        </row>
        <row r="226">
          <cell r="C226" t="str">
            <v>210-25</v>
          </cell>
          <cell r="D226">
            <v>1180000</v>
          </cell>
          <cell r="E226" t="str">
            <v>LEVERE</v>
          </cell>
        </row>
        <row r="227">
          <cell r="C227" t="str">
            <v>219-25</v>
          </cell>
          <cell r="D227">
            <v>1230000</v>
          </cell>
          <cell r="E227" t="str">
            <v>YANAI</v>
          </cell>
        </row>
        <row r="228">
          <cell r="C228" t="str">
            <v>225-25</v>
          </cell>
          <cell r="D228">
            <v>1800000</v>
          </cell>
          <cell r="E228" t="str">
            <v>CHANDLER</v>
          </cell>
        </row>
        <row r="229">
          <cell r="C229" t="str">
            <v>848-25</v>
          </cell>
          <cell r="D229">
            <v>1770000</v>
          </cell>
          <cell r="E229" t="str">
            <v>BRUDER</v>
          </cell>
        </row>
        <row r="230">
          <cell r="C230" t="str">
            <v>165-25</v>
          </cell>
          <cell r="D230">
            <v>940000</v>
          </cell>
          <cell r="E230" t="str">
            <v>BONDS</v>
          </cell>
        </row>
        <row r="231">
          <cell r="C231" t="str">
            <v>217-25</v>
          </cell>
          <cell r="D231">
            <v>1800000</v>
          </cell>
          <cell r="E231" t="str">
            <v>CHANDLER</v>
          </cell>
        </row>
        <row r="232">
          <cell r="C232" t="str">
            <v>164-25</v>
          </cell>
          <cell r="D232">
            <v>1280000</v>
          </cell>
          <cell r="E232" t="str">
            <v>BARTLETT</v>
          </cell>
        </row>
        <row r="233">
          <cell r="C233" t="str">
            <v>842-25</v>
          </cell>
          <cell r="D233">
            <v>1770000</v>
          </cell>
          <cell r="E233" t="str">
            <v>BRUDER</v>
          </cell>
        </row>
        <row r="234">
          <cell r="C234" t="str">
            <v>166-25</v>
          </cell>
          <cell r="D234">
            <v>940000</v>
          </cell>
          <cell r="E234" t="str">
            <v>BONDS</v>
          </cell>
        </row>
        <row r="235">
          <cell r="C235" t="str">
            <v>203-25</v>
          </cell>
          <cell r="D235">
            <v>2020000</v>
          </cell>
          <cell r="E235" t="str">
            <v>SHOOK</v>
          </cell>
        </row>
        <row r="236">
          <cell r="C236" t="str">
            <v>173-25</v>
          </cell>
          <cell r="D236">
            <v>2020000</v>
          </cell>
          <cell r="E236" t="str">
            <v>SHOOK</v>
          </cell>
        </row>
        <row r="237">
          <cell r="C237" t="str">
            <v>190-25</v>
          </cell>
          <cell r="D237">
            <v>2020000</v>
          </cell>
          <cell r="E237" t="str">
            <v>SHOOK</v>
          </cell>
        </row>
        <row r="238">
          <cell r="C238" t="str">
            <v>178-25</v>
          </cell>
          <cell r="D238">
            <v>1280000</v>
          </cell>
          <cell r="E238" t="str">
            <v>BARTLETT</v>
          </cell>
        </row>
        <row r="239">
          <cell r="C239" t="str">
            <v>187-25</v>
          </cell>
          <cell r="D239">
            <v>1120000</v>
          </cell>
          <cell r="E239" t="str">
            <v>LOCKLEAR</v>
          </cell>
        </row>
        <row r="240">
          <cell r="C240" t="str">
            <v>830-25</v>
          </cell>
          <cell r="D240">
            <v>1770000</v>
          </cell>
          <cell r="E240" t="str">
            <v>BRUDER</v>
          </cell>
        </row>
        <row r="241">
          <cell r="C241" t="str">
            <v>823-25</v>
          </cell>
          <cell r="D241">
            <v>1750000</v>
          </cell>
          <cell r="E241" t="str">
            <v>REBOLETTI</v>
          </cell>
        </row>
        <row r="242">
          <cell r="C242" t="str">
            <v>190-25</v>
          </cell>
          <cell r="D242">
            <v>2020000</v>
          </cell>
          <cell r="E242" t="str">
            <v>SHOOK</v>
          </cell>
        </row>
        <row r="243">
          <cell r="C243" t="str">
            <v>822-25</v>
          </cell>
          <cell r="D243">
            <v>1820000</v>
          </cell>
          <cell r="E243" t="str">
            <v>ADANE</v>
          </cell>
        </row>
        <row r="244">
          <cell r="C244" t="str">
            <v>202-25</v>
          </cell>
          <cell r="D244">
            <v>1120000</v>
          </cell>
          <cell r="E244" t="str">
            <v>LOCKLEAR</v>
          </cell>
        </row>
        <row r="245">
          <cell r="C245" t="str">
            <v>174-25</v>
          </cell>
          <cell r="D245">
            <v>2020000</v>
          </cell>
          <cell r="E245" t="str">
            <v>SHOOK</v>
          </cell>
        </row>
        <row r="246">
          <cell r="C246" t="str">
            <v>844-25</v>
          </cell>
          <cell r="D246">
            <v>1740000</v>
          </cell>
          <cell r="E246" t="str">
            <v>STORY</v>
          </cell>
        </row>
        <row r="247">
          <cell r="C247" t="str">
            <v>813-25</v>
          </cell>
          <cell r="D247">
            <v>1820000</v>
          </cell>
          <cell r="E247" t="str">
            <v>ADANE</v>
          </cell>
        </row>
        <row r="248">
          <cell r="C248" t="str">
            <v>214-25</v>
          </cell>
          <cell r="D248">
            <v>1810000</v>
          </cell>
          <cell r="E248" t="str">
            <v>NEWELL</v>
          </cell>
        </row>
        <row r="249">
          <cell r="C249" t="str">
            <v>807-25</v>
          </cell>
          <cell r="D249">
            <v>1820000</v>
          </cell>
          <cell r="E249" t="str">
            <v>ADANE</v>
          </cell>
        </row>
        <row r="250">
          <cell r="C250" t="str">
            <v>853-25</v>
          </cell>
          <cell r="D250">
            <v>1740000</v>
          </cell>
          <cell r="E250" t="str">
            <v>STORY</v>
          </cell>
        </row>
        <row r="251">
          <cell r="C251" t="str">
            <v>156-25</v>
          </cell>
          <cell r="D251">
            <v>1110000</v>
          </cell>
          <cell r="E251" t="str">
            <v>STARKS</v>
          </cell>
        </row>
        <row r="252">
          <cell r="C252" t="str">
            <v>857-25</v>
          </cell>
          <cell r="D252">
            <v>1770000</v>
          </cell>
          <cell r="E252" t="str">
            <v>BRUDER</v>
          </cell>
        </row>
        <row r="253">
          <cell r="C253" t="str">
            <v>235-24</v>
          </cell>
          <cell r="D253">
            <v>1800000</v>
          </cell>
          <cell r="E253" t="str">
            <v>CHANDLER</v>
          </cell>
        </row>
        <row r="254">
          <cell r="C254" t="str">
            <v>858-25</v>
          </cell>
          <cell r="D254">
            <v>1290000</v>
          </cell>
          <cell r="E254" t="str">
            <v>COOLAHAN</v>
          </cell>
        </row>
        <row r="255">
          <cell r="C255" t="str">
            <v>228-24</v>
          </cell>
          <cell r="D255">
            <v>1800000</v>
          </cell>
          <cell r="E255" t="str">
            <v>CHANDLER</v>
          </cell>
        </row>
        <row r="256">
          <cell r="C256" t="str">
            <v>859-25</v>
          </cell>
          <cell r="D256">
            <v>1740000</v>
          </cell>
          <cell r="E256" t="str">
            <v>STORY</v>
          </cell>
        </row>
        <row r="257">
          <cell r="C257" t="str">
            <v>227-24</v>
          </cell>
          <cell r="D257">
            <v>1800000</v>
          </cell>
          <cell r="E257" t="str">
            <v>CHANDLER</v>
          </cell>
        </row>
        <row r="258">
          <cell r="C258" t="str">
            <v>860-25</v>
          </cell>
          <cell r="D258">
            <v>1770000</v>
          </cell>
          <cell r="E258" t="str">
            <v>BRUDER</v>
          </cell>
        </row>
        <row r="259">
          <cell r="C259" t="str">
            <v>1824-24</v>
          </cell>
          <cell r="D259">
            <v>1740000</v>
          </cell>
          <cell r="E259" t="str">
            <v>STORY</v>
          </cell>
        </row>
        <row r="260">
          <cell r="C260" t="str">
            <v>866-25</v>
          </cell>
          <cell r="D260">
            <v>1770000</v>
          </cell>
          <cell r="E260" t="str">
            <v>BRUDER</v>
          </cell>
        </row>
        <row r="261">
          <cell r="C261" t="str">
            <v>901-25</v>
          </cell>
          <cell r="D261">
            <v>900000</v>
          </cell>
          <cell r="E261" t="str">
            <v>ROCHA</v>
          </cell>
        </row>
        <row r="262">
          <cell r="C262" t="str">
            <v>870-25</v>
          </cell>
          <cell r="D262">
            <v>1290000</v>
          </cell>
          <cell r="E262" t="str">
            <v>COOLAHAN</v>
          </cell>
        </row>
        <row r="263">
          <cell r="C263" t="str">
            <v>134-25</v>
          </cell>
          <cell r="D263">
            <v>1190000</v>
          </cell>
          <cell r="E263" t="str">
            <v>BRANNON</v>
          </cell>
        </row>
        <row r="264">
          <cell r="C264" t="str">
            <v>905-25</v>
          </cell>
          <cell r="D264">
            <v>1290000</v>
          </cell>
          <cell r="E264" t="str">
            <v>COOLAHAN</v>
          </cell>
        </row>
        <row r="265">
          <cell r="C265" t="str">
            <v>139-25</v>
          </cell>
          <cell r="D265">
            <v>1110000</v>
          </cell>
          <cell r="E265" t="str">
            <v>STARKS</v>
          </cell>
        </row>
        <row r="266">
          <cell r="C266" t="str">
            <v>243-25</v>
          </cell>
          <cell r="D266">
            <v>1230000</v>
          </cell>
          <cell r="E266" t="str">
            <v>YANAI</v>
          </cell>
        </row>
        <row r="267">
          <cell r="C267" t="str">
            <v>128-25</v>
          </cell>
          <cell r="D267">
            <v>1480000</v>
          </cell>
          <cell r="E267" t="str">
            <v>STURGEON</v>
          </cell>
        </row>
        <row r="268">
          <cell r="C268" t="str">
            <v>103-26</v>
          </cell>
          <cell r="D268">
            <v>1260000</v>
          </cell>
          <cell r="E268" t="str">
            <v>ACKERMAN</v>
          </cell>
        </row>
        <row r="269">
          <cell r="C269" t="str">
            <v>129-25</v>
          </cell>
          <cell r="D269">
            <v>1310000</v>
          </cell>
          <cell r="E269" t="str">
            <v>MALAVE</v>
          </cell>
        </row>
        <row r="270">
          <cell r="C270" t="str">
            <v>109-26</v>
          </cell>
          <cell r="D270">
            <v>1750000</v>
          </cell>
          <cell r="E270" t="str">
            <v>REBOLETTI</v>
          </cell>
        </row>
        <row r="271">
          <cell r="C271" t="str">
            <v>127-25</v>
          </cell>
          <cell r="D271">
            <v>1480000</v>
          </cell>
          <cell r="E271" t="str">
            <v>STURGEON</v>
          </cell>
        </row>
        <row r="272">
          <cell r="C272" t="str">
            <v>111-26</v>
          </cell>
          <cell r="D272">
            <v>1100000</v>
          </cell>
          <cell r="E272" t="str">
            <v>GEBRETEKLE</v>
          </cell>
        </row>
        <row r="273">
          <cell r="C273" t="str">
            <v>125-25</v>
          </cell>
          <cell r="D273">
            <v>1110000</v>
          </cell>
          <cell r="E273" t="str">
            <v>STARKS</v>
          </cell>
        </row>
        <row r="274">
          <cell r="C274" t="str">
            <v>115-26</v>
          </cell>
          <cell r="D274">
            <v>1240000</v>
          </cell>
          <cell r="E274" t="str">
            <v>GRASTON</v>
          </cell>
        </row>
        <row r="275">
          <cell r="C275" t="str">
            <v>108-25</v>
          </cell>
          <cell r="D275">
            <v>1090000</v>
          </cell>
          <cell r="E275" t="str">
            <v>SPECTOR</v>
          </cell>
        </row>
        <row r="276">
          <cell r="C276" t="str">
            <v>112-26</v>
          </cell>
          <cell r="D276">
            <v>1100000</v>
          </cell>
          <cell r="E276" t="str">
            <v>GEBRETEKLE</v>
          </cell>
        </row>
        <row r="277">
          <cell r="C277" t="str">
            <v>238-24</v>
          </cell>
          <cell r="D277">
            <v>2030000</v>
          </cell>
          <cell r="E277" t="str">
            <v>KILLION</v>
          </cell>
        </row>
        <row r="278">
          <cell r="C278" t="str">
            <v>121-26</v>
          </cell>
          <cell r="D278">
            <v>1090000</v>
          </cell>
          <cell r="E278" t="str">
            <v>SPECTOR</v>
          </cell>
        </row>
        <row r="279">
          <cell r="C279" t="str">
            <v>239-24</v>
          </cell>
          <cell r="D279">
            <v>1290000</v>
          </cell>
          <cell r="E279" t="str">
            <v>COOLAHAN</v>
          </cell>
        </row>
        <row r="280">
          <cell r="C280" t="str">
            <v>118-26</v>
          </cell>
          <cell r="D280">
            <v>1260000</v>
          </cell>
          <cell r="E280" t="str">
            <v>ACKERMAN</v>
          </cell>
        </row>
        <row r="281">
          <cell r="C281" t="str">
            <v>237-24</v>
          </cell>
          <cell r="D281">
            <v>2030000</v>
          </cell>
          <cell r="E281" t="str">
            <v>KILLION</v>
          </cell>
        </row>
        <row r="282">
          <cell r="C282" t="str">
            <v>118-26</v>
          </cell>
          <cell r="D282">
            <v>1260000</v>
          </cell>
          <cell r="E282" t="str">
            <v>ACKERMAN</v>
          </cell>
        </row>
        <row r="283">
          <cell r="C283" t="str">
            <v>2008-24</v>
          </cell>
          <cell r="D283">
            <v>1750000</v>
          </cell>
          <cell r="E283" t="str">
            <v>REBOLETTI</v>
          </cell>
        </row>
        <row r="284">
          <cell r="C284" t="str">
            <v>122-26</v>
          </cell>
          <cell r="D284">
            <v>1090000</v>
          </cell>
          <cell r="E284" t="str">
            <v>SPECTOR</v>
          </cell>
        </row>
        <row r="285">
          <cell r="C285" t="str">
            <v>230-24</v>
          </cell>
          <cell r="D285">
            <v>2030000</v>
          </cell>
          <cell r="E285" t="str">
            <v>KILLION</v>
          </cell>
        </row>
        <row r="286">
          <cell r="C286" t="str">
            <v>220-24</v>
          </cell>
          <cell r="D286">
            <v>1800000</v>
          </cell>
          <cell r="E286" t="str">
            <v>CHANDLER</v>
          </cell>
        </row>
        <row r="287">
          <cell r="C287" t="str">
            <v>1830-24</v>
          </cell>
          <cell r="D287">
            <v>1740000</v>
          </cell>
          <cell r="E287" t="str">
            <v>STORY</v>
          </cell>
        </row>
        <row r="288">
          <cell r="C288" t="str">
            <v>1823-24</v>
          </cell>
          <cell r="D288">
            <v>1740000</v>
          </cell>
          <cell r="E288" t="str">
            <v>STORY</v>
          </cell>
        </row>
        <row r="289">
          <cell r="C289" t="str">
            <v>1829-24</v>
          </cell>
          <cell r="D289">
            <v>1740000</v>
          </cell>
          <cell r="E289" t="str">
            <v>STORY</v>
          </cell>
        </row>
        <row r="290">
          <cell r="C290" t="str">
            <v>1833-24</v>
          </cell>
          <cell r="D290">
            <v>1750000</v>
          </cell>
          <cell r="E290" t="str">
            <v>REBOLETTI</v>
          </cell>
        </row>
        <row r="291">
          <cell r="C291" t="str">
            <v>1819-24</v>
          </cell>
          <cell r="D291">
            <v>1820000</v>
          </cell>
          <cell r="E291" t="str">
            <v>ADANE</v>
          </cell>
        </row>
        <row r="292">
          <cell r="C292" t="str">
            <v>1816-24</v>
          </cell>
          <cell r="D292">
            <v>1750000</v>
          </cell>
          <cell r="E292" t="str">
            <v>REBOLETTI</v>
          </cell>
        </row>
        <row r="293">
          <cell r="C293" t="str">
            <v>133-26</v>
          </cell>
          <cell r="D293">
            <v>1990000</v>
          </cell>
          <cell r="E293" t="str">
            <v>DAVIS</v>
          </cell>
        </row>
        <row r="294">
          <cell r="C294" t="str">
            <v>1821-24</v>
          </cell>
          <cell r="D294">
            <v>1540000</v>
          </cell>
          <cell r="E294" t="str">
            <v>HELVIE</v>
          </cell>
        </row>
        <row r="295">
          <cell r="C295" t="str">
            <v>804-26</v>
          </cell>
          <cell r="D295">
            <v>1300000</v>
          </cell>
          <cell r="E295" t="str">
            <v>LEVIN</v>
          </cell>
        </row>
        <row r="296">
          <cell r="C296" t="str">
            <v>226-24</v>
          </cell>
          <cell r="D296">
            <v>1810000</v>
          </cell>
          <cell r="E296" t="str">
            <v>NEWELL</v>
          </cell>
        </row>
        <row r="297">
          <cell r="C297" t="str">
            <v>108-26</v>
          </cell>
          <cell r="D297">
            <v>1090000</v>
          </cell>
          <cell r="E297" t="str">
            <v>SPECTOR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237-25</v>
          </cell>
          <cell r="D299">
            <v>1180000</v>
          </cell>
          <cell r="E299" t="str">
            <v>LEVERE</v>
          </cell>
        </row>
        <row r="300">
          <cell r="C300" t="str">
            <v>103-25</v>
          </cell>
          <cell r="D300">
            <v>1260000</v>
          </cell>
          <cell r="E300" t="str">
            <v>ACKERMAN</v>
          </cell>
        </row>
        <row r="301">
          <cell r="C301" t="str">
            <v>234-25</v>
          </cell>
          <cell r="D301">
            <v>1800000</v>
          </cell>
          <cell r="E301" t="str">
            <v>CHANDLER</v>
          </cell>
        </row>
        <row r="302">
          <cell r="C302" t="str">
            <v>102-25</v>
          </cell>
          <cell r="D302">
            <v>1480000</v>
          </cell>
          <cell r="E302" t="str">
            <v>STURGEON</v>
          </cell>
        </row>
        <row r="303">
          <cell r="C303" t="str">
            <v>234-25</v>
          </cell>
          <cell r="D303">
            <v>1800000</v>
          </cell>
          <cell r="E303" t="str">
            <v>CHANDLER</v>
          </cell>
        </row>
        <row r="304">
          <cell r="C304" t="str">
            <v>107-25</v>
          </cell>
          <cell r="D304">
            <v>1090000</v>
          </cell>
          <cell r="E304" t="str">
            <v>SPECTOR</v>
          </cell>
        </row>
        <row r="305">
          <cell r="C305" t="str">
            <v>230-25</v>
          </cell>
          <cell r="D305">
            <v>1180000</v>
          </cell>
          <cell r="E305" t="str">
            <v>LEVERE</v>
          </cell>
        </row>
        <row r="306">
          <cell r="C306" t="str">
            <v>104-25</v>
          </cell>
          <cell r="D306">
            <v>1260000</v>
          </cell>
          <cell r="E306" t="str">
            <v>ACKERMAN</v>
          </cell>
        </row>
        <row r="307">
          <cell r="C307" t="str">
            <v>864-25</v>
          </cell>
          <cell r="D307">
            <v>1290000</v>
          </cell>
          <cell r="E307" t="str">
            <v>COOLAHAN</v>
          </cell>
        </row>
        <row r="308">
          <cell r="C308" t="str">
            <v>110-25</v>
          </cell>
          <cell r="D308">
            <v>1830000</v>
          </cell>
          <cell r="E308" t="str">
            <v>YORK</v>
          </cell>
        </row>
        <row r="309">
          <cell r="C309" t="str">
            <v>224-25</v>
          </cell>
          <cell r="D309">
            <v>1810000</v>
          </cell>
          <cell r="E309" t="str">
            <v>NEWELL</v>
          </cell>
        </row>
        <row r="310">
          <cell r="C310" t="str">
            <v>115-25</v>
          </cell>
          <cell r="D310">
            <v>1310000</v>
          </cell>
          <cell r="E310" t="str">
            <v>MALAVE</v>
          </cell>
        </row>
        <row r="311">
          <cell r="C311" t="str">
            <v>208-25</v>
          </cell>
          <cell r="D311">
            <v>1280000</v>
          </cell>
          <cell r="E311" t="str">
            <v>BARTLETT</v>
          </cell>
        </row>
        <row r="312">
          <cell r="C312" t="str">
            <v>121-25</v>
          </cell>
          <cell r="D312">
            <v>1090000</v>
          </cell>
          <cell r="E312" t="str">
            <v>SPECTOR</v>
          </cell>
        </row>
        <row r="313">
          <cell r="C313" t="str">
            <v>213-25</v>
          </cell>
          <cell r="D313">
            <v>1810000</v>
          </cell>
          <cell r="E313" t="str">
            <v>NEWELL</v>
          </cell>
        </row>
        <row r="314">
          <cell r="C314" t="str">
            <v>900-25</v>
          </cell>
          <cell r="D314">
            <v>890000</v>
          </cell>
          <cell r="E314" t="str">
            <v>LOZA</v>
          </cell>
        </row>
        <row r="315">
          <cell r="C315" t="str">
            <v>843-25</v>
          </cell>
          <cell r="D315">
            <v>1290000</v>
          </cell>
          <cell r="E315" t="str">
            <v>COOLAHAN</v>
          </cell>
        </row>
        <row r="316">
          <cell r="C316" t="str">
            <v>118-25</v>
          </cell>
          <cell r="D316">
            <v>1260000</v>
          </cell>
          <cell r="E316" t="str">
            <v>ACKERMAN</v>
          </cell>
        </row>
        <row r="317">
          <cell r="C317" t="str">
            <v>206-25</v>
          </cell>
          <cell r="D317">
            <v>880000</v>
          </cell>
          <cell r="E317" t="str">
            <v>STEWART</v>
          </cell>
        </row>
        <row r="318">
          <cell r="C318" t="str">
            <v>141-25</v>
          </cell>
          <cell r="D318">
            <v>1480000</v>
          </cell>
          <cell r="E318" t="str">
            <v>STURGEON</v>
          </cell>
        </row>
        <row r="319">
          <cell r="C319" t="str">
            <v>211-25</v>
          </cell>
          <cell r="D319">
            <v>2030000</v>
          </cell>
          <cell r="E319" t="str">
            <v>KILLION</v>
          </cell>
        </row>
        <row r="320">
          <cell r="C320" t="str">
            <v>151-25</v>
          </cell>
          <cell r="D320">
            <v>1090000</v>
          </cell>
          <cell r="E320" t="str">
            <v>SPECTOR</v>
          </cell>
        </row>
        <row r="321">
          <cell r="C321" t="str">
            <v>841-25</v>
          </cell>
          <cell r="D321">
            <v>1790000</v>
          </cell>
          <cell r="E321" t="str">
            <v>LYNN</v>
          </cell>
        </row>
        <row r="322">
          <cell r="C322" t="str">
            <v>150-25</v>
          </cell>
          <cell r="D322">
            <v>1260000</v>
          </cell>
          <cell r="E322" t="str">
            <v>ACKERMAN</v>
          </cell>
        </row>
        <row r="323">
          <cell r="C323" t="str">
            <v>841-25</v>
          </cell>
          <cell r="D323">
            <v>1790000</v>
          </cell>
          <cell r="E323" t="str">
            <v>LYNN</v>
          </cell>
        </row>
        <row r="324">
          <cell r="C324" t="str">
            <v>157-25</v>
          </cell>
          <cell r="D324">
            <v>890000</v>
          </cell>
          <cell r="E324" t="str">
            <v>LOZA</v>
          </cell>
        </row>
        <row r="325">
          <cell r="C325" t="str">
            <v>839-25</v>
          </cell>
          <cell r="D325">
            <v>1770000</v>
          </cell>
          <cell r="E325" t="str">
            <v>BRUDER</v>
          </cell>
        </row>
        <row r="326">
          <cell r="C326" t="str">
            <v>152-25</v>
          </cell>
          <cell r="D326">
            <v>1190000</v>
          </cell>
          <cell r="E326" t="str">
            <v>BRANNON</v>
          </cell>
        </row>
        <row r="327">
          <cell r="C327" t="str">
            <v>196-25</v>
          </cell>
          <cell r="D327">
            <v>940000</v>
          </cell>
          <cell r="E327" t="str">
            <v>BONDS</v>
          </cell>
        </row>
        <row r="328">
          <cell r="C328" t="str">
            <v>158-25</v>
          </cell>
          <cell r="D328">
            <v>890000</v>
          </cell>
          <cell r="E328" t="str">
            <v>LOZA</v>
          </cell>
        </row>
        <row r="329">
          <cell r="C329" t="str">
            <v>192-25</v>
          </cell>
          <cell r="D329">
            <v>880000</v>
          </cell>
          <cell r="E329" t="str">
            <v>STEWART</v>
          </cell>
        </row>
        <row r="330">
          <cell r="C330" t="str">
            <v>169-25</v>
          </cell>
          <cell r="D330">
            <v>1140000</v>
          </cell>
          <cell r="E330" t="str">
            <v>YOUNG</v>
          </cell>
        </row>
        <row r="331">
          <cell r="C331" t="str">
            <v>830-25</v>
          </cell>
          <cell r="D331">
            <v>1770000</v>
          </cell>
          <cell r="E331" t="str">
            <v>BRUDER</v>
          </cell>
        </row>
        <row r="332">
          <cell r="C332" t="str">
            <v>166-25</v>
          </cell>
          <cell r="D332">
            <v>940000</v>
          </cell>
          <cell r="E332" t="str">
            <v>BONDS</v>
          </cell>
        </row>
        <row r="333">
          <cell r="C333" t="str">
            <v>827-25</v>
          </cell>
          <cell r="D333">
            <v>1770000</v>
          </cell>
          <cell r="E333" t="str">
            <v>BRUDER</v>
          </cell>
        </row>
        <row r="334">
          <cell r="C334" t="str">
            <v>175-25</v>
          </cell>
          <cell r="D334">
            <v>880000</v>
          </cell>
          <cell r="E334" t="str">
            <v>STEWART</v>
          </cell>
        </row>
        <row r="335">
          <cell r="C335" t="str">
            <v>193-25</v>
          </cell>
          <cell r="D335">
            <v>1280000</v>
          </cell>
          <cell r="E335" t="str">
            <v>BARTLETT</v>
          </cell>
        </row>
        <row r="336">
          <cell r="C336" t="str">
            <v>183-25</v>
          </cell>
          <cell r="D336">
            <v>1520000</v>
          </cell>
          <cell r="E336" t="str">
            <v>MAYBERRY</v>
          </cell>
        </row>
        <row r="337">
          <cell r="C337" t="str">
            <v>185-25</v>
          </cell>
          <cell r="D337">
            <v>1140000</v>
          </cell>
          <cell r="E337" t="str">
            <v>YOUNG</v>
          </cell>
        </row>
        <row r="338">
          <cell r="C338" t="str">
            <v>183-25</v>
          </cell>
          <cell r="D338">
            <v>1520000</v>
          </cell>
          <cell r="E338" t="str">
            <v>MAYBERRY</v>
          </cell>
        </row>
        <row r="339">
          <cell r="C339" t="str">
            <v>181-25</v>
          </cell>
          <cell r="D339">
            <v>940000</v>
          </cell>
          <cell r="E339" t="str">
            <v>BONDS</v>
          </cell>
        </row>
        <row r="340">
          <cell r="C340" t="str">
            <v>824-25</v>
          </cell>
          <cell r="D340">
            <v>900000</v>
          </cell>
          <cell r="E340" t="str">
            <v>ROCHA</v>
          </cell>
        </row>
        <row r="341">
          <cell r="C341" t="str">
            <v>183-25</v>
          </cell>
          <cell r="D341">
            <v>1520000</v>
          </cell>
          <cell r="E341" t="str">
            <v>MAYBERRY</v>
          </cell>
        </row>
        <row r="342">
          <cell r="C342" t="str">
            <v>189-25</v>
          </cell>
          <cell r="D342">
            <v>2020000</v>
          </cell>
          <cell r="E342" t="str">
            <v>SHOOK</v>
          </cell>
        </row>
        <row r="343">
          <cell r="C343" t="str">
            <v>818-25</v>
          </cell>
          <cell r="D343">
            <v>900000</v>
          </cell>
          <cell r="E343" t="str">
            <v>ROCHA</v>
          </cell>
        </row>
        <row r="344">
          <cell r="C344" t="str">
            <v>824-25</v>
          </cell>
          <cell r="D344">
            <v>900000</v>
          </cell>
          <cell r="E344" t="str">
            <v>ROCHA</v>
          </cell>
        </row>
        <row r="345">
          <cell r="C345" t="str">
            <v>814-25</v>
          </cell>
          <cell r="D345">
            <v>1750000</v>
          </cell>
          <cell r="E345" t="str">
            <v>REBOLETTI</v>
          </cell>
        </row>
        <row r="346">
          <cell r="C346" t="str">
            <v>188-25</v>
          </cell>
          <cell r="D346">
            <v>1120000</v>
          </cell>
          <cell r="E346" t="str">
            <v>LOCKLEAR</v>
          </cell>
        </row>
        <row r="347">
          <cell r="C347" t="str">
            <v>160-25</v>
          </cell>
          <cell r="D347">
            <v>1240000</v>
          </cell>
          <cell r="E347" t="str">
            <v>GRASTON</v>
          </cell>
        </row>
        <row r="348">
          <cell r="C348" t="str">
            <v>197-25</v>
          </cell>
          <cell r="D348">
            <v>1520000</v>
          </cell>
          <cell r="E348" t="str">
            <v>MAYBERRY</v>
          </cell>
        </row>
        <row r="349">
          <cell r="C349" t="str">
            <v>163-25</v>
          </cell>
          <cell r="D349">
            <v>1280000</v>
          </cell>
          <cell r="E349" t="str">
            <v>BARTLETT</v>
          </cell>
        </row>
        <row r="350">
          <cell r="C350" t="str">
            <v>201-25</v>
          </cell>
          <cell r="D350">
            <v>1120000</v>
          </cell>
          <cell r="E350" t="str">
            <v>LOCKLEAR</v>
          </cell>
        </row>
        <row r="351">
          <cell r="C351" t="str">
            <v>163-25</v>
          </cell>
          <cell r="D351">
            <v>1280000</v>
          </cell>
          <cell r="E351" t="str">
            <v>BARTLETT</v>
          </cell>
        </row>
        <row r="352">
          <cell r="C352" t="str">
            <v>835-25</v>
          </cell>
          <cell r="D352">
            <v>1290000</v>
          </cell>
          <cell r="E352" t="str">
            <v>COOLAHAN</v>
          </cell>
        </row>
        <row r="353">
          <cell r="C353" t="str">
            <v>805-25</v>
          </cell>
          <cell r="D353">
            <v>1750000</v>
          </cell>
          <cell r="E353" t="str">
            <v>REBOLETTI</v>
          </cell>
        </row>
        <row r="354">
          <cell r="C354" t="str">
            <v>212-25</v>
          </cell>
          <cell r="D354">
            <v>2030000</v>
          </cell>
          <cell r="E354" t="str">
            <v>KILLION</v>
          </cell>
        </row>
        <row r="355">
          <cell r="C355" t="str">
            <v>161-25</v>
          </cell>
          <cell r="D355">
            <v>880000</v>
          </cell>
          <cell r="E355" t="str">
            <v>STEWART</v>
          </cell>
        </row>
        <row r="356">
          <cell r="C356" t="str">
            <v>221-25</v>
          </cell>
          <cell r="D356">
            <v>1180000</v>
          </cell>
          <cell r="E356" t="str">
            <v>LEVERE</v>
          </cell>
        </row>
        <row r="357">
          <cell r="C357" t="str">
            <v>157-25</v>
          </cell>
          <cell r="D357">
            <v>890000</v>
          </cell>
          <cell r="E357" t="str">
            <v>LOZA</v>
          </cell>
        </row>
        <row r="358">
          <cell r="C358" t="str">
            <v>852-25</v>
          </cell>
          <cell r="D358">
            <v>1290000</v>
          </cell>
          <cell r="E358" t="str">
            <v>COOLAHAN</v>
          </cell>
        </row>
        <row r="359">
          <cell r="C359" t="str">
            <v>155-25</v>
          </cell>
          <cell r="D359">
            <v>1110000</v>
          </cell>
          <cell r="E359" t="str">
            <v>STARKS</v>
          </cell>
        </row>
        <row r="360">
          <cell r="C360" t="str">
            <v>222-25</v>
          </cell>
          <cell r="D360">
            <v>1180000</v>
          </cell>
          <cell r="E360" t="str">
            <v>LEVERE</v>
          </cell>
        </row>
        <row r="361">
          <cell r="C361" t="str">
            <v>148-25</v>
          </cell>
          <cell r="D361">
            <v>1310000</v>
          </cell>
          <cell r="E361" t="str">
            <v>MALAVE</v>
          </cell>
        </row>
        <row r="362">
          <cell r="C362" t="str">
            <v>226-25</v>
          </cell>
          <cell r="D362">
            <v>1800000</v>
          </cell>
          <cell r="E362" t="str">
            <v>CHANDLER</v>
          </cell>
        </row>
        <row r="363">
          <cell r="C363" t="str">
            <v>227-25</v>
          </cell>
          <cell r="D363">
            <v>1230000</v>
          </cell>
          <cell r="E363" t="str">
            <v>YANAI</v>
          </cell>
        </row>
        <row r="364">
          <cell r="C364" t="str">
            <v>159-25</v>
          </cell>
          <cell r="D364">
            <v>1240000</v>
          </cell>
          <cell r="E364" t="str">
            <v>GRASTON</v>
          </cell>
        </row>
        <row r="365">
          <cell r="C365" t="str">
            <v>849-25</v>
          </cell>
          <cell r="D365">
            <v>1290000</v>
          </cell>
          <cell r="E365" t="str">
            <v>COOLAHAN</v>
          </cell>
        </row>
        <row r="366">
          <cell r="C366" t="str">
            <v>154-25</v>
          </cell>
          <cell r="D366">
            <v>1090000</v>
          </cell>
          <cell r="E366" t="str">
            <v>SPECTOR</v>
          </cell>
        </row>
        <row r="367">
          <cell r="C367" t="str">
            <v>209-25</v>
          </cell>
          <cell r="D367">
            <v>1180000</v>
          </cell>
          <cell r="E367" t="str">
            <v>LEVERE</v>
          </cell>
        </row>
        <row r="368">
          <cell r="C368" t="str">
            <v>167-25</v>
          </cell>
          <cell r="D368">
            <v>1520000</v>
          </cell>
          <cell r="E368" t="str">
            <v>MAYBERRY</v>
          </cell>
        </row>
        <row r="369">
          <cell r="C369" t="str">
            <v>198-25</v>
          </cell>
          <cell r="D369">
            <v>1520000</v>
          </cell>
          <cell r="E369" t="str">
            <v>MAYBERRY</v>
          </cell>
        </row>
        <row r="370">
          <cell r="C370" t="str">
            <v>167-25</v>
          </cell>
          <cell r="D370">
            <v>1520000</v>
          </cell>
          <cell r="E370" t="str">
            <v>MAYBERRY</v>
          </cell>
        </row>
        <row r="371">
          <cell r="C371" t="str">
            <v>836-25</v>
          </cell>
          <cell r="D371">
            <v>1770000</v>
          </cell>
          <cell r="E371" t="str">
            <v>BRUDER</v>
          </cell>
        </row>
        <row r="372">
          <cell r="C372" t="str">
            <v>173-25</v>
          </cell>
          <cell r="D372">
            <v>2020000</v>
          </cell>
          <cell r="E372" t="str">
            <v>SHOOK</v>
          </cell>
        </row>
        <row r="373">
          <cell r="C373" t="str">
            <v>186-25</v>
          </cell>
          <cell r="D373">
            <v>1140000</v>
          </cell>
          <cell r="E373" t="str">
            <v>YOUNG</v>
          </cell>
        </row>
        <row r="374">
          <cell r="C374" t="str">
            <v>815-25</v>
          </cell>
          <cell r="D374">
            <v>900000</v>
          </cell>
          <cell r="E374" t="str">
            <v>ROCHA</v>
          </cell>
        </row>
        <row r="375">
          <cell r="C375" t="str">
            <v>821-25</v>
          </cell>
          <cell r="D375">
            <v>900000</v>
          </cell>
          <cell r="E375" t="str">
            <v>ROCHA</v>
          </cell>
        </row>
        <row r="376">
          <cell r="C376" t="str">
            <v>829-25</v>
          </cell>
          <cell r="D376">
            <v>1290000</v>
          </cell>
          <cell r="E376" t="str">
            <v>COOLAHAN</v>
          </cell>
        </row>
        <row r="377">
          <cell r="C377" t="str">
            <v>170-25</v>
          </cell>
          <cell r="D377">
            <v>1140000</v>
          </cell>
          <cell r="E377" t="str">
            <v>YOUNG</v>
          </cell>
        </row>
        <row r="378">
          <cell r="C378" t="str">
            <v>194-25</v>
          </cell>
          <cell r="D378">
            <v>1280000</v>
          </cell>
          <cell r="E378" t="str">
            <v>BARTLETT</v>
          </cell>
        </row>
        <row r="379">
          <cell r="C379" t="str">
            <v>177-25</v>
          </cell>
          <cell r="D379">
            <v>1280000</v>
          </cell>
          <cell r="E379" t="str">
            <v>BARTLETT</v>
          </cell>
        </row>
        <row r="380">
          <cell r="C380" t="str">
            <v>837-25</v>
          </cell>
          <cell r="D380">
            <v>1820000</v>
          </cell>
          <cell r="E380" t="str">
            <v>ADANE</v>
          </cell>
        </row>
        <row r="381">
          <cell r="C381" t="str">
            <v>804-25</v>
          </cell>
          <cell r="D381">
            <v>1820000</v>
          </cell>
          <cell r="E381" t="str">
            <v>ADANE</v>
          </cell>
        </row>
        <row r="382">
          <cell r="C382" t="str">
            <v>838-25</v>
          </cell>
          <cell r="D382">
            <v>1290000</v>
          </cell>
          <cell r="E382" t="str">
            <v>COOLAHAN</v>
          </cell>
        </row>
        <row r="383">
          <cell r="C383" t="str">
            <v>159-25</v>
          </cell>
          <cell r="D383">
            <v>1240000</v>
          </cell>
          <cell r="E383" t="str">
            <v>GRASTON</v>
          </cell>
        </row>
        <row r="384">
          <cell r="C384" t="str">
            <v>207-25</v>
          </cell>
          <cell r="D384">
            <v>1280000</v>
          </cell>
          <cell r="E384" t="str">
            <v>BARTLETT</v>
          </cell>
        </row>
        <row r="385">
          <cell r="C385" t="str">
            <v>140-25</v>
          </cell>
          <cell r="D385">
            <v>1830000</v>
          </cell>
          <cell r="E385" t="str">
            <v>YORK</v>
          </cell>
        </row>
        <row r="386">
          <cell r="C386" t="str">
            <v>846-25</v>
          </cell>
          <cell r="D386">
            <v>1290000</v>
          </cell>
          <cell r="E386" t="str">
            <v>COOLAHAN</v>
          </cell>
        </row>
        <row r="387">
          <cell r="C387" t="str">
            <v>132-25</v>
          </cell>
          <cell r="D387">
            <v>1260000</v>
          </cell>
          <cell r="E387" t="str">
            <v>ACKERMAN</v>
          </cell>
        </row>
        <row r="388">
          <cell r="C388" t="str">
            <v>851-25</v>
          </cell>
          <cell r="D388">
            <v>1770000</v>
          </cell>
          <cell r="E388" t="str">
            <v>BRUDER</v>
          </cell>
        </row>
        <row r="389">
          <cell r="C389" t="str">
            <v>130-25</v>
          </cell>
          <cell r="D389">
            <v>1310000</v>
          </cell>
          <cell r="E389" t="str">
            <v>MALAVE</v>
          </cell>
        </row>
        <row r="390">
          <cell r="C390" t="str">
            <v>218-25</v>
          </cell>
          <cell r="D390">
            <v>1800000</v>
          </cell>
          <cell r="E390" t="str">
            <v>CHANDLER</v>
          </cell>
        </row>
        <row r="391">
          <cell r="C391" t="str">
            <v>135-25</v>
          </cell>
          <cell r="D391">
            <v>1090000</v>
          </cell>
          <cell r="E391" t="str">
            <v>SPECTOR</v>
          </cell>
        </row>
        <row r="392">
          <cell r="C392" t="str">
            <v>854-25</v>
          </cell>
          <cell r="D392">
            <v>1770000</v>
          </cell>
          <cell r="E392" t="str">
            <v>BRUDER</v>
          </cell>
        </row>
        <row r="393">
          <cell r="C393" t="str">
            <v>128-25</v>
          </cell>
          <cell r="D393">
            <v>1480000</v>
          </cell>
          <cell r="E393" t="str">
            <v>STURGEON</v>
          </cell>
        </row>
        <row r="394">
          <cell r="C394" t="str">
            <v>856-25</v>
          </cell>
          <cell r="D394">
            <v>1740000</v>
          </cell>
          <cell r="E394" t="str">
            <v>STORY</v>
          </cell>
        </row>
        <row r="395">
          <cell r="C395" t="str">
            <v>133-25</v>
          </cell>
          <cell r="D395">
            <v>1190000</v>
          </cell>
          <cell r="E395" t="str">
            <v>BRANNON</v>
          </cell>
        </row>
        <row r="396">
          <cell r="C396" t="str">
            <v>861-25</v>
          </cell>
          <cell r="D396">
            <v>1290000</v>
          </cell>
          <cell r="E396" t="str">
            <v>COOLAHAN</v>
          </cell>
        </row>
        <row r="397">
          <cell r="C397" t="str">
            <v>124-25</v>
          </cell>
          <cell r="D397">
            <v>1830000</v>
          </cell>
          <cell r="E397" t="str">
            <v>YORK</v>
          </cell>
        </row>
        <row r="398">
          <cell r="C398" t="str">
            <v>233-25</v>
          </cell>
          <cell r="D398">
            <v>1800000</v>
          </cell>
          <cell r="E398" t="str">
            <v>CHANDLER</v>
          </cell>
        </row>
        <row r="399">
          <cell r="C399" t="str">
            <v>123-25</v>
          </cell>
          <cell r="D399">
            <v>1830000</v>
          </cell>
          <cell r="E399" t="str">
            <v>YORK</v>
          </cell>
        </row>
        <row r="400">
          <cell r="C400" t="str">
            <v>869-25</v>
          </cell>
          <cell r="D400">
            <v>1770000</v>
          </cell>
          <cell r="E400" t="str">
            <v>BRUDER</v>
          </cell>
        </row>
        <row r="401">
          <cell r="C401" t="str">
            <v>119-25</v>
          </cell>
          <cell r="D401">
            <v>1240000</v>
          </cell>
          <cell r="E401" t="str">
            <v>GRASTON</v>
          </cell>
        </row>
        <row r="402">
          <cell r="C402" t="str">
            <v>904-25</v>
          </cell>
          <cell r="D402">
            <v>1740000</v>
          </cell>
          <cell r="E402" t="str">
            <v>STORY</v>
          </cell>
        </row>
        <row r="403">
          <cell r="C403" t="str">
            <v>106-25</v>
          </cell>
          <cell r="D403">
            <v>1190000</v>
          </cell>
          <cell r="E403" t="str">
            <v>BRANNON</v>
          </cell>
        </row>
        <row r="404">
          <cell r="C404" t="str">
            <v>239-25</v>
          </cell>
          <cell r="D404">
            <v>1810000</v>
          </cell>
          <cell r="E404" t="str">
            <v>NEWELL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Missing Trips"/>
      <sheetName val="Enforcements"/>
      <sheetName val="Trips&amp;Operators"/>
      <sheetName val="Variables"/>
    </sheetNames>
    <sheetDataSet>
      <sheetData sheetId="0">
        <row r="13">
          <cell r="A13" t="str">
            <v>101-27</v>
          </cell>
          <cell r="B13">
            <v>4029</v>
          </cell>
          <cell r="C13" t="str">
            <v>DE.1.0.7.0</v>
          </cell>
          <cell r="D13" t="str">
            <v>204:706</v>
          </cell>
          <cell r="E13">
            <v>42578.141435185185</v>
          </cell>
          <cell r="F13">
            <v>42578.142430555556</v>
          </cell>
          <cell r="G13">
            <v>1</v>
          </cell>
          <cell r="H13" t="str">
            <v>204:233343</v>
          </cell>
          <cell r="I13">
            <v>42578.185185185182</v>
          </cell>
          <cell r="J13">
            <v>0</v>
          </cell>
          <cell r="K13" t="str">
            <v>4029/4030</v>
          </cell>
          <cell r="L13" t="str">
            <v>MAELZER</v>
          </cell>
          <cell r="M13">
            <v>4.2754629626870155E-2</v>
          </cell>
          <cell r="N13">
            <v>61.566666662693024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https://search-rtdc-monitor-bjffxe2xuh6vdkpspy63sjmuny.us-east-1.es.amazonaws.com/_plugin/kibana/#/discover/Steve-Slow-Train-Analysis-(2080s-and-2083s)?_g=(refreshInterval:(display:Off,section:0,value:0),time:(from:'2016-07-27 02:23:40-0600',mode:absolute,to:'2016-07-27 05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" t="str">
            <v>N</v>
          </cell>
          <cell r="X13" t="e">
            <v>#REF!</v>
          </cell>
          <cell r="Y13">
            <v>7.0599999999999996E-2</v>
          </cell>
          <cell r="Z13">
            <v>23.334299999999999</v>
          </cell>
          <cell r="AA13">
            <v>23.2637</v>
          </cell>
          <cell r="AB13" t="e">
            <v>#N/A</v>
          </cell>
          <cell r="AC13" t="e">
            <v>#N/A</v>
          </cell>
          <cell r="AD13" t="str">
            <v>0101-27</v>
          </cell>
          <cell r="AE13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14">
          <cell r="A14" t="str">
            <v>102-27</v>
          </cell>
          <cell r="B14">
            <v>4032</v>
          </cell>
          <cell r="C14" t="str">
            <v>DE.1.0.7.0</v>
          </cell>
          <cell r="D14" t="str">
            <v>204:232541</v>
          </cell>
          <cell r="E14">
            <v>42578.186736111114</v>
          </cell>
          <cell r="F14">
            <v>42578.187569444446</v>
          </cell>
          <cell r="G14">
            <v>1</v>
          </cell>
          <cell r="H14" t="str">
            <v>204:123</v>
          </cell>
          <cell r="I14">
            <v>42578.22314814815</v>
          </cell>
          <cell r="J14">
            <v>0</v>
          </cell>
          <cell r="K14" t="str">
            <v>4031/4032</v>
          </cell>
          <cell r="L14" t="str">
            <v>MAELZER</v>
          </cell>
          <cell r="M14">
            <v>3.5578703704231884E-2</v>
          </cell>
          <cell r="N14">
            <v>51.233333334093913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https://search-rtdc-monitor-bjffxe2xuh6vdkpspy63sjmuny.us-east-1.es.amazonaws.com/_plugin/kibana/#/discover/Steve-Slow-Train-Analysis-(2080s-and-2083s)?_g=(refreshInterval:(display:Off,section:0,value:0),time:(from:'2016-07-27 03:28:54-0600',mode:absolute,to:'2016-07-27 06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" t="str">
            <v>N</v>
          </cell>
          <cell r="X14">
            <v>1</v>
          </cell>
          <cell r="Y14">
            <v>23.254100000000001</v>
          </cell>
          <cell r="Z14">
            <v>1.23E-2</v>
          </cell>
          <cell r="AA14">
            <v>23.241800000000001</v>
          </cell>
          <cell r="AB14" t="e">
            <v>#N/A</v>
          </cell>
          <cell r="AC14" t="e">
            <v>#N/A</v>
          </cell>
          <cell r="AD14" t="str">
            <v>0102-27</v>
          </cell>
          <cell r="AE14" t="str">
            <v>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 &amp; 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</v>
          </cell>
        </row>
        <row r="15">
          <cell r="A15" t="str">
            <v>103-27</v>
          </cell>
          <cell r="B15">
            <v>4040</v>
          </cell>
          <cell r="C15" t="str">
            <v>DE.1.0.7.0</v>
          </cell>
          <cell r="D15" t="str">
            <v>204:642</v>
          </cell>
          <cell r="E15">
            <v>42578.155763888892</v>
          </cell>
          <cell r="F15">
            <v>42578.157094907408</v>
          </cell>
          <cell r="G15">
            <v>1</v>
          </cell>
          <cell r="H15" t="str">
            <v>204:233306</v>
          </cell>
          <cell r="I15">
            <v>42578.193009259259</v>
          </cell>
          <cell r="J15">
            <v>0</v>
          </cell>
          <cell r="K15" t="str">
            <v>4039/4040</v>
          </cell>
          <cell r="L15" t="str">
            <v>ACKERMAN</v>
          </cell>
          <cell r="M15">
            <v>3.591435185080627E-2</v>
          </cell>
          <cell r="N15">
            <v>51.716666665161029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https://search-rtdc-monitor-bjffxe2xuh6vdkpspy63sjmuny.us-east-1.es.amazonaws.com/_plugin/kibana/#/discover/Steve-Slow-Train-Analysis-(2080s-and-2083s)?_g=(refreshInterval:(display:Off,section:0,value:0),time:(from:'2016-07-27 02:44:18-0600',mode:absolute,to:'2016-07-27 05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" t="str">
            <v>N</v>
          </cell>
          <cell r="X15">
            <v>1</v>
          </cell>
          <cell r="Y15">
            <v>6.4199999999999993E-2</v>
          </cell>
          <cell r="Z15">
            <v>23.3306</v>
          </cell>
          <cell r="AA15">
            <v>23.266400000000001</v>
          </cell>
          <cell r="AB15" t="e">
            <v>#N/A</v>
          </cell>
          <cell r="AC15" t="e">
            <v>#N/A</v>
          </cell>
          <cell r="AD15" t="str">
            <v>0103-27</v>
          </cell>
          <cell r="AE15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16">
          <cell r="A16" t="str">
            <v>104-27</v>
          </cell>
          <cell r="B16">
            <v>4010</v>
          </cell>
          <cell r="C16" t="str">
            <v>DE.1.0.7.0</v>
          </cell>
          <cell r="D16" t="str">
            <v>204:232687</v>
          </cell>
          <cell r="E16">
            <v>42578.195011574076</v>
          </cell>
          <cell r="F16">
            <v>42578.195844907408</v>
          </cell>
          <cell r="G16">
            <v>1</v>
          </cell>
          <cell r="H16" t="str">
            <v>204:139</v>
          </cell>
          <cell r="I16">
            <v>42578.229201388887</v>
          </cell>
          <cell r="J16">
            <v>0</v>
          </cell>
          <cell r="K16" t="str">
            <v>4009/4010</v>
          </cell>
          <cell r="L16" t="str">
            <v>ACKERMAN</v>
          </cell>
          <cell r="M16">
            <v>3.3356481479131617E-2</v>
          </cell>
          <cell r="N16">
            <v>48.033333329949528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https://search-rtdc-monitor-bjffxe2xuh6vdkpspy63sjmuny.us-east-1.es.amazonaws.com/_plugin/kibana/#/discover/Steve-Slow-Train-Analysis-(2080s-and-2083s)?_g=(refreshInterval:(display:Off,section:0,value:0),time:(from:'2016-07-27 03:40:49-0600',mode:absolute,to:'2016-07-27 06:30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6" t="str">
            <v>N</v>
          </cell>
          <cell r="X16">
            <v>1</v>
          </cell>
          <cell r="Y16">
            <v>23.268699999999999</v>
          </cell>
          <cell r="Z16">
            <v>1.3899999999999999E-2</v>
          </cell>
          <cell r="AA16">
            <v>23.254799999999999</v>
          </cell>
          <cell r="AB16" t="e">
            <v>#N/A</v>
          </cell>
          <cell r="AC16" t="e">
            <v>#N/A</v>
          </cell>
          <cell r="AD16" t="str">
            <v>0104-27</v>
          </cell>
          <cell r="AE16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17">
          <cell r="A17" t="str">
            <v>105-27</v>
          </cell>
          <cell r="B17">
            <v>4027</v>
          </cell>
          <cell r="C17" t="str">
            <v>DE.1.0.7.0</v>
          </cell>
          <cell r="D17" t="str">
            <v>204:735</v>
          </cell>
          <cell r="E17">
            <v>42578.175243055557</v>
          </cell>
          <cell r="F17">
            <v>42578.176377314812</v>
          </cell>
          <cell r="G17">
            <v>1</v>
          </cell>
          <cell r="H17" t="str">
            <v>204:233299</v>
          </cell>
          <cell r="I17">
            <v>42578.210486111115</v>
          </cell>
          <cell r="J17">
            <v>0</v>
          </cell>
          <cell r="K17" t="str">
            <v>4027/4028</v>
          </cell>
          <cell r="L17" t="str">
            <v>SANTIZO</v>
          </cell>
          <cell r="M17">
            <v>3.4108796302461997E-2</v>
          </cell>
          <cell r="N17">
            <v>49.116666675545275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https://search-rtdc-monitor-bjffxe2xuh6vdkpspy63sjmuny.us-east-1.es.amazonaws.com/_plugin/kibana/#/discover/Steve-Slow-Train-Analysis-(2080s-and-2083s)?_g=(refreshInterval:(display:Off,section:0,value:0),time:(from:'2016-07-27 03:12:21-0600',mode:absolute,to:'2016-07-27 06:03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7" t="str">
            <v>N</v>
          </cell>
          <cell r="X17">
            <v>1</v>
          </cell>
          <cell r="Y17">
            <v>7.3499999999999996E-2</v>
          </cell>
          <cell r="Z17">
            <v>23.329899999999999</v>
          </cell>
          <cell r="AA17">
            <v>23.256399999999999</v>
          </cell>
          <cell r="AB17" t="e">
            <v>#N/A</v>
          </cell>
          <cell r="AC17" t="e">
            <v>#N/A</v>
          </cell>
          <cell r="AD17" t="str">
            <v>0105-27</v>
          </cell>
          <cell r="AE17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8">
          <cell r="A18" t="str">
            <v>106-27</v>
          </cell>
          <cell r="B18">
            <v>4013</v>
          </cell>
          <cell r="C18" t="str">
            <v>DE.1.0.7.0</v>
          </cell>
          <cell r="D18" t="str">
            <v>204:232650</v>
          </cell>
          <cell r="E18">
            <v>42578.21193287037</v>
          </cell>
          <cell r="F18">
            <v>42578.212881944448</v>
          </cell>
          <cell r="G18">
            <v>1</v>
          </cell>
          <cell r="H18" t="str">
            <v>204:152</v>
          </cell>
          <cell r="I18">
            <v>42578.248692129629</v>
          </cell>
          <cell r="J18">
            <v>0</v>
          </cell>
          <cell r="K18" t="str">
            <v>4013/4014</v>
          </cell>
          <cell r="L18" t="str">
            <v>SANTIZO</v>
          </cell>
          <cell r="M18">
            <v>3.5810185181617271E-2</v>
          </cell>
          <cell r="N18">
            <v>51.56666666152887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https://search-rtdc-monitor-bjffxe2xuh6vdkpspy63sjmuny.us-east-1.es.amazonaws.com/_plugin/kibana/#/discover/Steve-Slow-Train-Analysis-(2080s-and-2083s)?_g=(refreshInterval:(display:Off,section:0,value:0),time:(from:'2016-07-27 04:05:11-0600',mode:absolute,to:'2016-07-27 06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" t="str">
            <v>N</v>
          </cell>
          <cell r="X18">
            <v>1</v>
          </cell>
          <cell r="Y18">
            <v>23.265000000000001</v>
          </cell>
          <cell r="Z18">
            <v>1.52E-2</v>
          </cell>
          <cell r="AA18">
            <v>23.2498</v>
          </cell>
          <cell r="AB18" t="e">
            <v>#N/A</v>
          </cell>
          <cell r="AC18" t="e">
            <v>#N/A</v>
          </cell>
          <cell r="AD18" t="str">
            <v>0106-27</v>
          </cell>
          <cell r="AE18" t="str">
            <v>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 &amp; 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</v>
          </cell>
        </row>
        <row r="19">
          <cell r="A19" t="str">
            <v>107-27</v>
          </cell>
          <cell r="B19">
            <v>4016</v>
          </cell>
          <cell r="C19" t="str">
            <v>DE.1.0.7.0</v>
          </cell>
          <cell r="D19" t="str">
            <v>204:453</v>
          </cell>
          <cell r="E19">
            <v>42578.186365740738</v>
          </cell>
          <cell r="F19">
            <v>42578.187372685185</v>
          </cell>
          <cell r="G19">
            <v>1</v>
          </cell>
          <cell r="H19" t="str">
            <v>204:233314</v>
          </cell>
          <cell r="I19">
            <v>42578.220821759256</v>
          </cell>
          <cell r="J19">
            <v>0</v>
          </cell>
          <cell r="K19" t="str">
            <v>4015/4016</v>
          </cell>
          <cell r="L19" t="str">
            <v>SPECTOR</v>
          </cell>
          <cell r="M19">
            <v>3.3449074071540963E-2</v>
          </cell>
          <cell r="N19">
            <v>48.166666663018987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https://search-rtdc-monitor-bjffxe2xuh6vdkpspy63sjmuny.us-east-1.es.amazonaws.com/_plugin/kibana/#/discover/Steve-Slow-Train-Analysis-(2080s-and-2083s)?_g=(refreshInterval:(display:Off,section:0,value:0),time:(from:'2016-07-27 03:28:22-0600',mode:absolute,to:'2016-07-27 06:17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" t="str">
            <v>N</v>
          </cell>
          <cell r="X19">
            <v>1</v>
          </cell>
          <cell r="Y19">
            <v>4.53E-2</v>
          </cell>
          <cell r="Z19">
            <v>23.331399999999999</v>
          </cell>
          <cell r="AA19">
            <v>23.286099999999998</v>
          </cell>
          <cell r="AB19" t="e">
            <v>#N/A</v>
          </cell>
          <cell r="AC19" t="e">
            <v>#N/A</v>
          </cell>
          <cell r="AD19" t="str">
            <v>0107-27</v>
          </cell>
          <cell r="AE19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20">
          <cell r="A20" t="str">
            <v>108-27</v>
          </cell>
          <cell r="B20">
            <v>4015</v>
          </cell>
          <cell r="C20" t="str">
            <v>DE.1.0.7.0</v>
          </cell>
          <cell r="D20" t="str">
            <v>204:233000</v>
          </cell>
          <cell r="E20">
            <v>42578.225891203707</v>
          </cell>
          <cell r="F20">
            <v>42578.226886574077</v>
          </cell>
          <cell r="G20">
            <v>1</v>
          </cell>
          <cell r="H20" t="str">
            <v>204:480</v>
          </cell>
          <cell r="I20">
            <v>42578.257025462961</v>
          </cell>
          <cell r="J20">
            <v>0</v>
          </cell>
          <cell r="K20" t="str">
            <v>4015/4016</v>
          </cell>
          <cell r="L20" t="str">
            <v>SPECTOR</v>
          </cell>
          <cell r="M20">
            <v>3.0138888883811887E-2</v>
          </cell>
          <cell r="N20">
            <v>43.399999992689118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https://search-rtdc-monitor-bjffxe2xuh6vdkpspy63sjmuny.us-east-1.es.amazonaws.com/_plugin/kibana/#/discover/Steve-Slow-Train-Analysis-(2080s-and-2083s)?_g=(refreshInterval:(display:Off,section:0,value:0),time:(from:'2016-07-27 04:25:17-0600',mode:absolute,to:'2016-07-27 07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" t="str">
            <v>N</v>
          </cell>
          <cell r="X20">
            <v>1</v>
          </cell>
          <cell r="Y20">
            <v>23.3</v>
          </cell>
          <cell r="Z20">
            <v>4.8000000000000001E-2</v>
          </cell>
          <cell r="AA20">
            <v>23.252000000000002</v>
          </cell>
          <cell r="AB20" t="e">
            <v>#N/A</v>
          </cell>
          <cell r="AC20" t="e">
            <v>#N/A</v>
          </cell>
          <cell r="AD20" t="str">
            <v>0108-27</v>
          </cell>
          <cell r="AE20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21">
          <cell r="A21" t="str">
            <v>109-27</v>
          </cell>
          <cell r="B21">
            <v>4038</v>
          </cell>
          <cell r="C21" t="str">
            <v>DE.1.0.7.0</v>
          </cell>
          <cell r="D21" t="str">
            <v>204:469</v>
          </cell>
          <cell r="E21">
            <v>42578.197094907409</v>
          </cell>
          <cell r="F21">
            <v>42578.19803240741</v>
          </cell>
          <cell r="G21">
            <v>1</v>
          </cell>
          <cell r="H21" t="str">
            <v>204:233288</v>
          </cell>
          <cell r="I21">
            <v>42578.231053240743</v>
          </cell>
          <cell r="J21">
            <v>0</v>
          </cell>
          <cell r="K21" t="str">
            <v>4037/4038</v>
          </cell>
          <cell r="L21" t="str">
            <v>NELSON</v>
          </cell>
          <cell r="M21">
            <v>3.3020833332557231E-2</v>
          </cell>
          <cell r="N21">
            <v>47.549999998882413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https://search-rtdc-monitor-bjffxe2xuh6vdkpspy63sjmuny.us-east-1.es.amazonaws.com/_plugin/kibana/#/discover/Steve-Slow-Train-Analysis-(2080s-and-2083s)?_g=(refreshInterval:(display:Off,section:0,value:0),time:(from:'2016-07-27 03:43:49-0600',mode:absolute,to:'2016-07-27 06:32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N</v>
          </cell>
          <cell r="X21">
            <v>1</v>
          </cell>
          <cell r="Y21">
            <v>4.6899999999999997E-2</v>
          </cell>
          <cell r="Z21">
            <v>23.328800000000001</v>
          </cell>
          <cell r="AA21">
            <v>23.2819</v>
          </cell>
          <cell r="AB21" t="e">
            <v>#N/A</v>
          </cell>
          <cell r="AC21" t="e">
            <v>#N/A</v>
          </cell>
          <cell r="AD21" t="str">
            <v>0109-27</v>
          </cell>
          <cell r="AE21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22">
          <cell r="A22" t="str">
            <v>110-27</v>
          </cell>
          <cell r="B22" t="str">
            <v>?</v>
          </cell>
          <cell r="C22" t="str">
            <v>DE.1.0.7.0</v>
          </cell>
          <cell r="D22" t="str">
            <v>204:469</v>
          </cell>
          <cell r="E22">
            <v>42578.197094907409</v>
          </cell>
          <cell r="F22" t="str">
            <v>?</v>
          </cell>
          <cell r="G22">
            <v>1</v>
          </cell>
          <cell r="H22" t="str">
            <v>204:233288</v>
          </cell>
          <cell r="I22" t="str">
            <v>?</v>
          </cell>
          <cell r="J22">
            <v>0</v>
          </cell>
          <cell r="K22" t="e">
            <v>#VALUE!</v>
          </cell>
          <cell r="L22" t="e">
            <v>#N/A</v>
          </cell>
          <cell r="M22" t="e">
            <v>#VALUE!</v>
          </cell>
          <cell r="P22">
            <v>1</v>
          </cell>
          <cell r="R22" t="str">
            <v>No initialization attempt recorded</v>
          </cell>
          <cell r="S22">
            <v>0</v>
          </cell>
          <cell r="T22" t="str">
            <v>Southbound</v>
          </cell>
          <cell r="U22">
            <v>0</v>
          </cell>
          <cell r="V22" t="e">
            <v>#VALUE!</v>
          </cell>
          <cell r="W22" t="str">
            <v>N</v>
          </cell>
          <cell r="X22">
            <v>1</v>
          </cell>
          <cell r="Y22">
            <v>4.6899999999999997E-2</v>
          </cell>
          <cell r="Z22">
            <v>23.328800000000001</v>
          </cell>
          <cell r="AA22">
            <v>23.2819</v>
          </cell>
          <cell r="AB22" t="e">
            <v>#N/A</v>
          </cell>
          <cell r="AC22" t="e">
            <v>#N/A</v>
          </cell>
          <cell r="AD22" t="str">
            <v>0110-27</v>
          </cell>
          <cell r="AE22" t="e">
            <v>#VALUE!</v>
          </cell>
        </row>
        <row r="23">
          <cell r="A23" t="str">
            <v>111-27</v>
          </cell>
          <cell r="B23">
            <v>4007</v>
          </cell>
          <cell r="C23" t="str">
            <v>DE.1.0.7.0</v>
          </cell>
          <cell r="D23" t="str">
            <v>204:1167</v>
          </cell>
          <cell r="E23">
            <v>42578.208935185183</v>
          </cell>
          <cell r="F23">
            <v>42578.210034722222</v>
          </cell>
          <cell r="G23">
            <v>1</v>
          </cell>
          <cell r="H23" t="str">
            <v>204:233268</v>
          </cell>
          <cell r="I23">
            <v>42578.244872685187</v>
          </cell>
          <cell r="J23">
            <v>0</v>
          </cell>
          <cell r="K23" t="str">
            <v>4007/4008</v>
          </cell>
          <cell r="L23" t="str">
            <v>ROCHA</v>
          </cell>
          <cell r="M23">
            <v>3.4837962964957114E-2</v>
          </cell>
          <cell r="N23">
            <v>50.166666669538245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https://search-rtdc-monitor-bjffxe2xuh6vdkpspy63sjmuny.us-east-1.es.amazonaws.com/_plugin/kibana/#/discover/Steve-Slow-Train-Analysis-(2080s-and-2083s)?_g=(refreshInterval:(display:Off,section:0,value:0),time:(from:'2016-07-27 04:00:52-0600',mode:absolute,to:'2016-07-27 06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3" t="str">
            <v>N</v>
          </cell>
          <cell r="X23">
            <v>1</v>
          </cell>
          <cell r="Y23">
            <v>0.1167</v>
          </cell>
          <cell r="Z23">
            <v>23.326799999999999</v>
          </cell>
          <cell r="AA23">
            <v>23.210099999999997</v>
          </cell>
          <cell r="AB23" t="e">
            <v>#N/A</v>
          </cell>
          <cell r="AC23" t="e">
            <v>#N/A</v>
          </cell>
          <cell r="AD23" t="str">
            <v>0111-27</v>
          </cell>
          <cell r="AE23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24">
          <cell r="A24" t="str">
            <v>112-27</v>
          </cell>
          <cell r="B24">
            <v>4008</v>
          </cell>
          <cell r="C24" t="str">
            <v>DE.1.0.7.0</v>
          </cell>
          <cell r="D24" t="str">
            <v>204:232971</v>
          </cell>
          <cell r="E24">
            <v>42578.246053240742</v>
          </cell>
          <cell r="F24">
            <v>42578.247106481482</v>
          </cell>
          <cell r="G24">
            <v>1</v>
          </cell>
          <cell r="H24" t="str">
            <v>204:139</v>
          </cell>
          <cell r="I24">
            <v>42578.284201388888</v>
          </cell>
          <cell r="J24">
            <v>0</v>
          </cell>
          <cell r="K24" t="str">
            <v>4007/4008</v>
          </cell>
          <cell r="L24" t="str">
            <v>ROCHA</v>
          </cell>
          <cell r="M24">
            <v>3.7094907405844424E-2</v>
          </cell>
          <cell r="N24">
            <v>53.41666666441597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https://search-rtdc-monitor-bjffxe2xuh6vdkpspy63sjmuny.us-east-1.es.amazonaws.com/_plugin/kibana/#/discover/Steve-Slow-Train-Analysis-(2080s-and-2083s)?_g=(refreshInterval:(display:Off,section:0,value:0),time:(from:'2016-07-27 04:54:19-0600',mode:absolute,to:'2016-07-27 07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4" t="str">
            <v>N</v>
          </cell>
          <cell r="X24">
            <v>1</v>
          </cell>
          <cell r="Y24">
            <v>23.2971</v>
          </cell>
          <cell r="Z24">
            <v>1.3899999999999999E-2</v>
          </cell>
          <cell r="AA24">
            <v>23.283200000000001</v>
          </cell>
          <cell r="AB24" t="e">
            <v>#N/A</v>
          </cell>
          <cell r="AC24" t="e">
            <v>#N/A</v>
          </cell>
          <cell r="AD24" t="str">
            <v>0112-27</v>
          </cell>
          <cell r="AE24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25">
          <cell r="A25" t="str">
            <v>113-27</v>
          </cell>
          <cell r="B25" t="str">
            <v>?</v>
          </cell>
          <cell r="C25" t="str">
            <v>?</v>
          </cell>
          <cell r="D25" t="str">
            <v>?</v>
          </cell>
          <cell r="E25" t="str">
            <v>?</v>
          </cell>
          <cell r="F25" t="str">
            <v>?</v>
          </cell>
          <cell r="G25" t="str">
            <v>?</v>
          </cell>
          <cell r="H25" t="str">
            <v>?</v>
          </cell>
          <cell r="I25" t="str">
            <v>?</v>
          </cell>
          <cell r="J25">
            <v>0</v>
          </cell>
          <cell r="K25" t="e">
            <v>#VALUE!</v>
          </cell>
          <cell r="L25" t="e">
            <v>#N/A</v>
          </cell>
          <cell r="M25" t="e">
            <v>#VALUE!</v>
          </cell>
          <cell r="P25">
            <v>1</v>
          </cell>
          <cell r="R25" t="str">
            <v>No initialization attempt recorded</v>
          </cell>
          <cell r="S25">
            <v>0</v>
          </cell>
          <cell r="T25" t="str">
            <v>NorthBound</v>
          </cell>
          <cell r="U25">
            <v>0</v>
          </cell>
          <cell r="V25" t="e">
            <v>#VALUE!</v>
          </cell>
          <cell r="W25" t="e">
            <v>#VALUE!</v>
          </cell>
          <cell r="X25">
            <v>1</v>
          </cell>
          <cell r="Y25" t="e">
            <v>#VALUE!</v>
          </cell>
          <cell r="Z25" t="e">
            <v>#VALUE!</v>
          </cell>
          <cell r="AA25" t="e">
            <v>#VALUE!</v>
          </cell>
          <cell r="AB25" t="e">
            <v>#N/A</v>
          </cell>
          <cell r="AC25" t="e">
            <v>#N/A</v>
          </cell>
          <cell r="AD25" t="str">
            <v>0113-27</v>
          </cell>
          <cell r="AE25" t="e">
            <v>#VALUE!</v>
          </cell>
        </row>
        <row r="26">
          <cell r="A26" t="str">
            <v>114-27</v>
          </cell>
          <cell r="B26" t="str">
            <v>?</v>
          </cell>
          <cell r="C26" t="str">
            <v>?</v>
          </cell>
          <cell r="D26" t="str">
            <v>?</v>
          </cell>
          <cell r="E26" t="str">
            <v>?</v>
          </cell>
          <cell r="F26" t="str">
            <v>?</v>
          </cell>
          <cell r="G26" t="str">
            <v>?</v>
          </cell>
          <cell r="H26" t="str">
            <v>?</v>
          </cell>
          <cell r="I26" t="str">
            <v>?</v>
          </cell>
          <cell r="J26">
            <v>0</v>
          </cell>
          <cell r="K26" t="e">
            <v>#VALUE!</v>
          </cell>
          <cell r="L26" t="e">
            <v>#N/A</v>
          </cell>
          <cell r="M26" t="e">
            <v>#VALUE!</v>
          </cell>
          <cell r="P26">
            <v>1</v>
          </cell>
          <cell r="R26" t="str">
            <v>No initialization attempt recorded</v>
          </cell>
          <cell r="S26">
            <v>0</v>
          </cell>
          <cell r="T26" t="str">
            <v>Southbound</v>
          </cell>
          <cell r="U26">
            <v>0</v>
          </cell>
          <cell r="V26" t="e">
            <v>#VALUE!</v>
          </cell>
          <cell r="W26" t="e">
            <v>#VALUE!</v>
          </cell>
          <cell r="X26">
            <v>1</v>
          </cell>
          <cell r="Y26" t="e">
            <v>#VALUE!</v>
          </cell>
          <cell r="Z26" t="e">
            <v>#VALUE!</v>
          </cell>
          <cell r="AA26" t="e">
            <v>#VALUE!</v>
          </cell>
          <cell r="AB26" t="e">
            <v>#N/A</v>
          </cell>
          <cell r="AC26" t="e">
            <v>#N/A</v>
          </cell>
          <cell r="AD26" t="str">
            <v>0114-27</v>
          </cell>
          <cell r="AE26" t="e">
            <v>#VALUE!</v>
          </cell>
        </row>
        <row r="27">
          <cell r="A27" t="str">
            <v>115-27</v>
          </cell>
          <cell r="B27">
            <v>4029</v>
          </cell>
          <cell r="C27" t="str">
            <v>DE.1.0.7.0</v>
          </cell>
          <cell r="D27" t="str">
            <v>204:757</v>
          </cell>
          <cell r="E27">
            <v>42578.228773148148</v>
          </cell>
          <cell r="F27">
            <v>42578.229861111111</v>
          </cell>
          <cell r="G27">
            <v>1</v>
          </cell>
          <cell r="H27" t="str">
            <v>204:233302</v>
          </cell>
          <cell r="I27">
            <v>42578.259756944448</v>
          </cell>
          <cell r="J27">
            <v>0</v>
          </cell>
          <cell r="K27" t="str">
            <v>4029/4030</v>
          </cell>
          <cell r="L27" t="str">
            <v>BRANNON</v>
          </cell>
          <cell r="M27">
            <v>2.9895833336922806E-2</v>
          </cell>
          <cell r="N27">
            <v>43.05000000516884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https://search-rtdc-monitor-bjffxe2xuh6vdkpspy63sjmuny.us-east-1.es.amazonaws.com/_plugin/kibana/#/discover/Steve-Slow-Train-Analysis-(2080s-and-2083s)?_g=(refreshInterval:(display:Off,section:0,value:0),time:(from:'2016-07-27 04:29:26-0600',mode:absolute,to:'2016-07-27 07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7.5700000000000003E-2</v>
          </cell>
          <cell r="Z27">
            <v>23.330200000000001</v>
          </cell>
          <cell r="AA27">
            <v>23.2545</v>
          </cell>
          <cell r="AB27" t="e">
            <v>#N/A</v>
          </cell>
          <cell r="AC27" t="e">
            <v>#N/A</v>
          </cell>
          <cell r="AD27" t="str">
            <v>0115-27</v>
          </cell>
          <cell r="AE27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28">
          <cell r="A28" t="str">
            <v>116-27</v>
          </cell>
          <cell r="B28">
            <v>4030</v>
          </cell>
          <cell r="C28" t="str">
            <v>DE.1.0.7.0</v>
          </cell>
          <cell r="D28" t="str">
            <v>204:232983</v>
          </cell>
          <cell r="E28">
            <v>42578.261481481481</v>
          </cell>
          <cell r="F28">
            <v>42578.262974537036</v>
          </cell>
          <cell r="G28">
            <v>2</v>
          </cell>
          <cell r="H28" t="str">
            <v>204:145</v>
          </cell>
          <cell r="I28">
            <v>42578.295729166668</v>
          </cell>
          <cell r="J28">
            <v>0</v>
          </cell>
          <cell r="K28" t="str">
            <v>4029/4030</v>
          </cell>
          <cell r="L28" t="str">
            <v>BRANNON</v>
          </cell>
          <cell r="M28">
            <v>3.2754629632108845E-2</v>
          </cell>
          <cell r="N28">
            <v>47.166666670236737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https://search-rtdc-monitor-bjffxe2xuh6vdkpspy63sjmuny.us-east-1.es.amazonaws.com/_plugin/kibana/#/discover/Steve-Slow-Train-Analysis-(2080s-and-2083s)?_g=(refreshInterval:(display:Off,section:0,value:0),time:(from:'2016-07-27 05:16:32-0600',mode:absolute,to:'2016-07-27 08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23.298300000000001</v>
          </cell>
          <cell r="Z28">
            <v>1.4500000000000001E-2</v>
          </cell>
          <cell r="AA28">
            <v>23.283799999999999</v>
          </cell>
          <cell r="AB28" t="e">
            <v>#N/A</v>
          </cell>
          <cell r="AC28" t="e">
            <v>#N/A</v>
          </cell>
          <cell r="AD28" t="str">
            <v>0116-27</v>
          </cell>
          <cell r="AE28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29">
          <cell r="A29" t="str">
            <v>117-27</v>
          </cell>
          <cell r="B29">
            <v>4040</v>
          </cell>
          <cell r="C29" t="str">
            <v>DE.1.0.7.0</v>
          </cell>
          <cell r="D29" t="str">
            <v>204:744</v>
          </cell>
          <cell r="E29">
            <v>42578.236956018518</v>
          </cell>
          <cell r="F29">
            <v>42578.238032407404</v>
          </cell>
          <cell r="G29">
            <v>1</v>
          </cell>
          <cell r="H29" t="str">
            <v>204:233336</v>
          </cell>
          <cell r="I29">
            <v>42578.264988425923</v>
          </cell>
          <cell r="J29">
            <v>0</v>
          </cell>
          <cell r="K29" t="str">
            <v>4039/4040</v>
          </cell>
          <cell r="L29" t="str">
            <v>ACKERMAN</v>
          </cell>
          <cell r="M29">
            <v>2.6956018518831115E-2</v>
          </cell>
          <cell r="N29">
            <v>38.816666667116806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https://search-rtdc-monitor-bjffxe2xuh6vdkpspy63sjmuny.us-east-1.es.amazonaws.com/_plugin/kibana/#/discover/Steve-Slow-Train-Analysis-(2080s-and-2083s)?_g=(refreshInterval:(display:Off,section:0,value:0),time:(from:'2016-07-27 04:41:13-0600',mode:absolute,to:'2016-07-27 07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9" t="str">
            <v>N</v>
          </cell>
          <cell r="X29">
            <v>1</v>
          </cell>
          <cell r="Y29">
            <v>7.4399999999999994E-2</v>
          </cell>
          <cell r="Z29">
            <v>23.333600000000001</v>
          </cell>
          <cell r="AA29">
            <v>23.2592</v>
          </cell>
          <cell r="AB29" t="e">
            <v>#N/A</v>
          </cell>
          <cell r="AC29" t="e">
            <v>#N/A</v>
          </cell>
          <cell r="AD29" t="str">
            <v>0117-27</v>
          </cell>
          <cell r="AE29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30">
          <cell r="A30" t="str">
            <v>118-27</v>
          </cell>
          <cell r="B30">
            <v>4039</v>
          </cell>
          <cell r="C30" t="str">
            <v>DE.1.0.7.0</v>
          </cell>
          <cell r="D30" t="str">
            <v>204:232986</v>
          </cell>
          <cell r="E30">
            <v>42578.275659722225</v>
          </cell>
          <cell r="F30">
            <v>42578.277141203704</v>
          </cell>
          <cell r="G30">
            <v>2</v>
          </cell>
          <cell r="H30" t="str">
            <v>204:145</v>
          </cell>
          <cell r="I30">
            <v>42578.309305555558</v>
          </cell>
          <cell r="J30">
            <v>0</v>
          </cell>
          <cell r="K30" t="str">
            <v>4039/4040</v>
          </cell>
          <cell r="L30" t="str">
            <v>ACKERMAN</v>
          </cell>
          <cell r="M30">
            <v>3.2164351854589768E-2</v>
          </cell>
          <cell r="N30">
            <v>46.316666670609266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https://search-rtdc-monitor-bjffxe2xuh6vdkpspy63sjmuny.us-east-1.es.amazonaws.com/_plugin/kibana/#/discover/Steve-Slow-Train-Analysis-(2080s-and-2083s)?_g=(refreshInterval:(display:Off,section:0,value:0),time:(from:'2016-07-27 05:36:57-0600',mode:absolute,to:'2016-07-27 08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0" t="str">
            <v>N</v>
          </cell>
          <cell r="X30">
            <v>1</v>
          </cell>
          <cell r="Y30">
            <v>23.2986</v>
          </cell>
          <cell r="Z30">
            <v>1.4500000000000001E-2</v>
          </cell>
          <cell r="AA30">
            <v>23.284099999999999</v>
          </cell>
          <cell r="AB30" t="e">
            <v>#N/A</v>
          </cell>
          <cell r="AC30" t="e">
            <v>#N/A</v>
          </cell>
          <cell r="AD30" t="str">
            <v>0118-27</v>
          </cell>
          <cell r="AE30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31">
          <cell r="A31" t="str">
            <v>119-27</v>
          </cell>
          <cell r="B31">
            <v>4027</v>
          </cell>
          <cell r="C31" t="str">
            <v>DE.1.0.7.0</v>
          </cell>
          <cell r="D31" t="str">
            <v>204:739</v>
          </cell>
          <cell r="E31">
            <v>42578.255520833336</v>
          </cell>
          <cell r="F31">
            <v>42578.256562499999</v>
          </cell>
          <cell r="G31">
            <v>1</v>
          </cell>
          <cell r="H31" t="str">
            <v>204:233326</v>
          </cell>
          <cell r="I31">
            <v>42578.283634259256</v>
          </cell>
          <cell r="J31">
            <v>0</v>
          </cell>
          <cell r="K31" t="str">
            <v>4027/4028</v>
          </cell>
          <cell r="L31" t="str">
            <v>SANTIZO</v>
          </cell>
          <cell r="M31">
            <v>2.7071759257523809E-2</v>
          </cell>
          <cell r="N31">
            <v>38.983333330834284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https://search-rtdc-monitor-bjffxe2xuh6vdkpspy63sjmuny.us-east-1.es.amazonaws.com/_plugin/kibana/#/discover/Steve-Slow-Train-Analysis-(2080s-and-2083s)?_g=(refreshInterval:(display:Off,section:0,value:0),time:(from:'2016-07-27 05:07:57-0600',mode:absolute,to:'2016-07-27 07:48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1" t="str">
            <v>N</v>
          </cell>
          <cell r="X31">
            <v>1</v>
          </cell>
          <cell r="Y31">
            <v>7.3899999999999993E-2</v>
          </cell>
          <cell r="Z31">
            <v>23.332599999999999</v>
          </cell>
          <cell r="AA31">
            <v>23.258700000000001</v>
          </cell>
          <cell r="AB31" t="e">
            <v>#N/A</v>
          </cell>
          <cell r="AC31" t="e">
            <v>#N/A</v>
          </cell>
          <cell r="AD31" t="str">
            <v>0119-27</v>
          </cell>
          <cell r="AE31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32">
          <cell r="A32" t="str">
            <v>120-27</v>
          </cell>
          <cell r="B32">
            <v>4028</v>
          </cell>
          <cell r="C32" t="str">
            <v>DE.1.0.7.0</v>
          </cell>
          <cell r="D32" t="str">
            <v>204:232988</v>
          </cell>
          <cell r="E32">
            <v>42578.287118055552</v>
          </cell>
          <cell r="F32">
            <v>42578.288043981483</v>
          </cell>
          <cell r="G32">
            <v>1</v>
          </cell>
          <cell r="H32" t="str">
            <v>204:134</v>
          </cell>
          <cell r="I32">
            <v>42578.32340277778</v>
          </cell>
          <cell r="J32">
            <v>0</v>
          </cell>
          <cell r="K32" t="str">
            <v>4027/4028</v>
          </cell>
          <cell r="L32" t="str">
            <v>SANTIZO</v>
          </cell>
          <cell r="M32">
            <v>3.5358796296350192E-2</v>
          </cell>
          <cell r="N32">
            <v>50.916666666744277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https://search-rtdc-monitor-bjffxe2xuh6vdkpspy63sjmuny.us-east-1.es.amazonaws.com/_plugin/kibana/#/discover/Steve-Slow-Train-Analysis-(2080s-and-2083s)?_g=(refreshInterval:(display:Off,section:0,value:0),time:(from:'2016-07-27 05:53:27-0600',mode:absolute,to:'2016-07-27 08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2" t="str">
            <v>N</v>
          </cell>
          <cell r="X32">
            <v>1</v>
          </cell>
          <cell r="Y32">
            <v>23.2988</v>
          </cell>
          <cell r="Z32">
            <v>1.34E-2</v>
          </cell>
          <cell r="AA32">
            <v>23.285399999999999</v>
          </cell>
          <cell r="AB32" t="e">
            <v>#N/A</v>
          </cell>
          <cell r="AC32" t="e">
            <v>#N/A</v>
          </cell>
          <cell r="AD32" t="str">
            <v>0120-27</v>
          </cell>
          <cell r="AE32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33">
          <cell r="A33" t="str">
            <v>121-27</v>
          </cell>
          <cell r="B33">
            <v>4016</v>
          </cell>
          <cell r="C33" t="str">
            <v>DE.1.0.7.0</v>
          </cell>
          <cell r="D33" t="str">
            <v>204:781</v>
          </cell>
          <cell r="E33">
            <v>42578.259768518517</v>
          </cell>
          <cell r="F33">
            <v>42578.260717592595</v>
          </cell>
          <cell r="G33">
            <v>1</v>
          </cell>
          <cell r="H33" t="str">
            <v>204:233323</v>
          </cell>
          <cell r="I33">
            <v>42578.286747685182</v>
          </cell>
          <cell r="J33">
            <v>0</v>
          </cell>
          <cell r="K33" t="str">
            <v>4015/4016</v>
          </cell>
          <cell r="L33" t="str">
            <v>SPECTOR</v>
          </cell>
          <cell r="M33">
            <v>2.6030092587461695E-2</v>
          </cell>
          <cell r="N33">
            <v>37.483333325944841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https://search-rtdc-monitor-bjffxe2xuh6vdkpspy63sjmuny.us-east-1.es.amazonaws.com/_plugin/kibana/#/discover/Steve-Slow-Train-Analysis-(2080s-and-2083s)?_g=(refreshInterval:(display:Off,section:0,value:0),time:(from:'2016-07-27 05:14:04-0600',mode:absolute,to:'2016-07-27 07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33" t="str">
            <v>N</v>
          </cell>
          <cell r="X33">
            <v>1</v>
          </cell>
          <cell r="Y33">
            <v>7.8100000000000003E-2</v>
          </cell>
          <cell r="Z33">
            <v>23.3323</v>
          </cell>
          <cell r="AA33">
            <v>23.254200000000001</v>
          </cell>
          <cell r="AB33" t="e">
            <v>#N/A</v>
          </cell>
          <cell r="AC33" t="e">
            <v>#N/A</v>
          </cell>
          <cell r="AD33" t="str">
            <v>0121-27</v>
          </cell>
          <cell r="AE33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34">
          <cell r="A34" t="str">
            <v>122-27</v>
          </cell>
          <cell r="B34">
            <v>4015</v>
          </cell>
          <cell r="C34" t="str">
            <v>DE.1.0.7.0</v>
          </cell>
          <cell r="D34" t="str">
            <v>204:233008</v>
          </cell>
          <cell r="E34">
            <v>42578.292395833334</v>
          </cell>
          <cell r="F34">
            <v>42578.293657407405</v>
          </cell>
          <cell r="G34">
            <v>1</v>
          </cell>
          <cell r="H34" t="str">
            <v>204:73794</v>
          </cell>
          <cell r="I34">
            <v>42578.315393518518</v>
          </cell>
          <cell r="J34">
            <v>0</v>
          </cell>
          <cell r="K34" t="str">
            <v>4015/4016</v>
          </cell>
          <cell r="L34" t="str">
            <v>SPECTOR</v>
          </cell>
          <cell r="M34">
            <v>2.1736111113568768E-2</v>
          </cell>
          <cell r="P34">
            <v>46.533333346014842</v>
          </cell>
          <cell r="R34" t="str">
            <v>Sand Creek 4S was STOP, signal system performed as designed. Interaction with Ulster and train behind</v>
          </cell>
          <cell r="S34">
            <v>1</v>
          </cell>
          <cell r="T34" t="str">
            <v>Southbound</v>
          </cell>
          <cell r="U34">
            <v>3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https://search-rtdc-monitor-bjffxe2xuh6vdkpspy63sjmuny.us-east-1.es.amazonaws.com/_plugin/kibana/#/discover/Steve-Slow-Train-Analysis-(2080s-and-2083s)?_g=(refreshInterval:(display:Off,section:0,value:0),time:(from:'2016-07-27 06:01:03-0600',mode:absolute,to:'2016-07-27 08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4" t="str">
            <v>Y</v>
          </cell>
          <cell r="X34">
            <v>1</v>
          </cell>
          <cell r="Y34">
            <v>23.300799999999999</v>
          </cell>
          <cell r="Z34">
            <v>7.3794000000000004</v>
          </cell>
          <cell r="AA34">
            <v>15.921399999999998</v>
          </cell>
          <cell r="AB34" t="e">
            <v>#N/A</v>
          </cell>
          <cell r="AC34" t="e">
            <v>#N/A</v>
          </cell>
          <cell r="AD34" t="str">
            <v>0122-27</v>
          </cell>
          <cell r="AE34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35">
          <cell r="A35" t="str">
            <v>122-27</v>
          </cell>
          <cell r="B35">
            <v>4015</v>
          </cell>
          <cell r="C35" t="str">
            <v>DE.1.0.7.0</v>
          </cell>
          <cell r="D35" t="str">
            <v>204:64139</v>
          </cell>
          <cell r="E35">
            <v>42578.319305555553</v>
          </cell>
          <cell r="F35">
            <v>42578.320081018515</v>
          </cell>
          <cell r="G35">
            <v>1</v>
          </cell>
          <cell r="H35" t="str">
            <v>204:130</v>
          </cell>
          <cell r="I35">
            <v>42578.330659722225</v>
          </cell>
          <cell r="J35">
            <v>0</v>
          </cell>
          <cell r="K35" t="str">
            <v>4015/4016</v>
          </cell>
          <cell r="L35" t="str">
            <v>SPECTOR</v>
          </cell>
          <cell r="M35">
            <v>1.057870371005265E-2</v>
          </cell>
          <cell r="T35" t="str">
            <v>Southbound</v>
          </cell>
          <cell r="U35">
            <v>9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https://search-rtdc-monitor-bjffxe2xuh6vdkpspy63sjmuny.us-east-1.es.amazonaws.com/_plugin/kibana/#/discover/Steve-Slow-Train-Analysis-(2080s-and-2083s)?_g=(refreshInterval:(display:Off,section:0,value:0),time:(from:'2016-07-27 06:39:48-0600',mode:absolute,to:'2016-07-27 08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5" t="str">
            <v>Y</v>
          </cell>
          <cell r="X35">
            <v>0</v>
          </cell>
          <cell r="Y35">
            <v>6.4138999999999999</v>
          </cell>
          <cell r="Z35">
            <v>1.2999999999999999E-2</v>
          </cell>
          <cell r="AA35">
            <v>6.4009</v>
          </cell>
          <cell r="AB35" t="e">
            <v>#N/A</v>
          </cell>
          <cell r="AC35" t="e">
            <v>#N/A</v>
          </cell>
          <cell r="AD35" t="str">
            <v>0122-27</v>
          </cell>
          <cell r="AE35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36">
          <cell r="A36" t="str">
            <v>123-27</v>
          </cell>
          <cell r="B36">
            <v>4038</v>
          </cell>
          <cell r="C36" t="str">
            <v>DE.1.0.7.0</v>
          </cell>
          <cell r="D36" t="str">
            <v>204:431</v>
          </cell>
          <cell r="E36">
            <v>42578.273090277777</v>
          </cell>
          <cell r="F36">
            <v>42578.274016203701</v>
          </cell>
          <cell r="G36">
            <v>1</v>
          </cell>
          <cell r="H36" t="str">
            <v>204:233307</v>
          </cell>
          <cell r="I36">
            <v>42578.298888888887</v>
          </cell>
          <cell r="J36">
            <v>0</v>
          </cell>
          <cell r="K36" t="str">
            <v>4037/4038</v>
          </cell>
          <cell r="L36" t="str">
            <v>NELSON</v>
          </cell>
          <cell r="M36">
            <v>2.4872685185982846E-2</v>
          </cell>
          <cell r="N36">
            <v>35.816666667815298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https://search-rtdc-monitor-bjffxe2xuh6vdkpspy63sjmuny.us-east-1.es.amazonaws.com/_plugin/kibana/#/discover/Steve-Slow-Train-Analysis-(2080s-and-2083s)?_g=(refreshInterval:(display:Off,section:0,value:0),time:(from:'2016-07-27 05:33:15-0600',mode:absolute,to:'2016-07-27 08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6" t="str">
            <v>N</v>
          </cell>
          <cell r="X36">
            <v>1</v>
          </cell>
          <cell r="Y36">
            <v>4.3099999999999999E-2</v>
          </cell>
          <cell r="Z36">
            <v>23.3307</v>
          </cell>
          <cell r="AA36">
            <v>23.287600000000001</v>
          </cell>
          <cell r="AB36" t="e">
            <v>#N/A</v>
          </cell>
          <cell r="AC36" t="e">
            <v>#N/A</v>
          </cell>
          <cell r="AD36" t="str">
            <v>0123-27</v>
          </cell>
          <cell r="AE36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37">
          <cell r="A37" t="str">
            <v>124-27</v>
          </cell>
          <cell r="B37">
            <v>4037</v>
          </cell>
          <cell r="C37" t="str">
            <v>DE.1.0.7.0</v>
          </cell>
          <cell r="D37" t="str">
            <v>204:232971</v>
          </cell>
          <cell r="E37">
            <v>42578.304456018515</v>
          </cell>
          <cell r="F37">
            <v>42578.305532407408</v>
          </cell>
          <cell r="G37">
            <v>1</v>
          </cell>
          <cell r="H37" t="str">
            <v>204:141</v>
          </cell>
          <cell r="I37">
            <v>42578.337442129632</v>
          </cell>
          <cell r="J37">
            <v>0</v>
          </cell>
          <cell r="K37" t="str">
            <v>4037/4038</v>
          </cell>
          <cell r="L37" t="str">
            <v>NELSON</v>
          </cell>
          <cell r="M37">
            <v>3.1909722223645076E-2</v>
          </cell>
          <cell r="N37">
            <v>45.95000000204891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https://search-rtdc-monitor-bjffxe2xuh6vdkpspy63sjmuny.us-east-1.es.amazonaws.com/_plugin/kibana/#/discover/Steve-Slow-Train-Analysis-(2080s-and-2083s)?_g=(refreshInterval:(display:Off,section:0,value:0),time:(from:'2016-07-27 06:18:25-0600',mode:absolute,to:'2016-07-27 09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7" t="str">
            <v>N</v>
          </cell>
          <cell r="X37">
            <v>1</v>
          </cell>
          <cell r="Y37">
            <v>23.2971</v>
          </cell>
          <cell r="Z37">
            <v>1.41E-2</v>
          </cell>
          <cell r="AA37">
            <v>23.283000000000001</v>
          </cell>
          <cell r="AB37" t="e">
            <v>#N/A</v>
          </cell>
          <cell r="AC37" t="e">
            <v>#N/A</v>
          </cell>
          <cell r="AD37" t="str">
            <v>0124-27</v>
          </cell>
          <cell r="AE37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38">
          <cell r="A38" t="str">
            <v>125-27</v>
          </cell>
          <cell r="B38">
            <v>4007</v>
          </cell>
          <cell r="C38" t="str">
            <v>DE.1.0.7.0</v>
          </cell>
          <cell r="D38" t="str">
            <v>204:19126</v>
          </cell>
          <cell r="E38">
            <v>42578.290625000001</v>
          </cell>
          <cell r="F38">
            <v>42578.291261574072</v>
          </cell>
          <cell r="G38">
            <v>0</v>
          </cell>
          <cell r="H38" t="str">
            <v>204:233319</v>
          </cell>
          <cell r="I38">
            <v>42578.313043981485</v>
          </cell>
          <cell r="J38">
            <v>2</v>
          </cell>
          <cell r="K38" t="str">
            <v>4007/4008</v>
          </cell>
          <cell r="L38" t="str">
            <v>ROCHA</v>
          </cell>
          <cell r="M38">
            <v>2.178240741341142E-2</v>
          </cell>
          <cell r="P38">
            <v>31.366666675312445</v>
          </cell>
          <cell r="R38" t="str">
            <v>Dispatcher error, init'd at 38th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https://search-rtdc-monitor-bjffxe2xuh6vdkpspy63sjmuny.us-east-1.es.amazonaws.com/_plugin/kibana/#/discover/Steve-Slow-Train-Analysis-(2080s-and-2083s)?_g=(refreshInterval:(display:Off,section:0,value:0),time:(from:'2016-07-27 05:58:30-0600',mode:absolute,to:'2016-07-27 08:30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8" t="str">
            <v>Y</v>
          </cell>
          <cell r="X38">
            <v>1</v>
          </cell>
          <cell r="Y38">
            <v>1.9126000000000001</v>
          </cell>
          <cell r="Z38">
            <v>23.331900000000001</v>
          </cell>
          <cell r="AA38">
            <v>21.4193</v>
          </cell>
          <cell r="AB38" t="e">
            <v>#N/A</v>
          </cell>
          <cell r="AC38" t="e">
            <v>#N/A</v>
          </cell>
          <cell r="AD38" t="str">
            <v>0125-27</v>
          </cell>
          <cell r="AE38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39">
          <cell r="A39" t="str">
            <v>126-27</v>
          </cell>
          <cell r="B39">
            <v>4008</v>
          </cell>
          <cell r="C39" t="str">
            <v>DE.1.0.7.0</v>
          </cell>
          <cell r="D39" t="str">
            <v>204:232998</v>
          </cell>
          <cell r="E39">
            <v>42578.316435185188</v>
          </cell>
          <cell r="F39">
            <v>42578.318495370368</v>
          </cell>
          <cell r="G39">
            <v>2</v>
          </cell>
          <cell r="H39" t="str">
            <v>204:138</v>
          </cell>
          <cell r="I39">
            <v>42578.350034722222</v>
          </cell>
          <cell r="J39">
            <v>1</v>
          </cell>
          <cell r="K39" t="str">
            <v>4007/4008</v>
          </cell>
          <cell r="L39" t="str">
            <v>ROCHA</v>
          </cell>
          <cell r="M39">
            <v>3.1539351854007691E-2</v>
          </cell>
          <cell r="N39">
            <v>45.416666669771075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https://search-rtdc-monitor-bjffxe2xuh6vdkpspy63sjmuny.us-east-1.es.amazonaws.com/_plugin/kibana/#/discover/Steve-Slow-Train-Analysis-(2080s-and-2083s)?_g=(refreshInterval:(display:Off,section:0,value:0),time:(from:'2016-07-27 06:35:40-0600',mode:absolute,to:'2016-07-27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9" t="str">
            <v>N</v>
          </cell>
          <cell r="X39">
            <v>1</v>
          </cell>
          <cell r="Y39">
            <v>23.299800000000001</v>
          </cell>
          <cell r="Z39">
            <v>1.38E-2</v>
          </cell>
          <cell r="AA39">
            <v>23.286000000000001</v>
          </cell>
          <cell r="AB39">
            <v>33257</v>
          </cell>
          <cell r="AC39" t="str">
            <v>GRADE CROSSING</v>
          </cell>
          <cell r="AD39" t="str">
            <v>0126-27</v>
          </cell>
          <cell r="AE39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40">
          <cell r="A40" t="str">
            <v>127-27</v>
          </cell>
          <cell r="B40">
            <v>4009</v>
          </cell>
          <cell r="C40" t="str">
            <v>DE.1.0.7.0</v>
          </cell>
          <cell r="D40" t="str">
            <v>204:431</v>
          </cell>
          <cell r="E40">
            <v>42578.287280092591</v>
          </cell>
          <cell r="F40">
            <v>42578.288518518515</v>
          </cell>
          <cell r="G40">
            <v>1</v>
          </cell>
          <cell r="H40" t="str">
            <v>204:233309</v>
          </cell>
          <cell r="I40">
            <v>42578.318067129629</v>
          </cell>
          <cell r="J40">
            <v>0</v>
          </cell>
          <cell r="K40" t="str">
            <v>4009/4010</v>
          </cell>
          <cell r="L40" t="str">
            <v>MAELZER</v>
          </cell>
          <cell r="M40">
            <v>2.9548611113568768E-2</v>
          </cell>
          <cell r="N40">
            <v>42.550000003539026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https://search-rtdc-monitor-bjffxe2xuh6vdkpspy63sjmuny.us-east-1.es.amazonaws.com/_plugin/kibana/#/discover/Steve-Slow-Train-Analysis-(2080s-and-2083s)?_g=(refreshInterval:(display:Off,section:0,value:0),time:(from:'2016-07-27 05:53:41-0600',mode:absolute,to:'2016-07-27 08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N</v>
          </cell>
          <cell r="X40">
            <v>1</v>
          </cell>
          <cell r="Y40">
            <v>4.3099999999999999E-2</v>
          </cell>
          <cell r="Z40">
            <v>23.3309</v>
          </cell>
          <cell r="AA40">
            <v>23.287800000000001</v>
          </cell>
          <cell r="AB40" t="e">
            <v>#N/A</v>
          </cell>
          <cell r="AC40" t="e">
            <v>#N/A</v>
          </cell>
          <cell r="AD40" t="str">
            <v>0127-27</v>
          </cell>
          <cell r="AE40" t="str">
            <v>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 &amp; 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</v>
          </cell>
        </row>
        <row r="41">
          <cell r="A41" t="str">
            <v>128-27</v>
          </cell>
          <cell r="B41">
            <v>4010</v>
          </cell>
          <cell r="C41" t="str">
            <v>DE.1.0.7.0</v>
          </cell>
          <cell r="D41" t="str">
            <v>204:232986</v>
          </cell>
          <cell r="E41">
            <v>42578.323182870372</v>
          </cell>
          <cell r="F41">
            <v>42578.324317129627</v>
          </cell>
          <cell r="G41">
            <v>1</v>
          </cell>
          <cell r="H41" t="str">
            <v>204:225</v>
          </cell>
          <cell r="I41">
            <v>42578.357800925929</v>
          </cell>
          <cell r="J41">
            <v>1</v>
          </cell>
          <cell r="K41" t="str">
            <v>4009/4010</v>
          </cell>
          <cell r="L41" t="str">
            <v>MAELZER</v>
          </cell>
          <cell r="M41">
            <v>3.348379630187992E-2</v>
          </cell>
          <cell r="N41">
            <v>48.216666674707085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https://search-rtdc-monitor-bjffxe2xuh6vdkpspy63sjmuny.us-east-1.es.amazonaws.com/_plugin/kibana/#/discover/Steve-Slow-Train-Analysis-(2080s-and-2083s)?_g=(refreshInterval:(display:Off,section:0,value:0),time:(from:'2016-07-27 06:45:23-0600',mode:absolute,to:'2016-07-27 09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23.2986</v>
          </cell>
          <cell r="Z41">
            <v>2.2499999999999999E-2</v>
          </cell>
          <cell r="AA41">
            <v>23.2761</v>
          </cell>
          <cell r="AB41" t="e">
            <v>#N/A</v>
          </cell>
          <cell r="AC41" t="e">
            <v>#N/A</v>
          </cell>
          <cell r="AD41" t="str">
            <v>0128-27</v>
          </cell>
          <cell r="AE41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42">
          <cell r="A42" t="str">
            <v>129-27</v>
          </cell>
          <cell r="B42">
            <v>4029</v>
          </cell>
          <cell r="C42" t="str">
            <v>DE.1.0.7.0</v>
          </cell>
          <cell r="D42" t="str">
            <v>204:19129</v>
          </cell>
          <cell r="E42">
            <v>42578.30541666667</v>
          </cell>
          <cell r="F42">
            <v>42578.306400462963</v>
          </cell>
          <cell r="G42">
            <v>1</v>
          </cell>
          <cell r="H42" t="str">
            <v>204:233310</v>
          </cell>
          <cell r="I42">
            <v>42578.32949074074</v>
          </cell>
          <cell r="J42">
            <v>1</v>
          </cell>
          <cell r="K42" t="str">
            <v>4029/4030</v>
          </cell>
          <cell r="L42" t="str">
            <v>BRANNON</v>
          </cell>
          <cell r="M42">
            <v>2.3090277776645962E-2</v>
          </cell>
          <cell r="P42">
            <v>33.249999998370185</v>
          </cell>
          <cell r="R42" t="str">
            <v>Dispatcher error, init'd at 38th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https://search-rtdc-monitor-bjffxe2xuh6vdkpspy63sjmuny.us-east-1.es.amazonaws.com/_plugin/kibana/#/discover/Steve-Slow-Train-Analysis-(2080s-and-2083s)?_g=(refreshInterval:(display:Off,section:0,value:0),time:(from:'2016-07-27 06:19:48-0600',mode:absolute,to:'2016-07-27 08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2" t="str">
            <v>Y</v>
          </cell>
          <cell r="X42">
            <v>1</v>
          </cell>
          <cell r="Y42">
            <v>1.9129</v>
          </cell>
          <cell r="Z42">
            <v>23.331</v>
          </cell>
          <cell r="AA42">
            <v>21.418099999999999</v>
          </cell>
          <cell r="AB42" t="e">
            <v>#N/A</v>
          </cell>
          <cell r="AC42" t="e">
            <v>#N/A</v>
          </cell>
          <cell r="AD42" t="str">
            <v>0129-27</v>
          </cell>
          <cell r="AE42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43">
          <cell r="A43" t="str">
            <v>130-27</v>
          </cell>
          <cell r="B43">
            <v>4030</v>
          </cell>
          <cell r="C43" t="str">
            <v>DE.1.0.7.0</v>
          </cell>
          <cell r="D43" t="str">
            <v>204:233021</v>
          </cell>
          <cell r="E43">
            <v>42578.338703703703</v>
          </cell>
          <cell r="F43">
            <v>42578.339722222219</v>
          </cell>
          <cell r="G43">
            <v>1</v>
          </cell>
          <cell r="H43" t="str">
            <v>204:172</v>
          </cell>
          <cell r="I43">
            <v>42578.373611111114</v>
          </cell>
          <cell r="J43">
            <v>0</v>
          </cell>
          <cell r="K43" t="str">
            <v>4029/4030</v>
          </cell>
          <cell r="L43" t="str">
            <v>BRANNON</v>
          </cell>
          <cell r="M43">
            <v>3.3888888894580305E-2</v>
          </cell>
          <cell r="N43">
            <v>48.800000008195639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https://search-rtdc-monitor-bjffxe2xuh6vdkpspy63sjmuny.us-east-1.es.amazonaws.com/_plugin/kibana/#/discover/Steve-Slow-Train-Analysis-(2080s-and-2083s)?_g=(refreshInterval:(display:Off,section:0,value:0),time:(from:'2016-07-27 07:07:44-0600',mode:absolute,to:'2016-07-27 09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3" t="str">
            <v>N</v>
          </cell>
          <cell r="X43">
            <v>1</v>
          </cell>
          <cell r="Y43">
            <v>23.302099999999999</v>
          </cell>
          <cell r="Z43">
            <v>1.72E-2</v>
          </cell>
          <cell r="AA43">
            <v>23.2849</v>
          </cell>
          <cell r="AB43" t="e">
            <v>#N/A</v>
          </cell>
          <cell r="AC43" t="e">
            <v>#N/A</v>
          </cell>
          <cell r="AD43" t="str">
            <v>0130-27</v>
          </cell>
          <cell r="AE43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44">
          <cell r="A44" t="str">
            <v>131-27</v>
          </cell>
          <cell r="B44">
            <v>4040</v>
          </cell>
          <cell r="C44" t="str">
            <v>DE.1.0.7.0</v>
          </cell>
          <cell r="D44" t="str">
            <v>204:420</v>
          </cell>
          <cell r="E44">
            <v>42578.311585648145</v>
          </cell>
          <cell r="F44">
            <v>42578.312384259261</v>
          </cell>
          <cell r="G44">
            <v>1</v>
          </cell>
          <cell r="H44" t="str">
            <v>204:233318</v>
          </cell>
          <cell r="I44">
            <v>42578.338391203702</v>
          </cell>
          <cell r="J44">
            <v>0</v>
          </cell>
          <cell r="K44" t="str">
            <v>4039/4040</v>
          </cell>
          <cell r="L44" t="str">
            <v>ACKERMAN</v>
          </cell>
          <cell r="M44">
            <v>2.6006944441178348E-2</v>
          </cell>
          <cell r="N44">
            <v>37.449999995296821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https://search-rtdc-monitor-bjffxe2xuh6vdkpspy63sjmuny.us-east-1.es.amazonaws.com/_plugin/kibana/#/discover/Steve-Slow-Train-Analysis-(2080s-and-2083s)?_g=(refreshInterval:(display:Off,section:0,value:0),time:(from:'2016-07-27 06:28:41-0600',mode:absolute,to:'2016-07-27 09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44" t="str">
            <v>N</v>
          </cell>
          <cell r="X44">
            <v>1</v>
          </cell>
          <cell r="Y44">
            <v>4.2000000000000003E-2</v>
          </cell>
          <cell r="Z44">
            <v>23.331800000000001</v>
          </cell>
          <cell r="AA44">
            <v>23.2898</v>
          </cell>
          <cell r="AB44" t="e">
            <v>#N/A</v>
          </cell>
          <cell r="AC44" t="e">
            <v>#N/A</v>
          </cell>
          <cell r="AD44" t="str">
            <v>0131-27</v>
          </cell>
          <cell r="AE44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45">
          <cell r="A45" t="str">
            <v>132-27</v>
          </cell>
          <cell r="B45">
            <v>4039</v>
          </cell>
          <cell r="C45" t="str">
            <v>DE.1.0.7.0</v>
          </cell>
          <cell r="D45" t="str">
            <v>204:233000</v>
          </cell>
          <cell r="E45">
            <v>42578.346168981479</v>
          </cell>
          <cell r="F45">
            <v>42578.347175925926</v>
          </cell>
          <cell r="G45">
            <v>1</v>
          </cell>
          <cell r="H45" t="str">
            <v>204:136</v>
          </cell>
          <cell r="I45">
            <v>42578.380069444444</v>
          </cell>
          <cell r="J45">
            <v>0</v>
          </cell>
          <cell r="K45" t="str">
            <v>4039/4040</v>
          </cell>
          <cell r="L45" t="str">
            <v>ACKERMAN</v>
          </cell>
          <cell r="M45">
            <v>3.2893518517084885E-2</v>
          </cell>
          <cell r="N45">
            <v>47.366666664602235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https://search-rtdc-monitor-bjffxe2xuh6vdkpspy63sjmuny.us-east-1.es.amazonaws.com/_plugin/kibana/#/discover/Steve-Slow-Train-Analysis-(2080s-and-2083s)?_g=(refreshInterval:(display:Off,section:0,value:0),time:(from:'2016-07-27 07:18:29-0600',mode:absolute,to:'2016-07-27 10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45" t="str">
            <v>N</v>
          </cell>
          <cell r="X45">
            <v>1</v>
          </cell>
          <cell r="Y45">
            <v>23.3</v>
          </cell>
          <cell r="Z45">
            <v>1.3599999999999999E-2</v>
          </cell>
          <cell r="AA45">
            <v>23.2864</v>
          </cell>
          <cell r="AB45" t="e">
            <v>#N/A</v>
          </cell>
          <cell r="AC45" t="e">
            <v>#N/A</v>
          </cell>
          <cell r="AD45" t="str">
            <v>0132-27</v>
          </cell>
          <cell r="AE45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46">
          <cell r="A46" t="str">
            <v>133-27</v>
          </cell>
          <cell r="B46">
            <v>4027</v>
          </cell>
          <cell r="C46" t="str">
            <v>DE.1.0.7.0</v>
          </cell>
          <cell r="D46" t="str">
            <v>204:446</v>
          </cell>
          <cell r="E46">
            <v>42578.325439814813</v>
          </cell>
          <cell r="F46">
            <v>42578.326597222222</v>
          </cell>
          <cell r="G46">
            <v>1</v>
          </cell>
          <cell r="H46" t="str">
            <v>204:233301</v>
          </cell>
          <cell r="I46">
            <v>42578.355451388888</v>
          </cell>
          <cell r="J46">
            <v>0</v>
          </cell>
          <cell r="K46" t="str">
            <v>4027/4028</v>
          </cell>
          <cell r="L46" t="str">
            <v>SANTIZO</v>
          </cell>
          <cell r="M46">
            <v>2.8854166666860692E-2</v>
          </cell>
          <cell r="N46">
            <v>41.550000000279397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https://search-rtdc-monitor-bjffxe2xuh6vdkpspy63sjmuny.us-east-1.es.amazonaws.com/_plugin/kibana/#/discover/Steve-Slow-Train-Analysis-(2080s-and-2083s)?_g=(refreshInterval:(display:Off,section:0,value:0),time:(from:'2016-07-27 06:48:38-0600',mode:absolute,to:'2016-07-27 09:31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6" t="str">
            <v>N</v>
          </cell>
          <cell r="X46">
            <v>1</v>
          </cell>
          <cell r="Y46">
            <v>4.4600000000000001E-2</v>
          </cell>
          <cell r="Z46">
            <v>23.330100000000002</v>
          </cell>
          <cell r="AA46">
            <v>23.285500000000003</v>
          </cell>
          <cell r="AB46" t="e">
            <v>#N/A</v>
          </cell>
          <cell r="AC46" t="e">
            <v>#N/A</v>
          </cell>
          <cell r="AD46" t="str">
            <v>0133-27</v>
          </cell>
          <cell r="AE46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47">
          <cell r="A47" t="str">
            <v>134-27</v>
          </cell>
          <cell r="B47">
            <v>4028</v>
          </cell>
          <cell r="C47" t="str">
            <v>DE.1.0.7.0</v>
          </cell>
          <cell r="D47" t="str">
            <v>204:232984</v>
          </cell>
          <cell r="E47">
            <v>42578.359016203707</v>
          </cell>
          <cell r="F47">
            <v>42578.359849537039</v>
          </cell>
          <cell r="G47">
            <v>1</v>
          </cell>
          <cell r="H47" t="str">
            <v>204:149</v>
          </cell>
          <cell r="I47">
            <v>42578.388298611113</v>
          </cell>
          <cell r="J47">
            <v>0</v>
          </cell>
          <cell r="K47" t="str">
            <v>4027/4028</v>
          </cell>
          <cell r="L47" t="str">
            <v>SANTIZO</v>
          </cell>
          <cell r="M47">
            <v>2.8449074074160308E-2</v>
          </cell>
          <cell r="N47">
            <v>40.966666666790843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https://search-rtdc-monitor-bjffxe2xuh6vdkpspy63sjmuny.us-east-1.es.amazonaws.com/_plugin/kibana/#/discover/Steve-Slow-Train-Analysis-(2080s-and-2083s)?_g=(refreshInterval:(display:Off,section:0,value:0),time:(from:'2016-07-27 07:36:59-0600',mode:absolute,to:'2016-07-27 10:19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7" t="str">
            <v>N</v>
          </cell>
          <cell r="X47">
            <v>1</v>
          </cell>
          <cell r="Y47">
            <v>23.298400000000001</v>
          </cell>
          <cell r="Z47">
            <v>1.49E-2</v>
          </cell>
          <cell r="AA47">
            <v>23.2835</v>
          </cell>
          <cell r="AB47" t="e">
            <v>#N/A</v>
          </cell>
          <cell r="AC47" t="e">
            <v>#N/A</v>
          </cell>
          <cell r="AD47" t="str">
            <v>0134-27</v>
          </cell>
          <cell r="AE47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48">
          <cell r="A48" t="str">
            <v>135-27</v>
          </cell>
          <cell r="B48">
            <v>4016</v>
          </cell>
          <cell r="C48" t="str">
            <v>DE.1.0.7.0</v>
          </cell>
          <cell r="D48" t="str">
            <v>204:440</v>
          </cell>
          <cell r="E48">
            <v>42578.332418981481</v>
          </cell>
          <cell r="F48">
            <v>42578.333356481482</v>
          </cell>
          <cell r="G48">
            <v>1</v>
          </cell>
          <cell r="H48" t="str">
            <v>204:233280</v>
          </cell>
          <cell r="I48">
            <v>42578.359629629631</v>
          </cell>
          <cell r="J48">
            <v>1</v>
          </cell>
          <cell r="K48" t="str">
            <v>4015/4016</v>
          </cell>
          <cell r="L48" t="str">
            <v>SPECTOR</v>
          </cell>
          <cell r="M48">
            <v>2.6273148148902692E-2</v>
          </cell>
          <cell r="N48">
            <v>37.833333334419876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https://search-rtdc-monitor-bjffxe2xuh6vdkpspy63sjmuny.us-east-1.es.amazonaws.com/_plugin/kibana/#/discover/Steve-Slow-Train-Analysis-(2080s-and-2083s)?_g=(refreshInterval:(display:Off,section:0,value:0),time:(from:'2016-07-27 06:58:41-0600',mode:absolute,to:'2016-07-27 09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8" t="str">
            <v>N</v>
          </cell>
          <cell r="X48">
            <v>1</v>
          </cell>
          <cell r="Y48">
            <v>4.3999999999999997E-2</v>
          </cell>
          <cell r="Z48">
            <v>23.327999999999999</v>
          </cell>
          <cell r="AA48">
            <v>23.283999999999999</v>
          </cell>
          <cell r="AB48" t="e">
            <v>#N/A</v>
          </cell>
          <cell r="AC48" t="e">
            <v>#N/A</v>
          </cell>
          <cell r="AD48" t="str">
            <v>0135-27</v>
          </cell>
          <cell r="AE48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49">
          <cell r="A49" t="str">
            <v>136-27</v>
          </cell>
          <cell r="B49">
            <v>4015</v>
          </cell>
          <cell r="C49" t="str">
            <v>DE.1.0.7.0</v>
          </cell>
          <cell r="D49" t="str">
            <v>204:232966</v>
          </cell>
          <cell r="E49">
            <v>42578.3672337963</v>
          </cell>
          <cell r="F49">
            <v>42578.36824074074</v>
          </cell>
          <cell r="G49">
            <v>1</v>
          </cell>
          <cell r="H49" t="str">
            <v>204:145</v>
          </cell>
          <cell r="I49">
            <v>42578.402303240742</v>
          </cell>
          <cell r="J49">
            <v>0</v>
          </cell>
          <cell r="K49" t="str">
            <v>4015/4016</v>
          </cell>
          <cell r="L49" t="str">
            <v>SPECTOR</v>
          </cell>
          <cell r="M49">
            <v>3.4062500002619345E-2</v>
          </cell>
          <cell r="N49">
            <v>49.050000003771856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https://search-rtdc-monitor-bjffxe2xuh6vdkpspy63sjmuny.us-east-1.es.amazonaws.com/_plugin/kibana/#/discover/Steve-Slow-Train-Analysis-(2080s-and-2083s)?_g=(refreshInterval:(display:Off,section:0,value:0),time:(from:'2016-07-27 07:48:49-0600',mode:absolute,to:'2016-07-27 10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9" t="str">
            <v>N</v>
          </cell>
          <cell r="X49">
            <v>1</v>
          </cell>
          <cell r="Y49">
            <v>23.296600000000002</v>
          </cell>
          <cell r="Z49">
            <v>1.4500000000000001E-2</v>
          </cell>
          <cell r="AA49">
            <v>23.2821</v>
          </cell>
          <cell r="AB49" t="e">
            <v>#N/A</v>
          </cell>
          <cell r="AC49" t="e">
            <v>#N/A</v>
          </cell>
          <cell r="AD49" t="str">
            <v>0136-27</v>
          </cell>
          <cell r="AE49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50">
          <cell r="A50" t="str">
            <v>137-27</v>
          </cell>
          <cell r="B50">
            <v>4038</v>
          </cell>
          <cell r="C50" t="str">
            <v>DE.1.0.7.0</v>
          </cell>
          <cell r="D50" t="str">
            <v>204:453</v>
          </cell>
          <cell r="E50">
            <v>42578.339201388888</v>
          </cell>
          <cell r="F50">
            <v>42578.340416666666</v>
          </cell>
          <cell r="G50">
            <v>1</v>
          </cell>
          <cell r="H50" t="str">
            <v>204:233299</v>
          </cell>
          <cell r="I50">
            <v>42578.368541666663</v>
          </cell>
          <cell r="J50">
            <v>0</v>
          </cell>
          <cell r="K50" t="str">
            <v>4037/4038</v>
          </cell>
          <cell r="L50" t="str">
            <v>NELSON</v>
          </cell>
          <cell r="M50">
            <v>2.8124999997089617E-2</v>
          </cell>
          <cell r="N50">
            <v>40.499999995809048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https://search-rtdc-monitor-bjffxe2xuh6vdkpspy63sjmuny.us-east-1.es.amazonaws.com/_plugin/kibana/#/discover/Steve-Slow-Train-Analysis-(2080s-and-2083s)?_g=(refreshInterval:(display:Off,section:0,value:0),time:(from:'2016-07-27 07:08:27-0600',mode:absolute,to:'2016-07-27 09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0" t="str">
            <v>N</v>
          </cell>
          <cell r="X50">
            <v>1</v>
          </cell>
          <cell r="Y50">
            <v>4.53E-2</v>
          </cell>
          <cell r="Z50">
            <v>23.329899999999999</v>
          </cell>
          <cell r="AA50">
            <v>23.284599999999998</v>
          </cell>
          <cell r="AB50" t="e">
            <v>#N/A</v>
          </cell>
          <cell r="AC50" t="e">
            <v>#N/A</v>
          </cell>
          <cell r="AD50" t="str">
            <v>0137-27</v>
          </cell>
          <cell r="AE50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51">
          <cell r="A51" t="str">
            <v>138-27</v>
          </cell>
          <cell r="B51">
            <v>4037</v>
          </cell>
          <cell r="C51" t="str">
            <v>DE.1.0.7.0</v>
          </cell>
          <cell r="D51" t="str">
            <v>204:232984</v>
          </cell>
          <cell r="E51">
            <v>42578.375520833331</v>
          </cell>
          <cell r="F51">
            <v>42578.376504629632</v>
          </cell>
          <cell r="G51">
            <v>1</v>
          </cell>
          <cell r="H51" t="str">
            <v>204:138</v>
          </cell>
          <cell r="I51">
            <v>42578.410960648151</v>
          </cell>
          <cell r="J51">
            <v>0</v>
          </cell>
          <cell r="K51" t="str">
            <v>4037/4038</v>
          </cell>
          <cell r="L51" t="str">
            <v>NELSON</v>
          </cell>
          <cell r="M51">
            <v>3.4456018518540077E-2</v>
          </cell>
          <cell r="N51">
            <v>49.616666666697711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https://search-rtdc-monitor-bjffxe2xuh6vdkpspy63sjmuny.us-east-1.es.amazonaws.com/_plugin/kibana/#/discover/Steve-Slow-Train-Analysis-(2080s-and-2083s)?_g=(refreshInterval:(display:Off,section:0,value:0),time:(from:'2016-07-27 08:00:45-0600',mode:absolute,to:'2016-07-27 10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1" t="str">
            <v>N</v>
          </cell>
          <cell r="X51">
            <v>1</v>
          </cell>
          <cell r="Y51">
            <v>23.298400000000001</v>
          </cell>
          <cell r="Z51">
            <v>1.38E-2</v>
          </cell>
          <cell r="AA51">
            <v>23.284600000000001</v>
          </cell>
          <cell r="AB51" t="e">
            <v>#N/A</v>
          </cell>
          <cell r="AC51" t="e">
            <v>#N/A</v>
          </cell>
          <cell r="AD51" t="str">
            <v>0138-27</v>
          </cell>
          <cell r="AE51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52">
          <cell r="A52" t="str">
            <v>139-27</v>
          </cell>
          <cell r="B52">
            <v>4007</v>
          </cell>
          <cell r="C52" t="str">
            <v>DE.1.0.7.0</v>
          </cell>
          <cell r="D52" t="str">
            <v>204:449</v>
          </cell>
          <cell r="E52">
            <v>42578.351817129631</v>
          </cell>
          <cell r="F52">
            <v>42578.352662037039</v>
          </cell>
          <cell r="G52">
            <v>1</v>
          </cell>
          <cell r="H52" t="str">
            <v>204:233314</v>
          </cell>
          <cell r="I52">
            <v>42578.378703703704</v>
          </cell>
          <cell r="J52">
            <v>0</v>
          </cell>
          <cell r="K52" t="str">
            <v>4007/4008</v>
          </cell>
          <cell r="L52" t="str">
            <v>ROCHA</v>
          </cell>
          <cell r="M52">
            <v>2.6041666664241347E-2</v>
          </cell>
          <cell r="N52">
            <v>37.49999999650754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https://search-rtdc-monitor-bjffxe2xuh6vdkpspy63sjmuny.us-east-1.es.amazonaws.com/_plugin/kibana/#/discover/Steve-Slow-Train-Analysis-(2080s-and-2083s)?_g=(refreshInterval:(display:Off,section:0,value:0),time:(from:'2016-07-27 07:26:37-0600',mode:absolute,to:'2016-07-27 10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2" t="str">
            <v>N</v>
          </cell>
          <cell r="X52">
            <v>1</v>
          </cell>
          <cell r="Y52">
            <v>4.4900000000000002E-2</v>
          </cell>
          <cell r="Z52">
            <v>23.331399999999999</v>
          </cell>
          <cell r="AA52">
            <v>23.2865</v>
          </cell>
          <cell r="AB52" t="e">
            <v>#N/A</v>
          </cell>
          <cell r="AC52" t="e">
            <v>#N/A</v>
          </cell>
          <cell r="AD52" t="str">
            <v>0139-27</v>
          </cell>
          <cell r="AE52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53">
          <cell r="A53" t="str">
            <v>140-27</v>
          </cell>
          <cell r="B53">
            <v>4008</v>
          </cell>
          <cell r="C53" t="str">
            <v>DE.1.0.7.0</v>
          </cell>
          <cell r="D53" t="str">
            <v>204:232989</v>
          </cell>
          <cell r="E53">
            <v>42578.390914351854</v>
          </cell>
          <cell r="F53">
            <v>42578.391608796293</v>
          </cell>
          <cell r="G53">
            <v>1</v>
          </cell>
          <cell r="H53" t="str">
            <v>204:143</v>
          </cell>
          <cell r="I53">
            <v>42578.39230324074</v>
          </cell>
          <cell r="J53">
            <v>0</v>
          </cell>
          <cell r="K53" t="str">
            <v>4007/4008</v>
          </cell>
          <cell r="L53" t="str">
            <v>ROCHA</v>
          </cell>
          <cell r="M53">
            <v>6.944444467080757E-4</v>
          </cell>
          <cell r="P53">
            <v>1.000000003259629</v>
          </cell>
          <cell r="R53" t="str">
            <v>Onboard in-route failure</v>
          </cell>
          <cell r="S53">
            <v>0</v>
          </cell>
          <cell r="T53" t="str">
            <v>Southbound</v>
          </cell>
          <cell r="U53">
            <v>0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https://search-rtdc-monitor-bjffxe2xuh6vdkpspy63sjmuny.us-east-1.es.amazonaws.com/_plugin/kibana/#/discover/Steve-Slow-Train-Analysis-(2080s-and-2083s)?_g=(refreshInterval:(display:Off,section:0,value:0),time:(from:'2016-07-27 08:22:55-0600',mode:absolute,to:'2016-07-27 10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3" t="str">
            <v>Y</v>
          </cell>
          <cell r="X53">
            <v>1</v>
          </cell>
          <cell r="Y53">
            <v>23.2989</v>
          </cell>
          <cell r="Z53">
            <v>23.2</v>
          </cell>
          <cell r="AA53">
            <v>9.8900000000000432E-2</v>
          </cell>
          <cell r="AB53" t="e">
            <v>#N/A</v>
          </cell>
          <cell r="AC53" t="e">
            <v>#N/A</v>
          </cell>
          <cell r="AD53" t="str">
            <v>0140-27</v>
          </cell>
          <cell r="AE53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54">
          <cell r="A54" t="str">
            <v>141-27</v>
          </cell>
          <cell r="B54">
            <v>4009</v>
          </cell>
          <cell r="C54" t="str">
            <v>DE.1.0.7.0</v>
          </cell>
          <cell r="D54" t="str">
            <v>204:526</v>
          </cell>
          <cell r="E54">
            <v>42578.360995370371</v>
          </cell>
          <cell r="F54">
            <v>42578.362187500003</v>
          </cell>
          <cell r="G54">
            <v>1</v>
          </cell>
          <cell r="H54" t="str">
            <v>204:233301</v>
          </cell>
          <cell r="I54">
            <v>42578.390069444446</v>
          </cell>
          <cell r="J54">
            <v>0</v>
          </cell>
          <cell r="K54" t="str">
            <v>4009/4010</v>
          </cell>
          <cell r="L54" t="str">
            <v>MAELZER</v>
          </cell>
          <cell r="M54">
            <v>2.7881944442924578E-2</v>
          </cell>
          <cell r="N54">
            <v>40.149999997811392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https://search-rtdc-monitor-bjffxe2xuh6vdkpspy63sjmuny.us-east-1.es.amazonaws.com/_plugin/kibana/#/discover/Steve-Slow-Train-Analysis-(2080s-and-2083s)?_g=(refreshInterval:(display:Off,section:0,value:0),time:(from:'2016-07-27 07:39:50-0600',mode:absolute,to:'2016-07-27 10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4" t="str">
            <v>N</v>
          </cell>
          <cell r="X54">
            <v>1</v>
          </cell>
          <cell r="Y54">
            <v>5.2600000000000001E-2</v>
          </cell>
          <cell r="Z54">
            <v>23.330100000000002</v>
          </cell>
          <cell r="AA54">
            <v>23.2775</v>
          </cell>
          <cell r="AB54" t="e">
            <v>#N/A</v>
          </cell>
          <cell r="AC54" t="e">
            <v>#N/A</v>
          </cell>
          <cell r="AD54" t="str">
            <v>0141-27</v>
          </cell>
          <cell r="AE54" t="str">
            <v>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 &amp; 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</v>
          </cell>
        </row>
        <row r="55">
          <cell r="A55" t="str">
            <v>142-27</v>
          </cell>
          <cell r="B55">
            <v>4010</v>
          </cell>
          <cell r="C55" t="str">
            <v>DE.1.0.7.0</v>
          </cell>
          <cell r="D55" t="str">
            <v>204:232978</v>
          </cell>
          <cell r="E55">
            <v>42578.40079861111</v>
          </cell>
          <cell r="F55">
            <v>42578.401817129627</v>
          </cell>
          <cell r="G55">
            <v>1</v>
          </cell>
          <cell r="H55" t="str">
            <v>204:154</v>
          </cell>
          <cell r="I55">
            <v>42578.430277777778</v>
          </cell>
          <cell r="J55">
            <v>0</v>
          </cell>
          <cell r="K55" t="str">
            <v>4009/4010</v>
          </cell>
          <cell r="L55" t="str">
            <v>MAELZER</v>
          </cell>
          <cell r="M55">
            <v>2.846064815093996E-2</v>
          </cell>
          <cell r="N55">
            <v>40.983333337353542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https://search-rtdc-monitor-bjffxe2xuh6vdkpspy63sjmuny.us-east-1.es.amazonaws.com/_plugin/kibana/#/discover/Steve-Slow-Train-Analysis-(2080s-and-2083s)?_g=(refreshInterval:(display:Off,section:0,value:0),time:(from:'2016-07-27 08:37:09-0600',mode:absolute,to:'2016-07-27 11:19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5" t="str">
            <v>N</v>
          </cell>
          <cell r="X55">
            <v>1</v>
          </cell>
          <cell r="Y55">
            <v>23.297799999999999</v>
          </cell>
          <cell r="Z55">
            <v>1.54E-2</v>
          </cell>
          <cell r="AA55">
            <v>23.282399999999999</v>
          </cell>
          <cell r="AB55" t="e">
            <v>#N/A</v>
          </cell>
          <cell r="AC55" t="e">
            <v>#N/A</v>
          </cell>
          <cell r="AD55" t="str">
            <v>0142-27</v>
          </cell>
          <cell r="AE55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56">
          <cell r="A56" t="str">
            <v>143-27</v>
          </cell>
          <cell r="B56">
            <v>4029</v>
          </cell>
          <cell r="C56" t="str">
            <v>DE.1.0.7.0</v>
          </cell>
          <cell r="D56" t="str">
            <v>204:458</v>
          </cell>
          <cell r="E56">
            <v>42578.374525462961</v>
          </cell>
          <cell r="F56">
            <v>42578.375277777777</v>
          </cell>
          <cell r="G56">
            <v>1</v>
          </cell>
          <cell r="H56" t="str">
            <v>204:233298</v>
          </cell>
          <cell r="I56">
            <v>42578.40488425926</v>
          </cell>
          <cell r="J56">
            <v>0</v>
          </cell>
          <cell r="K56" t="str">
            <v>4029/4030</v>
          </cell>
          <cell r="L56" t="str">
            <v>BRANNON</v>
          </cell>
          <cell r="M56">
            <v>2.9606481482915115E-2</v>
          </cell>
          <cell r="N56">
            <v>42.633333335397765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https://search-rtdc-monitor-bjffxe2xuh6vdkpspy63sjmuny.us-east-1.es.amazonaws.com/_plugin/kibana/#/discover/Steve-Slow-Train-Analysis-(2080s-and-2083s)?_g=(refreshInterval:(display:Off,section:0,value:0),time:(from:'2016-07-27 07:59:19-0600',mode:absolute,to:'2016-07-27 10:43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6" t="str">
            <v>N</v>
          </cell>
          <cell r="X56">
            <v>1</v>
          </cell>
          <cell r="Y56">
            <v>4.58E-2</v>
          </cell>
          <cell r="Z56">
            <v>23.329799999999999</v>
          </cell>
          <cell r="AA56">
            <v>23.283999999999999</v>
          </cell>
          <cell r="AB56" t="e">
            <v>#N/A</v>
          </cell>
          <cell r="AC56" t="e">
            <v>#N/A</v>
          </cell>
          <cell r="AD56" t="str">
            <v>0143-27</v>
          </cell>
          <cell r="AE56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57">
          <cell r="A57" t="str">
            <v>144-27</v>
          </cell>
          <cell r="B57">
            <v>4030</v>
          </cell>
          <cell r="C57" t="str">
            <v>DE.1.0.7.0</v>
          </cell>
          <cell r="D57" t="str">
            <v>204:232976</v>
          </cell>
          <cell r="E57">
            <v>42578.408784722225</v>
          </cell>
          <cell r="F57">
            <v>42578.409409722219</v>
          </cell>
          <cell r="G57">
            <v>0</v>
          </cell>
          <cell r="H57" t="str">
            <v>204:150</v>
          </cell>
          <cell r="I57">
            <v>42578.440335648149</v>
          </cell>
          <cell r="J57">
            <v>0</v>
          </cell>
          <cell r="K57" t="str">
            <v>4029/4030</v>
          </cell>
          <cell r="L57" t="str">
            <v>BRANNON</v>
          </cell>
          <cell r="M57">
            <v>3.0925925930205267E-2</v>
          </cell>
          <cell r="N57">
            <v>44.533333339495584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https://search-rtdc-monitor-bjffxe2xuh6vdkpspy63sjmuny.us-east-1.es.amazonaws.com/_plugin/kibana/#/discover/Steve-Slow-Train-Analysis-(2080s-and-2083s)?_g=(refreshInterval:(display:Off,section:0,value:0),time:(from:'2016-07-27 08:48:39-0600',mode:absolute,to:'2016-07-27 11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7" t="str">
            <v>N</v>
          </cell>
          <cell r="X57">
            <v>1</v>
          </cell>
          <cell r="Y57">
            <v>23.297599999999999</v>
          </cell>
          <cell r="Z57">
            <v>1.4999999999999999E-2</v>
          </cell>
          <cell r="AA57">
            <v>23.282599999999999</v>
          </cell>
          <cell r="AB57" t="e">
            <v>#N/A</v>
          </cell>
          <cell r="AC57" t="e">
            <v>#N/A</v>
          </cell>
          <cell r="AD57" t="str">
            <v>0144-27</v>
          </cell>
          <cell r="AE57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58">
          <cell r="A58" t="str">
            <v>145-27</v>
          </cell>
          <cell r="B58">
            <v>4040</v>
          </cell>
          <cell r="C58" t="str">
            <v>DE.1.0.7.0</v>
          </cell>
          <cell r="D58" t="str">
            <v>204:455</v>
          </cell>
          <cell r="E58">
            <v>42578.381574074076</v>
          </cell>
          <cell r="F58">
            <v>42578.382476851853</v>
          </cell>
          <cell r="G58">
            <v>1</v>
          </cell>
          <cell r="H58" t="str">
            <v>204:233334</v>
          </cell>
          <cell r="I58">
            <v>42578.410578703704</v>
          </cell>
          <cell r="J58">
            <v>0</v>
          </cell>
          <cell r="K58" t="str">
            <v>4039/4040</v>
          </cell>
          <cell r="L58" t="str">
            <v>ACKERMAN</v>
          </cell>
          <cell r="M58">
            <v>2.810185185080627E-2</v>
          </cell>
          <cell r="N58">
            <v>40.466666665161029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https://search-rtdc-monitor-bjffxe2xuh6vdkpspy63sjmuny.us-east-1.es.amazonaws.com/_plugin/kibana/#/discover/Steve-Slow-Train-Analysis-(2080s-and-2083s)?_g=(refreshInterval:(display:Off,section:0,value:0),time:(from:'2016-07-27 08:09:28-0600',mode:absolute,to:'2016-07-27 10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58" t="str">
            <v>N</v>
          </cell>
          <cell r="X58">
            <v>1</v>
          </cell>
          <cell r="Y58">
            <v>4.5499999999999999E-2</v>
          </cell>
          <cell r="Z58">
            <v>23.333400000000001</v>
          </cell>
          <cell r="AA58">
            <v>23.2879</v>
          </cell>
          <cell r="AB58" t="e">
            <v>#N/A</v>
          </cell>
          <cell r="AC58" t="e">
            <v>#N/A</v>
          </cell>
          <cell r="AD58" t="str">
            <v>0145-27</v>
          </cell>
          <cell r="AE58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59">
          <cell r="A59" t="str">
            <v>146-27</v>
          </cell>
          <cell r="B59">
            <v>4039</v>
          </cell>
          <cell r="C59" t="str">
            <v>DE.1.0.7.0</v>
          </cell>
          <cell r="D59" t="str">
            <v>204:232986</v>
          </cell>
          <cell r="E59">
            <v>42578.418541666666</v>
          </cell>
          <cell r="F59">
            <v>42578.419988425929</v>
          </cell>
          <cell r="G59">
            <v>2</v>
          </cell>
          <cell r="H59" t="str">
            <v>204:139</v>
          </cell>
          <cell r="I59">
            <v>42578.451562499999</v>
          </cell>
          <cell r="J59">
            <v>0</v>
          </cell>
          <cell r="K59" t="str">
            <v>4039/4040</v>
          </cell>
          <cell r="L59" t="str">
            <v>ACKERMAN</v>
          </cell>
          <cell r="M59">
            <v>3.1574074069794733E-2</v>
          </cell>
          <cell r="N59">
            <v>45.466666660504416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https://search-rtdc-monitor-bjffxe2xuh6vdkpspy63sjmuny.us-east-1.es.amazonaws.com/_plugin/kibana/#/discover/Steve-Slow-Train-Analysis-(2080s-and-2083s)?_g=(refreshInterval:(display:Off,section:0,value:0),time:(from:'2016-07-27 09:02:42-0600',mode:absolute,to:'2016-07-27 11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59" t="str">
            <v>N</v>
          </cell>
          <cell r="X59">
            <v>1</v>
          </cell>
          <cell r="Y59">
            <v>23.2986</v>
          </cell>
          <cell r="Z59">
            <v>1.3899999999999999E-2</v>
          </cell>
          <cell r="AA59">
            <v>23.284700000000001</v>
          </cell>
          <cell r="AB59" t="e">
            <v>#N/A</v>
          </cell>
          <cell r="AC59" t="e">
            <v>#N/A</v>
          </cell>
          <cell r="AD59" t="str">
            <v>0146-27</v>
          </cell>
          <cell r="AE59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60">
          <cell r="A60" t="str">
            <v>147-27</v>
          </cell>
          <cell r="B60">
            <v>4027</v>
          </cell>
          <cell r="C60" t="str">
            <v>DE.1.0.7.0</v>
          </cell>
          <cell r="D60" t="str">
            <v>204:458</v>
          </cell>
          <cell r="E60">
            <v>42578.393888888888</v>
          </cell>
          <cell r="F60">
            <v>42578.394976851851</v>
          </cell>
          <cell r="G60">
            <v>1</v>
          </cell>
          <cell r="H60" t="str">
            <v>204:233315</v>
          </cell>
          <cell r="I60">
            <v>42578.42082175926</v>
          </cell>
          <cell r="J60">
            <v>0</v>
          </cell>
          <cell r="K60" t="str">
            <v>4027/4028</v>
          </cell>
          <cell r="L60" t="str">
            <v>SANTIZO</v>
          </cell>
          <cell r="M60">
            <v>2.584490740991896E-2</v>
          </cell>
          <cell r="N60">
            <v>37.216666670283303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https://search-rtdc-monitor-bjffxe2xuh6vdkpspy63sjmuny.us-east-1.es.amazonaws.com/_plugin/kibana/#/discover/Steve-Slow-Train-Analysis-(2080s-and-2083s)?_g=(refreshInterval:(display:Off,section:0,value:0),time:(from:'2016-07-27 08:27:12-0600',mode:absolute,to:'2016-07-27 11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0" t="str">
            <v>N</v>
          </cell>
          <cell r="X60">
            <v>1</v>
          </cell>
          <cell r="Y60">
            <v>4.58E-2</v>
          </cell>
          <cell r="Z60">
            <v>23.331499999999998</v>
          </cell>
          <cell r="AA60">
            <v>23.285699999999999</v>
          </cell>
          <cell r="AB60" t="e">
            <v>#N/A</v>
          </cell>
          <cell r="AC60" t="e">
            <v>#N/A</v>
          </cell>
          <cell r="AD60" t="str">
            <v>0147-27</v>
          </cell>
          <cell r="AE60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61">
          <cell r="A61" t="str">
            <v>148-27</v>
          </cell>
          <cell r="B61">
            <v>4028</v>
          </cell>
          <cell r="C61" t="str">
            <v>DE.1.0.7.0</v>
          </cell>
          <cell r="D61" t="str">
            <v>204:232993</v>
          </cell>
          <cell r="E61">
            <v>42578.422581018516</v>
          </cell>
          <cell r="F61">
            <v>42578.423368055555</v>
          </cell>
          <cell r="G61">
            <v>1</v>
          </cell>
          <cell r="H61" t="str">
            <v>204:147</v>
          </cell>
          <cell r="I61">
            <v>42578.46162037037</v>
          </cell>
          <cell r="J61">
            <v>0</v>
          </cell>
          <cell r="K61" t="str">
            <v>4027/4028</v>
          </cell>
          <cell r="L61" t="str">
            <v>SANTIZO</v>
          </cell>
          <cell r="M61">
            <v>3.8252314814599231E-2</v>
          </cell>
          <cell r="N61">
            <v>55.083333333022892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https://search-rtdc-monitor-bjffxe2xuh6vdkpspy63sjmuny.us-east-1.es.amazonaws.com/_plugin/kibana/#/discover/Steve-Slow-Train-Analysis-(2080s-and-2083s)?_g=(refreshInterval:(display:Off,section:0,value:0),time:(from:'2016-07-27 09:08:31-0600',mode:absolute,to:'2016-07-27 12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1" t="str">
            <v>N</v>
          </cell>
          <cell r="X61">
            <v>1</v>
          </cell>
          <cell r="Y61">
            <v>23.299299999999999</v>
          </cell>
          <cell r="Z61">
            <v>1.47E-2</v>
          </cell>
          <cell r="AA61">
            <v>23.284599999999998</v>
          </cell>
          <cell r="AB61" t="e">
            <v>#N/A</v>
          </cell>
          <cell r="AC61" t="e">
            <v>#N/A</v>
          </cell>
          <cell r="AD61" t="str">
            <v>0148-27</v>
          </cell>
          <cell r="AE61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62">
          <cell r="A62" t="str">
            <v>149-27</v>
          </cell>
          <cell r="B62">
            <v>4016</v>
          </cell>
          <cell r="C62" t="str">
            <v>DE.1.0.7.0</v>
          </cell>
          <cell r="D62" t="str">
            <v>204:429</v>
          </cell>
          <cell r="E62">
            <v>42578.404722222222</v>
          </cell>
          <cell r="F62">
            <v>42578.405636574076</v>
          </cell>
          <cell r="G62">
            <v>1</v>
          </cell>
          <cell r="H62" t="str">
            <v>204:233309</v>
          </cell>
          <cell r="I62">
            <v>42578.431076388886</v>
          </cell>
          <cell r="J62">
            <v>0</v>
          </cell>
          <cell r="K62" t="str">
            <v>4015/4016</v>
          </cell>
          <cell r="L62" t="str">
            <v>SPECTOR</v>
          </cell>
          <cell r="M62">
            <v>2.5439814809942618E-2</v>
          </cell>
          <cell r="N62">
            <v>36.63333332631737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https://search-rtdc-monitor-bjffxe2xuh6vdkpspy63sjmuny.us-east-1.es.amazonaws.com/_plugin/kibana/#/discover/Steve-Slow-Train-Analysis-(2080s-and-2083s)?_g=(refreshInterval:(display:Off,section:0,value:0),time:(from:'2016-07-27 08:42:48-0600',mode:absolute,to:'2016-07-27 11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62" t="str">
            <v>N</v>
          </cell>
          <cell r="X62">
            <v>1</v>
          </cell>
          <cell r="Y62">
            <v>4.2900000000000001E-2</v>
          </cell>
          <cell r="Z62">
            <v>23.3309</v>
          </cell>
          <cell r="AA62">
            <v>23.288</v>
          </cell>
          <cell r="AB62" t="e">
            <v>#N/A</v>
          </cell>
          <cell r="AC62" t="e">
            <v>#N/A</v>
          </cell>
          <cell r="AD62" t="str">
            <v>0149-27</v>
          </cell>
          <cell r="AE62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63">
          <cell r="A63" t="str">
            <v>150-27</v>
          </cell>
          <cell r="B63">
            <v>4015</v>
          </cell>
          <cell r="C63" t="str">
            <v>DE.1.0.7.0</v>
          </cell>
          <cell r="D63" t="str">
            <v>204:232996</v>
          </cell>
          <cell r="E63">
            <v>42578.438240740739</v>
          </cell>
          <cell r="F63">
            <v>42578.439143518517</v>
          </cell>
          <cell r="G63">
            <v>1</v>
          </cell>
          <cell r="H63" t="str">
            <v>204:139</v>
          </cell>
          <cell r="I63">
            <v>42578.473321759258</v>
          </cell>
          <cell r="J63">
            <v>0</v>
          </cell>
          <cell r="K63" t="str">
            <v>4015/4016</v>
          </cell>
          <cell r="L63" t="str">
            <v>SPECTOR</v>
          </cell>
          <cell r="M63">
            <v>3.4178240741312038E-2</v>
          </cell>
          <cell r="N63">
            <v>49.216666667489335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https://search-rtdc-monitor-bjffxe2xuh6vdkpspy63sjmuny.us-east-1.es.amazonaws.com/_plugin/kibana/#/discover/Steve-Slow-Train-Analysis-(2080s-and-2083s)?_g=(refreshInterval:(display:Off,section:0,value:0),time:(from:'2016-07-27 09:31:04-0600',mode:absolute,to:'2016-07-27 12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63" t="str">
            <v>N</v>
          </cell>
          <cell r="X63">
            <v>1</v>
          </cell>
          <cell r="Y63">
            <v>23.299600000000002</v>
          </cell>
          <cell r="Z63">
            <v>1.3899999999999999E-2</v>
          </cell>
          <cell r="AA63">
            <v>23.285700000000002</v>
          </cell>
          <cell r="AB63" t="e">
            <v>#N/A</v>
          </cell>
          <cell r="AC63" t="e">
            <v>#N/A</v>
          </cell>
          <cell r="AD63" t="str">
            <v>0150-27</v>
          </cell>
          <cell r="AE63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64">
          <cell r="A64" t="str">
            <v>151-27</v>
          </cell>
          <cell r="B64">
            <v>4038</v>
          </cell>
          <cell r="C64" t="str">
            <v>DE.1.0.7.0</v>
          </cell>
          <cell r="D64" t="str">
            <v>204:453</v>
          </cell>
          <cell r="E64">
            <v>42578.412893518522</v>
          </cell>
          <cell r="F64">
            <v>42578.414201388892</v>
          </cell>
          <cell r="G64">
            <v>1</v>
          </cell>
          <cell r="H64" t="str">
            <v>204:233314</v>
          </cell>
          <cell r="I64">
            <v>42578.441944444443</v>
          </cell>
          <cell r="J64">
            <v>0</v>
          </cell>
          <cell r="K64" t="str">
            <v>4037/4038</v>
          </cell>
          <cell r="L64" t="str">
            <v>NELSON</v>
          </cell>
          <cell r="M64">
            <v>2.774305555067258E-2</v>
          </cell>
          <cell r="N64">
            <v>39.949999992968515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https://search-rtdc-monitor-bjffxe2xuh6vdkpspy63sjmuny.us-east-1.es.amazonaws.com/_plugin/kibana/#/discover/Steve-Slow-Train-Analysis-(2080s-and-2083s)?_g=(refreshInterval:(display:Off,section:0,value:0),time:(from:'2016-07-27 08:54:34-0600',mode:absolute,to:'2016-07-27 11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4" t="str">
            <v>N</v>
          </cell>
          <cell r="X64">
            <v>1</v>
          </cell>
          <cell r="Y64">
            <v>4.53E-2</v>
          </cell>
          <cell r="Z64">
            <v>23.331399999999999</v>
          </cell>
          <cell r="AA64">
            <v>23.286099999999998</v>
          </cell>
          <cell r="AB64" t="e">
            <v>#N/A</v>
          </cell>
          <cell r="AC64" t="e">
            <v>#N/A</v>
          </cell>
          <cell r="AD64" t="str">
            <v>0151-27</v>
          </cell>
          <cell r="AE64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65">
          <cell r="A65" t="str">
            <v>152-27</v>
          </cell>
          <cell r="B65">
            <v>4037</v>
          </cell>
          <cell r="C65" t="str">
            <v>DE.1.0.7.0</v>
          </cell>
          <cell r="D65" t="str">
            <v>204:233008</v>
          </cell>
          <cell r="E65">
            <v>42578.450138888889</v>
          </cell>
          <cell r="F65">
            <v>42578.45103009259</v>
          </cell>
          <cell r="G65">
            <v>1</v>
          </cell>
          <cell r="H65" t="str">
            <v>204:150</v>
          </cell>
          <cell r="I65">
            <v>42578.482152777775</v>
          </cell>
          <cell r="J65">
            <v>0</v>
          </cell>
          <cell r="K65" t="str">
            <v>4037/4038</v>
          </cell>
          <cell r="L65" t="str">
            <v>NELSON</v>
          </cell>
          <cell r="M65">
            <v>3.1122685184527654E-2</v>
          </cell>
          <cell r="N65">
            <v>44.816666665719822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https://search-rtdc-monitor-bjffxe2xuh6vdkpspy63sjmuny.us-east-1.es.amazonaws.com/_plugin/kibana/#/discover/Steve-Slow-Train-Analysis-(2080s-and-2083s)?_g=(refreshInterval:(display:Off,section:0,value:0),time:(from:'2016-07-27 09:48:12-0600',mode:absolute,to:'2016-07-27 12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5" t="str">
            <v>N</v>
          </cell>
          <cell r="X65">
            <v>1</v>
          </cell>
          <cell r="Y65">
            <v>23.300799999999999</v>
          </cell>
          <cell r="Z65">
            <v>1.4999999999999999E-2</v>
          </cell>
          <cell r="AA65">
            <v>23.285799999999998</v>
          </cell>
          <cell r="AB65" t="e">
            <v>#N/A</v>
          </cell>
          <cell r="AC65" t="e">
            <v>#N/A</v>
          </cell>
          <cell r="AD65" t="str">
            <v>0152-27</v>
          </cell>
          <cell r="AE65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66">
          <cell r="A66" t="str">
            <v>153-27</v>
          </cell>
          <cell r="B66">
            <v>4007</v>
          </cell>
          <cell r="C66" t="str">
            <v>DE.1.0.7.0</v>
          </cell>
          <cell r="D66" t="str">
            <v>204:460</v>
          </cell>
          <cell r="E66">
            <v>42578.423310185186</v>
          </cell>
          <cell r="F66">
            <v>42578.424398148149</v>
          </cell>
          <cell r="G66">
            <v>1</v>
          </cell>
          <cell r="H66" t="str">
            <v>204:233309</v>
          </cell>
          <cell r="I66">
            <v>42578.451412037037</v>
          </cell>
          <cell r="J66">
            <v>0</v>
          </cell>
          <cell r="K66" t="str">
            <v>4007/4008</v>
          </cell>
          <cell r="L66" t="str">
            <v>ROCHA</v>
          </cell>
          <cell r="M66">
            <v>2.7013888888177462E-2</v>
          </cell>
          <cell r="N66">
            <v>38.899999998975545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https://search-rtdc-monitor-bjffxe2xuh6vdkpspy63sjmuny.us-east-1.es.amazonaws.com/_plugin/kibana/#/discover/Steve-Slow-Train-Analysis-(2080s-and-2083s)?_g=(refreshInterval:(display:Off,section:0,value:0),time:(from:'2016-07-27 09:09:34-0600',mode:absolute,to:'2016-07-27 11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6" t="str">
            <v>N</v>
          </cell>
          <cell r="X66">
            <v>1</v>
          </cell>
          <cell r="Y66">
            <v>4.5999999999999999E-2</v>
          </cell>
          <cell r="Z66">
            <v>23.3309</v>
          </cell>
          <cell r="AA66">
            <v>23.2849</v>
          </cell>
          <cell r="AB66" t="e">
            <v>#N/A</v>
          </cell>
          <cell r="AC66" t="e">
            <v>#N/A</v>
          </cell>
          <cell r="AD66" t="str">
            <v>0153-27</v>
          </cell>
          <cell r="AE66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67">
          <cell r="A67" t="str">
            <v>154-27</v>
          </cell>
          <cell r="B67">
            <v>4008</v>
          </cell>
          <cell r="C67" t="str">
            <v>DE.1.0.7.0</v>
          </cell>
          <cell r="D67" t="str">
            <v>204:232988</v>
          </cell>
          <cell r="E67">
            <v>42578.464560185188</v>
          </cell>
          <cell r="F67">
            <v>42578.465787037036</v>
          </cell>
          <cell r="G67">
            <v>1</v>
          </cell>
          <cell r="H67" t="str">
            <v>204:143</v>
          </cell>
          <cell r="I67">
            <v>42578.493217592593</v>
          </cell>
          <cell r="J67">
            <v>0</v>
          </cell>
          <cell r="K67" t="str">
            <v>4007/4008</v>
          </cell>
          <cell r="L67" t="str">
            <v>ROCHA</v>
          </cell>
          <cell r="M67">
            <v>2.7430555557657499E-2</v>
          </cell>
          <cell r="N67">
            <v>39.500000003026798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https://search-rtdc-monitor-bjffxe2xuh6vdkpspy63sjmuny.us-east-1.es.amazonaws.com/_plugin/kibana/#/discover/Steve-Slow-Train-Analysis-(2080s-and-2083s)?_g=(refreshInterval:(display:Off,section:0,value:0),time:(from:'2016-07-27 10:08:58-0600',mode:absolute,to:'2016-07-27 12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7" t="str">
            <v>N</v>
          </cell>
          <cell r="X67">
            <v>1</v>
          </cell>
          <cell r="Y67">
            <v>23.2988</v>
          </cell>
          <cell r="Z67">
            <v>1.43E-2</v>
          </cell>
          <cell r="AA67">
            <v>23.284500000000001</v>
          </cell>
          <cell r="AB67" t="e">
            <v>#N/A</v>
          </cell>
          <cell r="AC67" t="e">
            <v>#N/A</v>
          </cell>
          <cell r="AD67" t="str">
            <v>0154-27</v>
          </cell>
          <cell r="AE67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68">
          <cell r="A68" t="str">
            <v>155-27</v>
          </cell>
          <cell r="B68">
            <v>4009</v>
          </cell>
          <cell r="C68" t="str">
            <v>DE.1.0.7.0</v>
          </cell>
          <cell r="D68" t="str">
            <v>204:460</v>
          </cell>
          <cell r="E68">
            <v>42578.433067129627</v>
          </cell>
          <cell r="F68">
            <v>42578.434224537035</v>
          </cell>
          <cell r="G68">
            <v>1</v>
          </cell>
          <cell r="H68" t="str">
            <v>204:233283</v>
          </cell>
          <cell r="I68">
            <v>42578.464930555558</v>
          </cell>
          <cell r="J68">
            <v>0</v>
          </cell>
          <cell r="K68" t="str">
            <v>4009/4010</v>
          </cell>
          <cell r="L68" t="str">
            <v>STARKS</v>
          </cell>
          <cell r="M68">
            <v>3.0706018522323575E-2</v>
          </cell>
          <cell r="N68">
            <v>44.216666672145948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https://search-rtdc-monitor-bjffxe2xuh6vdkpspy63sjmuny.us-east-1.es.amazonaws.com/_plugin/kibana/#/discover/Steve-Slow-Train-Analysis-(2080s-and-2083s)?_g=(refreshInterval:(display:Off,section:0,value:0),time:(from:'2016-07-27 09:23:37-0600',mode:absolute,to:'2016-07-27 12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8" t="str">
            <v>N</v>
          </cell>
          <cell r="X68">
            <v>1</v>
          </cell>
          <cell r="Y68">
            <v>4.5999999999999999E-2</v>
          </cell>
          <cell r="Z68">
            <v>23.328299999999999</v>
          </cell>
          <cell r="AA68">
            <v>23.282299999999999</v>
          </cell>
          <cell r="AB68" t="e">
            <v>#N/A</v>
          </cell>
          <cell r="AC68" t="e">
            <v>#N/A</v>
          </cell>
          <cell r="AD68" t="str">
            <v>0155-27</v>
          </cell>
          <cell r="AE68" t="str">
            <v>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 &amp; 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</v>
          </cell>
        </row>
        <row r="69">
          <cell r="A69" t="str">
            <v>156-27</v>
          </cell>
          <cell r="B69">
            <v>4010</v>
          </cell>
          <cell r="C69" t="str">
            <v>DE.1.0.7.0</v>
          </cell>
          <cell r="D69" t="str">
            <v>204:232994</v>
          </cell>
          <cell r="E69">
            <v>42578.47314814815</v>
          </cell>
          <cell r="F69">
            <v>42578.474293981482</v>
          </cell>
          <cell r="G69">
            <v>1</v>
          </cell>
          <cell r="H69" t="str">
            <v>204:34434</v>
          </cell>
          <cell r="I69">
            <v>42578.498680555553</v>
          </cell>
          <cell r="J69">
            <v>1</v>
          </cell>
          <cell r="K69" t="str">
            <v>4009/4010</v>
          </cell>
          <cell r="L69" t="str">
            <v>STARKS</v>
          </cell>
          <cell r="M69">
            <v>2.438657407037681E-2</v>
          </cell>
          <cell r="P69">
            <v>35.116666661342606</v>
          </cell>
          <cell r="R69" t="str">
            <v>Onboard in-route failure</v>
          </cell>
          <cell r="S69">
            <v>0.75</v>
          </cell>
          <cell r="T69" t="str">
            <v>Southbound</v>
          </cell>
          <cell r="U69">
            <v>9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https://search-rtdc-monitor-bjffxe2xuh6vdkpspy63sjmuny.us-east-1.es.amazonaws.com/_plugin/kibana/#/discover/Steve-Slow-Train-Analysis-(2080s-and-2083s)?_g=(refreshInterval:(display:Off,section:0,value:0),time:(from:'2016-07-27 10:21:20-0600',mode:absolute,to:'2016-07-27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9" t="str">
            <v>Y</v>
          </cell>
          <cell r="X69">
            <v>1</v>
          </cell>
          <cell r="Y69">
            <v>23.299399999999999</v>
          </cell>
          <cell r="Z69">
            <v>3.4434</v>
          </cell>
          <cell r="AA69">
            <v>19.855999999999998</v>
          </cell>
          <cell r="AB69">
            <v>33257</v>
          </cell>
          <cell r="AC69" t="str">
            <v>GRADE CROSSING</v>
          </cell>
          <cell r="AD69" t="str">
            <v>0156-27</v>
          </cell>
          <cell r="AE69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70">
          <cell r="A70" t="str">
            <v>157-27</v>
          </cell>
          <cell r="B70">
            <v>4029</v>
          </cell>
          <cell r="C70" t="str">
            <v>DE.1.0.7.0</v>
          </cell>
          <cell r="D70" t="str">
            <v>204:440</v>
          </cell>
          <cell r="E70">
            <v>42578.443530092591</v>
          </cell>
          <cell r="F70">
            <v>42578.44431712963</v>
          </cell>
          <cell r="G70">
            <v>1</v>
          </cell>
          <cell r="H70" t="str">
            <v>204:233307</v>
          </cell>
          <cell r="I70">
            <v>42578.472893518519</v>
          </cell>
          <cell r="J70">
            <v>0</v>
          </cell>
          <cell r="K70" t="str">
            <v>4029/4030</v>
          </cell>
          <cell r="L70" t="str">
            <v>BRANNON</v>
          </cell>
          <cell r="M70">
            <v>2.8576388889632653E-2</v>
          </cell>
          <cell r="N70">
            <v>41.150000001071021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https://search-rtdc-monitor-bjffxe2xuh6vdkpspy63sjmuny.us-east-1.es.amazonaws.com/_plugin/kibana/#/discover/Steve-Slow-Train-Analysis-(2080s-and-2083s)?_g=(refreshInterval:(display:Off,section:0,value:0),time:(from:'2016-07-27 09:38:41-0600',mode:absolute,to:'2016-07-27 12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0" t="str">
            <v>N</v>
          </cell>
          <cell r="X70">
            <v>1</v>
          </cell>
          <cell r="Y70">
            <v>4.3999999999999997E-2</v>
          </cell>
          <cell r="Z70">
            <v>23.3307</v>
          </cell>
          <cell r="AA70">
            <v>23.2867</v>
          </cell>
          <cell r="AB70" t="e">
            <v>#N/A</v>
          </cell>
          <cell r="AC70" t="e">
            <v>#N/A</v>
          </cell>
          <cell r="AD70" t="str">
            <v>0157-27</v>
          </cell>
          <cell r="AE70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71">
          <cell r="A71" t="str">
            <v>158-27</v>
          </cell>
          <cell r="B71">
            <v>4030</v>
          </cell>
          <cell r="C71" t="str">
            <v>DE.1.0.7.0</v>
          </cell>
          <cell r="D71" t="str">
            <v>204:232980</v>
          </cell>
          <cell r="E71">
            <v>42578.47865740741</v>
          </cell>
          <cell r="F71">
            <v>42578.479444444441</v>
          </cell>
          <cell r="G71">
            <v>1</v>
          </cell>
          <cell r="H71" t="str">
            <v>204:154</v>
          </cell>
          <cell r="I71">
            <v>42578.515185185184</v>
          </cell>
          <cell r="J71">
            <v>0</v>
          </cell>
          <cell r="K71" t="str">
            <v>4029/4030</v>
          </cell>
          <cell r="L71" t="str">
            <v>BRANNON</v>
          </cell>
          <cell r="M71">
            <v>3.574074074276723E-2</v>
          </cell>
          <cell r="N71">
            <v>51.466666669584811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https://search-rtdc-monitor-bjffxe2xuh6vdkpspy63sjmuny.us-east-1.es.amazonaws.com/_plugin/kibana/#/discover/Steve-Slow-Train-Analysis-(2080s-and-2083s)?_g=(refreshInterval:(display:Off,section:0,value:0),time:(from:'2016-07-27 10:29:16-0600',mode:absolute,to:'2016-07-27 13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1" t="str">
            <v>N</v>
          </cell>
          <cell r="X71">
            <v>1</v>
          </cell>
          <cell r="Y71">
            <v>23.297999999999998</v>
          </cell>
          <cell r="Z71">
            <v>1.54E-2</v>
          </cell>
          <cell r="AA71">
            <v>23.282599999999999</v>
          </cell>
          <cell r="AB71" t="e">
            <v>#N/A</v>
          </cell>
          <cell r="AC71" t="e">
            <v>#N/A</v>
          </cell>
          <cell r="AD71" t="str">
            <v>0158-27</v>
          </cell>
          <cell r="AE71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72">
          <cell r="A72" t="str">
            <v>159-27</v>
          </cell>
          <cell r="B72">
            <v>4040</v>
          </cell>
          <cell r="C72" t="str">
            <v>DE.1.0.7.0</v>
          </cell>
          <cell r="D72" t="str">
            <v>204:482</v>
          </cell>
          <cell r="E72">
            <v>42578.454953703702</v>
          </cell>
          <cell r="F72">
            <v>42578.456030092595</v>
          </cell>
          <cell r="G72">
            <v>1</v>
          </cell>
          <cell r="H72" t="str">
            <v>204:233349</v>
          </cell>
          <cell r="I72">
            <v>42578.485289351855</v>
          </cell>
          <cell r="J72">
            <v>1</v>
          </cell>
          <cell r="K72" t="str">
            <v>4039/4040</v>
          </cell>
          <cell r="L72" t="str">
            <v>BONDS</v>
          </cell>
          <cell r="M72">
            <v>2.9259259259561077E-2</v>
          </cell>
          <cell r="N72">
            <v>42.133333333767951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https://search-rtdc-monitor-bjffxe2xuh6vdkpspy63sjmuny.us-east-1.es.amazonaws.com/_plugin/kibana/#/discover/Steve-Slow-Train-Analysis-(2080s-and-2083s)?_g=(refreshInterval:(display:Off,section:0,value:0),time:(from:'2016-07-27 09:55:08-0600',mode:absolute,to:'2016-07-27 12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2" t="str">
            <v>N</v>
          </cell>
          <cell r="X72">
            <v>1</v>
          </cell>
          <cell r="Y72">
            <v>4.82E-2</v>
          </cell>
          <cell r="Z72">
            <v>23.334900000000001</v>
          </cell>
          <cell r="AA72">
            <v>23.2867</v>
          </cell>
          <cell r="AB72" t="e">
            <v>#N/A</v>
          </cell>
          <cell r="AC72" t="e">
            <v>#N/A</v>
          </cell>
          <cell r="AD72" t="str">
            <v>0159-27</v>
          </cell>
          <cell r="AE72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73">
          <cell r="A73" t="str">
            <v>160-27</v>
          </cell>
          <cell r="B73">
            <v>4039</v>
          </cell>
          <cell r="C73" t="str">
            <v>DE.1.0.7.0</v>
          </cell>
          <cell r="D73" t="str">
            <v>204:233002</v>
          </cell>
          <cell r="E73">
            <v>42578.490243055552</v>
          </cell>
          <cell r="F73">
            <v>42578.491249999999</v>
          </cell>
          <cell r="G73">
            <v>1</v>
          </cell>
          <cell r="H73" t="str">
            <v>204:149</v>
          </cell>
          <cell r="I73">
            <v>42578.524293981478</v>
          </cell>
          <cell r="J73">
            <v>0</v>
          </cell>
          <cell r="K73" t="str">
            <v>4039/4040</v>
          </cell>
          <cell r="L73" t="str">
            <v>BONDS</v>
          </cell>
          <cell r="M73">
            <v>3.3043981478840578E-2</v>
          </cell>
          <cell r="N73">
            <v>47.583333329530433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https://search-rtdc-monitor-bjffxe2xuh6vdkpspy63sjmuny.us-east-1.es.amazonaws.com/_plugin/kibana/#/discover/Steve-Slow-Train-Analysis-(2080s-and-2083s)?_g=(refreshInterval:(display:Off,section:0,value:0),time:(from:'2016-07-27 10:45:57-0600',mode:absolute,to:'2016-07-27 13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73" t="str">
            <v>N</v>
          </cell>
          <cell r="X73">
            <v>1</v>
          </cell>
          <cell r="Y73">
            <v>23.3002</v>
          </cell>
          <cell r="Z73">
            <v>1.49E-2</v>
          </cell>
          <cell r="AA73">
            <v>23.285299999999999</v>
          </cell>
          <cell r="AB73" t="e">
            <v>#N/A</v>
          </cell>
          <cell r="AC73" t="e">
            <v>#N/A</v>
          </cell>
          <cell r="AD73" t="str">
            <v>0160-27</v>
          </cell>
          <cell r="AE73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74">
          <cell r="A74" t="str">
            <v>161-27</v>
          </cell>
          <cell r="B74">
            <v>4027</v>
          </cell>
          <cell r="C74" t="str">
            <v>DE.1.0.7.0</v>
          </cell>
          <cell r="D74" t="str">
            <v>204:444</v>
          </cell>
          <cell r="E74">
            <v>42578.464004629626</v>
          </cell>
          <cell r="F74">
            <v>42578.465069444443</v>
          </cell>
          <cell r="G74">
            <v>1</v>
          </cell>
          <cell r="H74" t="str">
            <v>204:233307</v>
          </cell>
          <cell r="I74">
            <v>42578.494652777779</v>
          </cell>
          <cell r="J74">
            <v>0</v>
          </cell>
          <cell r="K74" t="str">
            <v>4027/4028</v>
          </cell>
          <cell r="L74" t="str">
            <v>BARTLETT</v>
          </cell>
          <cell r="M74">
            <v>2.9583333336631767E-2</v>
          </cell>
          <cell r="N74">
            <v>42.600000004749745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https://search-rtdc-monitor-bjffxe2xuh6vdkpspy63sjmuny.us-east-1.es.amazonaws.com/_plugin/kibana/#/discover/Steve-Slow-Train-Analysis-(2080s-and-2083s)?_g=(refreshInterval:(display:Off,section:0,value:0),time:(from:'2016-07-27 10:08:10-0600',mode:absolute,to:'2016-07-27 12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4" t="str">
            <v>N</v>
          </cell>
          <cell r="X74">
            <v>1</v>
          </cell>
          <cell r="Y74">
            <v>4.4400000000000002E-2</v>
          </cell>
          <cell r="Z74">
            <v>23.3307</v>
          </cell>
          <cell r="AA74">
            <v>23.286300000000001</v>
          </cell>
          <cell r="AB74" t="e">
            <v>#N/A</v>
          </cell>
          <cell r="AC74" t="e">
            <v>#N/A</v>
          </cell>
          <cell r="AD74" t="str">
            <v>0161-27</v>
          </cell>
          <cell r="AE74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75">
          <cell r="A75" t="str">
            <v>162-27</v>
          </cell>
          <cell r="B75">
            <v>4028</v>
          </cell>
          <cell r="C75" t="str">
            <v>DE.1.0.7.0</v>
          </cell>
          <cell r="D75" t="str">
            <v>204:232978</v>
          </cell>
          <cell r="E75">
            <v>42578.50408564815</v>
          </cell>
          <cell r="F75">
            <v>42578.505312499998</v>
          </cell>
          <cell r="G75">
            <v>1</v>
          </cell>
          <cell r="H75" t="str">
            <v>204:156</v>
          </cell>
          <cell r="I75">
            <v>42578.536932870367</v>
          </cell>
          <cell r="J75">
            <v>0</v>
          </cell>
          <cell r="K75" t="str">
            <v>4027/4028</v>
          </cell>
          <cell r="L75" t="str">
            <v>BARTLETT</v>
          </cell>
          <cell r="M75">
            <v>3.1620370369637385E-2</v>
          </cell>
          <cell r="N75">
            <v>45.533333332277834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https://search-rtdc-monitor-bjffxe2xuh6vdkpspy63sjmuny.us-east-1.es.amazonaws.com/_plugin/kibana/#/discover/Steve-Slow-Train-Analysis-(2080s-and-2083s)?_g=(refreshInterval:(display:Off,section:0,value:0),time:(from:'2016-07-27 11:05:53-0600',mode:absolute,to:'2016-07-27 13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5" t="str">
            <v>N</v>
          </cell>
          <cell r="X75">
            <v>1</v>
          </cell>
          <cell r="Y75">
            <v>23.297799999999999</v>
          </cell>
          <cell r="Z75">
            <v>1.5599999999999999E-2</v>
          </cell>
          <cell r="AA75">
            <v>23.2822</v>
          </cell>
          <cell r="AB75" t="e">
            <v>#N/A</v>
          </cell>
          <cell r="AC75" t="e">
            <v>#N/A</v>
          </cell>
          <cell r="AD75" t="str">
            <v>0162-27</v>
          </cell>
          <cell r="AE75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76">
          <cell r="A76" t="str">
            <v>163-27</v>
          </cell>
          <cell r="B76">
            <v>4016</v>
          </cell>
          <cell r="C76" t="str">
            <v>DE.1.0.7.0</v>
          </cell>
          <cell r="D76" t="str">
            <v>204:440</v>
          </cell>
          <cell r="E76">
            <v>42578.475601851853</v>
          </cell>
          <cell r="F76">
            <v>42578.4766087963</v>
          </cell>
          <cell r="G76">
            <v>1</v>
          </cell>
          <cell r="H76" t="str">
            <v>204:233312</v>
          </cell>
          <cell r="I76">
            <v>42578.504548611112</v>
          </cell>
          <cell r="J76">
            <v>0</v>
          </cell>
          <cell r="K76" t="str">
            <v>4015/4016</v>
          </cell>
          <cell r="L76" t="str">
            <v>LOCKLEAR</v>
          </cell>
          <cell r="M76">
            <v>2.7939814812270924E-2</v>
          </cell>
          <cell r="N76">
            <v>40.233333329670131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https://search-rtdc-monitor-bjffxe2xuh6vdkpspy63sjmuny.us-east-1.es.amazonaws.com/_plugin/kibana/#/discover/Steve-Slow-Train-Analysis-(2080s-and-2083s)?_g=(refreshInterval:(display:Off,section:0,value:0),time:(from:'2016-07-27 10:24:52-0600',mode:absolute,to:'2016-07-27 13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6" t="str">
            <v>N</v>
          </cell>
          <cell r="X76">
            <v>1</v>
          </cell>
          <cell r="Y76">
            <v>4.3999999999999997E-2</v>
          </cell>
          <cell r="Z76">
            <v>23.331199999999999</v>
          </cell>
          <cell r="AA76">
            <v>23.287199999999999</v>
          </cell>
          <cell r="AB76" t="e">
            <v>#N/A</v>
          </cell>
          <cell r="AC76" t="e">
            <v>#N/A</v>
          </cell>
          <cell r="AD76" t="str">
            <v>0163-27</v>
          </cell>
          <cell r="AE76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77">
          <cell r="A77" t="str">
            <v>164-27</v>
          </cell>
          <cell r="B77">
            <v>4015</v>
          </cell>
          <cell r="C77" t="str">
            <v>DE.1.0.7.0</v>
          </cell>
          <cell r="D77" t="str">
            <v>204:233019</v>
          </cell>
          <cell r="E77">
            <v>42578.51357638889</v>
          </cell>
          <cell r="F77">
            <v>42578.514490740738</v>
          </cell>
          <cell r="G77">
            <v>1</v>
          </cell>
          <cell r="H77" t="str">
            <v>204:150</v>
          </cell>
          <cell r="I77">
            <v>42578.548726851855</v>
          </cell>
          <cell r="J77">
            <v>0</v>
          </cell>
          <cell r="K77" t="str">
            <v>4015/4016</v>
          </cell>
          <cell r="L77" t="str">
            <v>LOCKLEAR</v>
          </cell>
          <cell r="M77">
            <v>3.4236111117934342E-2</v>
          </cell>
          <cell r="N77">
            <v>49.300000009825453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https://search-rtdc-monitor-bjffxe2xuh6vdkpspy63sjmuny.us-east-1.es.amazonaws.com/_plugin/kibana/#/discover/Steve-Slow-Train-Analysis-(2080s-and-2083s)?_g=(refreshInterval:(display:Off,section:0,value:0),time:(from:'2016-07-27 11:19:33-0600',mode:absolute,to:'2016-07-27 14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7" t="str">
            <v>N</v>
          </cell>
          <cell r="X77">
            <v>1</v>
          </cell>
          <cell r="Y77">
            <v>23.3019</v>
          </cell>
          <cell r="Z77">
            <v>1.4999999999999999E-2</v>
          </cell>
          <cell r="AA77">
            <v>23.286899999999999</v>
          </cell>
          <cell r="AB77" t="e">
            <v>#N/A</v>
          </cell>
          <cell r="AC77" t="e">
            <v>#N/A</v>
          </cell>
          <cell r="AD77" t="str">
            <v>0164-27</v>
          </cell>
          <cell r="AE77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78">
          <cell r="A78" t="str">
            <v>165-27</v>
          </cell>
          <cell r="B78">
            <v>4038</v>
          </cell>
          <cell r="C78" t="str">
            <v>DE.1.0.7.0</v>
          </cell>
          <cell r="D78" t="str">
            <v>204:453</v>
          </cell>
          <cell r="E78">
            <v>42578.485023148147</v>
          </cell>
          <cell r="F78">
            <v>42578.486331018517</v>
          </cell>
          <cell r="G78">
            <v>1</v>
          </cell>
          <cell r="H78" t="str">
            <v>204:233301</v>
          </cell>
          <cell r="I78">
            <v>42578.514374999999</v>
          </cell>
          <cell r="J78">
            <v>0</v>
          </cell>
          <cell r="K78" t="str">
            <v>4037/4038</v>
          </cell>
          <cell r="L78" t="str">
            <v>ADANE</v>
          </cell>
          <cell r="M78">
            <v>2.8043981481459923E-2</v>
          </cell>
          <cell r="N78">
            <v>40.383333333302289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https://search-rtdc-monitor-bjffxe2xuh6vdkpspy63sjmuny.us-east-1.es.amazonaws.com/_plugin/kibana/#/discover/Steve-Slow-Train-Analysis-(2080s-and-2083s)?_g=(refreshInterval:(display:Off,section:0,value:0),time:(from:'2016-07-27 10:38:26-0600',mode:absolute,to:'2016-07-27 13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8" t="str">
            <v>N</v>
          </cell>
          <cell r="X78">
            <v>1</v>
          </cell>
          <cell r="Y78">
            <v>4.53E-2</v>
          </cell>
          <cell r="Z78">
            <v>23.330100000000002</v>
          </cell>
          <cell r="AA78">
            <v>23.284800000000001</v>
          </cell>
          <cell r="AB78" t="e">
            <v>#N/A</v>
          </cell>
          <cell r="AC78" t="e">
            <v>#N/A</v>
          </cell>
          <cell r="AD78" t="str">
            <v>0165-27</v>
          </cell>
          <cell r="AE78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79">
          <cell r="A79" t="str">
            <v>166-27</v>
          </cell>
          <cell r="B79">
            <v>4037</v>
          </cell>
          <cell r="C79" t="str">
            <v>DE.1.0.7.0</v>
          </cell>
          <cell r="D79" t="str">
            <v>204:232984</v>
          </cell>
          <cell r="E79">
            <v>42578.526261574072</v>
          </cell>
          <cell r="F79">
            <v>42578.527337962965</v>
          </cell>
          <cell r="G79">
            <v>1</v>
          </cell>
          <cell r="H79" t="str">
            <v>204:141</v>
          </cell>
          <cell r="I79">
            <v>42578.557083333333</v>
          </cell>
          <cell r="J79">
            <v>3</v>
          </cell>
          <cell r="K79" t="str">
            <v>4037/4038</v>
          </cell>
          <cell r="L79" t="str">
            <v>ADANE</v>
          </cell>
          <cell r="M79">
            <v>2.9745370367891155E-2</v>
          </cell>
          <cell r="N79">
            <v>42.833333329763263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https://search-rtdc-monitor-bjffxe2xuh6vdkpspy63sjmuny.us-east-1.es.amazonaws.com/_plugin/kibana/#/discover/Steve-Slow-Train-Analysis-(2080s-and-2083s)?_g=(refreshInterval:(display:Off,section:0,value:0),time:(from:'2016-07-27 11:37:49-0600',mode:absolute,to:'2016-07-27 14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79" t="str">
            <v>N</v>
          </cell>
          <cell r="X79">
            <v>1</v>
          </cell>
          <cell r="Y79">
            <v>23.298400000000001</v>
          </cell>
          <cell r="Z79">
            <v>1.41E-2</v>
          </cell>
          <cell r="AA79">
            <v>23.284300000000002</v>
          </cell>
          <cell r="AB79">
            <v>33257</v>
          </cell>
          <cell r="AC79" t="str">
            <v>GRADE CROSSING</v>
          </cell>
          <cell r="AD79" t="str">
            <v>0166-27</v>
          </cell>
          <cell r="AE79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80">
          <cell r="A80" t="str">
            <v>167-27</v>
          </cell>
          <cell r="B80">
            <v>4007</v>
          </cell>
          <cell r="C80" t="str">
            <v>DE.1.0.7.0</v>
          </cell>
          <cell r="D80" t="str">
            <v>204:453</v>
          </cell>
          <cell r="E80">
            <v>42578.497662037036</v>
          </cell>
          <cell r="F80">
            <v>42578.499236111114</v>
          </cell>
          <cell r="G80">
            <v>2</v>
          </cell>
          <cell r="H80" t="str">
            <v>204:233323</v>
          </cell>
          <cell r="I80">
            <v>42578.529537037037</v>
          </cell>
          <cell r="J80">
            <v>0</v>
          </cell>
          <cell r="K80" t="str">
            <v>4007/4008</v>
          </cell>
          <cell r="L80" t="str">
            <v>YOUNG</v>
          </cell>
          <cell r="M80">
            <v>3.0300925922347233E-2</v>
          </cell>
          <cell r="N80">
            <v>43.633333328180015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https://search-rtdc-monitor-bjffxe2xuh6vdkpspy63sjmuny.us-east-1.es.amazonaws.com/_plugin/kibana/#/discover/Steve-Slow-Train-Analysis-(2080s-and-2083s)?_g=(refreshInterval:(display:Off,section:0,value:0),time:(from:'2016-07-27 10:56:38-0600',mode:absolute,to:'2016-07-27 13:42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0" t="str">
            <v>N</v>
          </cell>
          <cell r="X80">
            <v>1</v>
          </cell>
          <cell r="Y80">
            <v>4.53E-2</v>
          </cell>
          <cell r="Z80">
            <v>23.3323</v>
          </cell>
          <cell r="AA80">
            <v>23.286999999999999</v>
          </cell>
          <cell r="AB80" t="e">
            <v>#N/A</v>
          </cell>
          <cell r="AC80" t="e">
            <v>#N/A</v>
          </cell>
          <cell r="AD80" t="str">
            <v>0167-27</v>
          </cell>
          <cell r="AE80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81">
          <cell r="A81" t="str">
            <v>168-27</v>
          </cell>
          <cell r="B81">
            <v>4008</v>
          </cell>
          <cell r="C81" t="str">
            <v>DE.1.0.7.0</v>
          </cell>
          <cell r="D81" t="str">
            <v>204:232987</v>
          </cell>
          <cell r="E81">
            <v>42578.533553240741</v>
          </cell>
          <cell r="F81">
            <v>42578.534699074073</v>
          </cell>
          <cell r="G81">
            <v>1</v>
          </cell>
          <cell r="H81" t="str">
            <v>204:160</v>
          </cell>
          <cell r="I81">
            <v>42578.570300925923</v>
          </cell>
          <cell r="J81">
            <v>0</v>
          </cell>
          <cell r="K81" t="str">
            <v>4007/4008</v>
          </cell>
          <cell r="L81" t="str">
            <v>YOUNG</v>
          </cell>
          <cell r="M81">
            <v>3.5601851850515231E-2</v>
          </cell>
          <cell r="N81">
            <v>51.266666664741933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https://search-rtdc-monitor-bjffxe2xuh6vdkpspy63sjmuny.us-east-1.es.amazonaws.com/_plugin/kibana/#/discover/Steve-Slow-Train-Analysis-(2080s-and-2083s)?_g=(refreshInterval:(display:Off,section:0,value:0),time:(from:'2016-07-27 11:48:19-0600',mode:absolute,to:'2016-07-27 14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1" t="str">
            <v>N</v>
          </cell>
          <cell r="X81">
            <v>1</v>
          </cell>
          <cell r="Y81">
            <v>23.2987</v>
          </cell>
          <cell r="Z81">
            <v>1.6E-2</v>
          </cell>
          <cell r="AA81">
            <v>23.282700000000002</v>
          </cell>
          <cell r="AB81" t="e">
            <v>#N/A</v>
          </cell>
          <cell r="AC81" t="e">
            <v>#N/A</v>
          </cell>
          <cell r="AD81" t="str">
            <v>0168-27</v>
          </cell>
          <cell r="AE81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82">
          <cell r="A82" t="str">
            <v>169-27</v>
          </cell>
          <cell r="B82">
            <v>4009</v>
          </cell>
          <cell r="C82" t="str">
            <v>DE.1.0.7.0</v>
          </cell>
          <cell r="D82" t="str">
            <v>204:453</v>
          </cell>
          <cell r="E82">
            <v>42578.509467592594</v>
          </cell>
          <cell r="F82">
            <v>42578.510648148149</v>
          </cell>
          <cell r="G82">
            <v>1</v>
          </cell>
          <cell r="H82" t="str">
            <v>204:233301</v>
          </cell>
          <cell r="I82">
            <v>42578.537708333337</v>
          </cell>
          <cell r="J82">
            <v>0</v>
          </cell>
          <cell r="K82" t="str">
            <v>4009/4010</v>
          </cell>
          <cell r="L82" t="str">
            <v>BRUDER</v>
          </cell>
          <cell r="M82">
            <v>2.7060185188020114E-2</v>
          </cell>
          <cell r="N82">
            <v>38.966666670748964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https://search-rtdc-monitor-bjffxe2xuh6vdkpspy63sjmuny.us-east-1.es.amazonaws.com/_plugin/kibana/#/discover/Steve-Slow-Train-Analysis-(2080s-and-2083s)?_g=(refreshInterval:(display:Off,section:0,value:0),time:(from:'2016-07-27 11:13:38-0600',mode:absolute,to:'2016-07-27 13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2" t="str">
            <v>N</v>
          </cell>
          <cell r="X82">
            <v>1</v>
          </cell>
          <cell r="Y82">
            <v>4.53E-2</v>
          </cell>
          <cell r="Z82">
            <v>23.330100000000002</v>
          </cell>
          <cell r="AA82">
            <v>23.284800000000001</v>
          </cell>
          <cell r="AB82" t="e">
            <v>#N/A</v>
          </cell>
          <cell r="AC82" t="e">
            <v>#N/A</v>
          </cell>
          <cell r="AD82" t="str">
            <v>0169-27</v>
          </cell>
          <cell r="AE82" t="str">
            <v>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 &amp; 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</v>
          </cell>
        </row>
        <row r="83">
          <cell r="A83" t="str">
            <v>170-27</v>
          </cell>
          <cell r="B83">
            <v>4010</v>
          </cell>
          <cell r="C83" t="str">
            <v>DE.1.0.7.0</v>
          </cell>
          <cell r="D83" t="str">
            <v>204:232971</v>
          </cell>
          <cell r="E83">
            <v>42578.539212962962</v>
          </cell>
          <cell r="F83">
            <v>42578.540405092594</v>
          </cell>
          <cell r="G83">
            <v>1</v>
          </cell>
          <cell r="H83" t="str">
            <v>204:145</v>
          </cell>
          <cell r="I83">
            <v>42578.577708333331</v>
          </cell>
          <cell r="J83">
            <v>0</v>
          </cell>
          <cell r="K83" t="str">
            <v>4009/4010</v>
          </cell>
          <cell r="L83" t="str">
            <v>BRUDER</v>
          </cell>
          <cell r="M83">
            <v>3.7303240736946464E-2</v>
          </cell>
          <cell r="N83">
            <v>53.716666661202908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https://search-rtdc-monitor-bjffxe2xuh6vdkpspy63sjmuny.us-east-1.es.amazonaws.com/_plugin/kibana/#/discover/Steve-Slow-Train-Analysis-(2080s-and-2083s)?_g=(refreshInterval:(display:Off,section:0,value:0),time:(from:'2016-07-27 11:56:28-0600',mode:absolute,to:'2016-07-27 14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3" t="str">
            <v>N</v>
          </cell>
          <cell r="X83">
            <v>1</v>
          </cell>
          <cell r="Y83">
            <v>23.2971</v>
          </cell>
          <cell r="Z83">
            <v>1.4500000000000001E-2</v>
          </cell>
          <cell r="AA83">
            <v>23.282599999999999</v>
          </cell>
          <cell r="AB83" t="e">
            <v>#N/A</v>
          </cell>
          <cell r="AC83" t="e">
            <v>#N/A</v>
          </cell>
          <cell r="AD83" t="str">
            <v>0170-27</v>
          </cell>
          <cell r="AE83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84">
          <cell r="A84" t="str">
            <v>171-27</v>
          </cell>
          <cell r="B84">
            <v>4029</v>
          </cell>
          <cell r="C84" t="str">
            <v>DE.1.0.7.0</v>
          </cell>
          <cell r="D84" t="str">
            <v>204:455</v>
          </cell>
          <cell r="E84">
            <v>42578.519942129627</v>
          </cell>
          <cell r="F84">
            <v>42578.522569444445</v>
          </cell>
          <cell r="G84">
            <v>3</v>
          </cell>
          <cell r="H84" t="str">
            <v>204:233293</v>
          </cell>
          <cell r="I84">
            <v>42578.550243055557</v>
          </cell>
          <cell r="J84">
            <v>1</v>
          </cell>
          <cell r="K84" t="str">
            <v>4029/4030</v>
          </cell>
          <cell r="L84" t="str">
            <v>WEBSTER</v>
          </cell>
          <cell r="M84">
            <v>2.7673611111822538E-2</v>
          </cell>
          <cell r="N84">
            <v>39.850000001024455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https://search-rtdc-monitor-bjffxe2xuh6vdkpspy63sjmuny.us-east-1.es.amazonaws.com/_plugin/kibana/#/discover/Steve-Slow-Train-Analysis-(2080s-and-2083s)?_g=(refreshInterval:(display:Off,section:0,value:0),time:(from:'2016-07-27 11:28:43-0600',mode:absolute,to:'2016-07-27 14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4" t="str">
            <v>N</v>
          </cell>
          <cell r="X84">
            <v>1</v>
          </cell>
          <cell r="Y84">
            <v>4.5499999999999999E-2</v>
          </cell>
          <cell r="Z84">
            <v>23.3293</v>
          </cell>
          <cell r="AA84">
            <v>23.283799999999999</v>
          </cell>
          <cell r="AB84">
            <v>224578</v>
          </cell>
          <cell r="AC84" t="str">
            <v>PERMANENT SPEED RESTRICTION</v>
          </cell>
          <cell r="AD84" t="str">
            <v>0171-27</v>
          </cell>
          <cell r="AE84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85">
          <cell r="A85" t="str">
            <v>172-27</v>
          </cell>
          <cell r="B85">
            <v>4030</v>
          </cell>
          <cell r="C85" t="str">
            <v>DE.1.0.7.0</v>
          </cell>
          <cell r="D85" t="str">
            <v>204:232993</v>
          </cell>
          <cell r="E85">
            <v>42578.557650462964</v>
          </cell>
          <cell r="F85">
            <v>42578.559108796297</v>
          </cell>
          <cell r="G85">
            <v>2</v>
          </cell>
          <cell r="H85" t="str">
            <v>204:152</v>
          </cell>
          <cell r="I85">
            <v>42578.587534722225</v>
          </cell>
          <cell r="J85">
            <v>0</v>
          </cell>
          <cell r="K85" t="str">
            <v>4029/4030</v>
          </cell>
          <cell r="L85" t="str">
            <v>WEBSTER</v>
          </cell>
          <cell r="M85">
            <v>2.842592592787696E-2</v>
          </cell>
          <cell r="N85">
            <v>40.933333336142823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https://search-rtdc-monitor-bjffxe2xuh6vdkpspy63sjmuny.us-east-1.es.amazonaws.com/_plugin/kibana/#/discover/Steve-Slow-Train-Analysis-(2080s-and-2083s)?_g=(refreshInterval:(display:Off,section:0,value:0),time:(from:'2016-07-27 12:23:01-0600',mode:absolute,to:'2016-07-27 15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5" t="str">
            <v>N</v>
          </cell>
          <cell r="X85">
            <v>1</v>
          </cell>
          <cell r="Y85">
            <v>23.299299999999999</v>
          </cell>
          <cell r="Z85">
            <v>1.52E-2</v>
          </cell>
          <cell r="AA85">
            <v>23.284099999999999</v>
          </cell>
          <cell r="AB85" t="e">
            <v>#N/A</v>
          </cell>
          <cell r="AC85" t="e">
            <v>#N/A</v>
          </cell>
          <cell r="AD85" t="str">
            <v>0172-27</v>
          </cell>
          <cell r="AE85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86">
          <cell r="A86" t="str">
            <v>173-27</v>
          </cell>
          <cell r="B86">
            <v>4040</v>
          </cell>
          <cell r="C86" t="str">
            <v>DE.1.0.7.0</v>
          </cell>
          <cell r="D86" t="str">
            <v>204:440</v>
          </cell>
          <cell r="E86">
            <v>42578.526770833334</v>
          </cell>
          <cell r="F86">
            <v>42578.527754629627</v>
          </cell>
          <cell r="G86">
            <v>1</v>
          </cell>
          <cell r="H86" t="str">
            <v>204:233303</v>
          </cell>
          <cell r="I86">
            <v>42578.557650462964</v>
          </cell>
          <cell r="J86">
            <v>0</v>
          </cell>
          <cell r="K86" t="str">
            <v>4039/4040</v>
          </cell>
          <cell r="L86" t="str">
            <v>BONDS</v>
          </cell>
          <cell r="M86">
            <v>2.9895833336922806E-2</v>
          </cell>
          <cell r="N86">
            <v>43.05000000516884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https://search-rtdc-monitor-bjffxe2xuh6vdkpspy63sjmuny.us-east-1.es.amazonaws.com/_plugin/kibana/#/discover/Steve-Slow-Train-Analysis-(2080s-and-2083s)?_g=(refreshInterval:(display:Off,section:0,value:0),time:(from:'2016-07-27 11:38:33-0600',mode:absolute,to:'2016-07-27 14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86" t="str">
            <v>N</v>
          </cell>
          <cell r="X86">
            <v>1</v>
          </cell>
          <cell r="Y86">
            <v>4.3999999999999997E-2</v>
          </cell>
          <cell r="Z86">
            <v>23.330300000000001</v>
          </cell>
          <cell r="AA86">
            <v>23.286300000000001</v>
          </cell>
          <cell r="AB86" t="e">
            <v>#N/A</v>
          </cell>
          <cell r="AC86" t="e">
            <v>#N/A</v>
          </cell>
          <cell r="AD86" t="str">
            <v>0173-27</v>
          </cell>
          <cell r="AE86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87">
          <cell r="A87" t="str">
            <v>174-27</v>
          </cell>
          <cell r="B87">
            <v>4039</v>
          </cell>
          <cell r="C87" t="str">
            <v>DE.1.0.7.0</v>
          </cell>
          <cell r="D87" t="str">
            <v>204:233000</v>
          </cell>
          <cell r="E87">
            <v>42578.562442129631</v>
          </cell>
          <cell r="F87">
            <v>42578.563275462962</v>
          </cell>
          <cell r="G87">
            <v>1</v>
          </cell>
          <cell r="H87" t="str">
            <v>204:136</v>
          </cell>
          <cell r="I87">
            <v>42578.597581018519</v>
          </cell>
          <cell r="J87">
            <v>0</v>
          </cell>
          <cell r="K87" t="str">
            <v>4039/4040</v>
          </cell>
          <cell r="L87" t="str">
            <v>BONDS</v>
          </cell>
          <cell r="M87">
            <v>3.4305555556784384E-2</v>
          </cell>
          <cell r="N87">
            <v>49.400000001769513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https://search-rtdc-monitor-bjffxe2xuh6vdkpspy63sjmuny.us-east-1.es.amazonaws.com/_plugin/kibana/#/discover/Steve-Slow-Train-Analysis-(2080s-and-2083s)?_g=(refreshInterval:(display:Off,section:0,value:0),time:(from:'2016-07-27 12:29:55-0600',mode:absolute,to:'2016-07-27 15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87" t="str">
            <v>N</v>
          </cell>
          <cell r="X87">
            <v>1</v>
          </cell>
          <cell r="Y87">
            <v>23.3</v>
          </cell>
          <cell r="Z87">
            <v>1.3599999999999999E-2</v>
          </cell>
          <cell r="AA87">
            <v>23.2864</v>
          </cell>
          <cell r="AB87" t="e">
            <v>#N/A</v>
          </cell>
          <cell r="AC87" t="e">
            <v>#N/A</v>
          </cell>
          <cell r="AD87" t="str">
            <v>0174-27</v>
          </cell>
          <cell r="AE87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88">
          <cell r="A88" t="str">
            <v>175-27</v>
          </cell>
          <cell r="B88">
            <v>4027</v>
          </cell>
          <cell r="C88" t="str">
            <v>DE.1.0.7.0</v>
          </cell>
          <cell r="D88" t="str">
            <v>204:473</v>
          </cell>
          <cell r="E88">
            <v>42578.539583333331</v>
          </cell>
          <cell r="F88">
            <v>42578.540543981479</v>
          </cell>
          <cell r="G88">
            <v>1</v>
          </cell>
          <cell r="H88" t="str">
            <v>204:233268</v>
          </cell>
          <cell r="I88">
            <v>42578.568773148145</v>
          </cell>
          <cell r="J88">
            <v>0</v>
          </cell>
          <cell r="K88" t="str">
            <v>4027/4028</v>
          </cell>
          <cell r="L88" t="str">
            <v>BARTLETT</v>
          </cell>
          <cell r="M88">
            <v>2.8229166666278616E-2</v>
          </cell>
          <cell r="N88">
            <v>40.649999999441206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https://search-rtdc-monitor-bjffxe2xuh6vdkpspy63sjmuny.us-east-1.es.amazonaws.com/_plugin/kibana/#/discover/Steve-Slow-Train-Analysis-(2080s-and-2083s)?_g=(refreshInterval:(display:Off,section:0,value:0),time:(from:'2016-07-27 11:57:00-0600',mode:absolute,to:'2016-07-27 14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8" t="str">
            <v>N</v>
          </cell>
          <cell r="X88">
            <v>1</v>
          </cell>
          <cell r="Y88">
            <v>4.7300000000000002E-2</v>
          </cell>
          <cell r="Z88">
            <v>23.326799999999999</v>
          </cell>
          <cell r="AA88">
            <v>23.279499999999999</v>
          </cell>
          <cell r="AB88" t="e">
            <v>#N/A</v>
          </cell>
          <cell r="AC88" t="e">
            <v>#N/A</v>
          </cell>
          <cell r="AD88" t="str">
            <v>0175-27</v>
          </cell>
          <cell r="AE88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89">
          <cell r="A89" t="str">
            <v>176-27</v>
          </cell>
          <cell r="B89">
            <v>4028</v>
          </cell>
          <cell r="C89" t="str">
            <v>DE.1.0.7.0</v>
          </cell>
          <cell r="D89" t="str">
            <v>204:232981</v>
          </cell>
          <cell r="E89">
            <v>42578.570659722223</v>
          </cell>
          <cell r="F89">
            <v>42578.571527777778</v>
          </cell>
          <cell r="G89">
            <v>1</v>
          </cell>
          <cell r="H89" t="str">
            <v>204:165</v>
          </cell>
          <cell r="I89">
            <v>42578.609189814815</v>
          </cell>
          <cell r="J89">
            <v>0</v>
          </cell>
          <cell r="K89" t="str">
            <v>4027/4028</v>
          </cell>
          <cell r="L89" t="str">
            <v>BARTLETT</v>
          </cell>
          <cell r="M89">
            <v>3.7662037037080154E-2</v>
          </cell>
          <cell r="N89">
            <v>54.233333333395422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https://search-rtdc-monitor-bjffxe2xuh6vdkpspy63sjmuny.us-east-1.es.amazonaws.com/_plugin/kibana/#/discover/Steve-Slow-Train-Analysis-(2080s-and-2083s)?_g=(refreshInterval:(display:Off,section:0,value:0),time:(from:'2016-07-27 12:41:45-0600',mode:absolute,to:'2016-07-27 15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9" t="str">
            <v>N</v>
          </cell>
          <cell r="X89">
            <v>1</v>
          </cell>
          <cell r="Y89">
            <v>23.298100000000002</v>
          </cell>
          <cell r="Z89">
            <v>1.6500000000000001E-2</v>
          </cell>
          <cell r="AA89">
            <v>23.281600000000001</v>
          </cell>
          <cell r="AB89" t="e">
            <v>#N/A</v>
          </cell>
          <cell r="AC89" t="e">
            <v>#N/A</v>
          </cell>
          <cell r="AD89" t="str">
            <v>0176-27</v>
          </cell>
          <cell r="AE89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90">
          <cell r="A90" t="str">
            <v>177-27</v>
          </cell>
          <cell r="B90">
            <v>4016</v>
          </cell>
          <cell r="C90" t="str">
            <v>DE.1.0.7.0</v>
          </cell>
          <cell r="D90" t="str">
            <v>204:429</v>
          </cell>
          <cell r="E90">
            <v>42578.549571759257</v>
          </cell>
          <cell r="F90">
            <v>42578.550474537034</v>
          </cell>
          <cell r="G90">
            <v>1</v>
          </cell>
          <cell r="H90" t="str">
            <v>204:233324</v>
          </cell>
          <cell r="I90">
            <v>42578.577037037037</v>
          </cell>
          <cell r="J90">
            <v>0</v>
          </cell>
          <cell r="K90" t="str">
            <v>4015/4016</v>
          </cell>
          <cell r="L90" t="str">
            <v>LOCKLEAR</v>
          </cell>
          <cell r="M90">
            <v>2.6562500002910383E-2</v>
          </cell>
          <cell r="N90">
            <v>38.250000004190952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https://search-rtdc-monitor-bjffxe2xuh6vdkpspy63sjmuny.us-east-1.es.amazonaws.com/_plugin/kibana/#/discover/Steve-Slow-Train-Analysis-(2080s-and-2083s)?_g=(refreshInterval:(display:Off,section:0,value:0),time:(from:'2016-07-27 12:11:23-0600',mode:absolute,to:'2016-07-27 14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0" t="str">
            <v>N</v>
          </cell>
          <cell r="X90">
            <v>1</v>
          </cell>
          <cell r="Y90">
            <v>4.2900000000000001E-2</v>
          </cell>
          <cell r="Z90">
            <v>23.3324</v>
          </cell>
          <cell r="AA90">
            <v>23.2895</v>
          </cell>
          <cell r="AB90" t="e">
            <v>#N/A</v>
          </cell>
          <cell r="AC90" t="e">
            <v>#N/A</v>
          </cell>
          <cell r="AD90" t="str">
            <v>0177-27</v>
          </cell>
          <cell r="AE90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91">
          <cell r="A91" t="str">
            <v>178-27</v>
          </cell>
          <cell r="B91">
            <v>4015</v>
          </cell>
          <cell r="C91" t="str">
            <v>DE.1.0.7.0</v>
          </cell>
          <cell r="D91" t="str">
            <v>204:233021</v>
          </cell>
          <cell r="E91">
            <v>42578.586134259262</v>
          </cell>
          <cell r="F91">
            <v>42578.587291666663</v>
          </cell>
          <cell r="G91">
            <v>1</v>
          </cell>
          <cell r="H91" t="str">
            <v>204:1173</v>
          </cell>
          <cell r="I91">
            <v>42578.620243055557</v>
          </cell>
          <cell r="J91">
            <v>0</v>
          </cell>
          <cell r="K91" t="str">
            <v>4015/4016</v>
          </cell>
          <cell r="L91" t="str">
            <v>LOCKLEAR</v>
          </cell>
          <cell r="M91">
            <v>3.295138889370719E-2</v>
          </cell>
          <cell r="N91">
            <v>47.450000006938353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https://search-rtdc-monitor-bjffxe2xuh6vdkpspy63sjmuny.us-east-1.es.amazonaws.com/_plugin/kibana/#/discover/Steve-Slow-Train-Analysis-(2080s-and-2083s)?_g=(refreshInterval:(display:Off,section:0,value:0),time:(from:'2016-07-27 13:04:02-0600',mode:absolute,to:'2016-07-27 15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1" t="str">
            <v>N</v>
          </cell>
          <cell r="X91">
            <v>1</v>
          </cell>
          <cell r="Y91">
            <v>23.302099999999999</v>
          </cell>
          <cell r="Z91">
            <v>0.1173</v>
          </cell>
          <cell r="AA91">
            <v>23.184799999999999</v>
          </cell>
          <cell r="AB91" t="e">
            <v>#N/A</v>
          </cell>
          <cell r="AC91" t="e">
            <v>#N/A</v>
          </cell>
          <cell r="AD91" t="str">
            <v>0178-27</v>
          </cell>
          <cell r="AE91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92">
          <cell r="A92" t="str">
            <v>179-27</v>
          </cell>
          <cell r="B92">
            <v>4038</v>
          </cell>
          <cell r="C92" t="str">
            <v>DE.1.0.7.0</v>
          </cell>
          <cell r="D92" t="str">
            <v>204:442</v>
          </cell>
          <cell r="E92">
            <v>42578.560868055552</v>
          </cell>
          <cell r="F92">
            <v>42578.56177083333</v>
          </cell>
          <cell r="G92">
            <v>1</v>
          </cell>
          <cell r="H92" t="str">
            <v>204:233291</v>
          </cell>
          <cell r="I92">
            <v>42578.587754629632</v>
          </cell>
          <cell r="J92">
            <v>0</v>
          </cell>
          <cell r="K92" t="str">
            <v>4037/4038</v>
          </cell>
          <cell r="L92" t="str">
            <v>ADANE</v>
          </cell>
          <cell r="M92">
            <v>2.5983796302170958E-2</v>
          </cell>
          <cell r="N92">
            <v>37.41666667512618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https://search-rtdc-monitor-bjffxe2xuh6vdkpspy63sjmuny.us-east-1.es.amazonaws.com/_plugin/kibana/#/discover/Steve-Slow-Train-Analysis-(2080s-and-2083s)?_g=(refreshInterval:(display:Off,section:0,value:0),time:(from:'2016-07-27 12:27:39-0600',mode:absolute,to:'2016-07-27 15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2" t="str">
            <v>N</v>
          </cell>
          <cell r="X92">
            <v>1</v>
          </cell>
          <cell r="Y92">
            <v>4.4200000000000003E-2</v>
          </cell>
          <cell r="Z92">
            <v>23.3291</v>
          </cell>
          <cell r="AA92">
            <v>23.2849</v>
          </cell>
          <cell r="AB92" t="e">
            <v>#N/A</v>
          </cell>
          <cell r="AC92" t="e">
            <v>#N/A</v>
          </cell>
          <cell r="AD92" t="str">
            <v>0179-27</v>
          </cell>
          <cell r="AE92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93">
          <cell r="A93" t="str">
            <v>180-27</v>
          </cell>
          <cell r="B93">
            <v>4037</v>
          </cell>
          <cell r="C93" t="str">
            <v>DE.1.0.7.0</v>
          </cell>
          <cell r="D93" t="str">
            <v>204:232979</v>
          </cell>
          <cell r="E93">
            <v>42578.59957175926</v>
          </cell>
          <cell r="F93">
            <v>42578.600787037038</v>
          </cell>
          <cell r="G93">
            <v>1</v>
          </cell>
          <cell r="H93" t="str">
            <v>204:158</v>
          </cell>
          <cell r="I93">
            <v>42578.630011574074</v>
          </cell>
          <cell r="J93">
            <v>2</v>
          </cell>
          <cell r="K93" t="str">
            <v>4037/4038</v>
          </cell>
          <cell r="L93" t="str">
            <v>ADANE</v>
          </cell>
          <cell r="M93">
            <v>2.9224537036498077E-2</v>
          </cell>
          <cell r="N93">
            <v>42.083333332557231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https://search-rtdc-monitor-bjffxe2xuh6vdkpspy63sjmuny.us-east-1.es.amazonaws.com/_plugin/kibana/#/discover/Steve-Slow-Train-Analysis-(2080s-and-2083s)?_g=(refreshInterval:(display:Off,section:0,value:0),time:(from:'2016-07-27 13:23:23-0600',mode:absolute,to:'2016-07-27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3" t="str">
            <v>N</v>
          </cell>
          <cell r="X93">
            <v>1</v>
          </cell>
          <cell r="Y93">
            <v>23.297899999999998</v>
          </cell>
          <cell r="Z93">
            <v>1.5800000000000002E-2</v>
          </cell>
          <cell r="AA93">
            <v>23.2821</v>
          </cell>
          <cell r="AB93">
            <v>33257</v>
          </cell>
          <cell r="AC93" t="str">
            <v>GRADE CROSSING</v>
          </cell>
          <cell r="AD93" t="str">
            <v>0180-27</v>
          </cell>
          <cell r="AE93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94">
          <cell r="A94" t="str">
            <v>181-27</v>
          </cell>
          <cell r="B94">
            <v>4007</v>
          </cell>
          <cell r="C94" t="str">
            <v>DE.1.0.7.0</v>
          </cell>
          <cell r="D94" t="str">
            <v>204:466</v>
          </cell>
          <cell r="E94">
            <v>42578.571921296294</v>
          </cell>
          <cell r="F94">
            <v>42578.572847222225</v>
          </cell>
          <cell r="G94">
            <v>1</v>
          </cell>
          <cell r="H94" t="str">
            <v>204:233295</v>
          </cell>
          <cell r="I94">
            <v>42578.601423611108</v>
          </cell>
          <cell r="J94">
            <v>0</v>
          </cell>
          <cell r="K94" t="str">
            <v>4007/4008</v>
          </cell>
          <cell r="L94" t="str">
            <v>YOUNG</v>
          </cell>
          <cell r="M94">
            <v>2.8576388882356696E-2</v>
          </cell>
          <cell r="N94">
            <v>41.149999990593642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https://search-rtdc-monitor-bjffxe2xuh6vdkpspy63sjmuny.us-east-1.es.amazonaws.com/_plugin/kibana/#/discover/Steve-Slow-Train-Analysis-(2080s-and-2083s)?_g=(refreshInterval:(display:Off,section:0,value:0),time:(from:'2016-07-27 12:43:34-0600',mode:absolute,to:'2016-07-27 15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4" t="str">
            <v>N</v>
          </cell>
          <cell r="X94">
            <v>1</v>
          </cell>
          <cell r="Y94">
            <v>4.6600000000000003E-2</v>
          </cell>
          <cell r="Z94">
            <v>23.329499999999999</v>
          </cell>
          <cell r="AA94">
            <v>23.282899999999998</v>
          </cell>
          <cell r="AB94" t="e">
            <v>#N/A</v>
          </cell>
          <cell r="AC94" t="e">
            <v>#N/A</v>
          </cell>
          <cell r="AD94" t="str">
            <v>0181-27</v>
          </cell>
          <cell r="AE94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95">
          <cell r="A95" t="str">
            <v>182-27</v>
          </cell>
          <cell r="B95">
            <v>4008</v>
          </cell>
          <cell r="C95" t="str">
            <v>DE.1.0.7.0</v>
          </cell>
          <cell r="D95" t="str">
            <v>204:232984</v>
          </cell>
          <cell r="E95">
            <v>42578.607800925929</v>
          </cell>
          <cell r="F95">
            <v>42578.608668981484</v>
          </cell>
          <cell r="G95">
            <v>1</v>
          </cell>
          <cell r="H95" t="str">
            <v>204:218</v>
          </cell>
          <cell r="I95">
            <v>42578.641759259262</v>
          </cell>
          <cell r="J95">
            <v>0</v>
          </cell>
          <cell r="K95" t="str">
            <v>4007/4008</v>
          </cell>
          <cell r="L95" t="str">
            <v>YOUNG</v>
          </cell>
          <cell r="M95">
            <v>3.309027777868323E-2</v>
          </cell>
          <cell r="N95">
            <v>47.650000001303852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https://search-rtdc-monitor-bjffxe2xuh6vdkpspy63sjmuny.us-east-1.es.amazonaws.com/_plugin/kibana/#/discover/Steve-Slow-Train-Analysis-(2080s-and-2083s)?_g=(refreshInterval:(display:Off,section:0,value:0),time:(from:'2016-07-27 13:35:14-0600',mode:absolute,to:'2016-07-27 16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5" t="str">
            <v>N</v>
          </cell>
          <cell r="X95">
            <v>1</v>
          </cell>
          <cell r="Y95">
            <v>23.298400000000001</v>
          </cell>
          <cell r="Z95">
            <v>2.18E-2</v>
          </cell>
          <cell r="AA95">
            <v>23.276600000000002</v>
          </cell>
          <cell r="AB95" t="e">
            <v>#N/A</v>
          </cell>
          <cell r="AC95" t="e">
            <v>#N/A</v>
          </cell>
          <cell r="AD95" t="str">
            <v>0182-27</v>
          </cell>
          <cell r="AE95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96">
          <cell r="A96" t="str">
            <v>183-27</v>
          </cell>
          <cell r="B96">
            <v>4009</v>
          </cell>
          <cell r="C96" t="str">
            <v>DE.1.0.7.0</v>
          </cell>
          <cell r="D96" t="str">
            <v>204:464</v>
          </cell>
          <cell r="E96">
            <v>42578.580914351849</v>
          </cell>
          <cell r="F96">
            <v>42578.581886574073</v>
          </cell>
          <cell r="G96">
            <v>1</v>
          </cell>
          <cell r="H96" t="str">
            <v>204:233308</v>
          </cell>
          <cell r="I96">
            <v>42578.610520833332</v>
          </cell>
          <cell r="J96">
            <v>0</v>
          </cell>
          <cell r="K96" t="str">
            <v>4009/4010</v>
          </cell>
          <cell r="L96" t="str">
            <v>BRUDER</v>
          </cell>
          <cell r="M96">
            <v>2.8634259258979E-2</v>
          </cell>
          <cell r="N96">
            <v>41.23333333292976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https://search-rtdc-monitor-bjffxe2xuh6vdkpspy63sjmuny.us-east-1.es.amazonaws.com/_plugin/kibana/#/discover/Steve-Slow-Train-Analysis-(2080s-and-2083s)?_g=(refreshInterval:(display:Off,section:0,value:0),time:(from:'2016-07-27 12:56:31-0600',mode:absolute,to:'2016-07-27 15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6" t="str">
            <v>N</v>
          </cell>
          <cell r="X96">
            <v>1</v>
          </cell>
          <cell r="Y96">
            <v>4.6399999999999997E-2</v>
          </cell>
          <cell r="Z96">
            <v>23.3308</v>
          </cell>
          <cell r="AA96">
            <v>23.284400000000002</v>
          </cell>
          <cell r="AB96" t="e">
            <v>#N/A</v>
          </cell>
          <cell r="AC96" t="e">
            <v>#N/A</v>
          </cell>
          <cell r="AD96" t="str">
            <v>0183-27</v>
          </cell>
          <cell r="AE96" t="str">
            <v>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 &amp; 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</v>
          </cell>
        </row>
        <row r="97">
          <cell r="A97" t="str">
            <v>184-27</v>
          </cell>
          <cell r="B97">
            <v>4010</v>
          </cell>
          <cell r="C97" t="str">
            <v>DE.1.0.7.0</v>
          </cell>
          <cell r="D97" t="str">
            <v>204:232983</v>
          </cell>
          <cell r="E97">
            <v>42578.618009259262</v>
          </cell>
          <cell r="F97">
            <v>42578.618981481479</v>
          </cell>
          <cell r="G97">
            <v>1</v>
          </cell>
          <cell r="H97" t="str">
            <v>204:154</v>
          </cell>
          <cell r="I97">
            <v>42578.652777777781</v>
          </cell>
          <cell r="J97">
            <v>0</v>
          </cell>
          <cell r="K97" t="str">
            <v>4009/4010</v>
          </cell>
          <cell r="L97" t="str">
            <v>BRUDER</v>
          </cell>
          <cell r="M97">
            <v>3.3796296302170958E-2</v>
          </cell>
          <cell r="N97">
            <v>48.66666667512618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https://search-rtdc-monitor-bjffxe2xuh6vdkpspy63sjmuny.us-east-1.es.amazonaws.com/_plugin/kibana/#/discover/Steve-Slow-Train-Analysis-(2080s-and-2083s)?_g=(refreshInterval:(display:Off,section:0,value:0),time:(from:'2016-07-27 13:49:56-0600',mode:absolute,to:'2016-07-27 16:40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7" t="str">
            <v>N</v>
          </cell>
          <cell r="X97">
            <v>1</v>
          </cell>
          <cell r="Y97">
            <v>23.298300000000001</v>
          </cell>
          <cell r="Z97">
            <v>1.54E-2</v>
          </cell>
          <cell r="AA97">
            <v>23.282900000000001</v>
          </cell>
          <cell r="AB97" t="e">
            <v>#N/A</v>
          </cell>
          <cell r="AC97" t="e">
            <v>#N/A</v>
          </cell>
          <cell r="AD97" t="str">
            <v>0184-27</v>
          </cell>
          <cell r="AE97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98">
          <cell r="A98" t="str">
            <v>185-27</v>
          </cell>
          <cell r="B98">
            <v>4029</v>
          </cell>
          <cell r="C98" t="str">
            <v>DE.1.0.7.0</v>
          </cell>
          <cell r="D98" t="str">
            <v>204:451</v>
          </cell>
          <cell r="E98">
            <v>42578.590138888889</v>
          </cell>
          <cell r="F98">
            <v>42578.591168981482</v>
          </cell>
          <cell r="G98">
            <v>1</v>
          </cell>
          <cell r="H98" t="str">
            <v>204:233295</v>
          </cell>
          <cell r="I98">
            <v>42578.620555555557</v>
          </cell>
          <cell r="J98">
            <v>1</v>
          </cell>
          <cell r="K98" t="str">
            <v>4029/4030</v>
          </cell>
          <cell r="L98" t="str">
            <v>WEBSTER</v>
          </cell>
          <cell r="M98">
            <v>2.9386574075033423E-2</v>
          </cell>
          <cell r="N98">
            <v>42.316666668048128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https://search-rtdc-monitor-bjffxe2xuh6vdkpspy63sjmuny.us-east-1.es.amazonaws.com/_plugin/kibana/#/discover/Steve-Slow-Train-Analysis-(2080s-and-2083s)?_g=(refreshInterval:(display:Off,section:0,value:0),time:(from:'2016-07-27 13:09:48-0600',mode:absolute,to:'2016-07-27 15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8" t="str">
            <v>N</v>
          </cell>
          <cell r="X98">
            <v>1</v>
          </cell>
          <cell r="Y98">
            <v>4.5100000000000001E-2</v>
          </cell>
          <cell r="Z98">
            <v>23.329499999999999</v>
          </cell>
          <cell r="AA98">
            <v>23.284399999999998</v>
          </cell>
          <cell r="AB98">
            <v>0</v>
          </cell>
          <cell r="AC98" t="str">
            <v>PERMANENT SPEED RESTRICTION</v>
          </cell>
          <cell r="AD98" t="str">
            <v>0185-27</v>
          </cell>
          <cell r="AE98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99">
          <cell r="A99" t="str">
            <v>186-27</v>
          </cell>
          <cell r="B99">
            <v>4030</v>
          </cell>
          <cell r="C99" t="str">
            <v>DE.1.0.7.0</v>
          </cell>
          <cell r="D99" t="str">
            <v>204:232971</v>
          </cell>
          <cell r="E99">
            <v>42578.629212962966</v>
          </cell>
          <cell r="F99">
            <v>42578.63009259259</v>
          </cell>
          <cell r="G99">
            <v>1</v>
          </cell>
          <cell r="H99" t="str">
            <v>204:152</v>
          </cell>
          <cell r="I99">
            <v>42578.663506944446</v>
          </cell>
          <cell r="J99">
            <v>2</v>
          </cell>
          <cell r="K99" t="str">
            <v>4029/4030</v>
          </cell>
          <cell r="L99" t="str">
            <v>WEBSTER</v>
          </cell>
          <cell r="M99">
            <v>3.3414351855753921E-2</v>
          </cell>
          <cell r="N99">
            <v>48.116666672285646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https://search-rtdc-monitor-bjffxe2xuh6vdkpspy63sjmuny.us-east-1.es.amazonaws.com/_plugin/kibana/#/discover/Steve-Slow-Train-Analysis-(2080s-and-2083s)?_g=(refreshInterval:(display:Off,section:0,value:0),time:(from:'2016-07-27 14:06:04-0600',mode:absolute,to:'2016-07-27 16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9" t="str">
            <v>N</v>
          </cell>
          <cell r="X99">
            <v>1</v>
          </cell>
          <cell r="Y99">
            <v>23.2971</v>
          </cell>
          <cell r="Z99">
            <v>1.52E-2</v>
          </cell>
          <cell r="AA99">
            <v>23.2819</v>
          </cell>
          <cell r="AB99">
            <v>58301</v>
          </cell>
          <cell r="AC99" t="str">
            <v>GRADE CROSSING</v>
          </cell>
          <cell r="AD99" t="str">
            <v>0186-27</v>
          </cell>
          <cell r="AE99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100">
          <cell r="A100" t="str">
            <v>187-27</v>
          </cell>
          <cell r="B100">
            <v>4040</v>
          </cell>
          <cell r="C100" t="str">
            <v>DE.1.0.7.0</v>
          </cell>
          <cell r="D100" t="str">
            <v>204:460</v>
          </cell>
          <cell r="E100">
            <v>42578.600208333337</v>
          </cell>
          <cell r="F100">
            <v>42578.601168981484</v>
          </cell>
          <cell r="G100">
            <v>1</v>
          </cell>
          <cell r="H100" t="str">
            <v>204:233317</v>
          </cell>
          <cell r="I100">
            <v>42578.630578703705</v>
          </cell>
          <cell r="J100">
            <v>0</v>
          </cell>
          <cell r="K100" t="str">
            <v>4039/4040</v>
          </cell>
          <cell r="L100" t="str">
            <v>BONDS</v>
          </cell>
          <cell r="M100">
            <v>2.940972222131677E-2</v>
          </cell>
          <cell r="N100">
            <v>42.349999998696148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https://search-rtdc-monitor-bjffxe2xuh6vdkpspy63sjmuny.us-east-1.es.amazonaws.com/_plugin/kibana/#/discover/Steve-Slow-Train-Analysis-(2080s-and-2083s)?_g=(refreshInterval:(display:Off,section:0,value:0),time:(from:'2016-07-27 13:24:18-0600',mode:absolute,to:'2016-07-27 16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00" t="str">
            <v>N</v>
          </cell>
          <cell r="X100">
            <v>1</v>
          </cell>
          <cell r="Y100">
            <v>4.5999999999999999E-2</v>
          </cell>
          <cell r="Z100">
            <v>23.331700000000001</v>
          </cell>
          <cell r="AA100">
            <v>23.285700000000002</v>
          </cell>
          <cell r="AB100" t="e">
            <v>#N/A</v>
          </cell>
          <cell r="AC100" t="e">
            <v>#N/A</v>
          </cell>
          <cell r="AD100" t="str">
            <v>0187-27</v>
          </cell>
          <cell r="AE100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101">
          <cell r="A101" t="str">
            <v>188-27</v>
          </cell>
          <cell r="B101">
            <v>4039</v>
          </cell>
          <cell r="C101" t="str">
            <v>DE.1.0.7.0</v>
          </cell>
          <cell r="D101" t="str">
            <v>204:233006</v>
          </cell>
          <cell r="E101">
            <v>42578.638043981482</v>
          </cell>
          <cell r="F101">
            <v>42578.638796296298</v>
          </cell>
          <cell r="G101">
            <v>1</v>
          </cell>
          <cell r="H101" t="str">
            <v>204:145</v>
          </cell>
          <cell r="I101">
            <v>42578.671064814815</v>
          </cell>
          <cell r="J101">
            <v>0</v>
          </cell>
          <cell r="K101" t="str">
            <v>4039/4040</v>
          </cell>
          <cell r="L101" t="str">
            <v>BONDS</v>
          </cell>
          <cell r="M101">
            <v>3.2268518516502809E-2</v>
          </cell>
          <cell r="N101">
            <v>46.466666663764045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https://search-rtdc-monitor-bjffxe2xuh6vdkpspy63sjmuny.us-east-1.es.amazonaws.com/_plugin/kibana/#/discover/Steve-Slow-Train-Analysis-(2080s-and-2083s)?_g=(refreshInterval:(display:Off,section:0,value:0),time:(from:'2016-07-27 14:18:47-0600',mode:absolute,to:'2016-07-27 17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01" t="str">
            <v>N</v>
          </cell>
          <cell r="X101">
            <v>1</v>
          </cell>
          <cell r="Y101">
            <v>23.300599999999999</v>
          </cell>
          <cell r="Z101">
            <v>1.4500000000000001E-2</v>
          </cell>
          <cell r="AA101">
            <v>23.286099999999998</v>
          </cell>
          <cell r="AB101" t="e">
            <v>#N/A</v>
          </cell>
          <cell r="AC101" t="e">
            <v>#N/A</v>
          </cell>
          <cell r="AD101" t="str">
            <v>0188-27</v>
          </cell>
          <cell r="AE101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102">
          <cell r="A102" t="str">
            <v>189-27</v>
          </cell>
          <cell r="B102">
            <v>4027</v>
          </cell>
          <cell r="C102" t="str">
            <v>DE.1.0.7.0</v>
          </cell>
          <cell r="D102" t="str">
            <v>204:471</v>
          </cell>
          <cell r="E102">
            <v>42578.612303240741</v>
          </cell>
          <cell r="F102">
            <v>42578.613136574073</v>
          </cell>
          <cell r="G102">
            <v>1</v>
          </cell>
          <cell r="H102" t="str">
            <v>204:233289</v>
          </cell>
          <cell r="I102">
            <v>42578.642314814817</v>
          </cell>
          <cell r="J102">
            <v>0</v>
          </cell>
          <cell r="K102" t="str">
            <v>4027/4028</v>
          </cell>
          <cell r="L102" t="str">
            <v>BARTLETT</v>
          </cell>
          <cell r="M102">
            <v>2.9178240743931383E-2</v>
          </cell>
          <cell r="N102">
            <v>42.016666671261191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https://search-rtdc-monitor-bjffxe2xuh6vdkpspy63sjmuny.us-east-1.es.amazonaws.com/_plugin/kibana/#/discover/Steve-Slow-Train-Analysis-(2080s-and-2083s)?_g=(refreshInterval:(display:Off,section:0,value:0),time:(from:'2016-07-27 13:41:43-0600',mode:absolute,to:'2016-07-27 16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2" t="str">
            <v>N</v>
          </cell>
          <cell r="X102">
            <v>1</v>
          </cell>
          <cell r="Y102">
            <v>4.7100000000000003E-2</v>
          </cell>
          <cell r="Z102">
            <v>23.328900000000001</v>
          </cell>
          <cell r="AA102">
            <v>23.2818</v>
          </cell>
          <cell r="AB102" t="e">
            <v>#N/A</v>
          </cell>
          <cell r="AC102" t="e">
            <v>#N/A</v>
          </cell>
          <cell r="AD102" t="str">
            <v>0189-27</v>
          </cell>
          <cell r="AE102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03">
          <cell r="A103" t="str">
            <v>190-27</v>
          </cell>
          <cell r="B103">
            <v>4028</v>
          </cell>
          <cell r="C103" t="str">
            <v>DE.1.0.7.0</v>
          </cell>
          <cell r="D103" t="str">
            <v>204:232984</v>
          </cell>
          <cell r="E103">
            <v>42578.649930555555</v>
          </cell>
          <cell r="F103">
            <v>42578.650868055556</v>
          </cell>
          <cell r="G103">
            <v>1</v>
          </cell>
          <cell r="H103" t="str">
            <v>204:167</v>
          </cell>
          <cell r="I103">
            <v>42578.682118055556</v>
          </cell>
          <cell r="J103">
            <v>0</v>
          </cell>
          <cell r="K103" t="str">
            <v>4027/4028</v>
          </cell>
          <cell r="L103" t="str">
            <v>BARTLETT</v>
          </cell>
          <cell r="M103">
            <v>3.125E-2</v>
          </cell>
          <cell r="N103">
            <v>45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https://search-rtdc-monitor-bjffxe2xuh6vdkpspy63sjmuny.us-east-1.es.amazonaws.com/_plugin/kibana/#/discover/Steve-Slow-Train-Analysis-(2080s-and-2083s)?_g=(refreshInterval:(display:Off,section:0,value:0),time:(from:'2016-07-27 14:35:54-0600',mode:absolute,to:'2016-07-27 17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3" t="str">
            <v>N</v>
          </cell>
          <cell r="X103">
            <v>1</v>
          </cell>
          <cell r="Y103">
            <v>23.298400000000001</v>
          </cell>
          <cell r="Z103">
            <v>1.67E-2</v>
          </cell>
          <cell r="AA103">
            <v>23.281700000000001</v>
          </cell>
          <cell r="AB103" t="e">
            <v>#N/A</v>
          </cell>
          <cell r="AC103" t="e">
            <v>#N/A</v>
          </cell>
          <cell r="AD103" t="str">
            <v>0190-27</v>
          </cell>
          <cell r="AE103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104">
          <cell r="A104" t="str">
            <v>191-27</v>
          </cell>
          <cell r="B104">
            <v>4014</v>
          </cell>
          <cell r="C104" t="str">
            <v>DE.1.0.7.0</v>
          </cell>
          <cell r="D104" t="str">
            <v>204:413</v>
          </cell>
          <cell r="E104">
            <v>42578.622685185182</v>
          </cell>
          <cell r="F104">
            <v>42578.623969907407</v>
          </cell>
          <cell r="G104">
            <v>1</v>
          </cell>
          <cell r="H104" t="str">
            <v>204:233346</v>
          </cell>
          <cell r="I104">
            <v>42578.651284722226</v>
          </cell>
          <cell r="J104">
            <v>0</v>
          </cell>
          <cell r="K104" t="str">
            <v>4013/4014</v>
          </cell>
          <cell r="L104" t="str">
            <v>LOCKLEAR</v>
          </cell>
          <cell r="M104">
            <v>2.7314814818964805E-2</v>
          </cell>
          <cell r="N104">
            <v>39.33333333930932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https://search-rtdc-monitor-bjffxe2xuh6vdkpspy63sjmuny.us-east-1.es.amazonaws.com/_plugin/kibana/#/discover/Steve-Slow-Train-Analysis-(2080s-and-2083s)?_g=(refreshInterval:(display:Off,section:0,value:0),time:(from:'2016-07-27 13:56:40-0600',mode:absolute,to:'2016-07-27 16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4" t="str">
            <v>N</v>
          </cell>
          <cell r="X104">
            <v>1</v>
          </cell>
          <cell r="Y104">
            <v>4.1300000000000003E-2</v>
          </cell>
          <cell r="Z104">
            <v>23.334599999999998</v>
          </cell>
          <cell r="AA104">
            <v>23.293299999999999</v>
          </cell>
          <cell r="AB104" t="e">
            <v>#N/A</v>
          </cell>
          <cell r="AC104" t="e">
            <v>#N/A</v>
          </cell>
          <cell r="AD104" t="str">
            <v>0191-27</v>
          </cell>
          <cell r="AE104" t="str">
            <v>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 &amp; 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</v>
          </cell>
        </row>
        <row r="105">
          <cell r="A105" t="str">
            <v>192-27</v>
          </cell>
          <cell r="B105">
            <v>4013</v>
          </cell>
          <cell r="C105" t="str">
            <v>DE.1.0.7.0</v>
          </cell>
          <cell r="D105" t="str">
            <v>204:233032</v>
          </cell>
          <cell r="E105">
            <v>42578.659282407411</v>
          </cell>
          <cell r="F105">
            <v>42578.660451388889</v>
          </cell>
          <cell r="G105">
            <v>1</v>
          </cell>
          <cell r="H105" t="str">
            <v>204:143</v>
          </cell>
          <cell r="I105">
            <v>42578.69253472222</v>
          </cell>
          <cell r="J105">
            <v>0</v>
          </cell>
          <cell r="K105" t="str">
            <v>4013/4014</v>
          </cell>
          <cell r="L105" t="str">
            <v>LOCKLEAR</v>
          </cell>
          <cell r="M105">
            <v>3.2083333331684116E-2</v>
          </cell>
          <cell r="N105">
            <v>46.199999997625127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https://search-rtdc-monitor-bjffxe2xuh6vdkpspy63sjmuny.us-east-1.es.amazonaws.com/_plugin/kibana/#/discover/Steve-Slow-Train-Analysis-(2080s-and-2083s)?_g=(refreshInterval:(display:Off,section:0,value:0),time:(from:'2016-07-27 14:49:22-0600',mode:absolute,to:'2016-07-27 17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5" t="str">
            <v>N</v>
          </cell>
          <cell r="X105">
            <v>1</v>
          </cell>
          <cell r="Y105">
            <v>23.3032</v>
          </cell>
          <cell r="Z105">
            <v>1.43E-2</v>
          </cell>
          <cell r="AA105">
            <v>23.288900000000002</v>
          </cell>
          <cell r="AB105" t="e">
            <v>#N/A</v>
          </cell>
          <cell r="AC105" t="e">
            <v>#N/A</v>
          </cell>
          <cell r="AD105" t="str">
            <v>0192-27</v>
          </cell>
          <cell r="AE105" t="str">
            <v>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 &amp; 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</v>
          </cell>
        </row>
        <row r="106">
          <cell r="A106" t="str">
            <v>193-27</v>
          </cell>
          <cell r="B106">
            <v>4038</v>
          </cell>
          <cell r="C106" t="str">
            <v>DE.1.0.7.0</v>
          </cell>
          <cell r="D106" t="str">
            <v>204:451</v>
          </cell>
          <cell r="E106">
            <v>42578.634745370371</v>
          </cell>
          <cell r="F106">
            <v>42578.635439814818</v>
          </cell>
          <cell r="G106">
            <v>1</v>
          </cell>
          <cell r="H106" t="str">
            <v>204:233293</v>
          </cell>
          <cell r="I106">
            <v>42578.660671296297</v>
          </cell>
          <cell r="J106">
            <v>0</v>
          </cell>
          <cell r="K106" t="str">
            <v>4037/4038</v>
          </cell>
          <cell r="L106" t="str">
            <v>ADANE</v>
          </cell>
          <cell r="M106">
            <v>2.5231481478840578E-2</v>
          </cell>
          <cell r="N106">
            <v>36.333333329530433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https://search-rtdc-monitor-bjffxe2xuh6vdkpspy63sjmuny.us-east-1.es.amazonaws.com/_plugin/kibana/#/discover/Steve-Slow-Train-Analysis-(2080s-and-2083s)?_g=(refreshInterval:(display:Off,section:0,value:0),time:(from:'2016-07-27 14:14:02-0600',mode:absolute,to:'2016-07-27 16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6" t="str">
            <v>N</v>
          </cell>
          <cell r="X106">
            <v>1</v>
          </cell>
          <cell r="Y106">
            <v>4.5100000000000001E-2</v>
          </cell>
          <cell r="Z106">
            <v>23.3293</v>
          </cell>
          <cell r="AA106">
            <v>23.284199999999998</v>
          </cell>
          <cell r="AB106" t="e">
            <v>#N/A</v>
          </cell>
          <cell r="AC106" t="e">
            <v>#N/A</v>
          </cell>
          <cell r="AD106" t="str">
            <v>0193-27</v>
          </cell>
          <cell r="AE106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107">
          <cell r="A107" t="str">
            <v>194-27</v>
          </cell>
          <cell r="B107">
            <v>4037</v>
          </cell>
          <cell r="C107" t="str">
            <v>DE.1.0.7.0</v>
          </cell>
          <cell r="D107" t="str">
            <v>204:232977</v>
          </cell>
          <cell r="E107">
            <v>42578.671238425923</v>
          </cell>
          <cell r="F107">
            <v>42578.672430555554</v>
          </cell>
          <cell r="G107">
            <v>1</v>
          </cell>
          <cell r="H107" t="str">
            <v>204:147</v>
          </cell>
          <cell r="I107">
            <v>42578.703136574077</v>
          </cell>
          <cell r="J107">
            <v>2</v>
          </cell>
          <cell r="K107" t="str">
            <v>4037/4038</v>
          </cell>
          <cell r="L107" t="str">
            <v>ADANE</v>
          </cell>
          <cell r="M107">
            <v>3.0706018522323575E-2</v>
          </cell>
          <cell r="N107">
            <v>44.216666672145948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https://search-rtdc-monitor-bjffxe2xuh6vdkpspy63sjmuny.us-east-1.es.amazonaws.com/_plugin/kibana/#/discover/Steve-Slow-Train-Analysis-(2080s-and-2083s)?_g=(refreshInterval:(display:Off,section:0,value:0),time:(from:'2016-07-27 15:06:35-0600',mode:absolute,to:'2016-07-27 17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7" t="str">
            <v>N</v>
          </cell>
          <cell r="X107">
            <v>1</v>
          </cell>
          <cell r="Y107">
            <v>23.297699999999999</v>
          </cell>
          <cell r="Z107">
            <v>1.47E-2</v>
          </cell>
          <cell r="AA107">
            <v>23.282999999999998</v>
          </cell>
          <cell r="AB107">
            <v>33257</v>
          </cell>
          <cell r="AC107" t="str">
            <v>GRADE CROSSING</v>
          </cell>
          <cell r="AD107" t="str">
            <v>0194-27</v>
          </cell>
          <cell r="AE107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108">
          <cell r="A108" t="str">
            <v>195-27</v>
          </cell>
          <cell r="B108">
            <v>4007</v>
          </cell>
          <cell r="C108" t="str">
            <v>DE.1.0.7.0</v>
          </cell>
          <cell r="D108" t="str">
            <v>204:491</v>
          </cell>
          <cell r="E108">
            <v>42578.644687499997</v>
          </cell>
          <cell r="F108">
            <v>42578.645624999997</v>
          </cell>
          <cell r="G108">
            <v>1</v>
          </cell>
          <cell r="H108" t="str">
            <v>204:233346</v>
          </cell>
          <cell r="I108">
            <v>42578.672974537039</v>
          </cell>
          <cell r="J108">
            <v>0</v>
          </cell>
          <cell r="K108" t="str">
            <v>4007/4008</v>
          </cell>
          <cell r="L108" t="str">
            <v>YOUNG</v>
          </cell>
          <cell r="M108">
            <v>2.7349537042027805E-2</v>
          </cell>
          <cell r="N108">
            <v>39.383333340520039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https://search-rtdc-monitor-bjffxe2xuh6vdkpspy63sjmuny.us-east-1.es.amazonaws.com/_plugin/kibana/#/discover/Steve-Slow-Train-Analysis-(2080s-and-2083s)?_g=(refreshInterval:(display:Off,section:0,value:0),time:(from:'2016-07-27 14:28:21-0600',mode:absolute,to:'2016-07-27 17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8" t="str">
            <v>N</v>
          </cell>
          <cell r="X108">
            <v>1</v>
          </cell>
          <cell r="Y108">
            <v>4.9099999999999998E-2</v>
          </cell>
          <cell r="Z108">
            <v>23.334599999999998</v>
          </cell>
          <cell r="AA108">
            <v>23.285499999999999</v>
          </cell>
          <cell r="AB108" t="e">
            <v>#N/A</v>
          </cell>
          <cell r="AC108" t="e">
            <v>#N/A</v>
          </cell>
          <cell r="AD108" t="str">
            <v>0195-27</v>
          </cell>
          <cell r="AE108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109">
          <cell r="A109" t="str">
            <v>196-27</v>
          </cell>
          <cell r="B109">
            <v>4008</v>
          </cell>
          <cell r="C109" t="str">
            <v>DE.1.0.7.0</v>
          </cell>
          <cell r="D109" t="str">
            <v>204:232991</v>
          </cell>
          <cell r="E109">
            <v>42578.677881944444</v>
          </cell>
          <cell r="F109">
            <v>42578.678819444445</v>
          </cell>
          <cell r="G109">
            <v>1</v>
          </cell>
          <cell r="H109" t="str">
            <v>204:229</v>
          </cell>
          <cell r="I109">
            <v>42578.717314814814</v>
          </cell>
          <cell r="J109">
            <v>0</v>
          </cell>
          <cell r="K109" t="str">
            <v>4007/4008</v>
          </cell>
          <cell r="L109" t="str">
            <v>YOUNG</v>
          </cell>
          <cell r="M109">
            <v>3.849537036876427E-2</v>
          </cell>
          <cell r="N109">
            <v>55.433333331020549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https://search-rtdc-monitor-bjffxe2xuh6vdkpspy63sjmuny.us-east-1.es.amazonaws.com/_plugin/kibana/#/discover/Steve-Slow-Train-Analysis-(2080s-and-2083s)?_g=(refreshInterval:(display:Off,section:0,value:0),time:(from:'2016-07-27 15:16:09-0600',mode:absolute,to:'2016-07-27 18:12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9" t="str">
            <v>N</v>
          </cell>
          <cell r="X109">
            <v>1</v>
          </cell>
          <cell r="Y109">
            <v>23.299099999999999</v>
          </cell>
          <cell r="Z109">
            <v>2.29E-2</v>
          </cell>
          <cell r="AA109">
            <v>23.276199999999999</v>
          </cell>
          <cell r="AB109" t="e">
            <v>#N/A</v>
          </cell>
          <cell r="AC109" t="e">
            <v>#N/A</v>
          </cell>
          <cell r="AD109" t="str">
            <v>0196-27</v>
          </cell>
          <cell r="AE109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110">
          <cell r="A110" t="str">
            <v>197-27</v>
          </cell>
          <cell r="B110">
            <v>4009</v>
          </cell>
          <cell r="C110" t="str">
            <v>DE.1.0.7.0</v>
          </cell>
          <cell r="D110" t="str">
            <v>204:478</v>
          </cell>
          <cell r="E110">
            <v>42578.654108796298</v>
          </cell>
          <cell r="F110">
            <v>42578.655266203707</v>
          </cell>
          <cell r="G110">
            <v>1</v>
          </cell>
          <cell r="H110" t="str">
            <v>204:233311</v>
          </cell>
          <cell r="I110">
            <v>42578.681192129632</v>
          </cell>
          <cell r="J110">
            <v>0</v>
          </cell>
          <cell r="K110" t="str">
            <v>4009/4010</v>
          </cell>
          <cell r="L110" t="str">
            <v>BRUDER</v>
          </cell>
          <cell r="M110">
            <v>2.5925925925548654E-2</v>
          </cell>
          <cell r="N110">
            <v>37.333333332790062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https://search-rtdc-monitor-bjffxe2xuh6vdkpspy63sjmuny.us-east-1.es.amazonaws.com/_plugin/kibana/#/discover/Steve-Slow-Train-Analysis-(2080s-and-2083s)?_g=(refreshInterval:(display:Off,section:0,value:0),time:(from:'2016-07-27 14:41:55-0600',mode:absolute,to:'2016-07-27 17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0" t="str">
            <v>N</v>
          </cell>
          <cell r="X110">
            <v>1</v>
          </cell>
          <cell r="Y110">
            <v>4.7800000000000002E-2</v>
          </cell>
          <cell r="Z110">
            <v>23.331099999999999</v>
          </cell>
          <cell r="AA110">
            <v>23.283300000000001</v>
          </cell>
          <cell r="AB110" t="e">
            <v>#N/A</v>
          </cell>
          <cell r="AC110" t="e">
            <v>#N/A</v>
          </cell>
          <cell r="AD110" t="str">
            <v>0197-27</v>
          </cell>
          <cell r="AE110" t="str">
            <v>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 &amp; 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</v>
          </cell>
        </row>
        <row r="111">
          <cell r="A111" t="str">
            <v>198-27</v>
          </cell>
          <cell r="B111">
            <v>4010</v>
          </cell>
          <cell r="C111" t="str">
            <v>DE.1.0.7.0</v>
          </cell>
          <cell r="D111" t="str">
            <v>204:232977</v>
          </cell>
          <cell r="E111">
            <v>42578.685960648145</v>
          </cell>
          <cell r="F111">
            <v>42578.687349537038</v>
          </cell>
          <cell r="G111">
            <v>1</v>
          </cell>
          <cell r="H111" t="str">
            <v>204:158</v>
          </cell>
          <cell r="I111">
            <v>42578.72457175926</v>
          </cell>
          <cell r="J111">
            <v>1</v>
          </cell>
          <cell r="K111" t="str">
            <v>4009/4010</v>
          </cell>
          <cell r="L111" t="str">
            <v>BRUDER</v>
          </cell>
          <cell r="M111">
            <v>3.722222222131677E-2</v>
          </cell>
          <cell r="N111">
            <v>53.599999998696148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https://search-rtdc-monitor-bjffxe2xuh6vdkpspy63sjmuny.us-east-1.es.amazonaws.com/_plugin/kibana/#/discover/Steve-Slow-Train-Analysis-(2080s-and-2083s)?_g=(refreshInterval:(display:Off,section:0,value:0),time:(from:'2016-07-27 15:27:47-0600',mode:absolute,to:'2016-07-27 18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1" t="str">
            <v>N</v>
          </cell>
          <cell r="X111">
            <v>1</v>
          </cell>
          <cell r="Y111">
            <v>23.297699999999999</v>
          </cell>
          <cell r="Z111">
            <v>1.5800000000000002E-2</v>
          </cell>
          <cell r="AA111">
            <v>23.2819</v>
          </cell>
          <cell r="AB111">
            <v>48048</v>
          </cell>
          <cell r="AC111" t="str">
            <v>GRADE CROSSING</v>
          </cell>
          <cell r="AD111" t="str">
            <v>0198-27</v>
          </cell>
          <cell r="AE111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112">
          <cell r="A112" t="str">
            <v>199-27</v>
          </cell>
          <cell r="B112">
            <v>4029</v>
          </cell>
          <cell r="C112" t="str">
            <v>DE.1.0.7.0</v>
          </cell>
          <cell r="D112" t="str">
            <v>204:435</v>
          </cell>
          <cell r="E112">
            <v>42578.665069444447</v>
          </cell>
          <cell r="F112">
            <v>42578.666018518517</v>
          </cell>
          <cell r="G112">
            <v>1</v>
          </cell>
          <cell r="H112" t="str">
            <v>204:233323</v>
          </cell>
          <cell r="I112">
            <v>42578.692604166667</v>
          </cell>
          <cell r="J112">
            <v>0</v>
          </cell>
          <cell r="K112" t="str">
            <v>4029/4030</v>
          </cell>
          <cell r="L112" t="str">
            <v>WEBSTER</v>
          </cell>
          <cell r="M112">
            <v>2.658564814919373E-2</v>
          </cell>
          <cell r="N112">
            <v>38.283333334838971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https://search-rtdc-monitor-bjffxe2xuh6vdkpspy63sjmuny.us-east-1.es.amazonaws.com/_plugin/kibana/#/discover/Steve-Slow-Train-Analysis-(2080s-and-2083s)?_g=(refreshInterval:(display:Off,section:0,value:0),time:(from:'2016-07-27 14:57:42-0600',mode:absolute,to:'2016-07-27 17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2" t="str">
            <v>N</v>
          </cell>
          <cell r="X112">
            <v>1</v>
          </cell>
          <cell r="Y112">
            <v>4.3499999999999997E-2</v>
          </cell>
          <cell r="Z112">
            <v>23.3323</v>
          </cell>
          <cell r="AA112">
            <v>23.288799999999998</v>
          </cell>
          <cell r="AB112" t="e">
            <v>#N/A</v>
          </cell>
          <cell r="AC112" t="e">
            <v>#N/A</v>
          </cell>
          <cell r="AD112" t="str">
            <v>0199-27</v>
          </cell>
          <cell r="AE112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113">
          <cell r="A113" t="str">
            <v>200-27</v>
          </cell>
          <cell r="B113">
            <v>4030</v>
          </cell>
          <cell r="C113" t="str">
            <v>DE.1.0.7.0</v>
          </cell>
          <cell r="D113" t="str">
            <v>204:232998</v>
          </cell>
          <cell r="E113">
            <v>42578.703645833331</v>
          </cell>
          <cell r="F113">
            <v>42578.704513888886</v>
          </cell>
          <cell r="G113">
            <v>1</v>
          </cell>
          <cell r="H113" t="str">
            <v>204:167</v>
          </cell>
          <cell r="I113">
            <v>42578.734965277778</v>
          </cell>
          <cell r="J113">
            <v>0</v>
          </cell>
          <cell r="K113" t="str">
            <v>4029/4030</v>
          </cell>
          <cell r="L113" t="str">
            <v>WEBSTER</v>
          </cell>
          <cell r="M113">
            <v>3.0451388891378883E-2</v>
          </cell>
          <cell r="N113">
            <v>43.850000003585592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https://search-rtdc-monitor-bjffxe2xuh6vdkpspy63sjmuny.us-east-1.es.amazonaws.com/_plugin/kibana/#/discover/Steve-Slow-Train-Analysis-(2080s-and-2083s)?_g=(refreshInterval:(display:Off,section:0,value:0),time:(from:'2016-07-27 15:53:15-0600',mode:absolute,to:'2016-07-27 18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3" t="str">
            <v>N</v>
          </cell>
          <cell r="X113">
            <v>1</v>
          </cell>
          <cell r="Y113">
            <v>23.299800000000001</v>
          </cell>
          <cell r="Z113">
            <v>1.67E-2</v>
          </cell>
          <cell r="AA113">
            <v>23.283100000000001</v>
          </cell>
          <cell r="AB113" t="e">
            <v>#N/A</v>
          </cell>
          <cell r="AC113" t="e">
            <v>#N/A</v>
          </cell>
          <cell r="AD113" t="str">
            <v>0200-27</v>
          </cell>
          <cell r="AE113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114">
          <cell r="A114" t="str">
            <v>201-27</v>
          </cell>
          <cell r="B114">
            <v>4040</v>
          </cell>
          <cell r="C114" t="str">
            <v>DE.1.0.7.0</v>
          </cell>
          <cell r="D114" t="str">
            <v>204:455</v>
          </cell>
          <cell r="E114">
            <v>42578.67527777778</v>
          </cell>
          <cell r="F114">
            <v>42578.676192129627</v>
          </cell>
          <cell r="G114">
            <v>1</v>
          </cell>
          <cell r="H114" t="str">
            <v>204:233337</v>
          </cell>
          <cell r="I114">
            <v>42578.705509259256</v>
          </cell>
          <cell r="J114">
            <v>0</v>
          </cell>
          <cell r="K114" t="str">
            <v>4039/4040</v>
          </cell>
          <cell r="L114" t="str">
            <v>BONDS</v>
          </cell>
          <cell r="M114">
            <v>2.9317129628907423E-2</v>
          </cell>
          <cell r="N114">
            <v>42.21666666562669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https://search-rtdc-monitor-bjffxe2xuh6vdkpspy63sjmuny.us-east-1.es.amazonaws.com/_plugin/kibana/#/discover/Steve-Slow-Train-Analysis-(2080s-and-2083s)?_g=(refreshInterval:(display:Off,section:0,value:0),time:(from:'2016-07-27 15:12:24-0600',mode:absolute,to:'2016-07-27 17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14" t="str">
            <v>N</v>
          </cell>
          <cell r="X114">
            <v>1</v>
          </cell>
          <cell r="Y114">
            <v>4.5499999999999999E-2</v>
          </cell>
          <cell r="Z114">
            <v>23.3337</v>
          </cell>
          <cell r="AA114">
            <v>23.2882</v>
          </cell>
          <cell r="AB114" t="e">
            <v>#N/A</v>
          </cell>
          <cell r="AC114" t="e">
            <v>#N/A</v>
          </cell>
          <cell r="AD114" t="str">
            <v>0201-27</v>
          </cell>
          <cell r="AE114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115">
          <cell r="A115" t="str">
            <v>202-27</v>
          </cell>
          <cell r="B115">
            <v>4039</v>
          </cell>
          <cell r="C115" t="str">
            <v>DE.1.0.7.0</v>
          </cell>
          <cell r="D115" t="str">
            <v>204:232996</v>
          </cell>
          <cell r="E115">
            <v>42578.714016203703</v>
          </cell>
          <cell r="F115">
            <v>42578.714803240742</v>
          </cell>
          <cell r="G115">
            <v>1</v>
          </cell>
          <cell r="H115" t="str">
            <v>204:158</v>
          </cell>
          <cell r="I115">
            <v>42578.743136574078</v>
          </cell>
          <cell r="J115">
            <v>0</v>
          </cell>
          <cell r="K115" t="str">
            <v>4039/4040</v>
          </cell>
          <cell r="L115" t="str">
            <v>BONDS</v>
          </cell>
          <cell r="M115">
            <v>2.8333333335467614E-2</v>
          </cell>
          <cell r="N115">
            <v>40.800000003073364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https://search-rtdc-monitor-bjffxe2xuh6vdkpspy63sjmuny.us-east-1.es.amazonaws.com/_plugin/kibana/#/discover/Steve-Slow-Train-Analysis-(2080s-and-2083s)?_g=(refreshInterval:(display:Off,section:0,value:0),time:(from:'2016-07-27 16:08:11-0600',mode:absolute,to:'2016-07-27 18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15" t="str">
            <v>N</v>
          </cell>
          <cell r="X115">
            <v>1</v>
          </cell>
          <cell r="Y115">
            <v>23.299600000000002</v>
          </cell>
          <cell r="Z115">
            <v>1.5800000000000002E-2</v>
          </cell>
          <cell r="AA115">
            <v>23.283800000000003</v>
          </cell>
          <cell r="AB115" t="e">
            <v>#N/A</v>
          </cell>
          <cell r="AC115" t="e">
            <v>#N/A</v>
          </cell>
          <cell r="AD115" t="str">
            <v>0202-27</v>
          </cell>
          <cell r="AE115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116">
          <cell r="A116" t="str">
            <v>203-27</v>
          </cell>
          <cell r="B116">
            <v>4027</v>
          </cell>
          <cell r="C116" t="str">
            <v>DE.1.0.7.0</v>
          </cell>
          <cell r="D116" t="str">
            <v>204:486</v>
          </cell>
          <cell r="E116">
            <v>42578.683356481481</v>
          </cell>
          <cell r="F116">
            <v>42578.684918981482</v>
          </cell>
          <cell r="G116">
            <v>2</v>
          </cell>
          <cell r="H116" t="str">
            <v>204:233306</v>
          </cell>
          <cell r="I116">
            <v>42578.715289351851</v>
          </cell>
          <cell r="J116">
            <v>1</v>
          </cell>
          <cell r="K116" t="str">
            <v>4027/4028</v>
          </cell>
          <cell r="L116" t="str">
            <v>BARTLETT</v>
          </cell>
          <cell r="M116">
            <v>3.0370370368473232E-2</v>
          </cell>
          <cell r="N116">
            <v>43.733333330601454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https://search-rtdc-monitor-bjffxe2xuh6vdkpspy63sjmuny.us-east-1.es.amazonaws.com/_plugin/kibana/#/discover/Steve-Slow-Train-Analysis-(2080s-and-2083s)?_g=(refreshInterval:(display:Off,section:0,value:0),time:(from:'2016-07-27 15:24:02-0600',mode:absolute,to:'2016-07-27 18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6" t="str">
            <v>N</v>
          </cell>
          <cell r="X116">
            <v>1</v>
          </cell>
          <cell r="Y116">
            <v>4.8599999999999997E-2</v>
          </cell>
          <cell r="Z116">
            <v>23.3306</v>
          </cell>
          <cell r="AA116">
            <v>23.282</v>
          </cell>
          <cell r="AB116" t="e">
            <v>#N/A</v>
          </cell>
          <cell r="AC116" t="e">
            <v>#N/A</v>
          </cell>
          <cell r="AD116" t="str">
            <v>0203-27</v>
          </cell>
          <cell r="AE116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17">
          <cell r="A117" t="str">
            <v>204-27</v>
          </cell>
          <cell r="B117">
            <v>4028</v>
          </cell>
          <cell r="C117" t="str">
            <v>DE.1.0.7.0</v>
          </cell>
          <cell r="D117" t="str">
            <v>204:232985</v>
          </cell>
          <cell r="E117">
            <v>42578.7187962963</v>
          </cell>
          <cell r="F117">
            <v>42578.719629629632</v>
          </cell>
          <cell r="G117">
            <v>1</v>
          </cell>
          <cell r="H117" t="str">
            <v>204:167</v>
          </cell>
          <cell r="I117">
            <v>42578.755474537036</v>
          </cell>
          <cell r="J117">
            <v>1</v>
          </cell>
          <cell r="K117" t="str">
            <v>4027/4028</v>
          </cell>
          <cell r="L117" t="str">
            <v>BARTLETT</v>
          </cell>
          <cell r="M117">
            <v>3.5844907404680271E-2</v>
          </cell>
          <cell r="N117">
            <v>51.61666666273959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https://search-rtdc-monitor-bjffxe2xuh6vdkpspy63sjmuny.us-east-1.es.amazonaws.com/_plugin/kibana/#/discover/Steve-Slow-Train-Analysis-(2080s-and-2083s)?_g=(refreshInterval:(display:Off,section:0,value:0),time:(from:'2016-07-27 16:15:04-0600',mode:absolute,to:'2016-07-27 19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7" t="str">
            <v>N</v>
          </cell>
          <cell r="X117">
            <v>1</v>
          </cell>
          <cell r="Y117">
            <v>23.298500000000001</v>
          </cell>
          <cell r="Z117">
            <v>1.67E-2</v>
          </cell>
          <cell r="AA117">
            <v>23.2818</v>
          </cell>
          <cell r="AB117">
            <v>183829</v>
          </cell>
          <cell r="AC117" t="str">
            <v>PERMANENT SPEED RESTRICTION</v>
          </cell>
          <cell r="AD117" t="str">
            <v>0204-27</v>
          </cell>
          <cell r="AE117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118">
          <cell r="A118" t="str">
            <v>205-27</v>
          </cell>
          <cell r="B118">
            <v>4014</v>
          </cell>
          <cell r="C118" t="str">
            <v>DE.1.0.7.0</v>
          </cell>
          <cell r="D118" t="str">
            <v>204:491</v>
          </cell>
          <cell r="E118">
            <v>42578.693854166668</v>
          </cell>
          <cell r="F118">
            <v>42578.694953703707</v>
          </cell>
          <cell r="G118">
            <v>1</v>
          </cell>
          <cell r="H118" t="str">
            <v>204:233360</v>
          </cell>
          <cell r="I118">
            <v>42578.723553240743</v>
          </cell>
          <cell r="J118">
            <v>0</v>
          </cell>
          <cell r="K118" t="str">
            <v>4013/4014</v>
          </cell>
          <cell r="L118" t="str">
            <v>LOCKLEAR</v>
          </cell>
          <cell r="M118">
            <v>2.8599537035916001E-2</v>
          </cell>
          <cell r="N118">
            <v>41.183333331719041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https://search-rtdc-monitor-bjffxe2xuh6vdkpspy63sjmuny.us-east-1.es.amazonaws.com/_plugin/kibana/#/discover/Steve-Slow-Train-Analysis-(2080s-and-2083s)?_g=(refreshInterval:(display:Off,section:0,value:0),time:(from:'2016-07-27 15:39:09-0600',mode:absolute,to:'2016-07-27 18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8" t="str">
            <v>N</v>
          </cell>
          <cell r="X118">
            <v>1</v>
          </cell>
          <cell r="Y118">
            <v>4.9099999999999998E-2</v>
          </cell>
          <cell r="Z118">
            <v>23.335999999999999</v>
          </cell>
          <cell r="AA118">
            <v>23.286899999999999</v>
          </cell>
          <cell r="AB118" t="e">
            <v>#N/A</v>
          </cell>
          <cell r="AC118" t="e">
            <v>#N/A</v>
          </cell>
          <cell r="AD118" t="str">
            <v>0205-27</v>
          </cell>
          <cell r="AE118" t="str">
            <v>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 &amp; 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</v>
          </cell>
        </row>
        <row r="119">
          <cell r="A119" t="str">
            <v>206-27</v>
          </cell>
          <cell r="B119">
            <v>4013</v>
          </cell>
          <cell r="C119" t="str">
            <v>DE.1.0.7.0</v>
          </cell>
          <cell r="D119" t="str">
            <v>204:233026</v>
          </cell>
          <cell r="E119">
            <v>42578.731712962966</v>
          </cell>
          <cell r="F119">
            <v>42578.732546296298</v>
          </cell>
          <cell r="G119">
            <v>1</v>
          </cell>
          <cell r="H119" t="str">
            <v>204:1169</v>
          </cell>
          <cell r="I119">
            <v>42578.767824074072</v>
          </cell>
          <cell r="J119">
            <v>0</v>
          </cell>
          <cell r="K119" t="str">
            <v>4013/4014</v>
          </cell>
          <cell r="L119" t="str">
            <v>LOCKLEAR</v>
          </cell>
          <cell r="M119">
            <v>3.5277777773444541E-2</v>
          </cell>
          <cell r="N119">
            <v>50.799999993760139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https://search-rtdc-monitor-bjffxe2xuh6vdkpspy63sjmuny.us-east-1.es.amazonaws.com/_plugin/kibana/#/discover/Steve-Slow-Train-Analysis-(2080s-and-2083s)?_g=(refreshInterval:(display:Off,section:0,value:0),time:(from:'2016-07-27 16:33:40-0600',mode:absolute,to:'2016-07-27 19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9" t="str">
            <v>N</v>
          </cell>
          <cell r="X119">
            <v>1</v>
          </cell>
          <cell r="Y119">
            <v>23.302600000000002</v>
          </cell>
          <cell r="Z119">
            <v>0.1169</v>
          </cell>
          <cell r="AA119">
            <v>23.185700000000001</v>
          </cell>
          <cell r="AB119" t="e">
            <v>#N/A</v>
          </cell>
          <cell r="AC119" t="e">
            <v>#N/A</v>
          </cell>
          <cell r="AD119" t="str">
            <v>0206-27</v>
          </cell>
          <cell r="AE119" t="str">
            <v>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 &amp; 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</v>
          </cell>
        </row>
        <row r="120">
          <cell r="A120" t="str">
            <v>207-27</v>
          </cell>
          <cell r="B120">
            <v>4038</v>
          </cell>
          <cell r="C120" t="str">
            <v>DE.1.0.7.0</v>
          </cell>
          <cell r="D120" t="str">
            <v>204:451</v>
          </cell>
          <cell r="E120">
            <v>42578.706388888888</v>
          </cell>
          <cell r="F120">
            <v>42578.707129629627</v>
          </cell>
          <cell r="G120">
            <v>1</v>
          </cell>
          <cell r="H120" t="str">
            <v>204:233308</v>
          </cell>
          <cell r="I120">
            <v>42578.73474537037</v>
          </cell>
          <cell r="J120">
            <v>0</v>
          </cell>
          <cell r="K120" t="str">
            <v>4037/4038</v>
          </cell>
          <cell r="L120" t="str">
            <v>ADANE</v>
          </cell>
          <cell r="M120">
            <v>2.7615740742476191E-2</v>
          </cell>
          <cell r="N120">
            <v>39.766666669165716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https://search-rtdc-monitor-bjffxe2xuh6vdkpspy63sjmuny.us-east-1.es.amazonaws.com/_plugin/kibana/#/discover/Steve-Slow-Train-Analysis-(2080s-and-2083s)?_g=(refreshInterval:(display:Off,section:0,value:0),time:(from:'2016-07-27 15:57:12-0600',mode:absolute,to:'2016-07-27 18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0" t="str">
            <v>N</v>
          </cell>
          <cell r="X120">
            <v>1</v>
          </cell>
          <cell r="Y120">
            <v>4.5100000000000001E-2</v>
          </cell>
          <cell r="Z120">
            <v>23.3308</v>
          </cell>
          <cell r="AA120">
            <v>23.285699999999999</v>
          </cell>
          <cell r="AB120" t="e">
            <v>#N/A</v>
          </cell>
          <cell r="AC120" t="e">
            <v>#N/A</v>
          </cell>
          <cell r="AD120" t="str">
            <v>0207-27</v>
          </cell>
          <cell r="AE120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121">
          <cell r="A121" t="str">
            <v>208-27</v>
          </cell>
          <cell r="B121">
            <v>4037</v>
          </cell>
          <cell r="C121" t="str">
            <v>DE.1.0.7.0</v>
          </cell>
          <cell r="D121" t="str">
            <v>204:232991</v>
          </cell>
          <cell r="E121">
            <v>42578.743703703702</v>
          </cell>
          <cell r="F121">
            <v>42578.744803240741</v>
          </cell>
          <cell r="G121">
            <v>1</v>
          </cell>
          <cell r="H121" t="str">
            <v>204:149</v>
          </cell>
          <cell r="I121">
            <v>42578.775104166663</v>
          </cell>
          <cell r="J121">
            <v>1</v>
          </cell>
          <cell r="K121" t="str">
            <v>4037/4038</v>
          </cell>
          <cell r="L121" t="str">
            <v>ADANE</v>
          </cell>
          <cell r="M121">
            <v>3.0300925922347233E-2</v>
          </cell>
          <cell r="N121">
            <v>43.633333328180015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https://search-rtdc-monitor-bjffxe2xuh6vdkpspy63sjmuny.us-east-1.es.amazonaws.com/_plugin/kibana/#/discover/Steve-Slow-Train-Analysis-(2080s-and-2083s)?_g=(refreshInterval:(display:Off,section:0,value:0),time:(from:'2016-07-27 16:50:56-0600',mode:absolute,to:'2016-07-27 19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1" t="str">
            <v>N</v>
          </cell>
          <cell r="X121">
            <v>1</v>
          </cell>
          <cell r="Y121">
            <v>23.299099999999999</v>
          </cell>
          <cell r="Z121">
            <v>1.49E-2</v>
          </cell>
          <cell r="AA121">
            <v>23.284199999999998</v>
          </cell>
          <cell r="AB121">
            <v>190834</v>
          </cell>
          <cell r="AC121" t="str">
            <v>PERMANENT SPEED RESTRICTION</v>
          </cell>
          <cell r="AD121" t="str">
            <v>0208-27</v>
          </cell>
          <cell r="AE121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122">
          <cell r="A122" t="str">
            <v>209-27</v>
          </cell>
          <cell r="B122">
            <v>4007</v>
          </cell>
          <cell r="C122" t="str">
            <v>DE.1.0.7.0</v>
          </cell>
          <cell r="D122" t="str">
            <v>204:232991</v>
          </cell>
          <cell r="E122">
            <v>42578.743703703702</v>
          </cell>
          <cell r="F122">
            <v>42578.720081018517</v>
          </cell>
          <cell r="G122">
            <v>1</v>
          </cell>
          <cell r="H122" t="str">
            <v>204:149</v>
          </cell>
          <cell r="I122">
            <v>42578.726412037038</v>
          </cell>
          <cell r="J122">
            <v>1</v>
          </cell>
          <cell r="K122" t="str">
            <v>4007/4008</v>
          </cell>
          <cell r="L122" t="str">
            <v>STURGEON</v>
          </cell>
          <cell r="M122">
            <v>6.33101852145046E-3</v>
          </cell>
          <cell r="P122">
            <v>9.1166666708886623</v>
          </cell>
          <cell r="R122" t="str">
            <v>Onboard in-route failure</v>
          </cell>
          <cell r="S122">
            <v>0</v>
          </cell>
          <cell r="T122" t="str">
            <v>NorthBound</v>
          </cell>
          <cell r="U122">
            <v>0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https://search-rtdc-monitor-bjffxe2xuh6vdkpspy63sjmuny.us-east-1.es.amazonaws.com/_plugin/kibana/#/discover/Steve-Slow-Train-Analysis-(2080s-and-2083s)?_g=(refreshInterval:(display:Off,section:0,value:0),time:(from:'2016-07-27 16:50:56-0600',mode:absolute,to:'2016-07-27 18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2" t="str">
            <v>Y</v>
          </cell>
          <cell r="X122">
            <v>1</v>
          </cell>
          <cell r="Y122">
            <v>23.299099999999999</v>
          </cell>
          <cell r="Z122">
            <v>3.7</v>
          </cell>
          <cell r="AA122">
            <v>19.5991</v>
          </cell>
          <cell r="AB122" t="e">
            <v>#N/A</v>
          </cell>
          <cell r="AC122" t="e">
            <v>#N/A</v>
          </cell>
          <cell r="AD122" t="str">
            <v>0209-27</v>
          </cell>
          <cell r="AE122" t="str">
    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    </cell>
        </row>
        <row r="123">
          <cell r="A123" t="str">
            <v>210-27</v>
          </cell>
          <cell r="B123">
            <v>4008</v>
          </cell>
          <cell r="C123" t="str">
            <v>DE.1.0.7.0</v>
          </cell>
          <cell r="D123" t="str">
            <v>204:232976</v>
          </cell>
          <cell r="E123">
            <v>42578.758333333331</v>
          </cell>
          <cell r="F123">
            <v>42578.759444444448</v>
          </cell>
          <cell r="G123">
            <v>1</v>
          </cell>
          <cell r="H123" t="str">
            <v>204:158</v>
          </cell>
          <cell r="I123">
            <v>42578.789710648147</v>
          </cell>
          <cell r="J123">
            <v>0</v>
          </cell>
          <cell r="K123" t="str">
            <v>4007/4008</v>
          </cell>
          <cell r="L123" t="str">
            <v>STURGEON</v>
          </cell>
          <cell r="M123">
            <v>3.0266203699284233E-2</v>
          </cell>
          <cell r="N123">
            <v>43.583333326969296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https://search-rtdc-monitor-bjffxe2xuh6vdkpspy63sjmuny.us-east-1.es.amazonaws.com/_plugin/kibana/#/discover/Steve-Slow-Train-Analysis-(2080s-and-2083s)?_g=(refreshInterval:(display:Off,section:0,value:0),time:(from:'2016-07-27 17:12:00-0600',mode:absolute,to:'2016-07-27 19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3" t="str">
            <v>N</v>
          </cell>
          <cell r="X123">
            <v>1</v>
          </cell>
          <cell r="Y123">
            <v>23.297599999999999</v>
          </cell>
          <cell r="Z123">
            <v>1.5800000000000002E-2</v>
          </cell>
          <cell r="AA123">
            <v>23.2818</v>
          </cell>
          <cell r="AB123" t="e">
            <v>#N/A</v>
          </cell>
          <cell r="AC123" t="e">
            <v>#N/A</v>
          </cell>
          <cell r="AD123" t="str">
            <v>0210-27</v>
          </cell>
          <cell r="AE123" t="str">
    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    </cell>
        </row>
        <row r="124">
          <cell r="A124" t="str">
            <v>211-27</v>
          </cell>
          <cell r="B124">
            <v>4009</v>
          </cell>
          <cell r="C124" t="str">
            <v>DE.1.0.7.0</v>
          </cell>
          <cell r="D124" t="str">
            <v>204:486</v>
          </cell>
          <cell r="E124">
            <v>42578.726574074077</v>
          </cell>
          <cell r="F124">
            <v>42578.727835648147</v>
          </cell>
          <cell r="G124">
            <v>1</v>
          </cell>
          <cell r="H124" t="str">
            <v>204:233301</v>
          </cell>
          <cell r="I124">
            <v>42578.762789351851</v>
          </cell>
          <cell r="J124">
            <v>0</v>
          </cell>
          <cell r="K124" t="str">
            <v>4009/4010</v>
          </cell>
          <cell r="L124" t="str">
            <v>YOUNG</v>
          </cell>
          <cell r="M124">
            <v>3.4953703703649808E-2</v>
          </cell>
          <cell r="N124">
            <v>50.333333333255723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https://search-rtdc-monitor-bjffxe2xuh6vdkpspy63sjmuny.us-east-1.es.amazonaws.com/_plugin/kibana/#/discover/Steve-Slow-Train-Analysis-(2080s-and-2083s)?_g=(refreshInterval:(display:Off,section:0,value:0),time:(from:'2016-07-27 16:26:16-0600',mode:absolute,to:'2016-07-27 19:18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N</v>
          </cell>
          <cell r="X124">
            <v>1</v>
          </cell>
          <cell r="Y124">
            <v>4.8599999999999997E-2</v>
          </cell>
          <cell r="Z124">
            <v>23.330100000000002</v>
          </cell>
          <cell r="AA124">
            <v>23.281500000000001</v>
          </cell>
          <cell r="AB124" t="e">
            <v>#N/A</v>
          </cell>
          <cell r="AC124" t="e">
            <v>#N/A</v>
          </cell>
          <cell r="AD124" t="str">
            <v>0211-27</v>
          </cell>
          <cell r="AE124" t="str">
            <v>aws s3 cp s3://rtdc.mdm.uploadarchive/RTDC4009/2016-07-27/ "C:\Users\stu\Documents\Analysis\2016-02-23 RTDC Observations"\RTDC4009\2016-07-27 --recursive &amp; "C:\Users\stu\Documents\GitHub\mrs-test-scripts\Headless Mode &amp; Sideloading\WalkAndUnGZ.bat" "C:\Users\stu\Documents\Analysis\2016-02-23 RTDC Observations"\RTDC4009\2016-07-27 &amp; 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</v>
          </cell>
        </row>
        <row r="125">
          <cell r="A125" t="str">
            <v>212-27</v>
          </cell>
          <cell r="B125">
            <v>4010</v>
          </cell>
          <cell r="C125" t="str">
            <v>DE.1.0.7.0</v>
          </cell>
          <cell r="D125" t="str">
            <v>204:232967</v>
          </cell>
          <cell r="E125">
            <v>42578.764710648145</v>
          </cell>
          <cell r="F125">
            <v>42578.766064814816</v>
          </cell>
          <cell r="G125">
            <v>1</v>
          </cell>
          <cell r="H125" t="str">
            <v>204:139</v>
          </cell>
          <cell r="I125">
            <v>42578.799976851849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3.3912037033587694E-2</v>
          </cell>
          <cell r="N125">
            <v>48.83333332836628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https://search-rtdc-monitor-bjffxe2xuh6vdkpspy63sjmuny.us-east-1.es.amazonaws.com/_plugin/kibana/#/discover/Steve-Slow-Train-Analysis-(2080s-and-2083s)?_g=(refreshInterval:(display:Off,section:0,value:0),time:(from:'2016-07-27 17:21:11-0600',mode:absolute,to:'2016-07-27 20:11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5" t="str">
            <v>N</v>
          </cell>
          <cell r="X125">
            <v>1</v>
          </cell>
          <cell r="Y125">
            <v>23.296700000000001</v>
          </cell>
          <cell r="Z125">
            <v>1.3899999999999999E-2</v>
          </cell>
          <cell r="AA125">
            <v>23.282800000000002</v>
          </cell>
          <cell r="AB125" t="e">
            <v>#N/A</v>
          </cell>
          <cell r="AC125" t="e">
            <v>#N/A</v>
          </cell>
          <cell r="AD125" t="str">
            <v>0212-27</v>
          </cell>
          <cell r="AE125" t="str">
    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    </cell>
        </row>
        <row r="126">
          <cell r="A126" t="str">
            <v>213-27</v>
          </cell>
          <cell r="B126">
            <v>4029</v>
          </cell>
          <cell r="C126" t="str">
            <v>DE.1.0.7.0</v>
          </cell>
          <cell r="D126" t="str">
            <v>204:455</v>
          </cell>
          <cell r="E126">
            <v>42578.738078703704</v>
          </cell>
          <cell r="F126">
            <v>42578.739560185182</v>
          </cell>
          <cell r="G126">
            <v>2</v>
          </cell>
          <cell r="H126" t="str">
            <v>204:233302</v>
          </cell>
          <cell r="I126">
            <v>42578.767025462963</v>
          </cell>
          <cell r="J126">
            <v>0</v>
          </cell>
          <cell r="K126" t="str">
            <v>4029/4030</v>
          </cell>
          <cell r="L126" t="str">
            <v>SWANSON</v>
          </cell>
          <cell r="M126">
            <v>2.7465277780720498E-2</v>
          </cell>
          <cell r="N126">
            <v>39.550000004237518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https://search-rtdc-monitor-bjffxe2xuh6vdkpspy63sjmuny.us-east-1.es.amazonaws.com/_plugin/kibana/#/discover/Steve-Slow-Train-Analysis-(2080s-and-2083s)?_g=(refreshInterval:(display:Off,section:0,value:0),time:(from:'2016-07-27 16:42:50-0600',mode:absolute,to:'2016-07-27 19:24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6" t="str">
            <v>N</v>
          </cell>
          <cell r="X126">
            <v>1</v>
          </cell>
          <cell r="Y126">
            <v>4.5499999999999999E-2</v>
          </cell>
          <cell r="Z126">
            <v>23.330200000000001</v>
          </cell>
          <cell r="AA126">
            <v>23.284700000000001</v>
          </cell>
          <cell r="AB126" t="e">
            <v>#N/A</v>
          </cell>
          <cell r="AC126" t="e">
            <v>#N/A</v>
          </cell>
          <cell r="AD126" t="str">
            <v>0213-27</v>
          </cell>
          <cell r="AE126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127">
          <cell r="A127" t="str">
            <v>214-27</v>
          </cell>
          <cell r="B127">
            <v>4030</v>
          </cell>
          <cell r="C127" t="str">
            <v>DE.1.0.7.0</v>
          </cell>
          <cell r="D127" t="str">
            <v>204:232983</v>
          </cell>
          <cell r="E127">
            <v>42578.771273148152</v>
          </cell>
          <cell r="F127">
            <v>42578.772048611114</v>
          </cell>
          <cell r="G127">
            <v>1</v>
          </cell>
          <cell r="H127" t="str">
            <v>204:145</v>
          </cell>
          <cell r="I127">
            <v>42578.804432870369</v>
          </cell>
          <cell r="J127">
            <v>1</v>
          </cell>
          <cell r="K127" t="str">
            <v>4029/4030</v>
          </cell>
          <cell r="L127" t="str">
            <v>SWANSON</v>
          </cell>
          <cell r="M127">
            <v>3.2384259255195502E-2</v>
          </cell>
          <cell r="N127">
            <v>46.633333327481523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https://search-rtdc-monitor-bjffxe2xuh6vdkpspy63sjmuny.us-east-1.es.amazonaws.com/_plugin/kibana/#/discover/Steve-Slow-Train-Analysis-(2080s-and-2083s)?_g=(refreshInterval:(display:Off,section:0,value:0),time:(from:'2016-07-27 17:30:38-0600',mode:absolute,to:'2016-07-27 20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7" t="str">
            <v>N</v>
          </cell>
          <cell r="X127">
            <v>1</v>
          </cell>
          <cell r="Y127">
            <v>23.298300000000001</v>
          </cell>
          <cell r="Z127">
            <v>1.4500000000000001E-2</v>
          </cell>
          <cell r="AA127">
            <v>23.283799999999999</v>
          </cell>
          <cell r="AB127" t="e">
            <v>#N/A</v>
          </cell>
          <cell r="AC127" t="e">
            <v>#N/A</v>
          </cell>
          <cell r="AD127" t="str">
            <v>0214-27</v>
          </cell>
          <cell r="AE127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128">
          <cell r="A128" t="str">
            <v>215-27</v>
          </cell>
          <cell r="B128">
            <v>4040</v>
          </cell>
          <cell r="C128" t="str">
            <v>DE.1.0.7.0</v>
          </cell>
          <cell r="D128" t="str">
            <v>204:467</v>
          </cell>
          <cell r="E128">
            <v>42578.746863425928</v>
          </cell>
          <cell r="F128">
            <v>42578.748217592591</v>
          </cell>
          <cell r="G128">
            <v>1</v>
          </cell>
          <cell r="H128" t="str">
            <v>204:233305</v>
          </cell>
          <cell r="I128">
            <v>42578.778113425928</v>
          </cell>
          <cell r="J128">
            <v>1</v>
          </cell>
          <cell r="K128" t="str">
            <v>4039/4040</v>
          </cell>
          <cell r="L128" t="str">
            <v>WEBSTER</v>
          </cell>
          <cell r="M128">
            <v>2.9895833336922806E-2</v>
          </cell>
          <cell r="N128">
            <v>43.05000000516884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https://search-rtdc-monitor-bjffxe2xuh6vdkpspy63sjmuny.us-east-1.es.amazonaws.com/_plugin/kibana/#/discover/Steve-Slow-Train-Analysis-(2080s-and-2083s)?_g=(refreshInterval:(display:Off,section:0,value:0),time:(from:'2016-07-27 16:55:29-0600',mode:absolute,to:'2016-07-27 19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28" t="str">
            <v>N</v>
          </cell>
          <cell r="X128">
            <v>1</v>
          </cell>
          <cell r="Y128">
            <v>4.6699999999999998E-2</v>
          </cell>
          <cell r="Z128">
            <v>23.330500000000001</v>
          </cell>
          <cell r="AA128">
            <v>23.283799999999999</v>
          </cell>
          <cell r="AB128">
            <v>20338</v>
          </cell>
          <cell r="AC128" t="str">
            <v>PERMANENT SPEED RESTRICTION</v>
          </cell>
          <cell r="AD128" t="str">
            <v>0215-27</v>
          </cell>
          <cell r="AE128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129">
          <cell r="A129" t="str">
            <v>216-27</v>
          </cell>
          <cell r="B129">
            <v>4039</v>
          </cell>
          <cell r="C129" t="str">
            <v>DE.1.0.7.0</v>
          </cell>
          <cell r="D129" t="str">
            <v>204:232980</v>
          </cell>
          <cell r="E129">
            <v>42578.784247685187</v>
          </cell>
          <cell r="F129">
            <v>42578.785393518519</v>
          </cell>
          <cell r="G129">
            <v>1</v>
          </cell>
          <cell r="H129" t="str">
            <v>204:154</v>
          </cell>
          <cell r="I129">
            <v>42578.817337962966</v>
          </cell>
          <cell r="J129">
            <v>0</v>
          </cell>
          <cell r="K129" t="str">
            <v>4039/4040</v>
          </cell>
          <cell r="L129" t="str">
            <v>WEBSTER</v>
          </cell>
          <cell r="M129">
            <v>3.1944444446708076E-2</v>
          </cell>
          <cell r="N129">
            <v>46.000000003259629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https://search-rtdc-monitor-bjffxe2xuh6vdkpspy63sjmuny.us-east-1.es.amazonaws.com/_plugin/kibana/#/discover/Steve-Slow-Train-Analysis-(2080s-and-2083s)?_g=(refreshInterval:(display:Off,section:0,value:0),time:(from:'2016-07-27 17:49:19-0600',mode:absolute,to:'2016-07-27 20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29" t="str">
            <v>N</v>
          </cell>
          <cell r="X129">
            <v>1</v>
          </cell>
          <cell r="Y129">
            <v>23.297999999999998</v>
          </cell>
          <cell r="Z129">
            <v>1.54E-2</v>
          </cell>
          <cell r="AA129">
            <v>23.282599999999999</v>
          </cell>
          <cell r="AB129" t="e">
            <v>#N/A</v>
          </cell>
          <cell r="AC129" t="e">
            <v>#N/A</v>
          </cell>
          <cell r="AD129" t="str">
            <v>0216-27</v>
          </cell>
          <cell r="AE129" t="str">
            <v>aws s3 cp s3://rtdc.mdm.uploadarchive/RTDC4039/2016-07-27/ "C:\Users\stu\Documents\Analysis\2016-02-23 RTDC Observations"\RTDC4039\2016-07-27 --recursive &amp; "C:\Users\stu\Documents\GitHub\mrs-test-scripts\Headless Mode &amp; Sideloading\WalkAndUnGZ.bat" "C:\Users\stu\Documents\Analysis\2016-02-23 RTDC Observations"\RTDC4039\2016-07-27 &amp; 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</v>
          </cell>
        </row>
        <row r="130">
          <cell r="A130" t="str">
            <v>217-27</v>
          </cell>
          <cell r="B130">
            <v>4027</v>
          </cell>
          <cell r="C130" t="str">
            <v>DE.1.0.7.0</v>
          </cell>
          <cell r="D130" t="str">
            <v>204:467</v>
          </cell>
          <cell r="E130">
            <v>42578.758159722223</v>
          </cell>
          <cell r="F130">
            <v>42578.759328703702</v>
          </cell>
          <cell r="G130">
            <v>1</v>
          </cell>
          <cell r="H130" t="str">
            <v>204:233323</v>
          </cell>
          <cell r="I130">
            <v>42578.785277777781</v>
          </cell>
          <cell r="J130">
            <v>0</v>
          </cell>
          <cell r="K130" t="str">
            <v>4027/4028</v>
          </cell>
          <cell r="L130" t="str">
            <v>LEVIN</v>
          </cell>
          <cell r="M130">
            <v>2.5949074079107959E-2</v>
          </cell>
          <cell r="N130">
            <v>37.366666673915461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https://search-rtdc-monitor-bjffxe2xuh6vdkpspy63sjmuny.us-east-1.es.amazonaws.com/_plugin/kibana/#/discover/Steve-Slow-Train-Analysis-(2080s-and-2083s)?_g=(refreshInterval:(display:Off,section:0,value:0),time:(from:'2016-07-27 17:11:45-0600',mode:absolute,to:'2016-07-27 19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0" t="str">
            <v>N</v>
          </cell>
          <cell r="X130">
            <v>1</v>
          </cell>
          <cell r="Y130">
            <v>4.6699999999999998E-2</v>
          </cell>
          <cell r="Z130">
            <v>23.3323</v>
          </cell>
          <cell r="AA130">
            <v>23.285599999999999</v>
          </cell>
          <cell r="AB130" t="e">
            <v>#N/A</v>
          </cell>
          <cell r="AC130" t="e">
            <v>#N/A</v>
          </cell>
          <cell r="AD130" t="str">
            <v>0217-27</v>
          </cell>
          <cell r="AE130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31">
          <cell r="A131" t="str">
            <v>218-27</v>
          </cell>
          <cell r="B131">
            <v>4028</v>
          </cell>
          <cell r="C131" t="str">
            <v>DE.1.0.7.0</v>
          </cell>
          <cell r="D131" t="str">
            <v>204:233002</v>
          </cell>
          <cell r="E131">
            <v>42578.791875000003</v>
          </cell>
          <cell r="F131">
            <v>42578.793194444443</v>
          </cell>
          <cell r="G131">
            <v>1</v>
          </cell>
          <cell r="H131" t="str">
            <v>204:147</v>
          </cell>
          <cell r="I131">
            <v>42578.827245370368</v>
          </cell>
          <cell r="J131">
            <v>1</v>
          </cell>
          <cell r="K131" t="str">
            <v>4027/4028</v>
          </cell>
          <cell r="L131" t="str">
            <v>LEVIN</v>
          </cell>
          <cell r="M131">
            <v>3.4050925925839692E-2</v>
          </cell>
          <cell r="N131">
            <v>49.033333333209157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https://search-rtdc-monitor-bjffxe2xuh6vdkpspy63sjmuny.us-east-1.es.amazonaws.com/_plugin/kibana/#/discover/Steve-Slow-Train-Analysis-(2080s-and-2083s)?_g=(refreshInterval:(display:Off,section:0,value:0),time:(from:'2016-07-27 18:00:18-0600',mode:absolute,to:'2016-07-27 20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1" t="str">
            <v>N</v>
          </cell>
          <cell r="X131">
            <v>1</v>
          </cell>
          <cell r="Y131">
            <v>23.3002</v>
          </cell>
          <cell r="Z131">
            <v>1.47E-2</v>
          </cell>
          <cell r="AA131">
            <v>23.285499999999999</v>
          </cell>
          <cell r="AB131">
            <v>63309</v>
          </cell>
          <cell r="AC131" t="str">
            <v>GRADE CROSSING</v>
          </cell>
          <cell r="AD131" t="str">
            <v>0218-27</v>
          </cell>
          <cell r="AE131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132">
          <cell r="A132" t="str">
            <v>219-27</v>
          </cell>
          <cell r="B132">
            <v>4016</v>
          </cell>
          <cell r="C132" t="str">
            <v>DE.1.0.7.0</v>
          </cell>
          <cell r="D132" t="str">
            <v>204:455</v>
          </cell>
          <cell r="E132">
            <v>42578.767939814818</v>
          </cell>
          <cell r="F132">
            <v>42578.769236111111</v>
          </cell>
          <cell r="G132">
            <v>1</v>
          </cell>
          <cell r="H132" t="str">
            <v>204:233311</v>
          </cell>
          <cell r="I132">
            <v>42578.796423611115</v>
          </cell>
          <cell r="J132">
            <v>0</v>
          </cell>
          <cell r="K132" t="str">
            <v>4015/4016</v>
          </cell>
          <cell r="L132" t="str">
            <v>COOLAHAN</v>
          </cell>
          <cell r="M132">
            <v>2.718750000349246E-2</v>
          </cell>
          <cell r="N132">
            <v>39.150000005029142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https://search-rtdc-monitor-bjffxe2xuh6vdkpspy63sjmuny.us-east-1.es.amazonaws.com/_plugin/kibana/#/discover/Steve-Slow-Train-Analysis-(2080s-and-2083s)?_g=(refreshInterval:(display:Off,section:0,value:0),time:(from:'2016-07-27 17:25:50-0600',mode:absolute,to:'2016-07-27 20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32" t="str">
            <v>N</v>
          </cell>
          <cell r="X132">
            <v>1</v>
          </cell>
          <cell r="Y132">
            <v>4.5499999999999999E-2</v>
          </cell>
          <cell r="Z132">
            <v>23.331099999999999</v>
          </cell>
          <cell r="AA132">
            <v>23.285599999999999</v>
          </cell>
          <cell r="AB132" t="e">
            <v>#N/A</v>
          </cell>
          <cell r="AC132" t="e">
            <v>#N/A</v>
          </cell>
          <cell r="AD132" t="str">
            <v>0219-27</v>
          </cell>
          <cell r="AE132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133">
          <cell r="A133" t="str">
            <v>220-27</v>
          </cell>
          <cell r="B133">
            <v>4015</v>
          </cell>
          <cell r="C133" t="str">
            <v>DE.1.0.7.0</v>
          </cell>
          <cell r="D133" t="str">
            <v>204:232994</v>
          </cell>
          <cell r="E133">
            <v>42578.806863425925</v>
          </cell>
          <cell r="F133">
            <v>42578.808067129627</v>
          </cell>
          <cell r="G133">
            <v>1</v>
          </cell>
          <cell r="H133" t="str">
            <v>204:185</v>
          </cell>
          <cell r="I133">
            <v>42578.839641203704</v>
          </cell>
          <cell r="J133">
            <v>2</v>
          </cell>
          <cell r="K133" t="str">
            <v>4015/4016</v>
          </cell>
          <cell r="L133" t="str">
            <v>COOLAHAN</v>
          </cell>
          <cell r="M133">
            <v>3.1574074077070691E-2</v>
          </cell>
          <cell r="N133">
            <v>45.466666670981795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https://search-rtdc-monitor-bjffxe2xuh6vdkpspy63sjmuny.us-east-1.es.amazonaws.com/_plugin/kibana/#/discover/Steve-Slow-Train-Analysis-(2080s-and-2083s)?_g=(refreshInterval:(display:Off,section:0,value:0),time:(from:'2016-07-27 18:21:53-0600',mode:absolute,to:'2016-07-27 21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3" t="str">
            <v>N</v>
          </cell>
          <cell r="X133">
            <v>1</v>
          </cell>
          <cell r="Y133">
            <v>23.299399999999999</v>
          </cell>
          <cell r="Z133">
            <v>1.8499999999999999E-2</v>
          </cell>
          <cell r="AA133">
            <v>23.280899999999999</v>
          </cell>
          <cell r="AB133">
            <v>190834</v>
          </cell>
          <cell r="AC133" t="str">
            <v>PERMANENT SPEED RESTRICTION</v>
          </cell>
          <cell r="AD133" t="str">
            <v>0220-27</v>
          </cell>
          <cell r="AE133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134">
          <cell r="A134" t="str">
            <v>221-27</v>
          </cell>
          <cell r="B134">
            <v>4038</v>
          </cell>
          <cell r="C134" t="str">
            <v>DE.1.0.7.0</v>
          </cell>
          <cell r="D134" t="str">
            <v>204:453</v>
          </cell>
          <cell r="E134">
            <v>42578.791643518518</v>
          </cell>
          <cell r="F134">
            <v>42578.793553240743</v>
          </cell>
          <cell r="G134">
            <v>2</v>
          </cell>
          <cell r="H134" t="str">
            <v>204:233278</v>
          </cell>
          <cell r="I134">
            <v>42578.820590277777</v>
          </cell>
          <cell r="J134">
            <v>0</v>
          </cell>
          <cell r="K134" t="str">
            <v>4037/4038</v>
          </cell>
          <cell r="L134" t="str">
            <v>STURGEON</v>
          </cell>
          <cell r="M134">
            <v>2.7037037034460809E-2</v>
          </cell>
          <cell r="N134">
            <v>38.933333329623565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https://search-rtdc-monitor-bjffxe2xuh6vdkpspy63sjmuny.us-east-1.es.amazonaws.com/_plugin/kibana/#/discover/Steve-Slow-Train-Analysis-(2080s-and-2083s)?_g=(refreshInterval:(display:Off,section:0,value:0),time:(from:'2016-07-27 17:59:58-0600',mode:absolute,to:'2016-07-27 20:41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4" t="str">
            <v>N</v>
          </cell>
          <cell r="X134">
            <v>1</v>
          </cell>
          <cell r="Y134">
            <v>4.53E-2</v>
          </cell>
          <cell r="Z134">
            <v>23.3278</v>
          </cell>
          <cell r="AA134">
            <v>23.282499999999999</v>
          </cell>
          <cell r="AB134" t="e">
            <v>#N/A</v>
          </cell>
          <cell r="AC134" t="e">
            <v>#N/A</v>
          </cell>
          <cell r="AD134" t="str">
            <v>0221-27</v>
          </cell>
          <cell r="AE134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135">
          <cell r="A135" t="str">
            <v>222-27</v>
          </cell>
          <cell r="B135">
            <v>4037</v>
          </cell>
          <cell r="C135" t="str">
            <v>DE.1.0.7.0</v>
          </cell>
          <cell r="D135" t="str">
            <v>204:232951</v>
          </cell>
          <cell r="E135">
            <v>42578.825578703705</v>
          </cell>
          <cell r="F135">
            <v>42578.826597222222</v>
          </cell>
          <cell r="G135">
            <v>1</v>
          </cell>
          <cell r="H135" t="str">
            <v>204:172</v>
          </cell>
          <cell r="I135">
            <v>42578.858703703707</v>
          </cell>
          <cell r="J135">
            <v>0</v>
          </cell>
          <cell r="K135" t="str">
            <v>4037/4038</v>
          </cell>
          <cell r="L135" t="str">
            <v>STURGEON</v>
          </cell>
          <cell r="M135">
            <v>3.2106481485243421E-2</v>
          </cell>
          <cell r="N135">
            <v>46.233333338750526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https://search-rtdc-monitor-bjffxe2xuh6vdkpspy63sjmuny.us-east-1.es.amazonaws.com/_plugin/kibana/#/discover/Steve-Slow-Train-Analysis-(2080s-and-2083s)?_g=(refreshInterval:(display:Off,section:0,value:0),time:(from:'2016-07-27 18:48:50-0600',mode:absolute,to:'2016-07-27 21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5" t="str">
            <v>N</v>
          </cell>
          <cell r="X135">
            <v>1</v>
          </cell>
          <cell r="Y135">
            <v>23.295100000000001</v>
          </cell>
          <cell r="Z135">
            <v>1.72E-2</v>
          </cell>
          <cell r="AA135">
            <v>23.277900000000002</v>
          </cell>
          <cell r="AB135" t="e">
            <v>#N/A</v>
          </cell>
          <cell r="AC135" t="e">
            <v>#N/A</v>
          </cell>
          <cell r="AD135" t="str">
            <v>0222-27</v>
          </cell>
          <cell r="AE135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136">
          <cell r="A136" t="str">
            <v>223-27</v>
          </cell>
          <cell r="B136">
            <v>4029</v>
          </cell>
          <cell r="C136" t="str">
            <v>DE.1.0.7.0</v>
          </cell>
          <cell r="D136" t="str">
            <v>204:446</v>
          </cell>
          <cell r="E136">
            <v>42578.809652777774</v>
          </cell>
          <cell r="F136">
            <v>42578.810358796298</v>
          </cell>
          <cell r="G136">
            <v>1</v>
          </cell>
          <cell r="H136" t="str">
            <v>204:233319</v>
          </cell>
          <cell r="I136">
            <v>42578.837777777779</v>
          </cell>
          <cell r="J136">
            <v>0</v>
          </cell>
          <cell r="K136" t="str">
            <v>4029/4030</v>
          </cell>
          <cell r="L136" t="str">
            <v>SWANSON</v>
          </cell>
          <cell r="M136">
            <v>2.7418981480877846E-2</v>
          </cell>
          <cell r="N136">
            <v>39.483333332464099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https://search-rtdc-monitor-bjffxe2xuh6vdkpspy63sjmuny.us-east-1.es.amazonaws.com/_plugin/kibana/#/discover/Steve-Slow-Train-Analysis-(2080s-and-2083s)?_g=(refreshInterval:(display:Off,section:0,value:0),time:(from:'2016-07-27 18:25:54-0600',mode:absolute,to:'2016-07-27 21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6" t="str">
            <v>N</v>
          </cell>
          <cell r="X136">
            <v>1</v>
          </cell>
          <cell r="Y136">
            <v>4.4600000000000001E-2</v>
          </cell>
          <cell r="Z136">
            <v>23.331900000000001</v>
          </cell>
          <cell r="AA136">
            <v>23.287300000000002</v>
          </cell>
          <cell r="AB136" t="e">
            <v>#N/A</v>
          </cell>
          <cell r="AC136" t="e">
            <v>#N/A</v>
          </cell>
          <cell r="AD136" t="str">
            <v>0223-27</v>
          </cell>
          <cell r="AE136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137">
          <cell r="A137" t="str">
            <v>224-27</v>
          </cell>
          <cell r="B137">
            <v>4030</v>
          </cell>
          <cell r="C137" t="str">
            <v>DE.1.0.7.0</v>
          </cell>
          <cell r="D137" t="str">
            <v>204:233006</v>
          </cell>
          <cell r="E137">
            <v>42578.838703703703</v>
          </cell>
          <cell r="F137">
            <v>42578.839375000003</v>
          </cell>
          <cell r="G137">
            <v>0</v>
          </cell>
          <cell r="H137" t="str">
            <v>204:150</v>
          </cell>
          <cell r="I137">
            <v>42578.877951388888</v>
          </cell>
          <cell r="J137">
            <v>0</v>
          </cell>
          <cell r="K137" t="str">
            <v>4029/4030</v>
          </cell>
          <cell r="L137" t="str">
            <v>SWANSON</v>
          </cell>
          <cell r="M137">
            <v>3.8576388884393964E-2</v>
          </cell>
          <cell r="N137">
            <v>55.549999993527308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https://search-rtdc-monitor-bjffxe2xuh6vdkpspy63sjmuny.us-east-1.es.amazonaws.com/_plugin/kibana/#/discover/Steve-Slow-Train-Analysis-(2080s-and-2083s)?_g=(refreshInterval:(display:Off,section:0,value:0),time:(from:'2016-07-27 19:07:44-0600',mode:absolute,to:'2016-07-27 22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7" t="str">
            <v>N</v>
          </cell>
          <cell r="X137">
            <v>1</v>
          </cell>
          <cell r="Y137">
            <v>23.300599999999999</v>
          </cell>
          <cell r="Z137">
            <v>1.4999999999999999E-2</v>
          </cell>
          <cell r="AA137">
            <v>23.285599999999999</v>
          </cell>
          <cell r="AB137" t="e">
            <v>#N/A</v>
          </cell>
          <cell r="AC137" t="e">
            <v>#N/A</v>
          </cell>
          <cell r="AD137" t="str">
            <v>0224-27</v>
          </cell>
          <cell r="AE137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138">
          <cell r="A138" t="str">
            <v>225-27</v>
          </cell>
          <cell r="B138">
            <v>4027</v>
          </cell>
          <cell r="C138" t="str">
            <v>DE.1.0.7.0</v>
          </cell>
          <cell r="D138" t="str">
            <v>204:467</v>
          </cell>
          <cell r="E138">
            <v>42578.829328703701</v>
          </cell>
          <cell r="F138">
            <v>42578.830405092594</v>
          </cell>
          <cell r="G138">
            <v>1</v>
          </cell>
          <cell r="H138" t="str">
            <v>204:233332</v>
          </cell>
          <cell r="I138">
            <v>42578.858206018522</v>
          </cell>
          <cell r="J138">
            <v>0</v>
          </cell>
          <cell r="K138" t="str">
            <v>4027/4028</v>
          </cell>
          <cell r="L138" t="str">
            <v>LEVIN</v>
          </cell>
          <cell r="M138">
            <v>2.7800925927294884E-2</v>
          </cell>
          <cell r="N138">
            <v>40.033333335304633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https://search-rtdc-monitor-bjffxe2xuh6vdkpspy63sjmuny.us-east-1.es.amazonaws.com/_plugin/kibana/#/discover/Steve-Slow-Train-Analysis-(2080s-and-2083s)?_g=(refreshInterval:(display:Off,section:0,value:0),time:(from:'2016-07-27 18:54:14-0600',mode:absolute,to:'2016-07-27 21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8" t="str">
            <v>N</v>
          </cell>
          <cell r="X138">
            <v>1</v>
          </cell>
          <cell r="Y138">
            <v>4.6699999999999998E-2</v>
          </cell>
          <cell r="Z138">
            <v>23.333200000000001</v>
          </cell>
          <cell r="AA138">
            <v>23.2865</v>
          </cell>
          <cell r="AB138" t="e">
            <v>#N/A</v>
          </cell>
          <cell r="AC138" t="e">
            <v>#N/A</v>
          </cell>
          <cell r="AD138" t="str">
            <v>0225-27</v>
          </cell>
          <cell r="AE138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39">
          <cell r="A139" t="str">
            <v>226-27</v>
          </cell>
          <cell r="B139">
            <v>4028</v>
          </cell>
          <cell r="C139" t="str">
            <v>DE.1.0.7.0</v>
          </cell>
          <cell r="D139" t="str">
            <v>204:232996</v>
          </cell>
          <cell r="E139">
            <v>42578.863518518519</v>
          </cell>
          <cell r="F139">
            <v>42578.864479166667</v>
          </cell>
          <cell r="G139">
            <v>1</v>
          </cell>
          <cell r="H139" t="str">
            <v>204:132</v>
          </cell>
          <cell r="I139">
            <v>42578.899050925924</v>
          </cell>
          <cell r="J139">
            <v>1</v>
          </cell>
          <cell r="K139" t="str">
            <v>4027/4028</v>
          </cell>
          <cell r="L139" t="str">
            <v>LEVIN</v>
          </cell>
          <cell r="M139">
            <v>3.457175925723277E-2</v>
          </cell>
          <cell r="N139">
            <v>49.783333330415189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https://search-rtdc-monitor-bjffxe2xuh6vdkpspy63sjmuny.us-east-1.es.amazonaws.com/_plugin/kibana/#/discover/Steve-Slow-Train-Analysis-(2080s-and-2083s)?_g=(refreshInterval:(display:Off,section:0,value:0),time:(from:'2016-07-27 19:43:28-0600',mode:absolute,to:'2016-07-27 22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9" t="str">
            <v>N</v>
          </cell>
          <cell r="X139">
            <v>1</v>
          </cell>
          <cell r="Y139">
            <v>23.299600000000002</v>
          </cell>
          <cell r="Z139">
            <v>1.32E-2</v>
          </cell>
          <cell r="AA139">
            <v>23.2864</v>
          </cell>
          <cell r="AB139">
            <v>33257</v>
          </cell>
          <cell r="AC139" t="str">
            <v>GRADE CROSSING</v>
          </cell>
          <cell r="AD139" t="str">
            <v>0226-27</v>
          </cell>
          <cell r="AE139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140">
          <cell r="A140" t="str">
            <v>227-27</v>
          </cell>
          <cell r="B140">
            <v>4016</v>
          </cell>
          <cell r="C140" t="str">
            <v>DE.1.0.7.0</v>
          </cell>
          <cell r="D140" t="str">
            <v>204:486</v>
          </cell>
          <cell r="E140">
            <v>42578.851782407408</v>
          </cell>
          <cell r="F140">
            <v>42578.85292824074</v>
          </cell>
          <cell r="G140">
            <v>1</v>
          </cell>
          <cell r="H140" t="str">
            <v>204:233298</v>
          </cell>
          <cell r="I140">
            <v>42578.882951388892</v>
          </cell>
          <cell r="J140">
            <v>0</v>
          </cell>
          <cell r="K140" t="str">
            <v>4015/4016</v>
          </cell>
          <cell r="L140" t="str">
            <v>COOLAHAN</v>
          </cell>
          <cell r="M140">
            <v>3.0023148152395152E-2</v>
          </cell>
          <cell r="N140">
            <v>43.233333339449018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https://search-rtdc-monitor-bjffxe2xuh6vdkpspy63sjmuny.us-east-1.es.amazonaws.com/_plugin/kibana/#/discover/Steve-Slow-Train-Analysis-(2080s-and-2083s)?_g=(refreshInterval:(display:Off,section:0,value:0),time:(from:'2016-07-27 19:26:34-0600',mode:absolute,to:'2016-07-27 22:11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40" t="str">
            <v>N</v>
          </cell>
          <cell r="X140">
            <v>1</v>
          </cell>
          <cell r="Y140">
            <v>4.8599999999999997E-2</v>
          </cell>
          <cell r="Z140">
            <v>23.329799999999999</v>
          </cell>
          <cell r="AA140">
            <v>23.281199999999998</v>
          </cell>
          <cell r="AB140" t="e">
            <v>#N/A</v>
          </cell>
          <cell r="AC140" t="e">
            <v>#N/A</v>
          </cell>
          <cell r="AD140" t="str">
            <v>0227-27</v>
          </cell>
          <cell r="AE140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141">
          <cell r="A141" t="str">
            <v>228-27</v>
          </cell>
          <cell r="B141">
            <v>4015</v>
          </cell>
          <cell r="C141" t="str">
            <v>DE.1.0.7.0</v>
          </cell>
          <cell r="D141" t="str">
            <v>204:232998</v>
          </cell>
          <cell r="E141">
            <v>42578.891504629632</v>
          </cell>
          <cell r="F141">
            <v>42578.892488425925</v>
          </cell>
          <cell r="G141">
            <v>1</v>
          </cell>
          <cell r="H141" t="str">
            <v>204:156</v>
          </cell>
          <cell r="I141">
            <v>42578.92083333333</v>
          </cell>
          <cell r="J141">
            <v>1</v>
          </cell>
          <cell r="K141" t="str">
            <v>4015/4016</v>
          </cell>
          <cell r="L141" t="str">
            <v>COOLAHAN</v>
          </cell>
          <cell r="M141">
            <v>2.8344907404971309E-2</v>
          </cell>
          <cell r="N141">
            <v>40.816666663158685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https://search-rtdc-monitor-bjffxe2xuh6vdkpspy63sjmuny.us-east-1.es.amazonaws.com/_plugin/kibana/#/discover/Steve-Slow-Train-Analysis-(2080s-and-2083s)?_g=(refreshInterval:(display:Off,section:0,value:0),time:(from:'2016-07-27 20:23:46-0600',mode:absolute,to:'2016-07-27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41" t="str">
            <v>N</v>
          </cell>
          <cell r="X141">
            <v>1</v>
          </cell>
          <cell r="Y141">
            <v>23.299800000000001</v>
          </cell>
          <cell r="Z141">
            <v>1.5599999999999999E-2</v>
          </cell>
          <cell r="AA141">
            <v>23.284200000000002</v>
          </cell>
          <cell r="AB141">
            <v>63309</v>
          </cell>
          <cell r="AC141" t="str">
            <v>GRADE CROSSING</v>
          </cell>
          <cell r="AD141" t="str">
            <v>0228-27</v>
          </cell>
          <cell r="AE141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142">
          <cell r="A142" t="str">
            <v>229-27</v>
          </cell>
          <cell r="B142">
            <v>4038</v>
          </cell>
          <cell r="C142" t="str">
            <v>DE.1.0.7.0</v>
          </cell>
          <cell r="D142" t="str">
            <v>204:473</v>
          </cell>
          <cell r="E142">
            <v>42578.870243055557</v>
          </cell>
          <cell r="F142">
            <v>42578.871331018519</v>
          </cell>
          <cell r="G142">
            <v>1</v>
          </cell>
          <cell r="H142" t="str">
            <v>204:233280</v>
          </cell>
          <cell r="I142">
            <v>42578.901388888888</v>
          </cell>
          <cell r="J142">
            <v>0</v>
          </cell>
          <cell r="K142" t="str">
            <v>4037/4038</v>
          </cell>
          <cell r="L142" t="str">
            <v>STURGEON</v>
          </cell>
          <cell r="M142">
            <v>3.0057870368182193E-2</v>
          </cell>
          <cell r="N142">
            <v>43.283333330182359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https://search-rtdc-monitor-bjffxe2xuh6vdkpspy63sjmuny.us-east-1.es.amazonaws.com/_plugin/kibana/#/discover/Steve-Slow-Train-Analysis-(2080s-and-2083s)?_g=(refreshInterval:(display:Off,section:0,value:0),time:(from:'2016-07-27 19:53:09-0600',mode:absolute,to:'2016-07-27 22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2" t="str">
            <v>N</v>
          </cell>
          <cell r="X142">
            <v>1</v>
          </cell>
          <cell r="Y142">
            <v>4.7300000000000002E-2</v>
          </cell>
          <cell r="Z142">
            <v>23.327999999999999</v>
          </cell>
          <cell r="AA142">
            <v>23.2807</v>
          </cell>
          <cell r="AB142" t="e">
            <v>#N/A</v>
          </cell>
          <cell r="AC142" t="e">
            <v>#N/A</v>
          </cell>
          <cell r="AD142" t="str">
            <v>0229-27</v>
          </cell>
          <cell r="AE142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143">
          <cell r="A143" t="str">
            <v>230-27</v>
          </cell>
          <cell r="B143">
            <v>4037</v>
          </cell>
          <cell r="C143" t="str">
            <v>DE.1.0.7.0</v>
          </cell>
          <cell r="D143" t="str">
            <v>204:232955</v>
          </cell>
          <cell r="E143">
            <v>42578.907800925925</v>
          </cell>
          <cell r="F143">
            <v>42578.908900462964</v>
          </cell>
          <cell r="G143">
            <v>1</v>
          </cell>
          <cell r="H143" t="str">
            <v>204:163</v>
          </cell>
          <cell r="I143">
            <v>42578.945567129631</v>
          </cell>
          <cell r="J143">
            <v>0</v>
          </cell>
          <cell r="K143" t="str">
            <v>4037/4038</v>
          </cell>
          <cell r="L143" t="str">
            <v>STURGEON</v>
          </cell>
          <cell r="M143">
            <v>3.6666666666860692E-2</v>
          </cell>
          <cell r="N143">
            <v>52.800000000279397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https://search-rtdc-monitor-bjffxe2xuh6vdkpspy63sjmuny.us-east-1.es.amazonaws.com/_plugin/kibana/#/discover/Steve-Slow-Train-Analysis-(2080s-and-2083s)?_g=(refreshInterval:(display:Off,section:0,value:0),time:(from:'2016-07-27 20:47:14-0600',mode:absolute,to:'2016-07-27 23:41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3" t="str">
            <v>N</v>
          </cell>
          <cell r="X143">
            <v>1</v>
          </cell>
          <cell r="Y143">
            <v>23.295500000000001</v>
          </cell>
          <cell r="Z143">
            <v>1.6299999999999999E-2</v>
          </cell>
          <cell r="AA143">
            <v>23.279199999999999</v>
          </cell>
          <cell r="AB143" t="e">
            <v>#N/A</v>
          </cell>
          <cell r="AC143" t="e">
            <v>#N/A</v>
          </cell>
          <cell r="AD143" t="str">
            <v>0230-27</v>
          </cell>
          <cell r="AE143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144">
          <cell r="A144" t="str">
            <v>231-27</v>
          </cell>
          <cell r="B144">
            <v>4029</v>
          </cell>
          <cell r="C144" t="str">
            <v>DE.1.0.7.0</v>
          </cell>
          <cell r="D144" t="str">
            <v>204:469</v>
          </cell>
          <cell r="E144">
            <v>42578.894548611112</v>
          </cell>
          <cell r="F144">
            <v>42578.895405092589</v>
          </cell>
          <cell r="G144">
            <v>1</v>
          </cell>
          <cell r="H144" t="str">
            <v>204:233312</v>
          </cell>
          <cell r="I144">
            <v>42578.921099537038</v>
          </cell>
          <cell r="J144">
            <v>0</v>
          </cell>
          <cell r="K144" t="str">
            <v>4029/4030</v>
          </cell>
          <cell r="L144" t="str">
            <v>SWANSON</v>
          </cell>
          <cell r="M144">
            <v>2.5694444448163267E-2</v>
          </cell>
          <cell r="N144">
            <v>37.000000005355105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https://search-rtdc-monitor-bjffxe2xuh6vdkpspy63sjmuny.us-east-1.es.amazonaws.com/_plugin/kibana/#/discover/Steve-Slow-Train-Analysis-(2080s-and-2083s)?_g=(refreshInterval:(display:Off,section:0,value:0),time:(from:'2016-07-27 20:28:09-0600',mode:absolute,to:'2016-07-27 23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4" t="str">
            <v>N</v>
          </cell>
          <cell r="X144">
            <v>1</v>
          </cell>
          <cell r="Y144">
            <v>4.6899999999999997E-2</v>
          </cell>
          <cell r="Z144">
            <v>23.331199999999999</v>
          </cell>
          <cell r="AA144">
            <v>23.284299999999998</v>
          </cell>
          <cell r="AB144" t="e">
            <v>#N/A</v>
          </cell>
          <cell r="AC144" t="e">
            <v>#N/A</v>
          </cell>
          <cell r="AD144" t="str">
            <v>0231-27</v>
          </cell>
          <cell r="AE144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145">
          <cell r="A145" t="str">
            <v>232-27</v>
          </cell>
          <cell r="B145">
            <v>4030</v>
          </cell>
          <cell r="C145" t="str">
            <v>DE.1.0.7.0</v>
          </cell>
          <cell r="D145" t="str">
            <v>204:232983</v>
          </cell>
          <cell r="E145">
            <v>42578.922627314816</v>
          </cell>
          <cell r="F145">
            <v>42578.923530092594</v>
          </cell>
          <cell r="G145">
            <v>1</v>
          </cell>
          <cell r="H145" t="str">
            <v>204:152</v>
          </cell>
          <cell r="I145">
            <v>42578.961168981485</v>
          </cell>
          <cell r="J145">
            <v>0</v>
          </cell>
          <cell r="K145" t="str">
            <v>4029/4030</v>
          </cell>
          <cell r="L145" t="str">
            <v>SWANSON</v>
          </cell>
          <cell r="M145">
            <v>3.7638888890796807E-2</v>
          </cell>
          <cell r="N145">
            <v>54.200000002747402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https://search-rtdc-monitor-bjffxe2xuh6vdkpspy63sjmuny.us-east-1.es.amazonaws.com/_plugin/kibana/#/discover/Steve-Slow-Train-Analysis-(2080s-and-2083s)?_g=(refreshInterval:(display:Off,section:0,value:0),time:(from:'2016-07-27 21:08:35-0600',mode:absolute,to:'2016-07-28 00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5" t="str">
            <v>N</v>
          </cell>
          <cell r="X145">
            <v>1</v>
          </cell>
          <cell r="Y145">
            <v>23.298300000000001</v>
          </cell>
          <cell r="Z145">
            <v>1.52E-2</v>
          </cell>
          <cell r="AA145">
            <v>23.283100000000001</v>
          </cell>
          <cell r="AB145" t="e">
            <v>#N/A</v>
          </cell>
          <cell r="AC145" t="e">
            <v>#N/A</v>
          </cell>
          <cell r="AD145" t="str">
            <v>0232-27</v>
          </cell>
          <cell r="AE145" t="str">
    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    </cell>
        </row>
        <row r="146">
          <cell r="A146" t="str">
            <v>233-27</v>
          </cell>
          <cell r="B146">
            <v>4027</v>
          </cell>
          <cell r="C146" t="str">
            <v>DE.1.0.7.0</v>
          </cell>
          <cell r="D146" t="str">
            <v>204:19133</v>
          </cell>
          <cell r="E146">
            <v>42578.922731481478</v>
          </cell>
          <cell r="F146">
            <v>42578.92359953704</v>
          </cell>
          <cell r="G146">
            <v>1</v>
          </cell>
          <cell r="H146" t="str">
            <v>204:233303</v>
          </cell>
          <cell r="I146">
            <v>42578.949490740742</v>
          </cell>
          <cell r="J146">
            <v>0</v>
          </cell>
          <cell r="K146" t="str">
            <v>4027/4028</v>
          </cell>
          <cell r="L146" t="str">
            <v>LEVIN</v>
          </cell>
          <cell r="M146">
            <v>2.5891203702485655E-2</v>
          </cell>
          <cell r="P146">
            <v>40.099999996600673</v>
          </cell>
          <cell r="R146" t="str">
            <v>DUS 2N was STOP, no clear request sent until after train was cut out (inefficient dispatching)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https://search-rtdc-monitor-bjffxe2xuh6vdkpspy63sjmuny.us-east-1.es.amazonaws.com/_plugin/kibana/#/discover/Steve-Slow-Train-Analysis-(2080s-and-2083s)?_g=(refreshInterval:(display:Off,section:0,value:0),time:(from:'2016-07-27 21:08:44-0600',mode:absolute,to:'2016-07-27 23:47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6" t="str">
            <v>Y</v>
          </cell>
          <cell r="X146">
            <v>1</v>
          </cell>
          <cell r="Y146">
            <v>1.9133</v>
          </cell>
          <cell r="Z146">
            <v>23.330300000000001</v>
          </cell>
          <cell r="AA146">
            <v>21.417000000000002</v>
          </cell>
          <cell r="AB146" t="e">
            <v>#N/A</v>
          </cell>
          <cell r="AC146" t="e">
            <v>#N/A</v>
          </cell>
          <cell r="AD146" t="str">
            <v>0233-27</v>
          </cell>
          <cell r="AE146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47">
          <cell r="A147" t="str">
            <v>233-27</v>
          </cell>
          <cell r="B147">
            <v>4027</v>
          </cell>
          <cell r="C147" t="str">
            <v>DE.1.0.7.0</v>
          </cell>
          <cell r="D147" t="str">
            <v>204:422</v>
          </cell>
          <cell r="E147">
            <v>42578.917210648149</v>
          </cell>
          <cell r="F147">
            <v>42578.917928240742</v>
          </cell>
          <cell r="G147">
            <v>1</v>
          </cell>
          <cell r="H147" t="str">
            <v>204:1614</v>
          </cell>
          <cell r="I147">
            <v>42578.91988425926</v>
          </cell>
          <cell r="J147">
            <v>2</v>
          </cell>
          <cell r="K147" t="str">
            <v>4027/4028</v>
          </cell>
          <cell r="L147" t="str">
            <v>LEVIN</v>
          </cell>
          <cell r="M147">
            <v>1.9560185173759237E-3</v>
          </cell>
          <cell r="T147" t="str">
            <v>NorthBound</v>
          </cell>
          <cell r="U147">
            <v>0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https://search-rtdc-monitor-bjffxe2xuh6vdkpspy63sjmuny.us-east-1.es.amazonaws.com/_plugin/kibana/#/discover/Steve-Slow-Train-Analysis-(2080s-and-2083s)?_g=(refreshInterval:(display:Off,section:0,value:0),time:(from:'2016-07-27 21:00:47-0600',mode:absolute,to:'2016-07-27 23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7" t="str">
            <v>Y</v>
          </cell>
          <cell r="X147">
            <v>0</v>
          </cell>
          <cell r="Y147">
            <v>4.2200000000000001E-2</v>
          </cell>
          <cell r="Z147">
            <v>0.16139999999999999</v>
          </cell>
          <cell r="AA147">
            <v>0.11919999999999999</v>
          </cell>
          <cell r="AB147" t="e">
            <v>#N/A</v>
          </cell>
          <cell r="AC147" t="e">
            <v>#N/A</v>
          </cell>
          <cell r="AD147" t="str">
            <v>0233-27</v>
          </cell>
          <cell r="AE147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48">
          <cell r="A148" t="str">
            <v>234-27</v>
          </cell>
          <cell r="B148">
            <v>4028</v>
          </cell>
          <cell r="C148" t="str">
            <v>DE.1.0.7.0</v>
          </cell>
          <cell r="D148" t="str">
            <v>204:232988</v>
          </cell>
          <cell r="E148">
            <v>42578.951273148145</v>
          </cell>
          <cell r="F148">
            <v>42578.952210648145</v>
          </cell>
          <cell r="G148">
            <v>1</v>
          </cell>
          <cell r="H148" t="str">
            <v>204:154</v>
          </cell>
          <cell r="I148">
            <v>42578.982025462959</v>
          </cell>
          <cell r="J148">
            <v>1</v>
          </cell>
          <cell r="K148" t="str">
            <v>4027/4028</v>
          </cell>
          <cell r="L148" t="str">
            <v>LEVIN</v>
          </cell>
          <cell r="M148">
            <v>2.9814814814017154E-2</v>
          </cell>
          <cell r="N148">
            <v>42.933333332184702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https://search-rtdc-monitor-bjffxe2xuh6vdkpspy63sjmuny.us-east-1.es.amazonaws.com/_plugin/kibana/#/discover/Steve-Slow-Train-Analysis-(2080s-and-2083s)?_g=(refreshInterval:(display:Off,section:0,value:0),time:(from:'2016-07-27 21:49:50-0600',mode:absolute,to:'2016-07-28 00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8" t="str">
            <v>N</v>
          </cell>
          <cell r="X148">
            <v>1</v>
          </cell>
          <cell r="Y148">
            <v>23.2988</v>
          </cell>
          <cell r="Z148">
            <v>1.54E-2</v>
          </cell>
          <cell r="AA148">
            <v>23.2834</v>
          </cell>
          <cell r="AB148" t="e">
            <v>#N/A</v>
          </cell>
          <cell r="AC148" t="e">
            <v>#N/A</v>
          </cell>
          <cell r="AD148" t="str">
            <v>0234-27</v>
          </cell>
          <cell r="AE148" t="str">
    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    </cell>
        </row>
        <row r="149">
          <cell r="A149" t="str">
            <v>235-27</v>
          </cell>
          <cell r="B149">
            <v>4016</v>
          </cell>
          <cell r="C149" t="str">
            <v>DE.1.0.7.0</v>
          </cell>
          <cell r="D149" t="str">
            <v>204:446</v>
          </cell>
          <cell r="E149">
            <v>42578.934432870374</v>
          </cell>
          <cell r="F149">
            <v>42578.935763888891</v>
          </cell>
          <cell r="G149">
            <v>1</v>
          </cell>
          <cell r="H149" t="str">
            <v>204:233309</v>
          </cell>
          <cell r="I149">
            <v>42578.962546296294</v>
          </cell>
          <cell r="J149">
            <v>0</v>
          </cell>
          <cell r="K149" t="str">
            <v>4015/4016</v>
          </cell>
          <cell r="L149" t="str">
            <v>COOLAHAN</v>
          </cell>
          <cell r="M149">
            <v>2.6782407403516117E-2</v>
          </cell>
          <cell r="N149">
            <v>38.566666661063209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https://search-rtdc-monitor-bjffxe2xuh6vdkpspy63sjmuny.us-east-1.es.amazonaws.com/_plugin/kibana/#/discover/Steve-Slow-Train-Analysis-(2080s-and-2083s)?_g=(refreshInterval:(display:Off,section:0,value:0),time:(from:'2016-07-27 21:25:35-0600',mode:absolute,to:'2016-07-28 00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49" t="str">
            <v>N</v>
          </cell>
          <cell r="X149">
            <v>1</v>
          </cell>
          <cell r="Y149">
            <v>4.4600000000000001E-2</v>
          </cell>
          <cell r="Z149">
            <v>23.3309</v>
          </cell>
          <cell r="AA149">
            <v>23.286300000000001</v>
          </cell>
          <cell r="AB149" t="e">
            <v>#N/A</v>
          </cell>
          <cell r="AC149" t="e">
            <v>#N/A</v>
          </cell>
          <cell r="AD149" t="str">
            <v>0235-27</v>
          </cell>
          <cell r="AE149" t="str">
    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    </cell>
        </row>
        <row r="150">
          <cell r="A150" t="str">
            <v>236-27</v>
          </cell>
          <cell r="B150">
            <v>4015</v>
          </cell>
          <cell r="C150" t="str">
            <v>DE.1.0.7.0</v>
          </cell>
          <cell r="D150" t="str">
            <v>204:232978</v>
          </cell>
          <cell r="E150">
            <v>42578.971863425926</v>
          </cell>
          <cell r="F150">
            <v>42578.972696759258</v>
          </cell>
          <cell r="G150">
            <v>1</v>
          </cell>
          <cell r="H150" t="str">
            <v>204:156</v>
          </cell>
          <cell r="I150">
            <v>42579.003912037035</v>
          </cell>
          <cell r="J150">
            <v>0</v>
          </cell>
          <cell r="K150" t="str">
            <v>4015/4016</v>
          </cell>
          <cell r="L150" t="str">
            <v>COOLAHAN</v>
          </cell>
          <cell r="M150">
            <v>3.1215277776937E-2</v>
          </cell>
          <cell r="N150">
            <v>44.949999998789281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https://search-rtdc-monitor-bjffxe2xuh6vdkpspy63sjmuny.us-east-1.es.amazonaws.com/_plugin/kibana/#/discover/Steve-Slow-Train-Analysis-(2080s-and-2083s)?_g=(refreshInterval:(display:Off,section:0,value:0),time:(from:'2016-07-27 22:19:29-0600',mode:absolute,to:'2016-07-28 01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50" t="str">
            <v>N</v>
          </cell>
          <cell r="X150">
            <v>1</v>
          </cell>
          <cell r="Y150">
            <v>23.297799999999999</v>
          </cell>
          <cell r="Z150">
            <v>1.5599999999999999E-2</v>
          </cell>
          <cell r="AA150">
            <v>23.2822</v>
          </cell>
          <cell r="AB150" t="e">
            <v>#N/A</v>
          </cell>
          <cell r="AC150" t="e">
            <v>#N/A</v>
          </cell>
          <cell r="AD150" t="str">
            <v>0236-27</v>
          </cell>
          <cell r="AE150" t="str">
    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    </cell>
        </row>
        <row r="151">
          <cell r="A151" t="str">
            <v>237-27</v>
          </cell>
          <cell r="B151">
            <v>4038</v>
          </cell>
          <cell r="C151" t="str">
            <v>DE.1.0.7.0</v>
          </cell>
          <cell r="D151" t="str">
            <v>204:488</v>
          </cell>
          <cell r="E151">
            <v>42578.953148148146</v>
          </cell>
          <cell r="F151">
            <v>42578.953981481478</v>
          </cell>
          <cell r="G151">
            <v>1</v>
          </cell>
          <cell r="H151" t="str">
            <v>204:233286</v>
          </cell>
          <cell r="I151">
            <v>42578.984340277777</v>
          </cell>
          <cell r="J151">
            <v>0</v>
          </cell>
          <cell r="K151" t="str">
            <v>4037/4038</v>
          </cell>
          <cell r="L151" t="str">
            <v>STURGEON</v>
          </cell>
          <cell r="M151">
            <v>3.0358796298969537E-2</v>
          </cell>
          <cell r="N151">
            <v>43.716666670516133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https://search-rtdc-monitor-bjffxe2xuh6vdkpspy63sjmuny.us-east-1.es.amazonaws.com/_plugin/kibana/#/discover/Steve-Slow-Train-Analysis-(2080s-and-2083s)?_g=(refreshInterval:(display:Off,section:0,value:0),time:(from:'2016-07-27 21:52:32-0600',mode:absolute,to:'2016-07-28 00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1" t="str">
            <v>N</v>
          </cell>
          <cell r="X151">
            <v>1</v>
          </cell>
          <cell r="Y151">
            <v>4.8800000000000003E-2</v>
          </cell>
          <cell r="Z151">
            <v>23.328600000000002</v>
          </cell>
          <cell r="AA151">
            <v>23.279800000000002</v>
          </cell>
          <cell r="AB151" t="e">
            <v>#N/A</v>
          </cell>
          <cell r="AC151" t="e">
            <v>#N/A</v>
          </cell>
          <cell r="AD151" t="str">
            <v>0237-27</v>
          </cell>
          <cell r="AE151" t="str">
            <v>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 &amp; 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</v>
          </cell>
        </row>
        <row r="152">
          <cell r="A152" t="str">
            <v>238-27</v>
          </cell>
          <cell r="B152">
            <v>4037</v>
          </cell>
          <cell r="C152" t="str">
            <v>DE.1.0.7.0</v>
          </cell>
          <cell r="D152" t="str">
            <v>204:232961</v>
          </cell>
          <cell r="E152">
            <v>42578.991770833331</v>
          </cell>
          <cell r="F152">
            <v>42578.992928240739</v>
          </cell>
          <cell r="G152">
            <v>1</v>
          </cell>
          <cell r="H152" t="str">
            <v>204:176</v>
          </cell>
          <cell r="I152">
            <v>42579.026250000003</v>
          </cell>
          <cell r="J152">
            <v>0</v>
          </cell>
          <cell r="K152" t="str">
            <v>4037/4038</v>
          </cell>
          <cell r="L152" t="str">
            <v>STURGEON</v>
          </cell>
          <cell r="M152">
            <v>3.3321759263344575E-2</v>
          </cell>
          <cell r="N152">
            <v>47.983333339216188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https://search-rtdc-monitor-bjffxe2xuh6vdkpspy63sjmuny.us-east-1.es.amazonaws.com/_plugin/kibana/#/discover/Steve-Slow-Train-Analysis-(2080s-and-2083s)?_g=(refreshInterval:(display:Off,section:0,value:0),time:(from:'2016-07-27 22:48:09-0600',mode:absolute,to:'2016-07-28 01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2" t="str">
            <v>N</v>
          </cell>
          <cell r="X152">
            <v>1</v>
          </cell>
          <cell r="Y152">
            <v>23.296099999999999</v>
          </cell>
          <cell r="Z152">
            <v>1.7600000000000001E-2</v>
          </cell>
          <cell r="AA152">
            <v>23.278499999999998</v>
          </cell>
          <cell r="AB152" t="e">
            <v>#N/A</v>
          </cell>
          <cell r="AC152" t="e">
            <v>#N/A</v>
          </cell>
          <cell r="AD152" t="str">
            <v>0238-27</v>
          </cell>
          <cell r="AE152" t="str">
    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    </cell>
        </row>
        <row r="153">
          <cell r="A153" t="str">
            <v>239-27</v>
          </cell>
          <cell r="B153">
            <v>4029</v>
          </cell>
          <cell r="C153" t="str">
            <v>DE.1.0.7.0</v>
          </cell>
          <cell r="D153" t="str">
            <v>204:477</v>
          </cell>
          <cell r="E153">
            <v>42578.975798611114</v>
          </cell>
          <cell r="F153">
            <v>42578.976678240739</v>
          </cell>
          <cell r="G153">
            <v>1</v>
          </cell>
          <cell r="H153" t="str">
            <v>204:233291</v>
          </cell>
          <cell r="I153">
            <v>42579.003923611112</v>
          </cell>
          <cell r="J153">
            <v>0</v>
          </cell>
          <cell r="K153" t="str">
            <v>4029/4030</v>
          </cell>
          <cell r="L153" t="str">
            <v>SWANSON</v>
          </cell>
          <cell r="M153">
            <v>2.7245370372838806E-2</v>
          </cell>
          <cell r="N153">
            <v>39.233333336887881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https://search-rtdc-monitor-bjffxe2xuh6vdkpspy63sjmuny.us-east-1.es.amazonaws.com/_plugin/kibana/#/discover/Steve-Slow-Train-Analysis-(2080s-and-2083s)?_g=(refreshInterval:(display:Off,section:0,value:0),time:(from:'2016-07-27 22:25:09-0600',mode:absolute,to:'2016-07-28 01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3" t="str">
            <v>N</v>
          </cell>
          <cell r="X153">
            <v>1</v>
          </cell>
          <cell r="Y153">
            <v>4.7699999999999999E-2</v>
          </cell>
          <cell r="Z153">
            <v>23.3291</v>
          </cell>
          <cell r="AA153">
            <v>23.281400000000001</v>
          </cell>
          <cell r="AB153" t="e">
            <v>#N/A</v>
          </cell>
          <cell r="AC153" t="e">
            <v>#N/A</v>
          </cell>
          <cell r="AD153" t="str">
            <v>0239-27</v>
          </cell>
          <cell r="AE153" t="str">
    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    </cell>
        </row>
        <row r="154">
          <cell r="A154" t="str">
            <v>240-27</v>
          </cell>
          <cell r="B154">
            <v>4030</v>
          </cell>
          <cell r="C154" t="str">
            <v>DE.1.0.7.0</v>
          </cell>
          <cell r="D154" t="str">
            <v>204:232988</v>
          </cell>
          <cell r="E154">
            <v>42579.00513888889</v>
          </cell>
          <cell r="F154">
            <v>42579.005879629629</v>
          </cell>
          <cell r="G154">
            <v>1</v>
          </cell>
          <cell r="H154" t="str">
            <v>204:200</v>
          </cell>
          <cell r="I154">
            <v>42579.04409722222</v>
          </cell>
          <cell r="J154">
            <v>0</v>
          </cell>
          <cell r="K154" t="str">
            <v>4029/4030</v>
          </cell>
          <cell r="L154" t="str">
            <v>SWANSON</v>
          </cell>
          <cell r="M154">
            <v>3.8217592591536231E-2</v>
          </cell>
          <cell r="N154">
            <v>55.033333331812173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https://search-rtdc-monitor-bjffxe2xuh6vdkpspy63sjmuny.us-east-1.es.amazonaws.com/_plugin/kibana/#/discover/Steve-Slow-Train-Analysis-(2080s-and-2083s)?_g=(refreshInterval:(display:Off,section:0,value:0),time:(from:'2016-07-27 23:07:24-0600',mode:absolute,to:'2016-07-28 02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4" t="str">
            <v>N</v>
          </cell>
          <cell r="X154">
            <v>1</v>
          </cell>
          <cell r="Y154">
            <v>23.2988</v>
          </cell>
          <cell r="Z154">
            <v>0.02</v>
          </cell>
          <cell r="AA154">
            <v>23.2788</v>
          </cell>
          <cell r="AB154" t="e">
            <v>#N/A</v>
          </cell>
          <cell r="AC154" t="e">
            <v>#N/A</v>
          </cell>
          <cell r="AD154" t="str">
            <v>0240-27</v>
          </cell>
          <cell r="AE154" t="str">
            <v>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 &amp; aws s3 cp s3://rtdc.mdm.uploadarchive/RTDC4030/2016-07-29/ "C:\Users\stu\Documents\Analysis\2016-02-23 RTDC Observations"\RTDC4030\2016-07-29 --recursive &amp; "C:\Users\stu\Documents\GitHub\mrs-test-scripts\Headless Mode &amp; Sideloading\WalkAndUnGZ.bat" "C:\Users\stu\Documents\Analysis\2016-02-23 RTDC Observations"\RTDC4030\2016-07-29</v>
          </cell>
        </row>
        <row r="155">
          <cell r="A155" t="str">
            <v>241-27</v>
          </cell>
          <cell r="B155">
            <v>4027</v>
          </cell>
          <cell r="C155" t="str">
            <v>DE.1.0.7.0</v>
          </cell>
          <cell r="D155" t="str">
            <v>204:438</v>
          </cell>
          <cell r="E155">
            <v>42578.990787037037</v>
          </cell>
          <cell r="F155">
            <v>42578.992025462961</v>
          </cell>
          <cell r="G155">
            <v>1</v>
          </cell>
          <cell r="H155" t="str">
            <v>204:233309</v>
          </cell>
          <cell r="I155">
            <v>42579.024791666663</v>
          </cell>
          <cell r="J155">
            <v>0</v>
          </cell>
          <cell r="K155" t="str">
            <v>4027/4028</v>
          </cell>
          <cell r="L155" t="str">
            <v>LEVIN</v>
          </cell>
          <cell r="M155">
            <v>3.276620370161254E-2</v>
          </cell>
          <cell r="N155">
            <v>47.183333330322057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https://search-rtdc-monitor-bjffxe2xuh6vdkpspy63sjmuny.us-east-1.es.amazonaws.com/_plugin/kibana/#/discover/Steve-Slow-Train-Analysis-(2080s-and-2083s)?_g=(refreshInterval:(display:Off,section:0,value:0),time:(from:'2016-07-27 22:46:44-0600',mode:absolute,to:'2016-07-28 01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5" t="str">
            <v>N</v>
          </cell>
          <cell r="X155">
            <v>1</v>
          </cell>
          <cell r="Y155">
            <v>4.3799999999999999E-2</v>
          </cell>
          <cell r="Z155">
            <v>23.3309</v>
          </cell>
          <cell r="AA155">
            <v>23.287099999999999</v>
          </cell>
          <cell r="AB155" t="e">
            <v>#N/A</v>
          </cell>
          <cell r="AC155" t="e">
            <v>#N/A</v>
          </cell>
          <cell r="AD155" t="str">
            <v>0241-27</v>
          </cell>
          <cell r="AE155" t="str">
    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    </cell>
        </row>
        <row r="156">
          <cell r="A156" t="str">
            <v>242-27</v>
          </cell>
          <cell r="B156">
            <v>4028</v>
          </cell>
          <cell r="C156" t="str">
            <v>DE.1.0.7.0</v>
          </cell>
          <cell r="D156" t="str">
            <v>204:232998</v>
          </cell>
          <cell r="E156">
            <v>42579.032152777778</v>
          </cell>
          <cell r="F156">
            <v>42579.032847222225</v>
          </cell>
          <cell r="G156">
            <v>0</v>
          </cell>
          <cell r="H156" t="str">
            <v>204:149</v>
          </cell>
          <cell r="I156">
            <v>42579.065474537034</v>
          </cell>
          <cell r="J156">
            <v>0</v>
          </cell>
          <cell r="K156" t="str">
            <v>4027/4028</v>
          </cell>
          <cell r="L156" t="str">
            <v>LEVIN</v>
          </cell>
          <cell r="M156">
            <v>3.2627314809360541E-2</v>
          </cell>
          <cell r="N156">
            <v>46.98333332547918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https://search-rtdc-monitor-bjffxe2xuh6vdkpspy63sjmuny.us-east-1.es.amazonaws.com/_plugin/kibana/#/discover/Steve-Slow-Train-Analysis-(2080s-and-2083s)?_g=(refreshInterval:(display:Off,section:0,value:0),time:(from:'2016-07-27 23:46:18-0600',mode:absolute,to:'2016-07-28 02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6" t="str">
            <v>N</v>
          </cell>
          <cell r="X156">
            <v>1</v>
          </cell>
          <cell r="Y156">
            <v>23.299800000000001</v>
          </cell>
          <cell r="Z156">
            <v>1.49E-2</v>
          </cell>
          <cell r="AA156">
            <v>23.2849</v>
          </cell>
          <cell r="AB156" t="e">
            <v>#N/A</v>
          </cell>
          <cell r="AC156" t="e">
            <v>#N/A</v>
          </cell>
          <cell r="AD156" t="str">
            <v>0242-27</v>
          </cell>
          <cell r="AE156" t="str">
            <v>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 &amp; 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</v>
          </cell>
        </row>
        <row r="157">
          <cell r="A157" t="str">
            <v>243-27</v>
          </cell>
          <cell r="B157">
            <v>4016</v>
          </cell>
          <cell r="C157" t="str">
            <v>DE.1.0.7.0</v>
          </cell>
          <cell r="D157" t="str">
            <v>204:444</v>
          </cell>
          <cell r="E157">
            <v>42579.016574074078</v>
          </cell>
          <cell r="F157">
            <v>42579.020821759259</v>
          </cell>
          <cell r="G157">
            <v>6</v>
          </cell>
          <cell r="H157" t="str">
            <v>204:233295</v>
          </cell>
          <cell r="I157">
            <v>42579.045972222222</v>
          </cell>
          <cell r="J157">
            <v>0</v>
          </cell>
          <cell r="K157" t="str">
            <v>4015/4016</v>
          </cell>
          <cell r="L157" t="str">
            <v>COOLAHAN</v>
          </cell>
          <cell r="M157">
            <v>2.5150462963210884E-2</v>
          </cell>
          <cell r="N157">
            <v>36.216666667023674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https://search-rtdc-monitor-bjffxe2xuh6vdkpspy63sjmuny.us-east-1.es.amazonaws.com/_plugin/kibana/#/discover/Steve-Slow-Train-Analysis-(2080s-and-2083s)?_g=(refreshInterval:(display:Off,section:0,value:0),time:(from:'2016-07-27 23:23:52-0600',mode:absolute,to:'2016-07-28 02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57" t="str">
            <v>N</v>
          </cell>
          <cell r="X157">
            <v>1</v>
          </cell>
          <cell r="Y157">
            <v>4.4400000000000002E-2</v>
          </cell>
          <cell r="Z157">
            <v>23.329499999999999</v>
          </cell>
          <cell r="AA157">
            <v>23.2851</v>
          </cell>
          <cell r="AB157" t="e">
            <v>#N/A</v>
          </cell>
          <cell r="AC157" t="e">
            <v>#N/A</v>
          </cell>
          <cell r="AD157" t="str">
            <v>0243-27</v>
          </cell>
          <cell r="AE157" t="str">
            <v>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 &amp; 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</v>
          </cell>
        </row>
        <row r="158">
          <cell r="A158" t="str">
            <v>244-27</v>
          </cell>
          <cell r="B158">
            <v>4015</v>
          </cell>
          <cell r="C158" t="str">
            <v>DE.1.0.7.0</v>
          </cell>
          <cell r="D158" t="str">
            <v>204:232986</v>
          </cell>
          <cell r="E158">
            <v>42579.055381944447</v>
          </cell>
          <cell r="F158">
            <v>42579.056655092594</v>
          </cell>
          <cell r="G158">
            <v>1</v>
          </cell>
          <cell r="H158" t="str">
            <v>204:178</v>
          </cell>
          <cell r="I158">
            <v>42579.086701388886</v>
          </cell>
          <cell r="J158">
            <v>0</v>
          </cell>
          <cell r="K158" t="str">
            <v>4015/4016</v>
          </cell>
          <cell r="L158" t="str">
            <v>COOLAHAN</v>
          </cell>
          <cell r="M158">
            <v>3.0046296291402541E-2</v>
          </cell>
          <cell r="N158">
            <v>43.266666659619659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https://search-rtdc-monitor-bjffxe2xuh6vdkpspy63sjmuny.us-east-1.es.amazonaws.com/_plugin/kibana/#/discover/Steve-Slow-Train-Analysis-(2080s-and-2083s)?_g=(refreshInterval:(display:Off,section:0,value:0),time:(from:'2016-07-28 00:19:45-0600',mode:absolute,to:'2016-07-28 03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58" t="str">
            <v>N</v>
          </cell>
          <cell r="X158">
            <v>1</v>
          </cell>
          <cell r="Y158">
            <v>23.2986</v>
          </cell>
          <cell r="Z158">
            <v>1.78E-2</v>
          </cell>
          <cell r="AA158">
            <v>23.280799999999999</v>
          </cell>
          <cell r="AB158" t="e">
            <v>#N/A</v>
          </cell>
          <cell r="AC158" t="e">
            <v>#N/A</v>
          </cell>
          <cell r="AD158" t="str">
            <v>0244-27</v>
          </cell>
          <cell r="AE158" t="str">
            <v>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 &amp; 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</v>
          </cell>
        </row>
        <row r="159">
          <cell r="A159" t="str">
            <v>302-27</v>
          </cell>
          <cell r="B159">
            <v>4032</v>
          </cell>
          <cell r="C159" t="str">
            <v>DE.1.0.7.0</v>
          </cell>
          <cell r="D159" t="str">
            <v>300:25119</v>
          </cell>
          <cell r="E159">
            <v>42578.121504629627</v>
          </cell>
          <cell r="F159">
            <v>42578.127442129633</v>
          </cell>
          <cell r="G159">
            <v>8</v>
          </cell>
          <cell r="H159" t="str">
            <v>300:24407</v>
          </cell>
          <cell r="I159">
            <v>42578.130196759259</v>
          </cell>
          <cell r="J159">
            <v>1</v>
          </cell>
          <cell r="K159" t="str">
            <v>4031/4032</v>
          </cell>
          <cell r="L159" t="str">
            <v>MAELZER</v>
          </cell>
          <cell r="M159">
            <v>2.7546296259970404E-3</v>
          </cell>
          <cell r="N159">
            <v>3.9666666614357382</v>
          </cell>
          <cell r="S159">
            <v>0</v>
          </cell>
          <cell r="T159" t="str">
            <v>Southbound</v>
          </cell>
          <cell r="U159">
            <v>0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https://search-rtdc-monitor-bjffxe2xuh6vdkpspy63sjmuny.us-east-1.es.amazonaws.com/_plugin/kibana/#/discover/Steve-Slow-Train-Analysis-(2080s-and-2083s)?_g=(refreshInterval:(display:Off,section:0,value:0),time:(from:'2016-07-27 01:54:58-0600',mode:absolute,to:'2016-07-27 04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9" t="str">
            <v>Y</v>
          </cell>
          <cell r="X159">
            <v>58</v>
          </cell>
          <cell r="Y159">
            <v>2.5118999999999998</v>
          </cell>
          <cell r="Z159">
            <v>2.4407000000000001</v>
          </cell>
          <cell r="AA159">
            <v>7.1199999999999708E-2</v>
          </cell>
          <cell r="AB159" t="e">
            <v>#N/A</v>
          </cell>
          <cell r="AC159" t="e">
            <v>#N/A</v>
          </cell>
          <cell r="AD159" t="str">
            <v>0302-27</v>
          </cell>
          <cell r="AE159" t="str">
            <v>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 &amp; 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</v>
          </cell>
        </row>
        <row r="160">
          <cell r="A160" t="str">
            <v>307-27</v>
          </cell>
          <cell r="B160">
            <v>4040</v>
          </cell>
          <cell r="C160" t="str">
            <v>DE.1.0.7.0</v>
          </cell>
          <cell r="D160" t="str">
            <v>204:462</v>
          </cell>
          <cell r="E160">
            <v>42578.820185185185</v>
          </cell>
          <cell r="F160">
            <v>42578.822175925925</v>
          </cell>
          <cell r="G160">
            <v>2</v>
          </cell>
          <cell r="H160" t="str">
            <v>204:233323</v>
          </cell>
          <cell r="I160">
            <v>42579.213356481479</v>
          </cell>
          <cell r="J160">
            <v>0</v>
          </cell>
          <cell r="K160" t="str">
            <v>4039/4040</v>
          </cell>
          <cell r="L160" t="str">
            <v>WEBSTER</v>
          </cell>
          <cell r="M160">
            <v>0.39118055555445608</v>
          </cell>
          <cell r="N160">
            <v>563.29999999841675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https://search-rtdc-monitor-bjffxe2xuh6vdkpspy63sjmuny.us-east-1.es.amazonaws.com/_plugin/kibana/#/discover/Steve-Slow-Train-Analysis-(2080s-and-2083s)?_g=(refreshInterval:(display:Off,section:0,value:0),time:(from:'2016-07-27 18:41:04-0600',mode:absolute,to:'2016-07-28 06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0" t="str">
            <v>N</v>
          </cell>
          <cell r="X160">
            <v>5</v>
          </cell>
          <cell r="Y160">
            <v>4.6199999999999998E-2</v>
          </cell>
          <cell r="Z160">
            <v>23.3323</v>
          </cell>
          <cell r="AA160">
            <v>23.286100000000001</v>
          </cell>
          <cell r="AB160" t="e">
            <v>#N/A</v>
          </cell>
          <cell r="AC160" t="e">
            <v>#N/A</v>
          </cell>
          <cell r="AD160" t="str">
            <v>0307-27</v>
          </cell>
          <cell r="AE160" t="str">
    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    </cell>
        </row>
        <row r="161">
          <cell r="A161" t="str">
            <v>309-27</v>
          </cell>
          <cell r="B161">
            <v>4038</v>
          </cell>
          <cell r="C161" t="str">
            <v>DE.1.0.7.0</v>
          </cell>
          <cell r="D161" t="str">
            <v>204:488</v>
          </cell>
          <cell r="E161">
            <v>42579.028877314813</v>
          </cell>
          <cell r="F161">
            <v>42579.031215277777</v>
          </cell>
          <cell r="G161">
            <v>3</v>
          </cell>
          <cell r="H161" t="str">
            <v>300:23308</v>
          </cell>
          <cell r="I161">
            <v>42579.040613425925</v>
          </cell>
          <cell r="J161">
            <v>0</v>
          </cell>
          <cell r="K161" t="str">
            <v>4037/4038</v>
          </cell>
          <cell r="L161" t="str">
            <v>STURGEON</v>
          </cell>
          <cell r="M161">
            <v>9.3981481477385387E-3</v>
          </cell>
          <cell r="N161">
            <v>13.533333332743496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https://search-rtdc-monitor-bjffxe2xuh6vdkpspy63sjmuny.us-east-1.es.amazonaws.com/_plugin/kibana/#/discover/Steve-Slow-Train-Analysis-(2080s-and-2083s)?_g=(refreshInterval:(display:Off,section:0,value:0),time:(from:'2016-07-27 23:41:35-0600',mode:absolute,to:'2016-07-28 01:58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1" t="str">
            <v>Y</v>
          </cell>
          <cell r="X161">
            <v>2</v>
          </cell>
          <cell r="Y161">
            <v>4.8800000000000003E-2</v>
          </cell>
          <cell r="Z161">
            <v>2.3308</v>
          </cell>
          <cell r="AA161">
            <v>2.282</v>
          </cell>
          <cell r="AB161" t="e">
            <v>#N/A</v>
          </cell>
          <cell r="AC161" t="e">
            <v>#N/A</v>
          </cell>
          <cell r="AD161" t="str">
            <v>0309-27</v>
          </cell>
          <cell r="AE161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62">
          <cell r="A162" t="str">
            <v>315-26</v>
          </cell>
          <cell r="B162">
            <v>4042</v>
          </cell>
          <cell r="C162" t="str">
            <v>DE.1.0.7.0</v>
          </cell>
          <cell r="D162" t="str">
            <v>204:475</v>
          </cell>
          <cell r="E162">
            <v>42578.093761574077</v>
          </cell>
          <cell r="F162">
            <v>42578.094710648147</v>
          </cell>
          <cell r="G162">
            <v>1</v>
          </cell>
          <cell r="H162" t="str">
            <v>300:23312</v>
          </cell>
          <cell r="I162">
            <v>42578.10260416667</v>
          </cell>
          <cell r="J162">
            <v>0</v>
          </cell>
          <cell r="K162" t="str">
            <v>4041/4042</v>
          </cell>
          <cell r="L162" t="str">
            <v>CHANDLER</v>
          </cell>
          <cell r="M162">
            <v>7.8935185229056515E-3</v>
          </cell>
          <cell r="N162">
            <v>11.366666672984138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https://search-rtdc-monitor-bjffxe2xuh6vdkpspy63sjmuny.us-east-1.es.amazonaws.com/_plugin/kibana/#/discover/Steve-Slow-Train-Analysis-(2080s-and-2083s)?_g=(refreshInterval:(display:Off,section:0,value:0),time:(from:'2016-07-27 01:15:01-0600',mode:absolute,to:'2016-07-27 03:27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Y</v>
          </cell>
          <cell r="X162">
            <v>6</v>
          </cell>
          <cell r="Y162">
            <v>4.7500000000000001E-2</v>
          </cell>
          <cell r="Z162">
            <v>2.3311999999999999</v>
          </cell>
          <cell r="AA162">
            <v>2.2837000000000001</v>
          </cell>
          <cell r="AB162" t="e">
            <v>#N/A</v>
          </cell>
          <cell r="AC162" t="e">
            <v>#N/A</v>
          </cell>
          <cell r="AD162" t="str">
            <v>0315-26</v>
          </cell>
          <cell r="AE162" t="str">
            <v>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 &amp; aws s3 cp s3://rtdc.mdm.uploadarchive/RTDC4042/2016-07-28/ "C:\Users\stu\Documents\Analysis\2016-02-23 RTDC Observations"\RTDC4042\2016-07-28 --recursive &amp; "C:\Users\stu\Documents\GitHub\mrs-test-scripts\Headless Mode &amp; Sideloading\WalkAndUnGZ.bat" "C:\Users\stu\Documents\Analysis\2016-02-23 RTDC Observations"\RTDC4042\2016-07-28</v>
          </cell>
        </row>
        <row r="163">
          <cell r="A163" t="str">
            <v>800-27</v>
          </cell>
          <cell r="B163">
            <v>4017</v>
          </cell>
          <cell r="C163" t="str">
            <v>DE.1.0.7.0</v>
          </cell>
          <cell r="D163" t="str">
            <v>300:58606</v>
          </cell>
          <cell r="E163">
            <v>42578.217118055552</v>
          </cell>
          <cell r="F163">
            <v>42578.218680555554</v>
          </cell>
          <cell r="G163">
            <v>2</v>
          </cell>
          <cell r="H163" t="str">
            <v>204:647</v>
          </cell>
          <cell r="I163">
            <v>42578.232071759259</v>
          </cell>
          <cell r="J163">
            <v>2</v>
          </cell>
          <cell r="K163" t="str">
            <v>4017/4018</v>
          </cell>
          <cell r="L163" t="str">
            <v>STARKS</v>
          </cell>
          <cell r="M163">
            <v>1.3391203705396038E-2</v>
          </cell>
          <cell r="N163">
            <v>19.283333335770294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https://search-rtdc-monitor-bjffxe2xuh6vdkpspy63sjmuny.us-east-1.es.amazonaws.com/_plugin/kibana/#/discover/Steve-Slow-Train-Analysis-(2080s-and-2083s)?_g=(refreshInterval:(display:Off,section:0,value:0),time:(from:'2016-07-27 04:12:39-0600',mode:absolute,to:'2016-07-27 06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3" t="str">
            <v>N</v>
          </cell>
          <cell r="X163">
            <v>485</v>
          </cell>
          <cell r="Y163">
            <v>5.8605999999999998</v>
          </cell>
          <cell r="Z163">
            <v>6.4699999999999994E-2</v>
          </cell>
          <cell r="AA163">
            <v>5.7958999999999996</v>
          </cell>
          <cell r="AB163" t="e">
            <v>#N/A</v>
          </cell>
          <cell r="AC163" t="e">
            <v>#N/A</v>
          </cell>
          <cell r="AD163" t="str">
            <v>0800-27</v>
          </cell>
          <cell r="AE163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164">
          <cell r="A164" t="str">
            <v>800-27</v>
          </cell>
          <cell r="B164">
            <v>4017</v>
          </cell>
          <cell r="C164" t="str">
            <v>DE.1.0.7.0</v>
          </cell>
          <cell r="D164" t="str">
            <v>300:58609</v>
          </cell>
          <cell r="E164">
            <v>42578.25744212963</v>
          </cell>
          <cell r="F164">
            <v>42578.258043981485</v>
          </cell>
          <cell r="G164">
            <v>0</v>
          </cell>
          <cell r="H164" t="str">
            <v>204:713</v>
          </cell>
          <cell r="I164">
            <v>42578.278113425928</v>
          </cell>
          <cell r="J164">
            <v>1</v>
          </cell>
          <cell r="K164" t="str">
            <v>4017/4018</v>
          </cell>
          <cell r="L164" t="str">
            <v>STARKS</v>
          </cell>
          <cell r="M164">
            <v>2.0069444442924578E-2</v>
          </cell>
          <cell r="N164">
            <v>28.899999997811392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https://search-rtdc-monitor-bjffxe2xuh6vdkpspy63sjmuny.us-east-1.es.amazonaws.com/_plugin/kibana/#/discover/Steve-Slow-Train-Analysis-(2080s-and-2083s)?_g=(refreshInterval:(display:Off,section:0,value:0),time:(from:'2016-07-27 05:10:43-0600',mode:absolute,to:'2016-07-27 07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4" t="str">
            <v>N</v>
          </cell>
          <cell r="X164">
            <v>0</v>
          </cell>
          <cell r="Y164">
            <v>5.8609</v>
          </cell>
          <cell r="Z164">
            <v>7.1300000000000002E-2</v>
          </cell>
          <cell r="AA164">
            <v>5.7896000000000001</v>
          </cell>
          <cell r="AB164" t="e">
            <v>#N/A</v>
          </cell>
          <cell r="AC164" t="e">
            <v>#N/A</v>
          </cell>
          <cell r="AD164" t="str">
            <v>0800-27</v>
          </cell>
          <cell r="AE164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165">
          <cell r="A165" t="str">
            <v>800-27</v>
          </cell>
          <cell r="B165">
            <v>4017</v>
          </cell>
          <cell r="C165" t="str">
            <v>DE.1.0.7.0</v>
          </cell>
          <cell r="D165" t="str">
            <v>300:58619</v>
          </cell>
          <cell r="E165">
            <v>42578.298032407409</v>
          </cell>
          <cell r="F165">
            <v>42578.29859953704</v>
          </cell>
          <cell r="G165">
            <v>0</v>
          </cell>
          <cell r="H165" t="str">
            <v>204:705</v>
          </cell>
          <cell r="I165">
            <v>42578.310196759259</v>
          </cell>
          <cell r="J165">
            <v>0</v>
          </cell>
          <cell r="K165" t="str">
            <v>4017/4018</v>
          </cell>
          <cell r="L165" t="str">
            <v>STARKS</v>
          </cell>
          <cell r="M165">
            <v>1.1597222219279502E-2</v>
          </cell>
          <cell r="N165">
            <v>16.699999995762482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https://search-rtdc-monitor-bjffxe2xuh6vdkpspy63sjmuny.us-east-1.es.amazonaws.com/_plugin/kibana/#/discover/Steve-Slow-Train-Analysis-(2080s-and-2083s)?_g=(refreshInterval:(display:Off,section:0,value:0),time:(from:'2016-07-27 06:09:10-0600',mode:absolute,to:'2016-07-27 08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5" t="str">
            <v>N</v>
          </cell>
          <cell r="X165">
            <v>0</v>
          </cell>
          <cell r="Y165">
            <v>5.8619000000000003</v>
          </cell>
          <cell r="Z165">
            <v>7.0499999999999993E-2</v>
          </cell>
          <cell r="AA165">
            <v>5.7914000000000003</v>
          </cell>
          <cell r="AB165" t="e">
            <v>#N/A</v>
          </cell>
          <cell r="AC165" t="e">
            <v>#N/A</v>
          </cell>
          <cell r="AD165" t="str">
            <v>0800-27</v>
          </cell>
          <cell r="AE165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166">
          <cell r="A166" t="str">
            <v>801-27</v>
          </cell>
          <cell r="B166">
            <v>4018</v>
          </cell>
          <cell r="C166" t="str">
            <v>DE.1.0.7.0</v>
          </cell>
          <cell r="D166" t="str">
            <v>204:943</v>
          </cell>
          <cell r="E166">
            <v>42578.241365740738</v>
          </cell>
          <cell r="F166">
            <v>42578.242314814815</v>
          </cell>
          <cell r="G166">
            <v>1</v>
          </cell>
          <cell r="H166" t="str">
            <v>300:58929</v>
          </cell>
          <cell r="I166">
            <v>42578.256006944444</v>
          </cell>
          <cell r="J166">
            <v>0</v>
          </cell>
          <cell r="K166" t="str">
            <v>4017/4018</v>
          </cell>
          <cell r="L166" t="str">
            <v>STARKS</v>
          </cell>
          <cell r="M166">
            <v>1.3692129628907423E-2</v>
          </cell>
          <cell r="N166">
            <v>19.71666666562669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https://search-rtdc-monitor-bjffxe2xuh6vdkpspy63sjmuny.us-east-1.es.amazonaws.com/_plugin/kibana/#/discover/Steve-Slow-Train-Analysis-(2080s-and-2083s)?_g=(refreshInterval:(display:Off,section:0,value:0),time:(from:'2016-07-27 04:47:34-0600',mode:absolute,to:'2016-07-27 07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6" t="str">
            <v>N</v>
          </cell>
          <cell r="X166">
            <v>1</v>
          </cell>
          <cell r="Y166">
            <v>9.4299999999999995E-2</v>
          </cell>
          <cell r="Z166">
            <v>5.8929</v>
          </cell>
          <cell r="AA166">
            <v>5.7986000000000004</v>
          </cell>
          <cell r="AB166" t="e">
            <v>#N/A</v>
          </cell>
          <cell r="AC166" t="e">
            <v>#N/A</v>
          </cell>
          <cell r="AD166" t="str">
            <v>0801-27</v>
          </cell>
          <cell r="AE166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167">
          <cell r="A167" t="str">
            <v>803-27</v>
          </cell>
          <cell r="B167">
            <v>4020</v>
          </cell>
          <cell r="C167" t="str">
            <v>DE.1.0.7.0</v>
          </cell>
          <cell r="D167" t="str">
            <v>204:403</v>
          </cell>
          <cell r="E167">
            <v>42578.262141203704</v>
          </cell>
          <cell r="F167">
            <v>42578.263333333336</v>
          </cell>
          <cell r="G167">
            <v>1</v>
          </cell>
          <cell r="H167" t="str">
            <v>300:58939</v>
          </cell>
          <cell r="I167">
            <v>42578.276782407411</v>
          </cell>
          <cell r="J167">
            <v>2</v>
          </cell>
          <cell r="K167" t="str">
            <v>4019/4020</v>
          </cell>
          <cell r="L167" t="str">
            <v>GEBRETEKLE</v>
          </cell>
          <cell r="M167">
            <v>1.3449074074742384E-2</v>
          </cell>
          <cell r="N167">
            <v>19.366666667629033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https://search-rtdc-monitor-bjffxe2xuh6vdkpspy63sjmuny.us-east-1.es.amazonaws.com/_plugin/kibana/#/discover/Steve-Slow-Train-Analysis-(2080s-and-2083s)?_g=(refreshInterval:(display:Off,section:0,value:0),time:(from:'2016-07-27 05:17:29-0600',mode:absolute,to:'2016-07-27 07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7" t="str">
            <v>N</v>
          </cell>
          <cell r="X167">
            <v>2</v>
          </cell>
          <cell r="Y167">
            <v>4.0300000000000002E-2</v>
          </cell>
          <cell r="Z167">
            <v>5.8939000000000004</v>
          </cell>
          <cell r="AA167">
            <v>5.8536000000000001</v>
          </cell>
          <cell r="AB167" t="e">
            <v>#N/A</v>
          </cell>
          <cell r="AC167" t="e">
            <v>#N/A</v>
          </cell>
          <cell r="AD167" t="str">
            <v>0803-27</v>
          </cell>
          <cell r="AE167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68">
          <cell r="A168" t="str">
            <v>804-27</v>
          </cell>
          <cell r="B168">
            <v>4019</v>
          </cell>
          <cell r="C168" t="str">
            <v>DE.1.0.7.0</v>
          </cell>
          <cell r="D168" t="str">
            <v>300:58613</v>
          </cell>
          <cell r="E168">
            <v>42578.277824074074</v>
          </cell>
          <cell r="F168">
            <v>42578.279178240744</v>
          </cell>
          <cell r="G168">
            <v>1</v>
          </cell>
          <cell r="H168" t="str">
            <v>204:705</v>
          </cell>
          <cell r="I168">
            <v>42578.290763888886</v>
          </cell>
          <cell r="J168">
            <v>0</v>
          </cell>
          <cell r="K168" t="str">
            <v>4019/4020</v>
          </cell>
          <cell r="L168" t="str">
            <v>GEBRETEKLE</v>
          </cell>
          <cell r="M168">
            <v>1.1585648142499849E-2</v>
          </cell>
          <cell r="N168">
            <v>16.683333325199783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https://search-rtdc-monitor-bjffxe2xuh6vdkpspy63sjmuny.us-east-1.es.amazonaws.com/_plugin/kibana/#/discover/Steve-Slow-Train-Analysis-(2080s-and-2083s)?_g=(refreshInterval:(display:Off,section:0,value:0),time:(from:'2016-07-27 05:40:04-0600',mode:absolute,to:'2016-07-27 07:58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8" t="str">
            <v>N</v>
          </cell>
          <cell r="X168">
            <v>1</v>
          </cell>
          <cell r="Y168">
            <v>5.8613</v>
          </cell>
          <cell r="Z168">
            <v>7.0499999999999993E-2</v>
          </cell>
          <cell r="AA168">
            <v>5.7907999999999999</v>
          </cell>
          <cell r="AB168" t="e">
            <v>#N/A</v>
          </cell>
          <cell r="AC168" t="e">
            <v>#N/A</v>
          </cell>
          <cell r="AD168" t="str">
            <v>0804-27</v>
          </cell>
          <cell r="AE168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69">
          <cell r="A169" t="str">
            <v>805-27</v>
          </cell>
          <cell r="B169">
            <v>4018</v>
          </cell>
          <cell r="C169" t="str">
            <v>DE.1.0.7.0</v>
          </cell>
          <cell r="D169" t="str">
            <v>204:1007</v>
          </cell>
          <cell r="E169">
            <v>42578.283888888887</v>
          </cell>
          <cell r="F169">
            <v>42578.284907407404</v>
          </cell>
          <cell r="G169">
            <v>1</v>
          </cell>
          <cell r="H169" t="str">
            <v>300:58939</v>
          </cell>
          <cell r="I169">
            <v>42578.297094907408</v>
          </cell>
          <cell r="J169">
            <v>0</v>
          </cell>
          <cell r="K169" t="str">
            <v>4017/4018</v>
          </cell>
          <cell r="L169" t="str">
            <v>STARKS</v>
          </cell>
          <cell r="M169">
            <v>1.2187500004074536E-2</v>
          </cell>
          <cell r="N169">
            <v>17.550000005867332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https://search-rtdc-monitor-bjffxe2xuh6vdkpspy63sjmuny.us-east-1.es.amazonaws.com/_plugin/kibana/#/discover/Steve-Slow-Train-Analysis-(2080s-and-2083s)?_g=(refreshInterval:(display:Off,section:0,value:0),time:(from:'2016-07-27 05:48:48-0600',mode:absolute,to:'2016-07-27 08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9" t="str">
            <v>N</v>
          </cell>
          <cell r="X169">
            <v>1</v>
          </cell>
          <cell r="Y169">
            <v>0.1007</v>
          </cell>
          <cell r="Z169">
            <v>5.8939000000000004</v>
          </cell>
          <cell r="AA169">
            <v>5.7932000000000006</v>
          </cell>
          <cell r="AB169" t="e">
            <v>#N/A</v>
          </cell>
          <cell r="AC169" t="e">
            <v>#N/A</v>
          </cell>
          <cell r="AD169" t="str">
            <v>0805-27</v>
          </cell>
          <cell r="AE169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170">
          <cell r="A170" t="str">
            <v>807-27</v>
          </cell>
          <cell r="B170">
            <v>4020</v>
          </cell>
          <cell r="C170" t="str">
            <v>DE.1.0.7.0</v>
          </cell>
          <cell r="D170" t="str">
            <v>204:1002</v>
          </cell>
          <cell r="E170">
            <v>42578.302384259259</v>
          </cell>
          <cell r="F170">
            <v>42578.303159722222</v>
          </cell>
          <cell r="G170">
            <v>1</v>
          </cell>
          <cell r="H170" t="str">
            <v>300:58918</v>
          </cell>
          <cell r="I170">
            <v>42578.316828703704</v>
          </cell>
          <cell r="J170">
            <v>0</v>
          </cell>
          <cell r="K170" t="str">
            <v>4019/4020</v>
          </cell>
          <cell r="L170" t="str">
            <v>GEBRETEKLE</v>
          </cell>
          <cell r="M170">
            <v>1.3668981482624076E-2</v>
          </cell>
          <cell r="N170">
            <v>19.68333333497867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https://search-rtdc-monitor-bjffxe2xuh6vdkpspy63sjmuny.us-east-1.es.amazonaws.com/_plugin/kibana/#/discover/Steve-Slow-Train-Analysis-(2080s-and-2083s)?_g=(refreshInterval:(display:Off,section:0,value:0),time:(from:'2016-07-27 06:15:26-0600',mode:absolute,to:'2016-07-27 08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0" t="str">
            <v>N</v>
          </cell>
          <cell r="X170">
            <v>2</v>
          </cell>
          <cell r="Y170">
            <v>0.1002</v>
          </cell>
          <cell r="Z170">
            <v>5.8917999999999999</v>
          </cell>
          <cell r="AA170">
            <v>5.7915999999999999</v>
          </cell>
          <cell r="AB170" t="e">
            <v>#N/A</v>
          </cell>
          <cell r="AC170" t="e">
            <v>#N/A</v>
          </cell>
          <cell r="AD170" t="str">
            <v>0807-27</v>
          </cell>
          <cell r="AE170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71">
          <cell r="A171" t="str">
            <v>808-27</v>
          </cell>
          <cell r="B171">
            <v>4019</v>
          </cell>
          <cell r="C171" t="str">
            <v>DE.1.0.7.0</v>
          </cell>
          <cell r="D171" t="str">
            <v>300:39235</v>
          </cell>
          <cell r="E171">
            <v>42578.327175925922</v>
          </cell>
          <cell r="F171">
            <v>42578.328680555554</v>
          </cell>
          <cell r="G171">
            <v>2</v>
          </cell>
          <cell r="H171" t="str">
            <v>204:689</v>
          </cell>
          <cell r="I171">
            <v>42578.336481481485</v>
          </cell>
          <cell r="J171">
            <v>0</v>
          </cell>
          <cell r="K171" t="str">
            <v>4019/4020</v>
          </cell>
          <cell r="L171" t="str">
            <v>GEBRETEKLE</v>
          </cell>
          <cell r="M171">
            <v>7.8009259304963052E-3</v>
          </cell>
          <cell r="P171">
            <v>11.23333333991468</v>
          </cell>
          <cell r="R171" t="str">
            <v>Onboard in-route failure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https://search-rtdc-monitor-bjffxe2xuh6vdkpspy63sjmuny.us-east-1.es.amazonaws.com/_plugin/kibana/#/discover/Steve-Slow-Train-Analysis-(2080s-and-2083s)?_g=(refreshInterval:(display:Off,section:0,value:0),time:(from:'2016-07-27 06:51:08-0600',mode:absolute,to:'2016-07-27 09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1" t="str">
            <v>Y</v>
          </cell>
          <cell r="X171">
            <v>1</v>
          </cell>
          <cell r="Y171">
            <v>3.9235000000000002</v>
          </cell>
          <cell r="Z171">
            <v>6.8900000000000003E-2</v>
          </cell>
          <cell r="AA171">
            <v>3.8546</v>
          </cell>
          <cell r="AB171" t="e">
            <v>#N/A</v>
          </cell>
          <cell r="AC171" t="e">
            <v>#N/A</v>
          </cell>
          <cell r="AD171" t="str">
            <v>0808-27</v>
          </cell>
          <cell r="AE171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72">
          <cell r="A172" t="str">
            <v>809-27</v>
          </cell>
          <cell r="B172">
            <v>4018</v>
          </cell>
          <cell r="C172" t="str">
            <v>DE.1.0.7.0</v>
          </cell>
          <cell r="D172" t="str">
            <v>204:992</v>
          </cell>
          <cell r="E172">
            <v>42578.323553240742</v>
          </cell>
          <cell r="F172">
            <v>42578.324317129627</v>
          </cell>
          <cell r="G172">
            <v>1</v>
          </cell>
          <cell r="H172" t="str">
            <v>300:58916</v>
          </cell>
          <cell r="I172">
            <v>42578.337719907409</v>
          </cell>
          <cell r="J172">
            <v>1</v>
          </cell>
          <cell r="K172" t="str">
            <v>4017/4018</v>
          </cell>
          <cell r="L172" t="str">
            <v>STARKS</v>
          </cell>
          <cell r="M172">
            <v>1.340277778217569E-2</v>
          </cell>
          <cell r="N172">
            <v>19.300000006332994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https://search-rtdc-monitor-bjffxe2xuh6vdkpspy63sjmuny.us-east-1.es.amazonaws.com/_plugin/kibana/#/discover/Steve-Slow-Train-Analysis-(2080s-and-2083s)?_g=(refreshInterval:(display:Off,section:0,value:0),time:(from:'2016-07-27 06:45:55-0600',mode:absolute,to:'2016-07-27 09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2" t="str">
            <v>N</v>
          </cell>
          <cell r="X172">
            <v>1</v>
          </cell>
          <cell r="Y172">
            <v>9.9199999999999997E-2</v>
          </cell>
          <cell r="Z172">
            <v>5.8916000000000004</v>
          </cell>
          <cell r="AA172">
            <v>5.7924000000000007</v>
          </cell>
          <cell r="AB172" t="e">
            <v>#N/A</v>
          </cell>
          <cell r="AC172" t="e">
            <v>#N/A</v>
          </cell>
          <cell r="AD172" t="str">
            <v>0809-27</v>
          </cell>
          <cell r="AE172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173">
          <cell r="A173" t="str">
            <v>810-27</v>
          </cell>
          <cell r="B173">
            <v>4017</v>
          </cell>
          <cell r="C173" t="str">
            <v>DE.1.0.7.0</v>
          </cell>
          <cell r="D173" t="str">
            <v>300:58594</v>
          </cell>
          <cell r="E173">
            <v>42578.33866898148</v>
          </cell>
          <cell r="F173">
            <v>42578.33971064815</v>
          </cell>
          <cell r="G173">
            <v>1</v>
          </cell>
          <cell r="H173" t="str">
            <v>204:740</v>
          </cell>
          <cell r="I173">
            <v>42578.350798611114</v>
          </cell>
          <cell r="J173">
            <v>0</v>
          </cell>
          <cell r="K173" t="str">
            <v>4017/4018</v>
          </cell>
          <cell r="L173" t="str">
            <v>STARKS</v>
          </cell>
          <cell r="M173">
            <v>1.1087962964666076E-2</v>
          </cell>
          <cell r="N173">
            <v>15.966666669119149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https://search-rtdc-monitor-bjffxe2xuh6vdkpspy63sjmuny.us-east-1.es.amazonaws.com/_plugin/kibana/#/discover/Steve-Slow-Train-Analysis-(2080s-and-2083s)?_g=(refreshInterval:(display:Off,section:0,value:0),time:(from:'2016-07-27 07:07:41-0600',mode:absolute,to:'2016-07-27 09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3" t="str">
            <v>N</v>
          </cell>
          <cell r="X173">
            <v>1</v>
          </cell>
          <cell r="Y173">
            <v>5.8593999999999999</v>
          </cell>
          <cell r="Z173">
            <v>7.3999999999999996E-2</v>
          </cell>
          <cell r="AA173">
            <v>5.7854000000000001</v>
          </cell>
          <cell r="AB173" t="e">
            <v>#N/A</v>
          </cell>
          <cell r="AC173" t="e">
            <v>#N/A</v>
          </cell>
          <cell r="AD173" t="str">
            <v>0810-27</v>
          </cell>
          <cell r="AE173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174">
          <cell r="A174" t="str">
            <v>811-27</v>
          </cell>
          <cell r="B174">
            <v>4020</v>
          </cell>
          <cell r="C174" t="str">
            <v>DE.1.0.7.0</v>
          </cell>
          <cell r="D174" t="str">
            <v>204:972</v>
          </cell>
          <cell r="E174">
            <v>42578.34270833333</v>
          </cell>
          <cell r="F174">
            <v>42578.343553240738</v>
          </cell>
          <cell r="G174">
            <v>1</v>
          </cell>
          <cell r="H174" t="str">
            <v>300:58894</v>
          </cell>
          <cell r="I174">
            <v>42578.357974537037</v>
          </cell>
          <cell r="J174">
            <v>1</v>
          </cell>
          <cell r="K174" t="str">
            <v>4019/4020</v>
          </cell>
          <cell r="L174" t="str">
            <v>GEBRETEKLE</v>
          </cell>
          <cell r="M174">
            <v>1.4421296298678499E-2</v>
          </cell>
          <cell r="N174">
            <v>20.766666670097038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https://search-rtdc-monitor-bjffxe2xuh6vdkpspy63sjmuny.us-east-1.es.amazonaws.com/_plugin/kibana/#/discover/Steve-Slow-Train-Analysis-(2080s-and-2083s)?_g=(refreshInterval:(display:Off,section:0,value:0),time:(from:'2016-07-27 07:13:30-0600',mode:absolute,to:'2016-07-27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4" t="str">
            <v>N</v>
          </cell>
          <cell r="X174">
            <v>1</v>
          </cell>
          <cell r="Y174">
            <v>9.7199999999999995E-2</v>
          </cell>
          <cell r="Z174">
            <v>5.8894000000000002</v>
          </cell>
          <cell r="AA174">
            <v>5.7922000000000002</v>
          </cell>
          <cell r="AB174" t="e">
            <v>#N/A</v>
          </cell>
          <cell r="AC174" t="e">
            <v>#N/A</v>
          </cell>
          <cell r="AD174" t="str">
            <v>0811-27</v>
          </cell>
          <cell r="AE174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75">
          <cell r="A175" t="str">
            <v>812-27</v>
          </cell>
          <cell r="B175">
            <v>4019</v>
          </cell>
          <cell r="C175" t="str">
            <v>DE.1.0.7.0</v>
          </cell>
          <cell r="D175" t="str">
            <v>300:58585</v>
          </cell>
          <cell r="E175">
            <v>42578.359120370369</v>
          </cell>
          <cell r="F175">
            <v>42578.360231481478</v>
          </cell>
          <cell r="G175">
            <v>1</v>
          </cell>
          <cell r="H175" t="str">
            <v>204:684</v>
          </cell>
          <cell r="I175">
            <v>42578.372106481482</v>
          </cell>
          <cell r="J175">
            <v>0</v>
          </cell>
          <cell r="K175" t="str">
            <v>4019/4020</v>
          </cell>
          <cell r="L175" t="str">
            <v>GEBRETEKLE</v>
          </cell>
          <cell r="M175">
            <v>1.1875000003783498E-2</v>
          </cell>
          <cell r="N175">
            <v>17.100000005448237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https://search-rtdc-monitor-bjffxe2xuh6vdkpspy63sjmuny.us-east-1.es.amazonaws.com/_plugin/kibana/#/discover/Steve-Slow-Train-Analysis-(2080s-and-2083s)?_g=(refreshInterval:(display:Off,section:0,value:0),time:(from:'2016-07-27 07:37:08-0600',mode:absolute,to:'2016-07-27 09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5" t="str">
            <v>N</v>
          </cell>
          <cell r="X175">
            <v>1</v>
          </cell>
          <cell r="Y175">
            <v>5.8585000000000003</v>
          </cell>
          <cell r="Z175">
            <v>6.8400000000000002E-2</v>
          </cell>
          <cell r="AA175">
            <v>5.7901000000000007</v>
          </cell>
          <cell r="AB175" t="e">
            <v>#N/A</v>
          </cell>
          <cell r="AC175" t="e">
            <v>#N/A</v>
          </cell>
          <cell r="AD175" t="str">
            <v>0812-27</v>
          </cell>
          <cell r="AE175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76">
          <cell r="A176" t="str">
            <v>813-27</v>
          </cell>
          <cell r="B176">
            <v>4020</v>
          </cell>
          <cell r="C176" t="str">
            <v>DE.1.0.7.0</v>
          </cell>
          <cell r="D176" t="str">
            <v>204:976</v>
          </cell>
          <cell r="E176">
            <v>42578.381736111114</v>
          </cell>
          <cell r="F176">
            <v>42578.38386574074</v>
          </cell>
          <cell r="G176">
            <v>3</v>
          </cell>
          <cell r="H176" t="str">
            <v>300:58920</v>
          </cell>
          <cell r="I176">
            <v>42578.401875000003</v>
          </cell>
          <cell r="J176">
            <v>3</v>
          </cell>
          <cell r="K176" t="str">
            <v>4019/4020</v>
          </cell>
          <cell r="L176" t="str">
            <v>GEBRETEKLE</v>
          </cell>
          <cell r="M176">
            <v>1.8009259263635613E-2</v>
          </cell>
          <cell r="N176">
            <v>25.933333339635283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https://search-rtdc-monitor-bjffxe2xuh6vdkpspy63sjmuny.us-east-1.es.amazonaws.com/_plugin/kibana/#/discover/Steve-Slow-Train-Analysis-(2080s-and-2083s)?_g=(refreshInterval:(display:Off,section:0,value:0),time:(from:'2016-07-27 08:09:42-0600',mode:absolute,to:'2016-07-27 10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6" t="str">
            <v>N</v>
          </cell>
          <cell r="X176">
            <v>1</v>
          </cell>
          <cell r="Y176">
            <v>9.7600000000000006E-2</v>
          </cell>
          <cell r="Z176">
            <v>5.8920000000000003</v>
          </cell>
          <cell r="AA176">
            <v>5.7944000000000004</v>
          </cell>
          <cell r="AB176" t="e">
            <v>#N/A</v>
          </cell>
          <cell r="AC176" t="e">
            <v>#N/A</v>
          </cell>
          <cell r="AD176" t="str">
            <v>0813-27</v>
          </cell>
          <cell r="AE176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77">
          <cell r="A177" t="str">
            <v>814-27</v>
          </cell>
          <cell r="B177">
            <v>4019</v>
          </cell>
          <cell r="C177" t="str">
            <v>DE.1.0.7.0</v>
          </cell>
          <cell r="D177" t="str">
            <v>300:58602</v>
          </cell>
          <cell r="E177">
            <v>42578.402650462966</v>
          </cell>
          <cell r="F177">
            <v>42578.403425925928</v>
          </cell>
          <cell r="G177">
            <v>1</v>
          </cell>
          <cell r="H177" t="str">
            <v>204:687</v>
          </cell>
          <cell r="I177">
            <v>42578.413437499999</v>
          </cell>
          <cell r="J177">
            <v>0</v>
          </cell>
          <cell r="K177" t="str">
            <v>4019/4020</v>
          </cell>
          <cell r="L177" t="str">
            <v>GEBRETEKLE</v>
          </cell>
          <cell r="M177">
            <v>1.0011574071540963E-2</v>
          </cell>
          <cell r="N177">
            <v>14.416666663018987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https://search-rtdc-monitor-bjffxe2xuh6vdkpspy63sjmuny.us-east-1.es.amazonaws.com/_plugin/kibana/#/discover/Steve-Slow-Train-Analysis-(2080s-and-2083s)?_g=(refreshInterval:(display:Off,section:0,value:0),time:(from:'2016-07-27 08:39:49-0600',mode:absolute,to:'2016-07-27 10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7" t="str">
            <v>N</v>
          </cell>
          <cell r="X177">
            <v>1</v>
          </cell>
          <cell r="Y177">
            <v>5.8601999999999999</v>
          </cell>
          <cell r="Z177">
            <v>6.8699999999999997E-2</v>
          </cell>
          <cell r="AA177">
            <v>5.7915000000000001</v>
          </cell>
          <cell r="AB177" t="e">
            <v>#N/A</v>
          </cell>
          <cell r="AC177" t="e">
            <v>#N/A</v>
          </cell>
          <cell r="AD177" t="str">
            <v>0814-27</v>
          </cell>
          <cell r="AE177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78">
          <cell r="A178" t="str">
            <v>815-27</v>
          </cell>
          <cell r="B178">
            <v>4020</v>
          </cell>
          <cell r="C178" t="str">
            <v>DE.1.0.7.0</v>
          </cell>
          <cell r="D178" t="str">
            <v>204:967</v>
          </cell>
          <cell r="E178">
            <v>42578.415578703702</v>
          </cell>
          <cell r="F178">
            <v>42578.416446759256</v>
          </cell>
          <cell r="G178">
            <v>1</v>
          </cell>
          <cell r="H178" t="str">
            <v>300:58922</v>
          </cell>
          <cell r="I178">
            <v>42578.442442129628</v>
          </cell>
          <cell r="J178">
            <v>0</v>
          </cell>
          <cell r="K178" t="str">
            <v>4019/4020</v>
          </cell>
          <cell r="L178" t="str">
            <v>GEBRETEKLE</v>
          </cell>
          <cell r="M178">
            <v>2.5995370371674653E-2</v>
          </cell>
          <cell r="N178">
            <v>37.433333335211501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https://search-rtdc-monitor-bjffxe2xuh6vdkpspy63sjmuny.us-east-1.es.amazonaws.com/_plugin/kibana/#/discover/Steve-Slow-Train-Analysis-(2080s-and-2083s)?_g=(refreshInterval:(display:Off,section:0,value:0),time:(from:'2016-07-27 08:58:26-0600',mode:absolute,to:'2016-07-27 11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8" t="str">
            <v>N</v>
          </cell>
          <cell r="X178">
            <v>1</v>
          </cell>
          <cell r="Y178">
            <v>9.6699999999999994E-2</v>
          </cell>
          <cell r="Z178">
            <v>5.8921999999999999</v>
          </cell>
          <cell r="AA178">
            <v>5.7954999999999997</v>
          </cell>
          <cell r="AB178" t="e">
            <v>#N/A</v>
          </cell>
          <cell r="AC178" t="e">
            <v>#N/A</v>
          </cell>
          <cell r="AD178" t="str">
            <v>0815-27</v>
          </cell>
          <cell r="AE178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79">
          <cell r="A179" t="str">
            <v>816-27</v>
          </cell>
          <cell r="B179">
            <v>4019</v>
          </cell>
          <cell r="C179" t="str">
            <v>DE.1.0.7.0</v>
          </cell>
          <cell r="D179" t="str">
            <v>300:58594</v>
          </cell>
          <cell r="E179">
            <v>42578.443449074075</v>
          </cell>
          <cell r="F179">
            <v>42578.444479166668</v>
          </cell>
          <cell r="G179">
            <v>1</v>
          </cell>
          <cell r="H179" t="str">
            <v>204:692</v>
          </cell>
          <cell r="I179">
            <v>42578.455300925925</v>
          </cell>
          <cell r="J179">
            <v>0</v>
          </cell>
          <cell r="K179" t="str">
            <v>4019/4020</v>
          </cell>
          <cell r="L179" t="str">
            <v>GEBRETEKLE</v>
          </cell>
          <cell r="M179">
            <v>1.0821759256941732E-2</v>
          </cell>
          <cell r="N179">
            <v>15.583333329996094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https://search-rtdc-monitor-bjffxe2xuh6vdkpspy63sjmuny.us-east-1.es.amazonaws.com/_plugin/kibana/#/discover/Steve-Slow-Train-Analysis-(2080s-and-2083s)?_g=(refreshInterval:(display:Off,section:0,value:0),time:(from:'2016-07-27 09:38:34-0600',mode:absolute,to:'2016-07-27 11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9" t="str">
            <v>N</v>
          </cell>
          <cell r="X179">
            <v>1</v>
          </cell>
          <cell r="Y179">
            <v>5.8593999999999999</v>
          </cell>
          <cell r="Z179">
            <v>6.9199999999999998E-2</v>
          </cell>
          <cell r="AA179">
            <v>5.7901999999999996</v>
          </cell>
          <cell r="AB179" t="e">
            <v>#N/A</v>
          </cell>
          <cell r="AC179" t="e">
            <v>#N/A</v>
          </cell>
          <cell r="AD179" t="str">
            <v>0816-27</v>
          </cell>
          <cell r="AE179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80">
          <cell r="A180" t="str">
            <v>817-27</v>
          </cell>
          <cell r="B180">
            <v>4020</v>
          </cell>
          <cell r="C180" t="str">
            <v>DE.1.0.7.0</v>
          </cell>
          <cell r="D180" t="str">
            <v>204:990</v>
          </cell>
          <cell r="E180">
            <v>42578.466145833336</v>
          </cell>
          <cell r="F180">
            <v>42578.46733796296</v>
          </cell>
          <cell r="G180">
            <v>1</v>
          </cell>
          <cell r="H180" t="str">
            <v>300:58905</v>
          </cell>
          <cell r="I180">
            <v>42578.483078703706</v>
          </cell>
          <cell r="J180">
            <v>0</v>
          </cell>
          <cell r="K180" t="str">
            <v>4019/4020</v>
          </cell>
          <cell r="L180" t="str">
            <v>GEBRETEKLE</v>
          </cell>
          <cell r="M180">
            <v>1.5740740745968651E-2</v>
          </cell>
          <cell r="N180">
            <v>22.666666674194857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https://search-rtdc-monitor-bjffxe2xuh6vdkpspy63sjmuny.us-east-1.es.amazonaws.com/_plugin/kibana/#/discover/Steve-Slow-Train-Analysis-(2080s-and-2083s)?_g=(refreshInterval:(display:Off,section:0,value:0),time:(from:'2016-07-27 10:11:15-0600',mode:absolute,to:'2016-07-27 12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0" t="str">
            <v>N</v>
          </cell>
          <cell r="X180">
            <v>1</v>
          </cell>
          <cell r="Y180">
            <v>9.9000000000000005E-2</v>
          </cell>
          <cell r="Z180">
            <v>5.8905000000000003</v>
          </cell>
          <cell r="AA180">
            <v>5.7915000000000001</v>
          </cell>
          <cell r="AB180" t="e">
            <v>#N/A</v>
          </cell>
          <cell r="AC180" t="e">
            <v>#N/A</v>
          </cell>
          <cell r="AD180" t="str">
            <v>0817-27</v>
          </cell>
          <cell r="AE180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81">
          <cell r="A181" t="str">
            <v>818-27</v>
          </cell>
          <cell r="B181">
            <v>4019</v>
          </cell>
          <cell r="C181" t="str">
            <v>DE.1.0.7.0</v>
          </cell>
          <cell r="D181" t="str">
            <v>300:58589</v>
          </cell>
          <cell r="E181">
            <v>42578.484270833331</v>
          </cell>
          <cell r="F181">
            <v>42578.485289351855</v>
          </cell>
          <cell r="G181">
            <v>1</v>
          </cell>
          <cell r="H181" t="str">
            <v>204:692</v>
          </cell>
          <cell r="I181">
            <v>42578.496874999997</v>
          </cell>
          <cell r="J181">
            <v>0</v>
          </cell>
          <cell r="K181" t="str">
            <v>4019/4020</v>
          </cell>
          <cell r="L181" t="str">
            <v>GEBRETEKLE</v>
          </cell>
          <cell r="M181">
            <v>1.1585648142499849E-2</v>
          </cell>
          <cell r="N181">
            <v>16.683333325199783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https://search-rtdc-monitor-bjffxe2xuh6vdkpspy63sjmuny.us-east-1.es.amazonaws.com/_plugin/kibana/#/discover/Steve-Slow-Train-Analysis-(2080s-and-2083s)?_g=(refreshInterval:(display:Off,section:0,value:0),time:(from:'2016-07-27 10:37:21-0600',mode:absolute,to:'2016-07-27 12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1" t="str">
            <v>N</v>
          </cell>
          <cell r="X181">
            <v>1</v>
          </cell>
          <cell r="Y181">
            <v>5.8589000000000002</v>
          </cell>
          <cell r="Z181">
            <v>6.9199999999999998E-2</v>
          </cell>
          <cell r="AA181">
            <v>5.7896999999999998</v>
          </cell>
          <cell r="AB181" t="e">
            <v>#N/A</v>
          </cell>
          <cell r="AC181" t="e">
            <v>#N/A</v>
          </cell>
          <cell r="AD181" t="str">
            <v>0818-27</v>
          </cell>
          <cell r="AE181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82">
          <cell r="A182" t="str">
            <v>819-27</v>
          </cell>
          <cell r="B182">
            <v>4020</v>
          </cell>
          <cell r="C182" t="str">
            <v>DE.1.0.7.0</v>
          </cell>
          <cell r="D182" t="str">
            <v>204:969</v>
          </cell>
          <cell r="E182">
            <v>42578.512256944443</v>
          </cell>
          <cell r="F182">
            <v>42578.512962962966</v>
          </cell>
          <cell r="G182">
            <v>1</v>
          </cell>
          <cell r="H182" t="str">
            <v>300:58924</v>
          </cell>
          <cell r="I182">
            <v>42578.525243055556</v>
          </cell>
          <cell r="J182">
            <v>0</v>
          </cell>
          <cell r="K182" t="str">
            <v>4019/4020</v>
          </cell>
          <cell r="L182" t="str">
            <v>GEBRETEKLE</v>
          </cell>
          <cell r="M182">
            <v>1.2280092589207925E-2</v>
          </cell>
          <cell r="N182">
            <v>17.683333328459412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https://search-rtdc-monitor-bjffxe2xuh6vdkpspy63sjmuny.us-east-1.es.amazonaws.com/_plugin/kibana/#/discover/Steve-Slow-Train-Analysis-(2080s-and-2083s)?_g=(refreshInterval:(display:Off,section:0,value:0),time:(from:'2016-07-27 11:17:39-0600',mode:absolute,to:'2016-07-27 13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2" t="str">
            <v>N</v>
          </cell>
          <cell r="X182">
            <v>1</v>
          </cell>
          <cell r="Y182">
            <v>9.69E-2</v>
          </cell>
          <cell r="Z182">
            <v>5.8924000000000003</v>
          </cell>
          <cell r="AA182">
            <v>5.7955000000000005</v>
          </cell>
          <cell r="AB182" t="e">
            <v>#N/A</v>
          </cell>
          <cell r="AC182" t="e">
            <v>#N/A</v>
          </cell>
          <cell r="AD182" t="str">
            <v>0819-27</v>
          </cell>
          <cell r="AE182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83">
          <cell r="A183" t="str">
            <v>820-27</v>
          </cell>
          <cell r="B183">
            <v>4019</v>
          </cell>
          <cell r="C183" t="str">
            <v>DE.1.0.7.0</v>
          </cell>
          <cell r="D183" t="str">
            <v>300:58609</v>
          </cell>
          <cell r="E183">
            <v>42578.526446759257</v>
          </cell>
          <cell r="F183">
            <v>42578.527627314812</v>
          </cell>
          <cell r="G183">
            <v>1</v>
          </cell>
          <cell r="H183" t="str">
            <v>204:687</v>
          </cell>
          <cell r="I183">
            <v>42578.538298611114</v>
          </cell>
          <cell r="J183">
            <v>0</v>
          </cell>
          <cell r="K183" t="str">
            <v>4019/4020</v>
          </cell>
          <cell r="L183" t="str">
            <v>GEBRETEKLE</v>
          </cell>
          <cell r="M183">
            <v>1.0671296302461997E-2</v>
          </cell>
          <cell r="N183">
            <v>15.366666675545275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https://search-rtdc-monitor-bjffxe2xuh6vdkpspy63sjmuny.us-east-1.es.amazonaws.com/_plugin/kibana/#/discover/Steve-Slow-Train-Analysis-(2080s-and-2083s)?_g=(refreshInterval:(display:Off,section:0,value:0),time:(from:'2016-07-27 11:38:05-0600',mode:absolute,to:'2016-07-27 13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3" t="str">
            <v>N</v>
          </cell>
          <cell r="X183">
            <v>1</v>
          </cell>
          <cell r="Y183">
            <v>5.8609</v>
          </cell>
          <cell r="Z183">
            <v>6.8699999999999997E-2</v>
          </cell>
          <cell r="AA183">
            <v>5.7922000000000002</v>
          </cell>
          <cell r="AB183" t="e">
            <v>#N/A</v>
          </cell>
          <cell r="AC183" t="e">
            <v>#N/A</v>
          </cell>
          <cell r="AD183" t="str">
            <v>0820-27</v>
          </cell>
          <cell r="AE183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84">
          <cell r="A184" t="str">
            <v>821-27</v>
          </cell>
          <cell r="B184">
            <v>4020</v>
          </cell>
          <cell r="C184" t="str">
            <v>DE.1.0.7.0</v>
          </cell>
          <cell r="D184" t="str">
            <v>204:981</v>
          </cell>
          <cell r="E184">
            <v>42578.550185185188</v>
          </cell>
          <cell r="F184">
            <v>42578.551851851851</v>
          </cell>
          <cell r="G184">
            <v>2</v>
          </cell>
          <cell r="H184" t="str">
            <v>300:58941</v>
          </cell>
          <cell r="I184">
            <v>42578.568402777775</v>
          </cell>
          <cell r="J184">
            <v>0</v>
          </cell>
          <cell r="K184" t="str">
            <v>4019/4020</v>
          </cell>
          <cell r="L184" t="str">
            <v>MOSES</v>
          </cell>
          <cell r="M184">
            <v>1.6550925924093463E-2</v>
          </cell>
          <cell r="N184">
            <v>23.833333330694586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https://search-rtdc-monitor-bjffxe2xuh6vdkpspy63sjmuny.us-east-1.es.amazonaws.com/_plugin/kibana/#/discover/Steve-Slow-Train-Analysis-(2080s-and-2083s)?_g=(refreshInterval:(display:Off,section:0,value:0),time:(from:'2016-07-27 12:12:16-0600',mode:absolute,to:'2016-07-27 14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4" t="str">
            <v>N</v>
          </cell>
          <cell r="X184">
            <v>1</v>
          </cell>
          <cell r="Y184">
            <v>9.8100000000000007E-2</v>
          </cell>
          <cell r="Z184">
            <v>5.8940999999999999</v>
          </cell>
          <cell r="AA184">
            <v>5.7960000000000003</v>
          </cell>
          <cell r="AB184" t="e">
            <v>#N/A</v>
          </cell>
          <cell r="AC184" t="e">
            <v>#N/A</v>
          </cell>
          <cell r="AD184" t="str">
            <v>0821-27</v>
          </cell>
          <cell r="AE184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85">
          <cell r="A185" t="str">
            <v>822-27</v>
          </cell>
          <cell r="B185">
            <v>4019</v>
          </cell>
          <cell r="C185" t="str">
            <v>DE.1.0.7.0</v>
          </cell>
          <cell r="D185" t="str">
            <v>300:58623</v>
          </cell>
          <cell r="E185">
            <v>42578.569513888891</v>
          </cell>
          <cell r="F185">
            <v>42578.570486111108</v>
          </cell>
          <cell r="G185">
            <v>1</v>
          </cell>
          <cell r="H185" t="str">
            <v>204:640</v>
          </cell>
          <cell r="I185">
            <v>42578.582025462965</v>
          </cell>
          <cell r="J185">
            <v>0</v>
          </cell>
          <cell r="K185" t="str">
            <v>4019/4020</v>
          </cell>
          <cell r="L185" t="str">
            <v>MOSES</v>
          </cell>
          <cell r="M185">
            <v>1.1539351857209112E-2</v>
          </cell>
          <cell r="N185">
            <v>16.616666674381122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https://search-rtdc-monitor-bjffxe2xuh6vdkpspy63sjmuny.us-east-1.es.amazonaws.com/_plugin/kibana/#/discover/Steve-Slow-Train-Analysis-(2080s-and-2083s)?_g=(refreshInterval:(display:Off,section:0,value:0),time:(from:'2016-07-27 12:40:06-0600',mode:absolute,to:'2016-07-27 14:58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5" t="str">
            <v>N</v>
          </cell>
          <cell r="X185">
            <v>1</v>
          </cell>
          <cell r="Y185">
            <v>5.8623000000000003</v>
          </cell>
          <cell r="Z185">
            <v>6.4000000000000001E-2</v>
          </cell>
          <cell r="AA185">
            <v>5.7983000000000002</v>
          </cell>
          <cell r="AB185" t="e">
            <v>#N/A</v>
          </cell>
          <cell r="AC185" t="e">
            <v>#N/A</v>
          </cell>
          <cell r="AD185" t="str">
            <v>0822-27</v>
          </cell>
          <cell r="AE185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86">
          <cell r="A186" t="str">
            <v>823-27</v>
          </cell>
          <cell r="B186">
            <v>4020</v>
          </cell>
          <cell r="C186" t="str">
            <v>DE.1.0.7.0</v>
          </cell>
          <cell r="D186" t="str">
            <v>204:941</v>
          </cell>
          <cell r="E186">
            <v>42578.593252314815</v>
          </cell>
          <cell r="F186">
            <v>42578.594247685185</v>
          </cell>
          <cell r="G186">
            <v>1</v>
          </cell>
          <cell r="H186" t="str">
            <v>300:58937</v>
          </cell>
          <cell r="I186">
            <v>42578.608472222222</v>
          </cell>
          <cell r="J186">
            <v>1</v>
          </cell>
          <cell r="K186" t="str">
            <v>4019/4020</v>
          </cell>
          <cell r="L186" t="str">
            <v>MOSES</v>
          </cell>
          <cell r="M186">
            <v>1.4224537037080154E-2</v>
          </cell>
          <cell r="N186">
            <v>20.483333333395422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https://search-rtdc-monitor-bjffxe2xuh6vdkpspy63sjmuny.us-east-1.es.amazonaws.com/_plugin/kibana/#/discover/Steve-Slow-Train-Analysis-(2080s-and-2083s)?_g=(refreshInterval:(display:Off,section:0,value:0),time:(from:'2016-07-27 13:14:17-0600',mode:absolute,to:'2016-07-27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6" t="str">
            <v>N</v>
          </cell>
          <cell r="X186">
            <v>1</v>
          </cell>
          <cell r="Y186">
            <v>9.4100000000000003E-2</v>
          </cell>
          <cell r="Z186">
            <v>5.8936999999999999</v>
          </cell>
          <cell r="AA186">
            <v>5.7995999999999999</v>
          </cell>
          <cell r="AB186" t="e">
            <v>#N/A</v>
          </cell>
          <cell r="AC186" t="e">
            <v>#N/A</v>
          </cell>
          <cell r="AD186" t="str">
            <v>0823-27</v>
          </cell>
          <cell r="AE186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87">
          <cell r="A187" t="str">
            <v>824-27</v>
          </cell>
          <cell r="B187">
            <v>4019</v>
          </cell>
          <cell r="C187" t="str">
            <v>DE.1.0.7.0</v>
          </cell>
          <cell r="D187" t="str">
            <v>300:58611</v>
          </cell>
          <cell r="E187">
            <v>42578.610277777778</v>
          </cell>
          <cell r="F187">
            <v>42578.611238425925</v>
          </cell>
          <cell r="G187">
            <v>1</v>
          </cell>
          <cell r="H187" t="str">
            <v>204:682</v>
          </cell>
          <cell r="I187">
            <v>42578.623622685183</v>
          </cell>
          <cell r="J187">
            <v>1</v>
          </cell>
          <cell r="K187" t="str">
            <v>4019/4020</v>
          </cell>
          <cell r="L187" t="str">
            <v>MOSES</v>
          </cell>
          <cell r="M187">
            <v>1.2384259258396924E-2</v>
          </cell>
          <cell r="N187">
            <v>17.83333333209157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https://search-rtdc-monitor-bjffxe2xuh6vdkpspy63sjmuny.us-east-1.es.amazonaws.com/_plugin/kibana/#/discover/Steve-Slow-Train-Analysis-(2080s-and-2083s)?_g=(refreshInterval:(display:Off,section:0,value:0),time:(from:'2016-07-27 13:38:48-0600',mode:absolute,to:'2016-07-27 15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7" t="str">
            <v>N</v>
          </cell>
          <cell r="X187">
            <v>1</v>
          </cell>
          <cell r="Y187">
            <v>5.8611000000000004</v>
          </cell>
          <cell r="Z187">
            <v>6.8199999999999997E-2</v>
          </cell>
          <cell r="AA187">
            <v>5.7929000000000004</v>
          </cell>
          <cell r="AB187" t="e">
            <v>#N/A</v>
          </cell>
          <cell r="AC187" t="e">
            <v>#N/A</v>
          </cell>
          <cell r="AD187" t="str">
            <v>0824-27</v>
          </cell>
          <cell r="AE187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88">
          <cell r="A188" t="str">
            <v>825-27</v>
          </cell>
          <cell r="B188">
            <v>4020</v>
          </cell>
          <cell r="C188" t="str">
            <v>DE.1.0.7.0</v>
          </cell>
          <cell r="D188" t="str">
            <v>204:974</v>
          </cell>
          <cell r="E188">
            <v>42578.632581018515</v>
          </cell>
          <cell r="F188">
            <v>42578.633472222224</v>
          </cell>
          <cell r="G188">
            <v>1</v>
          </cell>
          <cell r="H188" t="str">
            <v>300:58867</v>
          </cell>
          <cell r="I188">
            <v>42578.651099537034</v>
          </cell>
          <cell r="J188">
            <v>1</v>
          </cell>
          <cell r="K188" t="str">
            <v>4019/4020</v>
          </cell>
          <cell r="L188" t="str">
            <v>MOSES</v>
          </cell>
          <cell r="M188">
            <v>1.7627314809942618E-2</v>
          </cell>
          <cell r="N188">
            <v>25.38333332631737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https://search-rtdc-monitor-bjffxe2xuh6vdkpspy63sjmuny.us-east-1.es.amazonaws.com/_plugin/kibana/#/discover/Steve-Slow-Train-Analysis-(2080s-and-2083s)?_g=(refreshInterval:(display:Off,section:0,value:0),time:(from:'2016-07-27 14:10:55-0600',mode:absolute,to:'2016-07-27 16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8" t="str">
            <v>N</v>
          </cell>
          <cell r="X188">
            <v>1</v>
          </cell>
          <cell r="Y188">
            <v>9.74E-2</v>
          </cell>
          <cell r="Z188">
            <v>5.8867000000000003</v>
          </cell>
          <cell r="AA188">
            <v>5.7892999999999999</v>
          </cell>
          <cell r="AB188" t="e">
            <v>#N/A</v>
          </cell>
          <cell r="AC188" t="e">
            <v>#N/A</v>
          </cell>
          <cell r="AD188" t="str">
            <v>0825-27</v>
          </cell>
          <cell r="AE188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89">
          <cell r="A189" t="str">
            <v>826-27</v>
          </cell>
          <cell r="B189">
            <v>4019</v>
          </cell>
          <cell r="C189" t="str">
            <v>DE.1.0.7.0</v>
          </cell>
          <cell r="D189" t="str">
            <v>300:58542</v>
          </cell>
          <cell r="E189">
            <v>42578.652083333334</v>
          </cell>
          <cell r="F189">
            <v>42578.653124999997</v>
          </cell>
          <cell r="G189">
            <v>1</v>
          </cell>
          <cell r="H189" t="str">
            <v>204:673</v>
          </cell>
          <cell r="I189">
            <v>42578.665810185186</v>
          </cell>
          <cell r="J189">
            <v>0</v>
          </cell>
          <cell r="K189" t="str">
            <v>4019/4020</v>
          </cell>
          <cell r="L189" t="str">
            <v>MOSES</v>
          </cell>
          <cell r="M189">
            <v>1.2685185189184267E-2</v>
          </cell>
          <cell r="N189">
            <v>18.266666672425345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https://search-rtdc-monitor-bjffxe2xuh6vdkpspy63sjmuny.us-east-1.es.amazonaws.com/_plugin/kibana/#/discover/Steve-Slow-Train-Analysis-(2080s-and-2083s)?_g=(refreshInterval:(display:Off,section:0,value:0),time:(from:'2016-07-27 14:39:00-0600',mode:absolute,to:'2016-07-27 16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9" t="str">
            <v>N</v>
          </cell>
          <cell r="X189">
            <v>1</v>
          </cell>
          <cell r="Y189">
            <v>5.8541999999999996</v>
          </cell>
          <cell r="Z189">
            <v>6.7299999999999999E-2</v>
          </cell>
          <cell r="AA189">
            <v>5.7868999999999993</v>
          </cell>
          <cell r="AB189" t="e">
            <v>#N/A</v>
          </cell>
          <cell r="AC189" t="e">
            <v>#N/A</v>
          </cell>
          <cell r="AD189" t="str">
            <v>0826-27</v>
          </cell>
          <cell r="AE189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90">
          <cell r="A190" t="str">
            <v>827-27</v>
          </cell>
          <cell r="B190">
            <v>4018</v>
          </cell>
          <cell r="C190" t="str">
            <v>DE.1.0.7.0</v>
          </cell>
          <cell r="D190" t="str">
            <v>204:965</v>
          </cell>
          <cell r="E190">
            <v>42578.6565162037</v>
          </cell>
          <cell r="F190">
            <v>42578.657638888886</v>
          </cell>
          <cell r="G190">
            <v>1</v>
          </cell>
          <cell r="H190" t="str">
            <v>300:58901</v>
          </cell>
          <cell r="I190">
            <v>42578.672222222223</v>
          </cell>
          <cell r="J190">
            <v>2</v>
          </cell>
          <cell r="K190" t="str">
            <v>4017/4018</v>
          </cell>
          <cell r="L190" t="str">
            <v>HAITHCOX</v>
          </cell>
          <cell r="M190">
            <v>1.4583333337213844E-2</v>
          </cell>
          <cell r="N190">
            <v>21.000000005587935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https://search-rtdc-monitor-bjffxe2xuh6vdkpspy63sjmuny.us-east-1.es.amazonaws.com/_plugin/kibana/#/discover/Steve-Slow-Train-Analysis-(2080s-and-2083s)?_g=(refreshInterval:(display:Off,section:0,value:0),time:(from:'2016-07-27 14:45:23-0600',mode:absolute,to:'2016-07-27 17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0" t="str">
            <v>N</v>
          </cell>
          <cell r="X190">
            <v>1</v>
          </cell>
          <cell r="Y190">
            <v>9.6500000000000002E-2</v>
          </cell>
          <cell r="Z190">
            <v>5.8901000000000003</v>
          </cell>
          <cell r="AA190">
            <v>5.7936000000000005</v>
          </cell>
          <cell r="AB190" t="e">
            <v>#N/A</v>
          </cell>
          <cell r="AC190" t="e">
            <v>#N/A</v>
          </cell>
          <cell r="AD190" t="str">
            <v>0827-27</v>
          </cell>
          <cell r="AE190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191">
          <cell r="A191" t="str">
            <v>828-27</v>
          </cell>
          <cell r="B191">
            <v>4017</v>
          </cell>
          <cell r="C191" t="str">
            <v>DE.1.0.7.0</v>
          </cell>
          <cell r="D191" t="str">
            <v>300:58585</v>
          </cell>
          <cell r="E191">
            <v>42578.673275462963</v>
          </cell>
          <cell r="F191">
            <v>42578.67460648148</v>
          </cell>
          <cell r="G191">
            <v>1</v>
          </cell>
          <cell r="H191" t="str">
            <v>204:710</v>
          </cell>
          <cell r="I191">
            <v>42578.727129629631</v>
          </cell>
          <cell r="J191">
            <v>2</v>
          </cell>
          <cell r="K191" t="str">
            <v>4017/4018</v>
          </cell>
          <cell r="L191" t="str">
            <v>HAITHCOX</v>
          </cell>
          <cell r="M191">
            <v>5.2523148151522037E-2</v>
          </cell>
          <cell r="N191">
            <v>75.633333338191733</v>
          </cell>
          <cell r="R191" t="str">
            <v>Onboard in-route failure delayed the run at first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https://search-rtdc-monitor-bjffxe2xuh6vdkpspy63sjmuny.us-east-1.es.amazonaws.com/_plugin/kibana/#/discover/Steve-Slow-Train-Analysis-(2080s-and-2083s)?_g=(refreshInterval:(display:Off,section:0,value:0),time:(from:'2016-07-27 15:09:31-0600',mode:absolute,to:'2016-07-27 18:27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1" t="str">
            <v>N</v>
          </cell>
          <cell r="X191">
            <v>1</v>
          </cell>
          <cell r="Y191">
            <v>5.8585000000000003</v>
          </cell>
          <cell r="Z191">
            <v>7.0999999999999994E-2</v>
          </cell>
          <cell r="AA191">
            <v>5.7875000000000005</v>
          </cell>
          <cell r="AB191" t="e">
            <v>#N/A</v>
          </cell>
          <cell r="AC191" t="e">
            <v>#N/A</v>
          </cell>
          <cell r="AD191" t="str">
            <v>0828-27</v>
          </cell>
          <cell r="AE191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192">
          <cell r="A192" t="str">
            <v>829-27</v>
          </cell>
          <cell r="B192">
            <v>4020</v>
          </cell>
          <cell r="C192" t="str">
            <v>DE.1.0.7.0</v>
          </cell>
          <cell r="D192" t="str">
            <v>204:967</v>
          </cell>
          <cell r="E192">
            <v>42578.675682870373</v>
          </cell>
          <cell r="F192">
            <v>42578.676608796297</v>
          </cell>
          <cell r="G192">
            <v>1</v>
          </cell>
          <cell r="H192" t="str">
            <v>300:58922</v>
          </cell>
          <cell r="I192">
            <v>42578.692280092589</v>
          </cell>
          <cell r="J192">
            <v>0</v>
          </cell>
          <cell r="K192" t="str">
            <v>4019/4020</v>
          </cell>
          <cell r="L192" t="str">
            <v>MOSES</v>
          </cell>
          <cell r="M192">
            <v>1.5671296292566694E-2</v>
          </cell>
          <cell r="N192">
            <v>22.56666666129604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https://search-rtdc-monitor-bjffxe2xuh6vdkpspy63sjmuny.us-east-1.es.amazonaws.com/_plugin/kibana/#/discover/Steve-Slow-Train-Analysis-(2080s-and-2083s)?_g=(refreshInterval:(display:Off,section:0,value:0),time:(from:'2016-07-27 15:12:59-0600',mode:absolute,to:'2016-07-27 17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2" t="str">
            <v>N</v>
          </cell>
          <cell r="X192">
            <v>1</v>
          </cell>
          <cell r="Y192">
            <v>9.6699999999999994E-2</v>
          </cell>
          <cell r="Z192">
            <v>5.8921999999999999</v>
          </cell>
          <cell r="AA192">
            <v>5.7954999999999997</v>
          </cell>
          <cell r="AB192" t="e">
            <v>#N/A</v>
          </cell>
          <cell r="AC192" t="e">
            <v>#N/A</v>
          </cell>
          <cell r="AD192" t="str">
            <v>0829-27</v>
          </cell>
          <cell r="AE192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93">
          <cell r="A193" t="str">
            <v>830-27</v>
          </cell>
          <cell r="B193">
            <v>4019</v>
          </cell>
          <cell r="C193" t="str">
            <v>DE.1.0.7.0</v>
          </cell>
          <cell r="D193" t="str">
            <v>300:58613</v>
          </cell>
          <cell r="E193">
            <v>42578.693912037037</v>
          </cell>
          <cell r="F193">
            <v>42578.694826388892</v>
          </cell>
          <cell r="G193">
            <v>1</v>
          </cell>
          <cell r="H193" t="str">
            <v>204:771</v>
          </cell>
          <cell r="I193">
            <v>42578.705381944441</v>
          </cell>
          <cell r="J193">
            <v>1</v>
          </cell>
          <cell r="K193" t="str">
            <v>4019/4020</v>
          </cell>
          <cell r="L193" t="str">
            <v>MOSES</v>
          </cell>
          <cell r="M193">
            <v>1.0555555549217388E-2</v>
          </cell>
          <cell r="N193">
            <v>15.199999990873039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https://search-rtdc-monitor-bjffxe2xuh6vdkpspy63sjmuny.us-east-1.es.amazonaws.com/_plugin/kibana/#/discover/Steve-Slow-Train-Analysis-(2080s-and-2083s)?_g=(refreshInterval:(display:Off,section:0,value:0),time:(from:'2016-07-27 15:39:14-0600',mode:absolute,to:'2016-07-27 17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93" t="str">
            <v>N</v>
          </cell>
          <cell r="X193">
            <v>1</v>
          </cell>
          <cell r="Y193">
            <v>5.8613</v>
          </cell>
          <cell r="Z193">
            <v>7.7100000000000002E-2</v>
          </cell>
          <cell r="AA193">
            <v>5.7842000000000002</v>
          </cell>
          <cell r="AB193" t="e">
            <v>#N/A</v>
          </cell>
          <cell r="AC193" t="e">
            <v>#N/A</v>
          </cell>
          <cell r="AD193" t="str">
            <v>0830-27</v>
          </cell>
          <cell r="AE193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94">
          <cell r="A194" t="str">
            <v>831-27</v>
          </cell>
          <cell r="B194">
            <v>4018</v>
          </cell>
          <cell r="C194" t="str">
            <v>DE.1.0.7.0</v>
          </cell>
          <cell r="D194" t="str">
            <v>204:925</v>
          </cell>
          <cell r="E194">
            <v>42578.69195601852</v>
          </cell>
          <cell r="F194">
            <v>42578.693229166667</v>
          </cell>
          <cell r="G194">
            <v>1</v>
          </cell>
          <cell r="H194" t="str">
            <v>300:58924</v>
          </cell>
          <cell r="I194">
            <v>42578.712511574071</v>
          </cell>
          <cell r="J194">
            <v>1</v>
          </cell>
          <cell r="K194" t="str">
            <v>4017/4018</v>
          </cell>
          <cell r="L194" t="str">
            <v>HAITHCOX</v>
          </cell>
          <cell r="M194">
            <v>1.9282407403807156E-2</v>
          </cell>
          <cell r="N194">
            <v>27.766666661482304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https://search-rtdc-monitor-bjffxe2xuh6vdkpspy63sjmuny.us-east-1.es.amazonaws.com/_plugin/kibana/#/discover/Steve-Slow-Train-Analysis-(2080s-and-2083s)?_g=(refreshInterval:(display:Off,section:0,value:0),time:(from:'2016-07-27 15:36:25-0600',mode:absolute,to:'2016-07-27 18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4" t="str">
            <v>N</v>
          </cell>
          <cell r="X194">
            <v>1</v>
          </cell>
          <cell r="Y194">
            <v>9.2499999999999999E-2</v>
          </cell>
          <cell r="Z194">
            <v>5.8924000000000003</v>
          </cell>
          <cell r="AA194">
            <v>5.7999000000000001</v>
          </cell>
          <cell r="AB194" t="e">
            <v>#N/A</v>
          </cell>
          <cell r="AC194" t="e">
            <v>#N/A</v>
          </cell>
          <cell r="AD194" t="str">
            <v>0831-27</v>
          </cell>
          <cell r="AE194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195">
          <cell r="A195" t="str">
            <v>832-27</v>
          </cell>
          <cell r="B195">
            <v>4017</v>
          </cell>
          <cell r="C195" t="str">
            <v>DE.1.0.7.0</v>
          </cell>
          <cell r="D195" t="str">
            <v>300:58609</v>
          </cell>
          <cell r="E195">
            <v>42578.713854166665</v>
          </cell>
          <cell r="F195">
            <v>42578.714780092596</v>
          </cell>
          <cell r="G195">
            <v>1</v>
          </cell>
          <cell r="H195" t="str">
            <v>204:710</v>
          </cell>
          <cell r="I195">
            <v>42578.727175925924</v>
          </cell>
          <cell r="J195">
            <v>2</v>
          </cell>
          <cell r="K195" t="str">
            <v>4017/4018</v>
          </cell>
          <cell r="L195" t="str">
            <v>HAITHCOX</v>
          </cell>
          <cell r="M195">
            <v>1.2395833327900618E-2</v>
          </cell>
          <cell r="N195">
            <v>17.84999999217689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https://search-rtdc-monitor-bjffxe2xuh6vdkpspy63sjmuny.us-east-1.es.amazonaws.com/_plugin/kibana/#/discover/Steve-Slow-Train-Analysis-(2080s-and-2083s)?_g=(refreshInterval:(display:Off,section:0,value:0),time:(from:'2016-07-27 16:07:57-0600',mode:absolute,to:'2016-07-27 18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5" t="str">
            <v>N</v>
          </cell>
          <cell r="X195">
            <v>1</v>
          </cell>
          <cell r="Y195">
            <v>5.8609</v>
          </cell>
          <cell r="Z195">
            <v>7.0999999999999994E-2</v>
          </cell>
          <cell r="AA195">
            <v>5.7899000000000003</v>
          </cell>
          <cell r="AB195" t="e">
            <v>#N/A</v>
          </cell>
          <cell r="AC195" t="e">
            <v>#N/A</v>
          </cell>
          <cell r="AD195" t="str">
            <v>0832-27</v>
          </cell>
          <cell r="AE195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196">
          <cell r="A196" t="str">
            <v>833-27</v>
          </cell>
          <cell r="B196">
            <v>4020</v>
          </cell>
          <cell r="C196" t="str">
            <v>DE.1.0.7.0</v>
          </cell>
          <cell r="D196" t="str">
            <v>204:1074</v>
          </cell>
          <cell r="E196">
            <v>42578.717199074075</v>
          </cell>
          <cell r="F196">
            <v>42578.718402777777</v>
          </cell>
          <cell r="G196">
            <v>1</v>
          </cell>
          <cell r="H196" t="str">
            <v>300:58928</v>
          </cell>
          <cell r="I196">
            <v>42578.733194444445</v>
          </cell>
          <cell r="J196">
            <v>0</v>
          </cell>
          <cell r="K196" t="str">
            <v>4019/4020</v>
          </cell>
          <cell r="L196" t="str">
            <v>MOSES</v>
          </cell>
          <cell r="M196">
            <v>1.4791666668315884E-2</v>
          </cell>
          <cell r="N196">
            <v>21.300000002374873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https://search-rtdc-monitor-bjffxe2xuh6vdkpspy63sjmuny.us-east-1.es.amazonaws.com/_plugin/kibana/#/discover/Steve-Slow-Train-Analysis-(2080s-and-2083s)?_g=(refreshInterval:(display:Off,section:0,value:0),time:(from:'2016-07-27 16:12:46-0600',mode:absolute,to:'2016-07-27 18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6" t="str">
            <v>N</v>
          </cell>
          <cell r="X196">
            <v>1</v>
          </cell>
          <cell r="Y196">
            <v>0.1074</v>
          </cell>
          <cell r="Z196">
            <v>5.8928000000000003</v>
          </cell>
          <cell r="AA196">
            <v>5.7854000000000001</v>
          </cell>
          <cell r="AB196" t="e">
            <v>#N/A</v>
          </cell>
          <cell r="AC196" t="e">
            <v>#N/A</v>
          </cell>
          <cell r="AD196" t="str">
            <v>0833-27</v>
          </cell>
          <cell r="AE196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197">
          <cell r="A197" t="str">
            <v>834-27</v>
          </cell>
          <cell r="B197">
            <v>4019</v>
          </cell>
          <cell r="C197" t="str">
            <v>DE.1.0.7.0</v>
          </cell>
          <cell r="D197" t="str">
            <v>300:58613</v>
          </cell>
          <cell r="E197">
            <v>42578.734479166669</v>
          </cell>
          <cell r="F197">
            <v>42578.735312500001</v>
          </cell>
          <cell r="G197">
            <v>1</v>
          </cell>
          <cell r="H197" t="str">
            <v>204:649</v>
          </cell>
          <cell r="I197">
            <v>42578.74728009259</v>
          </cell>
          <cell r="J197">
            <v>0</v>
          </cell>
          <cell r="K197" t="str">
            <v>4019/4020</v>
          </cell>
          <cell r="L197" t="str">
            <v>MOSES</v>
          </cell>
          <cell r="M197">
            <v>1.1967592588916887E-2</v>
          </cell>
          <cell r="N197">
            <v>17.233333328040317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https://search-rtdc-monitor-bjffxe2xuh6vdkpspy63sjmuny.us-east-1.es.amazonaws.com/_plugin/kibana/#/discover/Steve-Slow-Train-Analysis-(2080s-and-2083s)?_g=(refreshInterval:(display:Off,section:0,value:0),time:(from:'2016-07-27 16:37:39-0600',mode:absolute,to:'2016-07-27 18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97" t="str">
            <v>N</v>
          </cell>
          <cell r="X197">
            <v>1</v>
          </cell>
          <cell r="Y197">
            <v>5.8613</v>
          </cell>
          <cell r="Z197">
            <v>6.4899999999999999E-2</v>
          </cell>
          <cell r="AA197">
            <v>5.7964000000000002</v>
          </cell>
          <cell r="AB197" t="e">
            <v>#N/A</v>
          </cell>
          <cell r="AC197" t="e">
            <v>#N/A</v>
          </cell>
          <cell r="AD197" t="str">
            <v>0834-27</v>
          </cell>
          <cell r="AE197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198">
          <cell r="A198" t="str">
            <v>835-27</v>
          </cell>
          <cell r="B198">
            <v>4018</v>
          </cell>
          <cell r="C198" t="str">
            <v>DE.1.0.7.0</v>
          </cell>
          <cell r="D198" t="str">
            <v>204:990</v>
          </cell>
          <cell r="E198">
            <v>42578.730185185188</v>
          </cell>
          <cell r="F198">
            <v>42578.731759259259</v>
          </cell>
          <cell r="G198">
            <v>2</v>
          </cell>
          <cell r="H198" t="str">
            <v>300:58873</v>
          </cell>
          <cell r="I198">
            <v>42578.755046296297</v>
          </cell>
          <cell r="J198">
            <v>0</v>
          </cell>
          <cell r="K198" t="str">
            <v>4017/4018</v>
          </cell>
          <cell r="L198" t="str">
            <v>HAITHCOX</v>
          </cell>
          <cell r="M198">
            <v>2.3287037038244307E-2</v>
          </cell>
          <cell r="N198">
            <v>33.533333335071802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https://search-rtdc-monitor-bjffxe2xuh6vdkpspy63sjmuny.us-east-1.es.amazonaws.com/_plugin/kibana/#/discover/Steve-Slow-Train-Analysis-(2080s-and-2083s)?_g=(refreshInterval:(display:Off,section:0,value:0),time:(from:'2016-07-27 16:31:28-0600',mode:absolute,to:'2016-07-27 19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8" t="str">
            <v>N</v>
          </cell>
          <cell r="X198">
            <v>1</v>
          </cell>
          <cell r="Y198">
            <v>9.9000000000000005E-2</v>
          </cell>
          <cell r="Z198">
            <v>5.8872999999999998</v>
          </cell>
          <cell r="AA198">
            <v>5.7882999999999996</v>
          </cell>
          <cell r="AB198" t="e">
            <v>#N/A</v>
          </cell>
          <cell r="AC198" t="e">
            <v>#N/A</v>
          </cell>
          <cell r="AD198" t="str">
            <v>0835-27</v>
          </cell>
          <cell r="AE198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199">
          <cell r="A199" t="str">
            <v>836-27</v>
          </cell>
          <cell r="B199">
            <v>4017</v>
          </cell>
          <cell r="C199" t="str">
            <v>DE.1.0.7.0</v>
          </cell>
          <cell r="D199" t="str">
            <v>300:58557</v>
          </cell>
          <cell r="E199">
            <v>42578.756273148145</v>
          </cell>
          <cell r="F199">
            <v>42578.757407407407</v>
          </cell>
          <cell r="G199">
            <v>1</v>
          </cell>
          <cell r="H199" t="str">
            <v>204:659</v>
          </cell>
          <cell r="I199">
            <v>42578.772673611114</v>
          </cell>
          <cell r="J199">
            <v>0</v>
          </cell>
          <cell r="K199" t="str">
            <v>4017/4018</v>
          </cell>
          <cell r="L199" t="str">
            <v>HAITHCOX</v>
          </cell>
          <cell r="M199">
            <v>1.5266203707142267E-2</v>
          </cell>
          <cell r="N199">
            <v>21.983333338284865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https://search-rtdc-monitor-bjffxe2xuh6vdkpspy63sjmuny.us-east-1.es.amazonaws.com/_plugin/kibana/#/discover/Steve-Slow-Train-Analysis-(2080s-and-2083s)?_g=(refreshInterval:(display:Off,section:0,value:0),time:(from:'2016-07-27 17:09:02-0600',mode:absolute,to:'2016-07-27 19:32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9" t="str">
            <v>N</v>
          </cell>
          <cell r="X199">
            <v>1</v>
          </cell>
          <cell r="Y199">
            <v>5.8556999999999997</v>
          </cell>
          <cell r="Z199">
            <v>6.59E-2</v>
          </cell>
          <cell r="AA199">
            <v>5.7897999999999996</v>
          </cell>
          <cell r="AB199" t="e">
            <v>#N/A</v>
          </cell>
          <cell r="AC199" t="e">
            <v>#N/A</v>
          </cell>
          <cell r="AD199" t="str">
            <v>0836-27</v>
          </cell>
          <cell r="AE199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200">
          <cell r="A200" t="str">
            <v>837-27</v>
          </cell>
          <cell r="B200">
            <v>4020</v>
          </cell>
          <cell r="C200" t="str">
            <v>DE.1.0.7.0</v>
          </cell>
          <cell r="D200" t="str">
            <v>204:957</v>
          </cell>
          <cell r="E200">
            <v>42578.760416666664</v>
          </cell>
          <cell r="F200">
            <v>42578.761388888888</v>
          </cell>
          <cell r="G200">
            <v>1</v>
          </cell>
          <cell r="H200" t="str">
            <v>300:58922</v>
          </cell>
          <cell r="I200">
            <v>42578.775300925925</v>
          </cell>
          <cell r="J200">
            <v>0</v>
          </cell>
          <cell r="K200" t="str">
            <v>4019/4020</v>
          </cell>
          <cell r="L200" t="str">
            <v>MOSES</v>
          </cell>
          <cell r="M200">
            <v>1.3912037036789116E-2</v>
          </cell>
          <cell r="N200">
            <v>20.033333332976326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https://search-rtdc-monitor-bjffxe2xuh6vdkpspy63sjmuny.us-east-1.es.amazonaws.com/_plugin/kibana/#/discover/Steve-Slow-Train-Analysis-(2080s-and-2083s)?_g=(refreshInterval:(display:Off,section:0,value:0),time:(from:'2016-07-27 17:15:00-0600',mode:absolute,to:'2016-07-27 19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0" t="str">
            <v>N</v>
          </cell>
          <cell r="X200">
            <v>1</v>
          </cell>
          <cell r="Y200">
            <v>9.5699999999999993E-2</v>
          </cell>
          <cell r="Z200">
            <v>5.8921999999999999</v>
          </cell>
          <cell r="AA200">
            <v>5.7965</v>
          </cell>
          <cell r="AB200" t="e">
            <v>#N/A</v>
          </cell>
          <cell r="AC200" t="e">
            <v>#N/A</v>
          </cell>
          <cell r="AD200" t="str">
            <v>0837-27</v>
          </cell>
          <cell r="AE200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201">
          <cell r="A201" t="str">
            <v>838-27</v>
          </cell>
          <cell r="B201">
            <v>4019</v>
          </cell>
          <cell r="C201" t="str">
            <v>DE.1.0.7.0</v>
          </cell>
          <cell r="D201" t="str">
            <v>300:58611</v>
          </cell>
          <cell r="E201">
            <v>42578.776886574073</v>
          </cell>
          <cell r="F201">
            <v>42578.777650462966</v>
          </cell>
          <cell r="G201">
            <v>1</v>
          </cell>
          <cell r="H201" t="str">
            <v>204:649</v>
          </cell>
          <cell r="I201">
            <v>42578.789583333331</v>
          </cell>
          <cell r="J201">
            <v>0</v>
          </cell>
          <cell r="K201" t="str">
            <v>4019/4020</v>
          </cell>
          <cell r="L201" t="str">
            <v>MOSES</v>
          </cell>
          <cell r="M201">
            <v>1.1932870365853887E-2</v>
          </cell>
          <cell r="N201">
            <v>17.183333326829597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https://search-rtdc-monitor-bjffxe2xuh6vdkpspy63sjmuny.us-east-1.es.amazonaws.com/_plugin/kibana/#/discover/Steve-Slow-Train-Analysis-(2080s-and-2083s)?_g=(refreshInterval:(display:Off,section:0,value:0),time:(from:'2016-07-27 17:38:43-0600',mode:absolute,to:'2016-07-27 19:57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1" t="str">
            <v>N</v>
          </cell>
          <cell r="X201">
            <v>1</v>
          </cell>
          <cell r="Y201">
            <v>5.8611000000000004</v>
          </cell>
          <cell r="Z201">
            <v>6.4899999999999999E-2</v>
          </cell>
          <cell r="AA201">
            <v>5.7962000000000007</v>
          </cell>
          <cell r="AB201" t="e">
            <v>#N/A</v>
          </cell>
          <cell r="AC201" t="e">
            <v>#N/A</v>
          </cell>
          <cell r="AD201" t="str">
            <v>0838-27</v>
          </cell>
          <cell r="AE201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202">
          <cell r="A202" t="str">
            <v>839-27</v>
          </cell>
          <cell r="B202">
            <v>4018</v>
          </cell>
          <cell r="C202" t="str">
            <v>DE.1.0.7.0</v>
          </cell>
          <cell r="D202" t="str">
            <v>204:964</v>
          </cell>
          <cell r="E202">
            <v>42578.778981481482</v>
          </cell>
          <cell r="F202">
            <v>42578.780381944445</v>
          </cell>
          <cell r="G202">
            <v>2</v>
          </cell>
          <cell r="H202" t="str">
            <v>300:58865</v>
          </cell>
          <cell r="I202">
            <v>42578.796550925923</v>
          </cell>
          <cell r="J202">
            <v>0</v>
          </cell>
          <cell r="K202" t="str">
            <v>4017/4018</v>
          </cell>
          <cell r="L202" t="str">
            <v>HAITHCOX</v>
          </cell>
          <cell r="M202">
            <v>1.6168981477676425E-2</v>
          </cell>
          <cell r="N202">
            <v>23.283333327854052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https://search-rtdc-monitor-bjffxe2xuh6vdkpspy63sjmuny.us-east-1.es.amazonaws.com/_plugin/kibana/#/discover/Steve-Slow-Train-Analysis-(2080s-and-2083s)?_g=(refreshInterval:(display:Off,section:0,value:0),time:(from:'2016-07-27 17:41:44-0600',mode:absolute,to:'2016-07-27 20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2" t="str">
            <v>N</v>
          </cell>
          <cell r="X202">
            <v>1</v>
          </cell>
          <cell r="Y202">
            <v>9.64E-2</v>
          </cell>
          <cell r="Z202">
            <v>5.8864999999999998</v>
          </cell>
          <cell r="AA202">
            <v>5.7900999999999998</v>
          </cell>
          <cell r="AB202" t="e">
            <v>#N/A</v>
          </cell>
          <cell r="AC202" t="e">
            <v>#N/A</v>
          </cell>
          <cell r="AD202" t="str">
            <v>0839-27</v>
          </cell>
          <cell r="AE202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203">
          <cell r="A203" t="str">
            <v>840-27</v>
          </cell>
          <cell r="B203">
            <v>4019</v>
          </cell>
          <cell r="C203" t="str">
            <v>DE.1.0.7.0</v>
          </cell>
          <cell r="D203" t="str">
            <v>300:58613</v>
          </cell>
          <cell r="E203">
            <v>42578.818414351852</v>
          </cell>
          <cell r="F203">
            <v>42578.819374999999</v>
          </cell>
          <cell r="G203">
            <v>1</v>
          </cell>
          <cell r="H203" t="str">
            <v>204:673</v>
          </cell>
          <cell r="I203">
            <v>42578.830891203703</v>
          </cell>
          <cell r="J203">
            <v>1</v>
          </cell>
          <cell r="K203" t="str">
            <v>4019/4020</v>
          </cell>
          <cell r="L203" t="str">
            <v>MOSES</v>
          </cell>
          <cell r="M203">
            <v>1.1516203703649808E-2</v>
          </cell>
          <cell r="N203">
            <v>16.583333333255723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https://search-rtdc-monitor-bjffxe2xuh6vdkpspy63sjmuny.us-east-1.es.amazonaws.com/_plugin/kibana/#/discover/Steve-Slow-Train-Analysis-(2080s-and-2083s)?_g=(refreshInterval:(display:Off,section:0,value:0),time:(from:'2016-07-27 18:38:31-0600',mode:absolute,to:'2016-07-27 20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3" t="str">
            <v>N</v>
          </cell>
          <cell r="X203">
            <v>1</v>
          </cell>
          <cell r="Y203">
            <v>5.8613</v>
          </cell>
          <cell r="Z203">
            <v>6.7299999999999999E-2</v>
          </cell>
          <cell r="AA203">
            <v>5.7939999999999996</v>
          </cell>
          <cell r="AB203" t="e">
            <v>#N/A</v>
          </cell>
          <cell r="AC203" t="e">
            <v>#N/A</v>
          </cell>
          <cell r="AD203" t="str">
            <v>0840-27</v>
          </cell>
          <cell r="AE203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204">
          <cell r="A204" t="str">
            <v>841-27</v>
          </cell>
          <cell r="B204">
            <v>4020</v>
          </cell>
          <cell r="C204" t="str">
            <v>DE.1.0.7.0</v>
          </cell>
          <cell r="D204" t="str">
            <v>204:972</v>
          </cell>
          <cell r="E204">
            <v>42578.802662037036</v>
          </cell>
          <cell r="F204">
            <v>42578.803923611114</v>
          </cell>
          <cell r="G204">
            <v>1</v>
          </cell>
          <cell r="H204" t="str">
            <v>300:58928</v>
          </cell>
          <cell r="I204">
            <v>42578.817048611112</v>
          </cell>
          <cell r="J204">
            <v>0</v>
          </cell>
          <cell r="K204" t="str">
            <v>4019/4020</v>
          </cell>
          <cell r="L204" t="str">
            <v>MOSES</v>
          </cell>
          <cell r="M204">
            <v>1.3124999997671694E-2</v>
          </cell>
          <cell r="N204">
            <v>18.899999996647239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https://search-rtdc-monitor-bjffxe2xuh6vdkpspy63sjmuny.us-east-1.es.amazonaws.com/_plugin/kibana/#/discover/Steve-Slow-Train-Analysis-(2080s-and-2083s)?_g=(refreshInterval:(display:Off,section:0,value:0),time:(from:'2016-07-27 18:15:50-0600',mode:absolute,to:'2016-07-27 20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4" t="str">
            <v>N</v>
          </cell>
          <cell r="X204">
            <v>1</v>
          </cell>
          <cell r="Y204">
            <v>9.7199999999999995E-2</v>
          </cell>
          <cell r="Z204">
            <v>5.8928000000000003</v>
          </cell>
          <cell r="AA204">
            <v>5.7956000000000003</v>
          </cell>
          <cell r="AB204" t="e">
            <v>#N/A</v>
          </cell>
          <cell r="AC204" t="e">
            <v>#N/A</v>
          </cell>
          <cell r="AD204" t="str">
            <v>0841-27</v>
          </cell>
          <cell r="AE204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205">
          <cell r="A205" t="str">
            <v>842-27</v>
          </cell>
          <cell r="B205">
            <v>4019</v>
          </cell>
          <cell r="C205" t="str">
            <v>DE.1.0.7.0</v>
          </cell>
          <cell r="D205" t="str">
            <v>300:58623</v>
          </cell>
          <cell r="E205">
            <v>42578.859409722223</v>
          </cell>
          <cell r="F205">
            <v>42578.860219907408</v>
          </cell>
          <cell r="G205">
            <v>1</v>
          </cell>
          <cell r="H205" t="str">
            <v>204:636</v>
          </cell>
          <cell r="I205">
            <v>42578.872291666667</v>
          </cell>
          <cell r="J205">
            <v>0</v>
          </cell>
          <cell r="K205" t="str">
            <v>4019/4020</v>
          </cell>
          <cell r="L205" t="str">
            <v>MOSES</v>
          </cell>
          <cell r="M205">
            <v>1.2071759258105885E-2</v>
          </cell>
          <cell r="N205">
            <v>17.383333331672475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https://search-rtdc-monitor-bjffxe2xuh6vdkpspy63sjmuny.us-east-1.es.amazonaws.com/_plugin/kibana/#/discover/Steve-Slow-Train-Analysis-(2080s-and-2083s)?_g=(refreshInterval:(display:Off,section:0,value:0),time:(from:'2016-07-27 19:37:33-0600',mode:absolute,to:'2016-07-27 21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5" t="str">
            <v>N</v>
          </cell>
          <cell r="X205">
            <v>1</v>
          </cell>
          <cell r="Y205">
            <v>5.8623000000000003</v>
          </cell>
          <cell r="Z205">
            <v>6.3600000000000004E-2</v>
          </cell>
          <cell r="AA205">
            <v>5.7987000000000002</v>
          </cell>
          <cell r="AB205" t="e">
            <v>#N/A</v>
          </cell>
          <cell r="AC205" t="e">
            <v>#N/A</v>
          </cell>
          <cell r="AD205" t="str">
            <v>0842-27</v>
          </cell>
          <cell r="AE205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206">
          <cell r="A206" t="str">
            <v>843-27</v>
          </cell>
          <cell r="B206">
            <v>4020</v>
          </cell>
          <cell r="C206" t="str">
            <v>DE.1.0.7.0</v>
          </cell>
          <cell r="D206" t="str">
            <v>204:967</v>
          </cell>
          <cell r="E206">
            <v>42578.844398148147</v>
          </cell>
          <cell r="F206">
            <v>42578.846180555556</v>
          </cell>
          <cell r="G206">
            <v>2</v>
          </cell>
          <cell r="H206" t="str">
            <v>300:58941</v>
          </cell>
          <cell r="I206">
            <v>42578.857997685183</v>
          </cell>
          <cell r="J206">
            <v>0</v>
          </cell>
          <cell r="K206" t="str">
            <v>4019/4020</v>
          </cell>
          <cell r="L206" t="str">
            <v>MOSES</v>
          </cell>
          <cell r="M206">
            <v>1.1817129627161194E-2</v>
          </cell>
          <cell r="N206">
            <v>17.016666663112119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https://search-rtdc-monitor-bjffxe2xuh6vdkpspy63sjmuny.us-east-1.es.amazonaws.com/_plugin/kibana/#/discover/Steve-Slow-Train-Analysis-(2080s-and-2083s)?_g=(refreshInterval:(display:Off,section:0,value:0),time:(from:'2016-07-27 19:15:56-0600',mode:absolute,to:'2016-07-27 21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6" t="str">
            <v>N</v>
          </cell>
          <cell r="X206">
            <v>1</v>
          </cell>
          <cell r="Y206">
            <v>9.6699999999999994E-2</v>
          </cell>
          <cell r="Z206">
            <v>5.8940999999999999</v>
          </cell>
          <cell r="AA206">
            <v>5.7973999999999997</v>
          </cell>
          <cell r="AB206" t="e">
            <v>#N/A</v>
          </cell>
          <cell r="AC206" t="e">
            <v>#N/A</v>
          </cell>
          <cell r="AD206" t="str">
            <v>0843-27</v>
          </cell>
          <cell r="AE206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207">
          <cell r="A207" t="str">
            <v>844-27</v>
          </cell>
          <cell r="B207">
            <v>4019</v>
          </cell>
          <cell r="C207" t="str">
            <v>DE.1.0.7.0</v>
          </cell>
          <cell r="D207" t="str">
            <v>300:58572</v>
          </cell>
          <cell r="E207">
            <v>42578.90185185185</v>
          </cell>
          <cell r="F207">
            <v>42578.90320601852</v>
          </cell>
          <cell r="G207">
            <v>1</v>
          </cell>
          <cell r="H207" t="str">
            <v>204:698</v>
          </cell>
          <cell r="I207">
            <v>42578.916180555556</v>
          </cell>
          <cell r="J207">
            <v>1</v>
          </cell>
          <cell r="K207" t="str">
            <v>4019/4020</v>
          </cell>
          <cell r="L207" t="str">
            <v>HAITHCOX</v>
          </cell>
          <cell r="M207">
            <v>1.2974537035916001E-2</v>
          </cell>
          <cell r="N207">
            <v>18.683333331719041</v>
          </cell>
          <cell r="S207">
            <v>1</v>
          </cell>
          <cell r="T207" t="str">
            <v>Southbound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https://search-rtdc-monitor-bjffxe2xuh6vdkpspy63sjmuny.us-east-1.es.amazonaws.com/_plugin/kibana/#/discover/Steve-Slow-Train-Analysis-(2080s-and-2083s)?_g=(refreshInterval:(display:Off,section:0,value:0),time:(from:'2016-07-27 20:38:40-0600',mode:absolute,to:'2016-07-27 22:59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7" t="str">
            <v>N</v>
          </cell>
          <cell r="X207">
            <v>1</v>
          </cell>
          <cell r="Y207">
            <v>5.8571999999999997</v>
          </cell>
          <cell r="Z207">
            <v>6.9800000000000001E-2</v>
          </cell>
          <cell r="AA207">
            <v>5.7873999999999999</v>
          </cell>
          <cell r="AB207" t="e">
            <v>#N/A</v>
          </cell>
          <cell r="AC207" t="e">
            <v>#N/A</v>
          </cell>
          <cell r="AD207" t="str">
            <v>0844-27</v>
          </cell>
          <cell r="AE207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  <row r="208">
          <cell r="A208" t="str">
            <v>845-27</v>
          </cell>
          <cell r="B208">
            <v>4020</v>
          </cell>
          <cell r="C208" t="str">
            <v>DE.1.0.7.0</v>
          </cell>
          <cell r="D208" t="str">
            <v>204:930</v>
          </cell>
          <cell r="E208">
            <v>42578.878067129626</v>
          </cell>
          <cell r="F208">
            <v>42578.879120370373</v>
          </cell>
          <cell r="G208">
            <v>1</v>
          </cell>
          <cell r="H208" t="str">
            <v>300:58886</v>
          </cell>
          <cell r="I208">
            <v>42578.900659722225</v>
          </cell>
          <cell r="J208">
            <v>0</v>
          </cell>
          <cell r="K208" t="str">
            <v>4019/4020</v>
          </cell>
          <cell r="L208" t="str">
            <v>HAITHCOX</v>
          </cell>
          <cell r="M208">
            <v>2.1539351851970423E-2</v>
          </cell>
          <cell r="N208">
            <v>31.016666666837409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https://search-rtdc-monitor-bjffxe2xuh6vdkpspy63sjmuny.us-east-1.es.amazonaws.com/_plugin/kibana/#/discover/Steve-Slow-Train-Analysis-(2080s-and-2083s)?_g=(refreshInterval:(display:Off,section:0,value:0),time:(from:'2016-07-27 20:04:25-0600',mode:absolute,to:'2016-07-27 22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8" t="str">
            <v>N</v>
          </cell>
          <cell r="X208">
            <v>1</v>
          </cell>
          <cell r="Y208">
            <v>9.2999999999999999E-2</v>
          </cell>
          <cell r="Z208">
            <v>5.8886000000000003</v>
          </cell>
          <cell r="AA208">
            <v>5.7956000000000003</v>
          </cell>
          <cell r="AB208" t="e">
            <v>#N/A</v>
          </cell>
          <cell r="AC208" t="e">
            <v>#N/A</v>
          </cell>
          <cell r="AD208" t="str">
            <v>0845-27</v>
          </cell>
          <cell r="AE208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209">
          <cell r="A209" t="str">
            <v>847-27</v>
          </cell>
          <cell r="B209">
            <v>4020</v>
          </cell>
          <cell r="C209" t="str">
            <v>DE.1.0.7.0</v>
          </cell>
          <cell r="D209" t="str">
            <v>204:981</v>
          </cell>
          <cell r="E209">
            <v>42578.920983796299</v>
          </cell>
          <cell r="F209">
            <v>42578.922905092593</v>
          </cell>
          <cell r="G209">
            <v>2</v>
          </cell>
          <cell r="H209" t="str">
            <v>300:58871</v>
          </cell>
          <cell r="I209">
            <v>42578.941863425927</v>
          </cell>
          <cell r="J209">
            <v>1</v>
          </cell>
          <cell r="K209" t="str">
            <v>4019/4020</v>
          </cell>
          <cell r="L209" t="str">
            <v>HAITHCOX</v>
          </cell>
          <cell r="M209">
            <v>1.8958333334012423E-2</v>
          </cell>
          <cell r="N209">
            <v>27.300000000977889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https://search-rtdc-monitor-bjffxe2xuh6vdkpspy63sjmuny.us-east-1.es.amazonaws.com/_plugin/kibana/#/discover/Steve-Slow-Train-Analysis-(2080s-and-2083s)?_g=(refreshInterval:(display:Off,section:0,value:0),time:(from:'2016-07-27 21:06:13-0600',mode:absolute,to:'2016-07-27 23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9" t="str">
            <v>N</v>
          </cell>
          <cell r="X209">
            <v>2</v>
          </cell>
          <cell r="Y209">
            <v>9.8100000000000007E-2</v>
          </cell>
          <cell r="Z209">
            <v>5.8871000000000002</v>
          </cell>
          <cell r="AA209">
            <v>5.7890000000000006</v>
          </cell>
          <cell r="AB209" t="e">
            <v>#N/A</v>
          </cell>
          <cell r="AC209" t="e">
            <v>#N/A</v>
          </cell>
          <cell r="AD209" t="str">
            <v>0847-27</v>
          </cell>
          <cell r="AE209" t="str">
    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    </cell>
        </row>
        <row r="210">
          <cell r="A210" t="str">
            <v>901-27</v>
          </cell>
          <cell r="B210">
            <v>4018</v>
          </cell>
          <cell r="C210" t="str">
            <v>DE.1.0.7.0</v>
          </cell>
          <cell r="D210" t="str">
            <v>300:26389</v>
          </cell>
          <cell r="E210">
            <v>42578.203344907408</v>
          </cell>
          <cell r="F210">
            <v>42578.204710648148</v>
          </cell>
          <cell r="G210">
            <v>1</v>
          </cell>
          <cell r="H210" t="str">
            <v>300:26395</v>
          </cell>
          <cell r="I210">
            <v>42578.205879629626</v>
          </cell>
          <cell r="J210">
            <v>0</v>
          </cell>
          <cell r="K210" t="str">
            <v>4017/4018</v>
          </cell>
          <cell r="L210" t="str">
            <v>STARKS</v>
          </cell>
          <cell r="M210">
            <v>1.1689814782585017E-3</v>
          </cell>
          <cell r="N210">
            <v>1.6833333286922425</v>
          </cell>
          <cell r="S210">
            <v>0</v>
          </cell>
          <cell r="T210" t="str">
            <v>NorthBound</v>
          </cell>
          <cell r="U210">
            <v>0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https://search-rtdc-monitor-bjffxe2xuh6vdkpspy63sjmuny.us-east-1.es.amazonaws.com/_plugin/kibana/#/discover/Steve-Slow-Train-Analysis-(2080s-and-2083s)?_g=(refreshInterval:(display:Off,section:0,value:0),time:(from:'2016-07-27 03:52:49-0600',mode:absolute,to:'2016-07-27 05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0" t="str">
            <v>Y</v>
          </cell>
          <cell r="X210">
            <v>54</v>
          </cell>
          <cell r="Y210">
            <v>2.6389</v>
          </cell>
          <cell r="Z210">
            <v>2.6395</v>
          </cell>
          <cell r="AA210">
            <v>5.9999999999993392E-4</v>
          </cell>
          <cell r="AB210" t="e">
            <v>#N/A</v>
          </cell>
          <cell r="AC210" t="e">
            <v>#N/A</v>
          </cell>
          <cell r="AD210" t="str">
            <v>0901-27</v>
          </cell>
          <cell r="AE210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211">
          <cell r="A211" t="str">
            <v>903-27</v>
          </cell>
          <cell r="B211">
            <v>4018</v>
          </cell>
          <cell r="C211" t="str">
            <v>DE.1.0.7.0</v>
          </cell>
          <cell r="D211" t="str">
            <v>204:1021</v>
          </cell>
          <cell r="E211">
            <v>42578.354687500003</v>
          </cell>
          <cell r="F211">
            <v>42578.355949074074</v>
          </cell>
          <cell r="G211">
            <v>1</v>
          </cell>
          <cell r="H211" t="str">
            <v>300:31072</v>
          </cell>
          <cell r="I211">
            <v>42578.36891203704</v>
          </cell>
          <cell r="J211">
            <v>1</v>
          </cell>
          <cell r="K211" t="str">
            <v>4017/4018</v>
          </cell>
          <cell r="L211" t="str">
            <v>STARKS</v>
          </cell>
          <cell r="M211">
            <v>1.2962962966412306E-2</v>
          </cell>
          <cell r="N211">
            <v>18.66666667163372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https://search-rtdc-monitor-bjffxe2xuh6vdkpspy63sjmuny.us-east-1.es.amazonaws.com/_plugin/kibana/#/discover/Steve-Slow-Train-Analysis-(2080s-and-2083s)?_g=(refreshInterval:(display:Off,section:0,value:0),time:(from:'2016-07-27 07:30:45-0600',mode:absolute,to:'2016-07-27 09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1" t="str">
            <v>Y</v>
          </cell>
          <cell r="X211">
            <v>2</v>
          </cell>
          <cell r="Y211">
            <v>0.1021</v>
          </cell>
          <cell r="Z211">
            <v>3.1072000000000002</v>
          </cell>
          <cell r="AA211">
            <v>3.0051000000000001</v>
          </cell>
          <cell r="AB211" t="e">
            <v>#N/A</v>
          </cell>
          <cell r="AC211" t="e">
            <v>#N/A</v>
          </cell>
          <cell r="AD211" t="str">
            <v>0903-27</v>
          </cell>
          <cell r="AE211" t="str">
    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    </cell>
        </row>
        <row r="212">
          <cell r="A212" t="str">
            <v>904-27</v>
          </cell>
          <cell r="B212">
            <v>4017</v>
          </cell>
          <cell r="C212" t="str">
            <v>DE.1.0.7.0</v>
          </cell>
          <cell r="D212" t="str">
            <v>300:23275</v>
          </cell>
          <cell r="E212">
            <v>42578.647268518522</v>
          </cell>
          <cell r="F212">
            <v>42578.647986111115</v>
          </cell>
          <cell r="G212">
            <v>1</v>
          </cell>
          <cell r="H212" t="str">
            <v>204:687</v>
          </cell>
          <cell r="I212">
            <v>42578.655081018522</v>
          </cell>
          <cell r="J212">
            <v>1</v>
          </cell>
          <cell r="K212" t="str">
            <v>4017/4018</v>
          </cell>
          <cell r="L212" t="str">
            <v>HAITHCOX</v>
          </cell>
          <cell r="M212">
            <v>7.0949074070085771E-3</v>
          </cell>
          <cell r="N212">
            <v>10.216666666092351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https://search-rtdc-monitor-bjffxe2xuh6vdkpspy63sjmuny.us-east-1.es.amazonaws.com/_plugin/kibana/#/discover/Steve-Slow-Train-Analysis-(2080s-and-2083s)?_g=(refreshInterval:(display:Off,section:0,value:0),time:(from:'2016-07-27 14:32:04-0600',mode:absolute,to:'2016-07-27 16:43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12" t="str">
            <v>Y</v>
          </cell>
          <cell r="X212">
            <v>1</v>
          </cell>
          <cell r="Y212">
            <v>2.3275000000000001</v>
          </cell>
          <cell r="Z212">
            <v>6.8699999999999997E-2</v>
          </cell>
          <cell r="AA212">
            <v>2.2587999999999999</v>
          </cell>
          <cell r="AB212" t="e">
            <v>#N/A</v>
          </cell>
          <cell r="AC212" t="e">
            <v>#N/A</v>
          </cell>
          <cell r="AD212" t="str">
            <v>0904-27</v>
          </cell>
          <cell r="AE212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213">
          <cell r="A213" t="str">
            <v>906-27</v>
          </cell>
          <cell r="B213">
            <v>4017</v>
          </cell>
          <cell r="C213" t="str">
            <v>DE.1.0.7.0</v>
          </cell>
          <cell r="D213" t="str">
            <v>300:58545</v>
          </cell>
          <cell r="E213">
            <v>42578.797997685186</v>
          </cell>
          <cell r="F213">
            <v>42578.799016203702</v>
          </cell>
          <cell r="G213">
            <v>1</v>
          </cell>
          <cell r="H213" t="str">
            <v>300:21873</v>
          </cell>
          <cell r="I213">
            <v>42578.814618055556</v>
          </cell>
          <cell r="J213">
            <v>0</v>
          </cell>
          <cell r="K213" t="str">
            <v>4017/4018</v>
          </cell>
          <cell r="L213" t="str">
            <v>HAITHCOX</v>
          </cell>
          <cell r="M213">
            <v>1.5601851853716653E-2</v>
          </cell>
          <cell r="N213">
            <v>22.46666666935198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https://search-rtdc-monitor-bjffxe2xuh6vdkpspy63sjmuny.us-east-1.es.amazonaws.com/_plugin/kibana/#/discover/Steve-Slow-Train-Analysis-(2080s-and-2083s)?_g=(refreshInterval:(display:Off,section:0,value:0),time:(from:'2016-07-27 18:09:07-0600',mode:absolute,to:'2016-07-27 20:33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13" t="str">
            <v>Y</v>
          </cell>
          <cell r="X213">
            <v>2</v>
          </cell>
          <cell r="Y213">
            <v>5.8544999999999998</v>
          </cell>
          <cell r="Z213">
            <v>2.1873</v>
          </cell>
          <cell r="AA213">
            <v>3.6671999999999998</v>
          </cell>
          <cell r="AB213" t="e">
            <v>#N/A</v>
          </cell>
          <cell r="AC213" t="e">
            <v>#N/A</v>
          </cell>
          <cell r="AD213" t="str">
            <v>0906-27</v>
          </cell>
          <cell r="AE213" t="str">
    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    </cell>
        </row>
        <row r="214">
          <cell r="A214" t="str">
            <v>908-27</v>
          </cell>
          <cell r="B214">
            <v>4019</v>
          </cell>
          <cell r="C214" t="str">
            <v>DE.1.0.7.0</v>
          </cell>
          <cell r="D214" t="str">
            <v>300:58555</v>
          </cell>
          <cell r="E214">
            <v>42578.943287037036</v>
          </cell>
          <cell r="F214">
            <v>42578.944502314815</v>
          </cell>
          <cell r="G214">
            <v>1</v>
          </cell>
          <cell r="H214" t="str">
            <v>300:21664</v>
          </cell>
          <cell r="I214">
            <v>42578.951261574075</v>
          </cell>
          <cell r="J214">
            <v>0</v>
          </cell>
          <cell r="K214" t="str">
            <v>4019/4020</v>
          </cell>
          <cell r="L214" t="str">
            <v>HAITHCOX</v>
          </cell>
          <cell r="M214">
            <v>6.7592592604341917E-3</v>
          </cell>
          <cell r="N214">
            <v>9.733333335025236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https://search-rtdc-monitor-bjffxe2xuh6vdkpspy63sjmuny.us-east-1.es.amazonaws.com/_plugin/kibana/#/discover/Steve-Slow-Train-Analysis-(2080s-and-2083s)?_g=(refreshInterval:(display:Off,section:0,value:0),time:(from:'2016-07-27 21:38:20-0600',mode:absolute,to:'2016-07-27 23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14" t="str">
            <v>Y</v>
          </cell>
          <cell r="X214">
            <v>2</v>
          </cell>
          <cell r="Y214">
            <v>5.8555000000000001</v>
          </cell>
          <cell r="Z214">
            <v>2.1663999999999999</v>
          </cell>
          <cell r="AA214">
            <v>3.6891000000000003</v>
          </cell>
          <cell r="AB214" t="e">
            <v>#N/A</v>
          </cell>
          <cell r="AC214" t="e">
            <v>#N/A</v>
          </cell>
          <cell r="AD214" t="str">
            <v>0908-27</v>
          </cell>
          <cell r="AE214" t="str">
    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    </cell>
        </row>
      </sheetData>
      <sheetData sheetId="1" refreshError="1"/>
      <sheetData sheetId="2" refreshError="1"/>
      <sheetData sheetId="3">
        <row r="1">
          <cell r="C1" t="str">
            <v>840-26</v>
          </cell>
          <cell r="D1">
            <v>1770000</v>
          </cell>
          <cell r="E1" t="str">
            <v>BRUDER</v>
          </cell>
        </row>
        <row r="2">
          <cell r="C2" t="str">
            <v>813-27</v>
          </cell>
          <cell r="D2">
            <v>1100000</v>
          </cell>
          <cell r="E2" t="str">
            <v>GEBRETEKLE</v>
          </cell>
        </row>
        <row r="3">
          <cell r="C3" t="str">
            <v>147-27</v>
          </cell>
          <cell r="D3">
            <v>1360000</v>
          </cell>
          <cell r="E3" t="str">
            <v>SANTIZO</v>
          </cell>
        </row>
        <row r="4">
          <cell r="C4" t="str">
            <v>814-27</v>
          </cell>
          <cell r="D4">
            <v>1100000</v>
          </cell>
          <cell r="E4" t="str">
            <v>GEBRETEKLE</v>
          </cell>
        </row>
        <row r="5">
          <cell r="C5" t="str">
            <v>146-27</v>
          </cell>
          <cell r="D5">
            <v>1260000</v>
          </cell>
          <cell r="E5" t="str">
            <v>ACKERMAN</v>
          </cell>
        </row>
        <row r="6">
          <cell r="C6" t="str">
            <v>145-27</v>
          </cell>
          <cell r="D6">
            <v>1260000</v>
          </cell>
          <cell r="E6" t="str">
            <v>ACKERMAN</v>
          </cell>
        </row>
        <row r="7">
          <cell r="C7" t="str">
            <v>818-27</v>
          </cell>
          <cell r="D7">
            <v>1100000</v>
          </cell>
          <cell r="E7" t="str">
            <v>GEBRETEKLE</v>
          </cell>
        </row>
        <row r="8">
          <cell r="C8" t="str">
            <v>160-27</v>
          </cell>
          <cell r="D8">
            <v>940000</v>
          </cell>
          <cell r="E8" t="str">
            <v>BONDS</v>
          </cell>
        </row>
        <row r="9">
          <cell r="C9" t="str">
            <v>162-27</v>
          </cell>
          <cell r="D9">
            <v>1280000</v>
          </cell>
          <cell r="E9" t="str">
            <v>BARTLETT</v>
          </cell>
        </row>
        <row r="10">
          <cell r="C10" t="str">
            <v>176-27</v>
          </cell>
          <cell r="D10">
            <v>1280000</v>
          </cell>
          <cell r="E10" t="str">
            <v>BARTLETT</v>
          </cell>
        </row>
        <row r="11">
          <cell r="C11" t="str">
            <v>836-27</v>
          </cell>
          <cell r="D11">
            <v>2090000</v>
          </cell>
          <cell r="E11" t="str">
            <v>HAITHCOX</v>
          </cell>
        </row>
        <row r="12">
          <cell r="C12" t="str">
            <v>903-27</v>
          </cell>
          <cell r="D12">
            <v>1110000</v>
          </cell>
          <cell r="E12" t="str">
            <v>STARKS</v>
          </cell>
        </row>
        <row r="13">
          <cell r="C13" t="str">
            <v>220-27</v>
          </cell>
          <cell r="D13">
            <v>1290000</v>
          </cell>
          <cell r="E13" t="str">
            <v>COOLAHAN</v>
          </cell>
        </row>
        <row r="14">
          <cell r="C14" t="str">
            <v>811-27</v>
          </cell>
          <cell r="D14">
            <v>1100000</v>
          </cell>
          <cell r="E14" t="str">
            <v>GEBRETEKLE</v>
          </cell>
        </row>
        <row r="15">
          <cell r="C15" t="str">
            <v>222-27</v>
          </cell>
          <cell r="D15">
            <v>1480000</v>
          </cell>
          <cell r="E15" t="str">
            <v>STURGEON</v>
          </cell>
        </row>
        <row r="16">
          <cell r="C16" t="str">
            <v>135-27</v>
          </cell>
          <cell r="D16">
            <v>1090000</v>
          </cell>
          <cell r="E16" t="str">
            <v>SPECTOR</v>
          </cell>
        </row>
        <row r="17">
          <cell r="C17" t="str">
            <v>845-27</v>
          </cell>
          <cell r="D17">
            <v>2090000</v>
          </cell>
          <cell r="E17" t="str">
            <v>HAITHCOX</v>
          </cell>
        </row>
        <row r="18">
          <cell r="C18" t="str">
            <v>809-27</v>
          </cell>
          <cell r="D18">
            <v>1110000</v>
          </cell>
          <cell r="E18" t="str">
            <v>STARKS</v>
          </cell>
        </row>
        <row r="19">
          <cell r="C19" t="str">
            <v>236-27</v>
          </cell>
          <cell r="D19">
            <v>1290000</v>
          </cell>
          <cell r="E19" t="str">
            <v>COOLAHAN</v>
          </cell>
        </row>
        <row r="20">
          <cell r="C20" t="str">
            <v>131-27</v>
          </cell>
          <cell r="D20">
            <v>1260000</v>
          </cell>
          <cell r="E20" t="str">
            <v>ACKERMAN</v>
          </cell>
        </row>
        <row r="21">
          <cell r="C21" t="str">
            <v>240-27</v>
          </cell>
          <cell r="D21">
            <v>2150000</v>
          </cell>
          <cell r="E21" t="str">
            <v>SWANSON</v>
          </cell>
        </row>
        <row r="22">
          <cell r="C22" t="str">
            <v>123-27</v>
          </cell>
          <cell r="D22">
            <v>1460000</v>
          </cell>
          <cell r="E22" t="str">
            <v>NELSON</v>
          </cell>
        </row>
        <row r="23">
          <cell r="C23" t="str">
            <v>184-27</v>
          </cell>
          <cell r="D23">
            <v>1770000</v>
          </cell>
          <cell r="E23" t="str">
            <v>BRUDER</v>
          </cell>
        </row>
        <row r="24">
          <cell r="C24" t="str">
            <v>116-27</v>
          </cell>
          <cell r="D24">
            <v>1190000</v>
          </cell>
          <cell r="E24" t="str">
            <v>BRANNON</v>
          </cell>
        </row>
        <row r="25">
          <cell r="C25" t="str">
            <v>199-27</v>
          </cell>
          <cell r="D25">
            <v>950000</v>
          </cell>
          <cell r="E25" t="str">
            <v>WEBSTER</v>
          </cell>
        </row>
        <row r="26">
          <cell r="C26" t="str">
            <v>111-27</v>
          </cell>
          <cell r="D26">
            <v>900000</v>
          </cell>
          <cell r="E26" t="str">
            <v>ROCHA</v>
          </cell>
        </row>
        <row r="27">
          <cell r="C27" t="str">
            <v>201-27</v>
          </cell>
          <cell r="D27">
            <v>940000</v>
          </cell>
          <cell r="E27" t="str">
            <v>BONDS</v>
          </cell>
        </row>
        <row r="28">
          <cell r="C28" t="str">
            <v>105-27</v>
          </cell>
          <cell r="D28">
            <v>1360000</v>
          </cell>
          <cell r="E28" t="str">
            <v>SANTIZO</v>
          </cell>
        </row>
        <row r="29">
          <cell r="C29" t="str">
            <v>223-27</v>
          </cell>
          <cell r="D29">
            <v>2150000</v>
          </cell>
          <cell r="E29" t="str">
            <v>SWANSON</v>
          </cell>
        </row>
        <row r="30">
          <cell r="C30" t="str">
            <v>103-27</v>
          </cell>
          <cell r="D30">
            <v>1260000</v>
          </cell>
          <cell r="E30" t="str">
            <v>ACKERMAN</v>
          </cell>
        </row>
        <row r="31">
          <cell r="C31" t="str">
            <v>906-27</v>
          </cell>
          <cell r="D31">
            <v>2090000</v>
          </cell>
          <cell r="E31" t="str">
            <v>HAITHCOX</v>
          </cell>
        </row>
        <row r="32">
          <cell r="C32" t="str">
            <v>304-27</v>
          </cell>
          <cell r="D32">
            <v>1260000</v>
          </cell>
          <cell r="E32" t="str">
            <v>ACKERMAN</v>
          </cell>
        </row>
        <row r="33">
          <cell r="C33" t="str">
            <v>231-27</v>
          </cell>
          <cell r="D33">
            <v>2150000</v>
          </cell>
          <cell r="E33" t="str">
            <v>SWANSON</v>
          </cell>
        </row>
        <row r="34">
          <cell r="C34" t="str">
            <v>309-26</v>
          </cell>
          <cell r="D34">
            <v>1180000</v>
          </cell>
          <cell r="E34" t="str">
            <v>LEVERE</v>
          </cell>
        </row>
        <row r="35">
          <cell r="C35" t="str">
            <v>847-27</v>
          </cell>
          <cell r="D35">
            <v>2090000</v>
          </cell>
          <cell r="E35" t="str">
            <v>HAITHCOX</v>
          </cell>
        </row>
        <row r="36">
          <cell r="C36" t="str">
            <v>243-26</v>
          </cell>
          <cell r="D36">
            <v>1800000</v>
          </cell>
          <cell r="E36" t="str">
            <v>CHANDLER</v>
          </cell>
        </row>
        <row r="37">
          <cell r="C37" t="str">
            <v>243-27</v>
          </cell>
          <cell r="D37">
            <v>1290000</v>
          </cell>
          <cell r="E37" t="str">
            <v>COOLAHAN</v>
          </cell>
        </row>
        <row r="38">
          <cell r="C38" t="str">
            <v>240-26</v>
          </cell>
          <cell r="D38">
            <v>1290000</v>
          </cell>
          <cell r="E38" t="str">
            <v>COOLAHAN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236-26</v>
          </cell>
          <cell r="D40">
            <v>1800000</v>
          </cell>
          <cell r="E40" t="str">
            <v>CHANDLER</v>
          </cell>
        </row>
        <row r="41">
          <cell r="C41" t="str">
            <v>306-28</v>
          </cell>
          <cell r="D41">
            <v>1310000</v>
          </cell>
          <cell r="E41" t="str">
            <v>MALAVE</v>
          </cell>
        </row>
        <row r="42">
          <cell r="C42" t="str">
            <v>234-26</v>
          </cell>
          <cell r="D42">
            <v>1230000</v>
          </cell>
          <cell r="E42" t="str">
            <v>YANAI</v>
          </cell>
        </row>
        <row r="43">
          <cell r="C43" t="str">
            <v>308-28</v>
          </cell>
          <cell r="D43">
            <v>1460000</v>
          </cell>
          <cell r="E43" t="str">
            <v>NELSON</v>
          </cell>
        </row>
        <row r="44">
          <cell r="C44" t="str">
            <v>232-26</v>
          </cell>
          <cell r="D44">
            <v>1290000</v>
          </cell>
          <cell r="E44" t="str">
            <v>COOLAHAN</v>
          </cell>
        </row>
        <row r="45">
          <cell r="C45" t="str">
            <v>108-28</v>
          </cell>
          <cell r="D45">
            <v>1460000</v>
          </cell>
          <cell r="E45" t="str">
            <v>NELSON</v>
          </cell>
        </row>
        <row r="46">
          <cell r="C46" t="str">
            <v>847-26</v>
          </cell>
          <cell r="D46">
            <v>1480000</v>
          </cell>
          <cell r="E46" t="str">
            <v>STURGEON</v>
          </cell>
        </row>
        <row r="47">
          <cell r="C47" t="str">
            <v>117-28</v>
          </cell>
          <cell r="D47">
            <v>1090000</v>
          </cell>
          <cell r="E47" t="str">
            <v>SPECTOR</v>
          </cell>
        </row>
        <row r="48">
          <cell r="C48" t="str">
            <v>233-26</v>
          </cell>
          <cell r="D48">
            <v>1230000</v>
          </cell>
          <cell r="E48" t="str">
            <v>YANAI</v>
          </cell>
        </row>
        <row r="49">
          <cell r="C49" t="str">
            <v>119-28</v>
          </cell>
          <cell r="D49">
            <v>1310000</v>
          </cell>
          <cell r="E49" t="str">
            <v>MALAVE</v>
          </cell>
        </row>
        <row r="50">
          <cell r="C50" t="str">
            <v>231-26</v>
          </cell>
          <cell r="D50">
            <v>1290000</v>
          </cell>
          <cell r="E50" t="str">
            <v>COOLAHAN</v>
          </cell>
        </row>
        <row r="51">
          <cell r="C51" t="str">
            <v>121-28</v>
          </cell>
          <cell r="D51">
            <v>1460000</v>
          </cell>
          <cell r="E51" t="str">
            <v>NELSON</v>
          </cell>
        </row>
        <row r="52">
          <cell r="C52" t="str">
            <v>228-26</v>
          </cell>
          <cell r="D52">
            <v>1800000</v>
          </cell>
          <cell r="E52" t="str">
            <v>CHANDLER</v>
          </cell>
        </row>
        <row r="53">
          <cell r="C53" t="str">
            <v>804-28</v>
          </cell>
          <cell r="D53">
            <v>2140000</v>
          </cell>
          <cell r="E53" t="str">
            <v>ROBINSON</v>
          </cell>
        </row>
        <row r="54">
          <cell r="C54" t="str">
            <v>227-26</v>
          </cell>
          <cell r="D54">
            <v>1800000</v>
          </cell>
          <cell r="E54" t="str">
            <v>CHANDLER</v>
          </cell>
        </row>
        <row r="55">
          <cell r="C55" t="str">
            <v>120-28</v>
          </cell>
          <cell r="D55">
            <v>1310000</v>
          </cell>
          <cell r="E55" t="str">
            <v>MALAVE</v>
          </cell>
        </row>
        <row r="56">
          <cell r="C56" t="str">
            <v>222-26</v>
          </cell>
          <cell r="D56">
            <v>1180000</v>
          </cell>
          <cell r="E56" t="str">
            <v>LEVERE</v>
          </cell>
        </row>
        <row r="57">
          <cell r="C57" t="str">
            <v>127-28</v>
          </cell>
          <cell r="D57">
            <v>2010000</v>
          </cell>
          <cell r="E57" t="str">
            <v>MAELZER</v>
          </cell>
        </row>
        <row r="58">
          <cell r="C58" t="str">
            <v>222-26</v>
          </cell>
          <cell r="D58">
            <v>1180000</v>
          </cell>
          <cell r="E58" t="str">
            <v>LEVERE</v>
          </cell>
        </row>
        <row r="59">
          <cell r="C59" t="str">
            <v>807-28</v>
          </cell>
          <cell r="D59">
            <v>2140000</v>
          </cell>
          <cell r="E59" t="str">
            <v>ROBINSON</v>
          </cell>
        </row>
        <row r="60">
          <cell r="C60" t="str">
            <v>233-27</v>
          </cell>
          <cell r="D60">
            <v>1300000</v>
          </cell>
          <cell r="E60" t="str">
            <v>LEVIN</v>
          </cell>
        </row>
        <row r="61">
          <cell r="C61" t="str">
            <v>229-26</v>
          </cell>
          <cell r="D61">
            <v>1180000</v>
          </cell>
          <cell r="E61" t="str">
            <v>LEVERE</v>
          </cell>
        </row>
        <row r="62">
          <cell r="C62" t="str">
            <v>228-27</v>
          </cell>
          <cell r="D62">
            <v>1290000</v>
          </cell>
          <cell r="E62" t="str">
            <v>COOLAHAN</v>
          </cell>
        </row>
        <row r="63">
          <cell r="C63" t="str">
            <v>239-26</v>
          </cell>
          <cell r="D63">
            <v>1290000</v>
          </cell>
          <cell r="E63" t="str">
            <v>COOLAHAN</v>
          </cell>
        </row>
        <row r="64">
          <cell r="C64" t="str">
            <v>834-27</v>
          </cell>
          <cell r="D64">
            <v>2040000</v>
          </cell>
          <cell r="E64" t="str">
            <v>MOSES</v>
          </cell>
        </row>
        <row r="65">
          <cell r="C65" t="str">
            <v>238-26</v>
          </cell>
          <cell r="D65">
            <v>1180000</v>
          </cell>
          <cell r="E65" t="str">
            <v>LEVERE</v>
          </cell>
        </row>
        <row r="66">
          <cell r="C66" t="str">
            <v>189-27</v>
          </cell>
          <cell r="D66">
            <v>1280000</v>
          </cell>
          <cell r="E66" t="str">
            <v>BARTLETT</v>
          </cell>
        </row>
        <row r="67">
          <cell r="C67" t="str">
            <v>101-27</v>
          </cell>
          <cell r="D67">
            <v>2010000</v>
          </cell>
          <cell r="E67" t="str">
            <v>MAELZER</v>
          </cell>
        </row>
        <row r="68">
          <cell r="C68" t="str">
            <v>183-27</v>
          </cell>
          <cell r="D68">
            <v>1770000</v>
          </cell>
          <cell r="E68" t="str">
            <v>BRUDER</v>
          </cell>
        </row>
        <row r="69">
          <cell r="C69" t="str">
            <v>107-27</v>
          </cell>
          <cell r="D69">
            <v>1090000</v>
          </cell>
          <cell r="E69" t="str">
            <v>SPECTOR</v>
          </cell>
        </row>
        <row r="70">
          <cell r="C70" t="str">
            <v>147-27</v>
          </cell>
          <cell r="D70">
            <v>1360000</v>
          </cell>
          <cell r="E70" t="str">
            <v>SANTIZO</v>
          </cell>
        </row>
        <row r="71">
          <cell r="C71" t="str">
            <v>109-27</v>
          </cell>
          <cell r="D71">
            <v>1460000</v>
          </cell>
          <cell r="E71" t="str">
            <v>NELSON</v>
          </cell>
        </row>
        <row r="72">
          <cell r="C72" t="str">
            <v>137-27</v>
          </cell>
          <cell r="D72">
            <v>1460000</v>
          </cell>
          <cell r="E72" t="str">
            <v>NELSON</v>
          </cell>
        </row>
        <row r="73">
          <cell r="C73" t="str">
            <v>108-27</v>
          </cell>
          <cell r="D73">
            <v>1090000</v>
          </cell>
          <cell r="E73" t="str">
            <v>SPECTOR</v>
          </cell>
        </row>
        <row r="74">
          <cell r="C74" t="str">
            <v>131-27</v>
          </cell>
          <cell r="D74">
            <v>1260000</v>
          </cell>
          <cell r="E74" t="str">
            <v>ACKERMAN</v>
          </cell>
        </row>
        <row r="75">
          <cell r="C75" t="str">
            <v>117-27</v>
          </cell>
          <cell r="D75">
            <v>1260000</v>
          </cell>
          <cell r="E75" t="str">
            <v>ACKERMAN</v>
          </cell>
        </row>
        <row r="76">
          <cell r="C76" t="str">
            <v>123-28</v>
          </cell>
          <cell r="D76">
            <v>900000</v>
          </cell>
          <cell r="E76" t="str">
            <v>ROCHA</v>
          </cell>
        </row>
        <row r="77">
          <cell r="C77" t="str">
            <v>117-27</v>
          </cell>
          <cell r="D77">
            <v>1260000</v>
          </cell>
          <cell r="E77" t="str">
            <v>ACKERMAN</v>
          </cell>
        </row>
        <row r="78">
          <cell r="C78" t="str">
            <v>801-28</v>
          </cell>
          <cell r="D78">
            <v>1830000</v>
          </cell>
          <cell r="E78" t="str">
            <v>YORK</v>
          </cell>
        </row>
        <row r="79">
          <cell r="C79" t="str">
            <v>801-27</v>
          </cell>
          <cell r="D79">
            <v>1110000</v>
          </cell>
          <cell r="E79" t="str">
            <v>STARKS</v>
          </cell>
        </row>
        <row r="80">
          <cell r="C80" t="str">
            <v>111-28</v>
          </cell>
          <cell r="D80">
            <v>1110000</v>
          </cell>
          <cell r="E80" t="str">
            <v>STARKS</v>
          </cell>
        </row>
        <row r="81">
          <cell r="C81" t="str">
            <v>112-27</v>
          </cell>
          <cell r="D81">
            <v>900000</v>
          </cell>
          <cell r="E81" t="str">
            <v>ROCHA</v>
          </cell>
        </row>
        <row r="82">
          <cell r="C82" t="str">
            <v>823-27</v>
          </cell>
          <cell r="D82">
            <v>2040000</v>
          </cell>
          <cell r="E82" t="str">
            <v>MOSES</v>
          </cell>
        </row>
        <row r="83">
          <cell r="C83" t="str">
            <v>118-27</v>
          </cell>
          <cell r="D83">
            <v>1260000</v>
          </cell>
          <cell r="E83" t="str">
            <v>ACKERMAN</v>
          </cell>
        </row>
        <row r="84">
          <cell r="C84" t="str">
            <v>821-27</v>
          </cell>
          <cell r="D84">
            <v>2040000</v>
          </cell>
          <cell r="E84" t="str">
            <v>MOSES</v>
          </cell>
        </row>
        <row r="85">
          <cell r="C85" t="str">
            <v>125-27</v>
          </cell>
          <cell r="D85">
            <v>900000</v>
          </cell>
          <cell r="E85" t="str">
            <v>ROCHA</v>
          </cell>
        </row>
        <row r="86">
          <cell r="C86" t="str">
            <v>819-27</v>
          </cell>
          <cell r="D86">
            <v>1100000</v>
          </cell>
          <cell r="E86" t="str">
            <v>GEBRETEKLE</v>
          </cell>
        </row>
        <row r="87">
          <cell r="C87" t="str">
            <v>816-27</v>
          </cell>
          <cell r="D87">
            <v>1100000</v>
          </cell>
          <cell r="E87" t="str">
            <v>GEBRETEKLE</v>
          </cell>
        </row>
        <row r="88">
          <cell r="C88" t="str">
            <v>148-27</v>
          </cell>
          <cell r="D88">
            <v>1360000</v>
          </cell>
          <cell r="E88" t="str">
            <v>SANTIZO</v>
          </cell>
        </row>
        <row r="89">
          <cell r="C89" t="str">
            <v>180-27</v>
          </cell>
          <cell r="D89">
            <v>1820000</v>
          </cell>
          <cell r="E89" t="str">
            <v>ADANE</v>
          </cell>
        </row>
        <row r="90">
          <cell r="C90" t="str">
            <v>807-27</v>
          </cell>
          <cell r="D90">
            <v>1100000</v>
          </cell>
          <cell r="E90" t="str">
            <v>GEBRETEKLE</v>
          </cell>
        </row>
        <row r="91">
          <cell r="C91" t="str">
            <v>198-27</v>
          </cell>
          <cell r="D91">
            <v>1770000</v>
          </cell>
          <cell r="E91" t="str">
            <v>BRUDER</v>
          </cell>
        </row>
        <row r="92">
          <cell r="C92" t="str">
            <v>805-27</v>
          </cell>
          <cell r="D92">
            <v>1110000</v>
          </cell>
          <cell r="E92" t="str">
            <v>STARKS</v>
          </cell>
        </row>
        <row r="93">
          <cell r="C93" t="str">
            <v>832-27</v>
          </cell>
          <cell r="D93">
            <v>2090000</v>
          </cell>
          <cell r="E93" t="str">
            <v>HAITHCOX</v>
          </cell>
        </row>
        <row r="94">
          <cell r="C94" t="str">
            <v>119-27</v>
          </cell>
          <cell r="D94">
            <v>1360000</v>
          </cell>
          <cell r="E94" t="str">
            <v>SANTIZO</v>
          </cell>
        </row>
        <row r="95">
          <cell r="C95" t="str">
            <v>206-27</v>
          </cell>
          <cell r="D95">
            <v>1120000</v>
          </cell>
          <cell r="E95" t="str">
            <v>LOCKLEAR</v>
          </cell>
        </row>
        <row r="96">
          <cell r="C96" t="str">
            <v>311-26</v>
          </cell>
          <cell r="D96">
            <v>1290000</v>
          </cell>
          <cell r="E96" t="str">
            <v>COOLAHAN</v>
          </cell>
        </row>
        <row r="97">
          <cell r="C97" t="str">
            <v>839-27</v>
          </cell>
          <cell r="D97">
            <v>2090000</v>
          </cell>
          <cell r="E97" t="str">
            <v>HAITHCOX</v>
          </cell>
        </row>
        <row r="98">
          <cell r="C98" t="str">
            <v>242-26</v>
          </cell>
          <cell r="D98">
            <v>1230000</v>
          </cell>
          <cell r="E98" t="str">
            <v>YANAI</v>
          </cell>
        </row>
        <row r="99">
          <cell r="C99" t="str">
            <v>844-27</v>
          </cell>
          <cell r="D99">
            <v>2090000</v>
          </cell>
          <cell r="E99" t="str">
            <v>HAITHCOX</v>
          </cell>
        </row>
        <row r="100">
          <cell r="C100" t="str">
            <v>113-28</v>
          </cell>
          <cell r="D100">
            <v>2010000</v>
          </cell>
          <cell r="E100" t="str">
            <v>MAELZER</v>
          </cell>
        </row>
        <row r="101">
          <cell r="C101" t="str">
            <v>237-27</v>
          </cell>
          <cell r="D101">
            <v>1480000</v>
          </cell>
          <cell r="E101" t="str">
            <v>STURGEON</v>
          </cell>
        </row>
        <row r="102">
          <cell r="C102" t="str">
            <v>244-27</v>
          </cell>
          <cell r="D102">
            <v>1290000</v>
          </cell>
          <cell r="E102" t="str">
            <v>COOLAHAN</v>
          </cell>
        </row>
        <row r="103">
          <cell r="C103" t="str">
            <v>103-28</v>
          </cell>
          <cell r="D103">
            <v>1090000</v>
          </cell>
          <cell r="E103" t="str">
            <v>SPECTOR</v>
          </cell>
        </row>
        <row r="104">
          <cell r="C104" t="str">
            <v>234-27</v>
          </cell>
          <cell r="D104">
            <v>1300000</v>
          </cell>
          <cell r="E104" t="str">
            <v>LEVIN</v>
          </cell>
        </row>
        <row r="105">
          <cell r="C105" t="str">
            <v>104-28</v>
          </cell>
          <cell r="D105">
            <v>1090000</v>
          </cell>
          <cell r="E105" t="str">
            <v>SPECTOR</v>
          </cell>
        </row>
        <row r="106">
          <cell r="C106" t="str">
            <v>841-27</v>
          </cell>
          <cell r="D106">
            <v>2040000</v>
          </cell>
          <cell r="E106" t="str">
            <v>MOSES</v>
          </cell>
        </row>
        <row r="107">
          <cell r="C107" t="str">
            <v>128-27</v>
          </cell>
          <cell r="D107">
            <v>2010000</v>
          </cell>
          <cell r="E107" t="str">
            <v>MAELZER</v>
          </cell>
        </row>
        <row r="108">
          <cell r="C108" t="str">
            <v>219-27</v>
          </cell>
          <cell r="D108">
            <v>1290000</v>
          </cell>
          <cell r="E108" t="str">
            <v>COOLAHAN</v>
          </cell>
        </row>
        <row r="109">
          <cell r="C109" t="str">
            <v>147-27</v>
          </cell>
          <cell r="D109">
            <v>1360000</v>
          </cell>
          <cell r="E109" t="str">
            <v>SANTIZO</v>
          </cell>
        </row>
        <row r="110">
          <cell r="C110" t="str">
            <v>202-27</v>
          </cell>
          <cell r="D110">
            <v>940000</v>
          </cell>
          <cell r="E110" t="str">
            <v>BONDS</v>
          </cell>
        </row>
        <row r="111">
          <cell r="C111" t="str">
            <v>186-27</v>
          </cell>
          <cell r="D111">
            <v>950000</v>
          </cell>
          <cell r="E111" t="str">
            <v>WEBSTER</v>
          </cell>
        </row>
        <row r="112">
          <cell r="C112" t="str">
            <v>196-27</v>
          </cell>
          <cell r="D112">
            <v>1140000</v>
          </cell>
          <cell r="E112" t="str">
            <v>YOUNG</v>
          </cell>
        </row>
        <row r="113">
          <cell r="C113" t="str">
            <v>193-27</v>
          </cell>
          <cell r="D113">
            <v>1820000</v>
          </cell>
          <cell r="E113" t="str">
            <v>ADANE</v>
          </cell>
        </row>
        <row r="114">
          <cell r="C114" t="str">
            <v>904-27</v>
          </cell>
          <cell r="D114">
            <v>2090000</v>
          </cell>
          <cell r="E114" t="str">
            <v>HAITHCOX</v>
          </cell>
        </row>
        <row r="115">
          <cell r="C115" t="str">
            <v>194-27</v>
          </cell>
          <cell r="D115">
            <v>1820000</v>
          </cell>
          <cell r="E115" t="str">
            <v>ADANE</v>
          </cell>
        </row>
        <row r="116">
          <cell r="C116" t="str">
            <v>178-27</v>
          </cell>
          <cell r="D116">
            <v>1120000</v>
          </cell>
          <cell r="E116" t="str">
            <v>LOCKLEAR</v>
          </cell>
        </row>
        <row r="117">
          <cell r="C117" t="str">
            <v>224-27</v>
          </cell>
          <cell r="D117">
            <v>2150000</v>
          </cell>
          <cell r="E117" t="str">
            <v>SWANSON</v>
          </cell>
        </row>
        <row r="118">
          <cell r="C118" t="str">
            <v>179-27</v>
          </cell>
          <cell r="D118">
            <v>1820000</v>
          </cell>
          <cell r="E118" t="str">
            <v>ADANE</v>
          </cell>
        </row>
        <row r="119">
          <cell r="C119" t="str">
            <v>229-27</v>
          </cell>
          <cell r="D119">
            <v>1480000</v>
          </cell>
          <cell r="E119" t="str">
            <v>STURGEON</v>
          </cell>
        </row>
        <row r="120">
          <cell r="C120" t="str">
            <v>177-27</v>
          </cell>
          <cell r="D120">
            <v>1120000</v>
          </cell>
          <cell r="E120" t="str">
            <v>LOCKLEAR</v>
          </cell>
        </row>
        <row r="121">
          <cell r="C121" t="str">
            <v>241-27</v>
          </cell>
          <cell r="D121">
            <v>1300000</v>
          </cell>
          <cell r="E121" t="str">
            <v>LEVIN</v>
          </cell>
        </row>
        <row r="122">
          <cell r="C122" t="str">
            <v>819-27</v>
          </cell>
          <cell r="D122">
            <v>1100000</v>
          </cell>
          <cell r="E122" t="str">
            <v>GEBRETEKLE</v>
          </cell>
        </row>
        <row r="123">
          <cell r="C123" t="str">
            <v>242-27</v>
          </cell>
          <cell r="D123">
            <v>1300000</v>
          </cell>
          <cell r="E123" t="str">
            <v>LEVIN</v>
          </cell>
        </row>
        <row r="124">
          <cell r="C124" t="str">
            <v>165-27</v>
          </cell>
          <cell r="D124">
            <v>1820000</v>
          </cell>
          <cell r="E124" t="str">
            <v>ADANE</v>
          </cell>
        </row>
        <row r="125">
          <cell r="C125" t="str">
            <v>302-28</v>
          </cell>
          <cell r="D125">
            <v>2010000</v>
          </cell>
          <cell r="E125" t="str">
            <v>MAELZER</v>
          </cell>
        </row>
        <row r="126">
          <cell r="C126" t="str">
            <v>132-27</v>
          </cell>
          <cell r="D126">
            <v>1260000</v>
          </cell>
          <cell r="E126" t="str">
            <v>ACKERMAN</v>
          </cell>
        </row>
        <row r="127">
          <cell r="C127" t="str">
            <v>106-28</v>
          </cell>
          <cell r="D127">
            <v>1310000</v>
          </cell>
          <cell r="E127" t="str">
            <v>MALAVE</v>
          </cell>
        </row>
        <row r="128">
          <cell r="C128" t="str">
            <v>244-26</v>
          </cell>
          <cell r="D128">
            <v>1800000</v>
          </cell>
          <cell r="E128" t="str">
            <v>CHANDLER</v>
          </cell>
        </row>
        <row r="129">
          <cell r="C129" t="str">
            <v>115-28</v>
          </cell>
          <cell r="D129">
            <v>1190000</v>
          </cell>
          <cell r="E129" t="str">
            <v>BRANNON</v>
          </cell>
        </row>
        <row r="130">
          <cell r="C130" t="str">
            <v>113-28</v>
          </cell>
          <cell r="D130">
            <v>2010000</v>
          </cell>
          <cell r="E130" t="str">
            <v>MAELZER</v>
          </cell>
        </row>
        <row r="131">
          <cell r="C131" t="str">
            <v>122-27</v>
          </cell>
          <cell r="D131">
            <v>1090000</v>
          </cell>
          <cell r="E131" t="str">
            <v>SPECTOR</v>
          </cell>
        </row>
        <row r="132">
          <cell r="C132" t="str">
            <v>238-27</v>
          </cell>
          <cell r="D132">
            <v>1480000</v>
          </cell>
          <cell r="E132" t="str">
            <v>STURGEON</v>
          </cell>
        </row>
        <row r="133">
          <cell r="C133" t="str">
            <v>151-27</v>
          </cell>
          <cell r="D133">
            <v>1460000</v>
          </cell>
          <cell r="E133" t="str">
            <v>NELSON</v>
          </cell>
        </row>
        <row r="134">
          <cell r="C134" t="str">
            <v>232-27</v>
          </cell>
          <cell r="D134">
            <v>2150000</v>
          </cell>
          <cell r="E134" t="str">
            <v>SWANSON</v>
          </cell>
        </row>
        <row r="135">
          <cell r="C135" t="str">
            <v>154-27</v>
          </cell>
          <cell r="D135">
            <v>900000</v>
          </cell>
          <cell r="E135" t="str">
            <v>ROCHA</v>
          </cell>
        </row>
        <row r="136">
          <cell r="C136" t="str">
            <v>218-27</v>
          </cell>
          <cell r="D136">
            <v>1300000</v>
          </cell>
          <cell r="E136" t="str">
            <v>LEVIN</v>
          </cell>
        </row>
        <row r="137">
          <cell r="C137" t="str">
            <v>158-27</v>
          </cell>
          <cell r="D137">
            <v>1190000</v>
          </cell>
          <cell r="E137" t="str">
            <v>BRANNON</v>
          </cell>
        </row>
        <row r="138">
          <cell r="C138" t="str">
            <v>827-27</v>
          </cell>
          <cell r="D138">
            <v>2090000</v>
          </cell>
          <cell r="E138" t="str">
            <v>HAITHCOX</v>
          </cell>
        </row>
        <row r="139">
          <cell r="C139" t="str">
            <v>195-27</v>
          </cell>
          <cell r="D139">
            <v>1140000</v>
          </cell>
          <cell r="E139" t="str">
            <v>YOUNG</v>
          </cell>
        </row>
        <row r="140">
          <cell r="C140" t="str">
            <v>190-27</v>
          </cell>
          <cell r="D140">
            <v>1280000</v>
          </cell>
          <cell r="E140" t="str">
            <v>BARTLETT</v>
          </cell>
        </row>
        <row r="141">
          <cell r="C141" t="str">
            <v>215-27</v>
          </cell>
          <cell r="D141">
            <v>950000</v>
          </cell>
          <cell r="E141" t="str">
            <v>WEBSTER</v>
          </cell>
        </row>
        <row r="142">
          <cell r="C142" t="str">
            <v>168-27</v>
          </cell>
          <cell r="D142">
            <v>1140000</v>
          </cell>
          <cell r="E142" t="str">
            <v>YOUNG</v>
          </cell>
        </row>
        <row r="143">
          <cell r="C143" t="str">
            <v>837-27</v>
          </cell>
          <cell r="D143">
            <v>2040000</v>
          </cell>
          <cell r="E143" t="str">
            <v>MOSES</v>
          </cell>
        </row>
        <row r="144">
          <cell r="C144" t="str">
            <v>166-27</v>
          </cell>
          <cell r="D144">
            <v>1820000</v>
          </cell>
          <cell r="E144" t="str">
            <v>ADANE</v>
          </cell>
        </row>
        <row r="145">
          <cell r="C145" t="str">
            <v>222-27</v>
          </cell>
          <cell r="D145">
            <v>1480000</v>
          </cell>
          <cell r="E145" t="str">
            <v>STURGEON</v>
          </cell>
        </row>
        <row r="146">
          <cell r="C146" t="str">
            <v>819-27</v>
          </cell>
          <cell r="D146">
            <v>1100000</v>
          </cell>
          <cell r="E146" t="str">
            <v>GEBRETEKLE</v>
          </cell>
        </row>
        <row r="147">
          <cell r="C147" t="str">
            <v>231-27</v>
          </cell>
          <cell r="D147">
            <v>2150000</v>
          </cell>
          <cell r="E147" t="str">
            <v>SWANSON</v>
          </cell>
        </row>
        <row r="148">
          <cell r="C148" t="str">
            <v>803-27</v>
          </cell>
          <cell r="D148">
            <v>1100000</v>
          </cell>
          <cell r="E148" t="str">
            <v>GEBRETEKLE</v>
          </cell>
        </row>
        <row r="149">
          <cell r="C149" t="str">
            <v>309-27</v>
          </cell>
          <cell r="D149">
            <v>1480000</v>
          </cell>
          <cell r="E149" t="str">
            <v>STURGEON</v>
          </cell>
        </row>
        <row r="150">
          <cell r="C150" t="str">
            <v>800-27</v>
          </cell>
          <cell r="D150">
            <v>1110000</v>
          </cell>
          <cell r="E150" t="str">
            <v>STARKS</v>
          </cell>
        </row>
        <row r="151">
          <cell r="C151" t="str">
            <v>114-28</v>
          </cell>
          <cell r="D151">
            <v>2010000</v>
          </cell>
          <cell r="E151" t="str">
            <v>MAELZER</v>
          </cell>
        </row>
        <row r="152">
          <cell r="C152" t="str">
            <v>104-27</v>
          </cell>
          <cell r="D152">
            <v>1260000</v>
          </cell>
          <cell r="E152" t="str">
            <v>ACKERMAN</v>
          </cell>
        </row>
        <row r="153">
          <cell r="C153" t="str">
            <v>125-28</v>
          </cell>
          <cell r="D153">
            <v>1360000</v>
          </cell>
          <cell r="E153" t="str">
            <v>SANTIZO</v>
          </cell>
        </row>
        <row r="154">
          <cell r="C154" t="str">
            <v>302-27</v>
          </cell>
          <cell r="D154">
            <v>2010000</v>
          </cell>
          <cell r="E154" t="str">
            <v>MAELZER</v>
          </cell>
        </row>
        <row r="155">
          <cell r="C155" t="str">
            <v>129-28</v>
          </cell>
          <cell r="D155">
            <v>1190000</v>
          </cell>
          <cell r="E155" t="str">
            <v>BRANNON</v>
          </cell>
        </row>
        <row r="156">
          <cell r="C156" t="str">
            <v>313-26</v>
          </cell>
          <cell r="D156">
            <v>1230000</v>
          </cell>
          <cell r="E156" t="str">
            <v>YANAI</v>
          </cell>
        </row>
        <row r="157">
          <cell r="C157" t="str">
            <v>810-27</v>
          </cell>
          <cell r="D157">
            <v>1110000</v>
          </cell>
          <cell r="E157" t="str">
            <v>STARKS</v>
          </cell>
        </row>
        <row r="158">
          <cell r="C158" t="str">
            <v>803-28</v>
          </cell>
          <cell r="D158">
            <v>2140000</v>
          </cell>
          <cell r="E158" t="str">
            <v>ROBINSON</v>
          </cell>
        </row>
        <row r="159">
          <cell r="C159" t="str">
            <v>134-27</v>
          </cell>
          <cell r="D159">
            <v>1360000</v>
          </cell>
          <cell r="E159" t="str">
            <v>SANTIZO</v>
          </cell>
        </row>
        <row r="160">
          <cell r="C160" t="str">
            <v>110-28</v>
          </cell>
          <cell r="D160">
            <v>900000</v>
          </cell>
          <cell r="E160" t="str">
            <v>ROCHA</v>
          </cell>
        </row>
        <row r="161">
          <cell r="C161" t="str">
            <v>142-27</v>
          </cell>
          <cell r="D161">
            <v>2010000</v>
          </cell>
          <cell r="E161" t="str">
            <v>MAELZER</v>
          </cell>
        </row>
        <row r="162">
          <cell r="C162" t="str">
            <v>209-27</v>
          </cell>
          <cell r="D162">
            <v>1480000</v>
          </cell>
          <cell r="E162" t="str">
            <v>STURGEON</v>
          </cell>
        </row>
        <row r="163">
          <cell r="C163" t="str">
            <v>153-27</v>
          </cell>
          <cell r="D163">
            <v>900000</v>
          </cell>
          <cell r="E163" t="str">
            <v>ROCHA</v>
          </cell>
        </row>
        <row r="164">
          <cell r="C164" t="str">
            <v>192-27</v>
          </cell>
          <cell r="D164">
            <v>1120000</v>
          </cell>
          <cell r="E164" t="str">
            <v>LOCKLEAR</v>
          </cell>
        </row>
        <row r="165">
          <cell r="C165" t="str">
            <v>161-27</v>
          </cell>
          <cell r="D165">
            <v>1280000</v>
          </cell>
          <cell r="E165" t="str">
            <v>BARTLETT</v>
          </cell>
        </row>
        <row r="166">
          <cell r="C166" t="str">
            <v>183-27</v>
          </cell>
          <cell r="D166">
            <v>1770000</v>
          </cell>
          <cell r="E166" t="str">
            <v>BRUDER</v>
          </cell>
        </row>
        <row r="167">
          <cell r="C167" t="str">
            <v>163-27</v>
          </cell>
          <cell r="D167">
            <v>1120000</v>
          </cell>
          <cell r="E167" t="str">
            <v>LOCKLEAR</v>
          </cell>
        </row>
        <row r="168">
          <cell r="C168" t="str">
            <v>822-27</v>
          </cell>
          <cell r="D168">
            <v>2040000</v>
          </cell>
          <cell r="E168" t="str">
            <v>MOSES</v>
          </cell>
        </row>
        <row r="169">
          <cell r="C169" t="str">
            <v>189-27</v>
          </cell>
          <cell r="D169">
            <v>1280000</v>
          </cell>
          <cell r="E169" t="str">
            <v>BARTLETT</v>
          </cell>
        </row>
        <row r="170">
          <cell r="C170" t="str">
            <v>171-27</v>
          </cell>
          <cell r="D170">
            <v>950000</v>
          </cell>
          <cell r="E170" t="str">
            <v>WEBSTER</v>
          </cell>
        </row>
        <row r="171">
          <cell r="C171" t="str">
            <v>212-27</v>
          </cell>
          <cell r="D171">
            <v>1140000</v>
          </cell>
          <cell r="E171" t="str">
            <v>YOUNG</v>
          </cell>
        </row>
        <row r="172">
          <cell r="C172" t="str">
            <v>157-27</v>
          </cell>
          <cell r="D172">
            <v>1190000</v>
          </cell>
          <cell r="E172" t="str">
            <v>BRANNON</v>
          </cell>
        </row>
        <row r="173">
          <cell r="C173" t="str">
            <v>109-28</v>
          </cell>
          <cell r="D173">
            <v>900000</v>
          </cell>
          <cell r="E173" t="str">
            <v>ROCHA</v>
          </cell>
        </row>
        <row r="174">
          <cell r="C174" t="str">
            <v>129-27</v>
          </cell>
          <cell r="D174">
            <v>1190000</v>
          </cell>
          <cell r="E174" t="str">
            <v>BRANNON</v>
          </cell>
        </row>
        <row r="175">
          <cell r="C175" t="str">
            <v>175-27</v>
          </cell>
          <cell r="D175">
            <v>1280000</v>
          </cell>
          <cell r="E175" t="str">
            <v>BARTLETT</v>
          </cell>
        </row>
        <row r="176">
          <cell r="C176" t="str">
            <v>129-27</v>
          </cell>
          <cell r="D176">
            <v>1190000</v>
          </cell>
          <cell r="E176" t="str">
            <v>BRANNON</v>
          </cell>
        </row>
        <row r="177">
          <cell r="C177" t="str">
            <v>170-27</v>
          </cell>
          <cell r="D177">
            <v>1770000</v>
          </cell>
          <cell r="E177" t="str">
            <v>BRUDER</v>
          </cell>
        </row>
        <row r="178">
          <cell r="C178" t="str">
            <v>120-27</v>
          </cell>
          <cell r="D178">
            <v>1360000</v>
          </cell>
          <cell r="E178" t="str">
            <v>SANTIZO</v>
          </cell>
        </row>
        <row r="179">
          <cell r="C179" t="str">
            <v>172-27</v>
          </cell>
          <cell r="D179">
            <v>950000</v>
          </cell>
          <cell r="E179" t="str">
            <v>WEBSTER</v>
          </cell>
        </row>
        <row r="180">
          <cell r="C180" t="str">
            <v>121-27</v>
          </cell>
          <cell r="D180">
            <v>1090000</v>
          </cell>
          <cell r="E180" t="str">
            <v>SPECTOR</v>
          </cell>
        </row>
        <row r="181">
          <cell r="C181" t="str">
            <v>233-27</v>
          </cell>
          <cell r="D181">
            <v>1300000</v>
          </cell>
          <cell r="E181" t="str">
            <v>LEVIN</v>
          </cell>
        </row>
        <row r="182">
          <cell r="C182" t="str">
            <v>115-27</v>
          </cell>
          <cell r="D182">
            <v>1190000</v>
          </cell>
          <cell r="E182" t="str">
            <v>BRANNON</v>
          </cell>
        </row>
        <row r="183">
          <cell r="C183" t="str">
            <v>304-28</v>
          </cell>
          <cell r="D183">
            <v>1090000</v>
          </cell>
          <cell r="E183" t="str">
            <v>SPECTOR</v>
          </cell>
        </row>
        <row r="184">
          <cell r="C184" t="str">
            <v>237-26</v>
          </cell>
          <cell r="D184">
            <v>1180000</v>
          </cell>
          <cell r="E184" t="str">
            <v>LEVERE</v>
          </cell>
        </row>
        <row r="185">
          <cell r="C185" t="str">
            <v>107-28</v>
          </cell>
          <cell r="D185">
            <v>1460000</v>
          </cell>
          <cell r="E185" t="str">
            <v>NELSON</v>
          </cell>
        </row>
        <row r="186">
          <cell r="C186" t="str">
            <v>235-26</v>
          </cell>
          <cell r="D186">
            <v>1800000</v>
          </cell>
          <cell r="E186" t="str">
            <v>CHANDLER</v>
          </cell>
        </row>
        <row r="187">
          <cell r="C187" t="str">
            <v>843-26</v>
          </cell>
          <cell r="D187">
            <v>1770000</v>
          </cell>
          <cell r="E187" t="str">
            <v>BRUDER</v>
          </cell>
        </row>
        <row r="188">
          <cell r="C188" t="str">
            <v>226-26</v>
          </cell>
          <cell r="D188">
            <v>1230000</v>
          </cell>
          <cell r="E188" t="str">
            <v>YANAI</v>
          </cell>
        </row>
        <row r="189">
          <cell r="C189" t="str">
            <v>842-26</v>
          </cell>
          <cell r="D189">
            <v>1770000</v>
          </cell>
          <cell r="E189" t="str">
            <v>BRUDER</v>
          </cell>
        </row>
        <row r="190">
          <cell r="C190" t="str">
            <v>224-26</v>
          </cell>
          <cell r="D190">
            <v>1290000</v>
          </cell>
          <cell r="E190" t="str">
            <v>COOLAHAN</v>
          </cell>
        </row>
        <row r="191">
          <cell r="C191" t="str">
            <v>845-26</v>
          </cell>
          <cell r="D191">
            <v>1480000</v>
          </cell>
          <cell r="E191" t="str">
            <v>STURGEON</v>
          </cell>
        </row>
        <row r="192">
          <cell r="C192" t="str">
            <v>225-26</v>
          </cell>
          <cell r="D192">
            <v>1230000</v>
          </cell>
          <cell r="E192" t="str">
            <v>YANAI</v>
          </cell>
        </row>
        <row r="193">
          <cell r="C193" t="str">
            <v>241-26</v>
          </cell>
          <cell r="D193">
            <v>1230000</v>
          </cell>
          <cell r="E193" t="str">
            <v>YANAI</v>
          </cell>
        </row>
        <row r="194">
          <cell r="C194" t="str">
            <v>220-26</v>
          </cell>
          <cell r="D194">
            <v>1800000</v>
          </cell>
          <cell r="E194" t="str">
            <v>CHANDLER</v>
          </cell>
        </row>
        <row r="195">
          <cell r="C195" t="str">
            <v>315-26</v>
          </cell>
          <cell r="D195">
            <v>1800000</v>
          </cell>
          <cell r="E195" t="str">
            <v>CHANDLER</v>
          </cell>
        </row>
        <row r="196">
          <cell r="C196" t="str">
            <v>223-26</v>
          </cell>
          <cell r="D196">
            <v>1290000</v>
          </cell>
          <cell r="E196" t="str">
            <v>COOLAHAN</v>
          </cell>
        </row>
        <row r="197">
          <cell r="C197" t="str">
            <v>102-27</v>
          </cell>
          <cell r="D197">
            <v>2010000</v>
          </cell>
          <cell r="E197" t="str">
            <v>MAELZER</v>
          </cell>
        </row>
        <row r="198">
          <cell r="C198" t="str">
            <v>313-27</v>
          </cell>
          <cell r="D198">
            <v>1300000</v>
          </cell>
          <cell r="E198" t="str">
            <v>LEVIN</v>
          </cell>
        </row>
        <row r="199">
          <cell r="C199" t="str">
            <v>804-27</v>
          </cell>
          <cell r="D199">
            <v>1100000</v>
          </cell>
          <cell r="E199" t="str">
            <v>GEBRETEKLE</v>
          </cell>
        </row>
        <row r="200">
          <cell r="C200" t="str">
            <v>235-27</v>
          </cell>
          <cell r="D200">
            <v>1290000</v>
          </cell>
          <cell r="E200" t="str">
            <v>COOLAHAN</v>
          </cell>
        </row>
        <row r="201">
          <cell r="C201" t="str">
            <v>138-27</v>
          </cell>
          <cell r="D201">
            <v>1460000</v>
          </cell>
          <cell r="E201" t="str">
            <v>NELSON</v>
          </cell>
        </row>
        <row r="202">
          <cell r="C202" t="str">
            <v>842-27</v>
          </cell>
          <cell r="D202">
            <v>2040000</v>
          </cell>
          <cell r="E202" t="str">
            <v>MOSES</v>
          </cell>
        </row>
        <row r="203">
          <cell r="C203" t="str">
            <v>815-27</v>
          </cell>
          <cell r="D203">
            <v>1100000</v>
          </cell>
          <cell r="E203" t="str">
            <v>GEBRETEKLE</v>
          </cell>
        </row>
        <row r="204">
          <cell r="C204" t="str">
            <v>214-27</v>
          </cell>
          <cell r="D204">
            <v>2150000</v>
          </cell>
          <cell r="E204" t="str">
            <v>SWANSON</v>
          </cell>
        </row>
        <row r="205">
          <cell r="C205" t="str">
            <v>829-27</v>
          </cell>
          <cell r="D205">
            <v>2040000</v>
          </cell>
          <cell r="E205" t="str">
            <v>MOSES</v>
          </cell>
        </row>
        <row r="206">
          <cell r="C206" t="str">
            <v>831-27</v>
          </cell>
          <cell r="D206">
            <v>2090000</v>
          </cell>
          <cell r="E206" t="str">
            <v>HAITHCOX</v>
          </cell>
        </row>
        <row r="207">
          <cell r="C207" t="str">
            <v>908-27</v>
          </cell>
          <cell r="D207">
            <v>2090000</v>
          </cell>
          <cell r="E207" t="str">
            <v>HAITHCOX</v>
          </cell>
        </row>
        <row r="208">
          <cell r="C208" t="str">
            <v>195-27</v>
          </cell>
          <cell r="D208">
            <v>1140000</v>
          </cell>
          <cell r="E208" t="str">
            <v>YOUNG</v>
          </cell>
        </row>
        <row r="209">
          <cell r="C209" t="str">
            <v>119-27</v>
          </cell>
          <cell r="D209">
            <v>1360000</v>
          </cell>
          <cell r="E209" t="str">
            <v>SANTIZO</v>
          </cell>
        </row>
        <row r="210">
          <cell r="C210" t="str">
            <v>140-27</v>
          </cell>
          <cell r="D210">
            <v>900000</v>
          </cell>
          <cell r="E210" t="str">
            <v>ROCHA</v>
          </cell>
        </row>
        <row r="211">
          <cell r="C211" t="str">
            <v>807-27</v>
          </cell>
          <cell r="D211">
            <v>1100000</v>
          </cell>
          <cell r="E211" t="str">
            <v>GEBRETEKLE</v>
          </cell>
        </row>
        <row r="212">
          <cell r="C212" t="str">
            <v>112-28</v>
          </cell>
          <cell r="D212">
            <v>1110000</v>
          </cell>
          <cell r="E212" t="str">
            <v>STARKS</v>
          </cell>
        </row>
        <row r="213">
          <cell r="C213" t="str">
            <v>130-27</v>
          </cell>
          <cell r="D213">
            <v>1190000</v>
          </cell>
          <cell r="E213" t="str">
            <v>BRANNON</v>
          </cell>
        </row>
        <row r="214">
          <cell r="C214" t="str">
            <v>105-28</v>
          </cell>
          <cell r="D214">
            <v>1310000</v>
          </cell>
          <cell r="E214" t="str">
            <v>MALAVE</v>
          </cell>
        </row>
        <row r="215">
          <cell r="C215" t="str">
            <v>144-27</v>
          </cell>
          <cell r="D215">
            <v>1190000</v>
          </cell>
          <cell r="E215" t="str">
            <v>BRANNON</v>
          </cell>
        </row>
        <row r="216">
          <cell r="C216" t="str">
            <v>HELVIE-27</v>
          </cell>
          <cell r="D216">
            <v>1540000</v>
          </cell>
          <cell r="E216" t="str">
            <v>HELVIE</v>
          </cell>
        </row>
        <row r="217">
          <cell r="C217" t="str">
            <v>167-27</v>
          </cell>
          <cell r="D217">
            <v>1140000</v>
          </cell>
          <cell r="E217" t="str">
            <v>YOUNG</v>
          </cell>
        </row>
        <row r="218">
          <cell r="C218" t="str">
            <v>213-27</v>
          </cell>
          <cell r="D218">
            <v>2150000</v>
          </cell>
          <cell r="E218" t="str">
            <v>SWANSON</v>
          </cell>
        </row>
        <row r="219">
          <cell r="C219" t="str">
            <v>175-27</v>
          </cell>
          <cell r="D219">
            <v>1280000</v>
          </cell>
          <cell r="E219" t="str">
            <v>BARTLETT</v>
          </cell>
        </row>
        <row r="220">
          <cell r="C220" t="str">
            <v>169-27</v>
          </cell>
          <cell r="D220">
            <v>1770000</v>
          </cell>
          <cell r="E220" t="str">
            <v>BRUDER</v>
          </cell>
        </row>
        <row r="221">
          <cell r="C221" t="str">
            <v>187-27</v>
          </cell>
          <cell r="D221">
            <v>940000</v>
          </cell>
          <cell r="E221" t="str">
            <v>BONDS</v>
          </cell>
        </row>
        <row r="222">
          <cell r="C222" t="str">
            <v>143-27</v>
          </cell>
          <cell r="D222">
            <v>1190000</v>
          </cell>
          <cell r="E222" t="str">
            <v>BRANNON</v>
          </cell>
        </row>
        <row r="223">
          <cell r="C223" t="str">
            <v>188-27</v>
          </cell>
          <cell r="D223">
            <v>940000</v>
          </cell>
          <cell r="E223" t="str">
            <v>BONDS</v>
          </cell>
        </row>
        <row r="224">
          <cell r="C224" t="str">
            <v>136-27</v>
          </cell>
          <cell r="D224">
            <v>1090000</v>
          </cell>
          <cell r="E224" t="str">
            <v>SPECTOR</v>
          </cell>
        </row>
        <row r="225">
          <cell r="C225" t="str">
            <v>201-27</v>
          </cell>
          <cell r="D225">
            <v>940000</v>
          </cell>
          <cell r="E225" t="str">
            <v>BONDS</v>
          </cell>
        </row>
        <row r="226">
          <cell r="C226" t="str">
            <v>122-28</v>
          </cell>
          <cell r="D226">
            <v>1460000</v>
          </cell>
          <cell r="E226" t="str">
            <v>NELSON</v>
          </cell>
        </row>
        <row r="227">
          <cell r="C227" t="str">
            <v>830-27</v>
          </cell>
          <cell r="D227">
            <v>2040000</v>
          </cell>
          <cell r="E227" t="str">
            <v>MOSES</v>
          </cell>
        </row>
        <row r="228">
          <cell r="C228" t="str">
            <v>114-28</v>
          </cell>
          <cell r="D228">
            <v>2010000</v>
          </cell>
          <cell r="E228" t="str">
            <v>MAELZER</v>
          </cell>
        </row>
        <row r="229">
          <cell r="C229" t="str">
            <v>200-27</v>
          </cell>
          <cell r="D229">
            <v>950000</v>
          </cell>
          <cell r="E229" t="str">
            <v>WEBSTER</v>
          </cell>
        </row>
        <row r="230">
          <cell r="C230" t="str">
            <v>228-27</v>
          </cell>
          <cell r="D230">
            <v>1290000</v>
          </cell>
          <cell r="E230" t="str">
            <v>COOLAHAN</v>
          </cell>
        </row>
        <row r="231">
          <cell r="C231" t="str">
            <v>833-27</v>
          </cell>
          <cell r="D231">
            <v>2040000</v>
          </cell>
          <cell r="E231" t="str">
            <v>MOSES</v>
          </cell>
        </row>
        <row r="232">
          <cell r="C232" t="str">
            <v>220-27</v>
          </cell>
          <cell r="D232">
            <v>1290000</v>
          </cell>
          <cell r="E232" t="str">
            <v>COOLAHAN</v>
          </cell>
        </row>
        <row r="233">
          <cell r="C233" t="str">
            <v>129-27</v>
          </cell>
          <cell r="D233">
            <v>1190000</v>
          </cell>
          <cell r="E233" t="str">
            <v>BRANNON</v>
          </cell>
        </row>
        <row r="234">
          <cell r="C234" t="str">
            <v>213-27</v>
          </cell>
          <cell r="D234">
            <v>2150000</v>
          </cell>
          <cell r="E234" t="str">
            <v>SWANSON</v>
          </cell>
        </row>
        <row r="235">
          <cell r="C235" t="str">
            <v>808-27</v>
          </cell>
          <cell r="D235">
            <v>1100000</v>
          </cell>
          <cell r="E235" t="str">
            <v>GEBRETEKLE</v>
          </cell>
        </row>
        <row r="236">
          <cell r="C236" t="str">
            <v>221-27</v>
          </cell>
          <cell r="D236">
            <v>1480000</v>
          </cell>
          <cell r="E236" t="str">
            <v>STURGEON</v>
          </cell>
        </row>
        <row r="237">
          <cell r="C237" t="str">
            <v>174-27</v>
          </cell>
          <cell r="D237">
            <v>940000</v>
          </cell>
          <cell r="E237" t="str">
            <v>BONDS</v>
          </cell>
        </row>
        <row r="238">
          <cell r="C238" t="str">
            <v>217-27</v>
          </cell>
          <cell r="D238">
            <v>1300000</v>
          </cell>
          <cell r="E238" t="str">
            <v>LEVIN</v>
          </cell>
        </row>
        <row r="239">
          <cell r="C239" t="str">
            <v>824-27</v>
          </cell>
          <cell r="D239">
            <v>2040000</v>
          </cell>
          <cell r="E239" t="str">
            <v>MOSES</v>
          </cell>
        </row>
        <row r="240">
          <cell r="C240" t="str">
            <v>210-27</v>
          </cell>
          <cell r="D240">
            <v>1480000</v>
          </cell>
          <cell r="E240" t="str">
            <v>STURGEON</v>
          </cell>
        </row>
        <row r="241">
          <cell r="C241" t="str">
            <v>838-27</v>
          </cell>
          <cell r="D241">
            <v>2040000</v>
          </cell>
          <cell r="E241" t="str">
            <v>MOSES</v>
          </cell>
        </row>
        <row r="242">
          <cell r="C242" t="str">
            <v>825-27</v>
          </cell>
          <cell r="D242">
            <v>2040000</v>
          </cell>
          <cell r="E242" t="str">
            <v>MOSES</v>
          </cell>
        </row>
        <row r="243">
          <cell r="C243" t="str">
            <v>233-27</v>
          </cell>
          <cell r="D243">
            <v>1300000</v>
          </cell>
          <cell r="E243" t="str">
            <v>LEVIN</v>
          </cell>
        </row>
        <row r="244">
          <cell r="C244" t="str">
            <v>191-27</v>
          </cell>
          <cell r="D244">
            <v>1120000</v>
          </cell>
          <cell r="E244" t="str">
            <v>LOCKLEAR</v>
          </cell>
        </row>
        <row r="245">
          <cell r="C245" t="str">
            <v>233-27</v>
          </cell>
          <cell r="D245">
            <v>1300000</v>
          </cell>
          <cell r="E245" t="str">
            <v>LEVIN</v>
          </cell>
        </row>
        <row r="246">
          <cell r="C246" t="str">
            <v>800-27</v>
          </cell>
          <cell r="D246">
            <v>1110000</v>
          </cell>
          <cell r="E246" t="str">
            <v>STARKS</v>
          </cell>
        </row>
        <row r="247">
          <cell r="C247" t="str">
            <v>110-28</v>
          </cell>
          <cell r="D247">
            <v>900000</v>
          </cell>
          <cell r="E247" t="str">
            <v>ROCHA</v>
          </cell>
        </row>
        <row r="248">
          <cell r="C248" t="str">
            <v>125-27</v>
          </cell>
          <cell r="D248">
            <v>900000</v>
          </cell>
          <cell r="E248" t="str">
            <v>ROCHA</v>
          </cell>
        </row>
        <row r="249">
          <cell r="C249" t="str">
            <v>116-28</v>
          </cell>
          <cell r="D249">
            <v>1190000</v>
          </cell>
          <cell r="E249" t="str">
            <v>BRANNON</v>
          </cell>
        </row>
        <row r="250">
          <cell r="C250" t="str">
            <v>127-27</v>
          </cell>
          <cell r="D250">
            <v>2010000</v>
          </cell>
          <cell r="E250" t="str">
            <v>MAELZER</v>
          </cell>
        </row>
        <row r="251">
          <cell r="C251" t="str">
            <v>805-28</v>
          </cell>
          <cell r="D251">
            <v>1830000</v>
          </cell>
          <cell r="E251" t="str">
            <v>YORK</v>
          </cell>
        </row>
        <row r="252">
          <cell r="C252" t="str">
            <v>800-27</v>
          </cell>
          <cell r="D252">
            <v>1110000</v>
          </cell>
          <cell r="E252" t="str">
            <v>STARKS</v>
          </cell>
        </row>
        <row r="253">
          <cell r="C253" t="str">
            <v>118-28</v>
          </cell>
          <cell r="D253">
            <v>1090000</v>
          </cell>
          <cell r="E253" t="str">
            <v>SPECTOR</v>
          </cell>
        </row>
        <row r="254">
          <cell r="C254" t="str">
            <v>311-27</v>
          </cell>
          <cell r="D254">
            <v>2150000</v>
          </cell>
          <cell r="E254" t="str">
            <v>SWANSON</v>
          </cell>
        </row>
        <row r="255">
          <cell r="C255" t="str">
            <v>119-27</v>
          </cell>
          <cell r="D255">
            <v>1360000</v>
          </cell>
          <cell r="E255" t="str">
            <v>SANTIZO</v>
          </cell>
        </row>
        <row r="256">
          <cell r="C256" t="str">
            <v>226-27</v>
          </cell>
          <cell r="D256">
            <v>1300000</v>
          </cell>
          <cell r="E256" t="str">
            <v>LEVIN</v>
          </cell>
        </row>
        <row r="257">
          <cell r="C257" t="str">
            <v>126-27</v>
          </cell>
          <cell r="D257">
            <v>900000</v>
          </cell>
          <cell r="E257" t="str">
            <v>ROCHA</v>
          </cell>
        </row>
        <row r="258">
          <cell r="C258" t="str">
            <v>307-27</v>
          </cell>
          <cell r="D258">
            <v>950000</v>
          </cell>
          <cell r="E258" t="str">
            <v>WEBSTER</v>
          </cell>
        </row>
        <row r="259">
          <cell r="C259" t="str">
            <v>133-27</v>
          </cell>
          <cell r="D259">
            <v>1360000</v>
          </cell>
          <cell r="E259" t="str">
            <v>SANTIZO</v>
          </cell>
        </row>
        <row r="260">
          <cell r="C260" t="str">
            <v>835-27</v>
          </cell>
          <cell r="D260">
            <v>2090000</v>
          </cell>
          <cell r="E260" t="str">
            <v>HAITHCOX</v>
          </cell>
        </row>
        <row r="261">
          <cell r="C261" t="str">
            <v>149-27</v>
          </cell>
          <cell r="D261">
            <v>1090000</v>
          </cell>
          <cell r="E261" t="str">
            <v>SPECTOR</v>
          </cell>
        </row>
        <row r="262">
          <cell r="C262" t="str">
            <v>205-27</v>
          </cell>
          <cell r="D262">
            <v>1120000</v>
          </cell>
          <cell r="E262" t="str">
            <v>LOCKLEAR</v>
          </cell>
        </row>
        <row r="263">
          <cell r="C263" t="str">
            <v>164-27</v>
          </cell>
          <cell r="D263">
            <v>1120000</v>
          </cell>
          <cell r="E263" t="str">
            <v>LOCKLEAR</v>
          </cell>
        </row>
        <row r="264">
          <cell r="C264" t="str">
            <v>197-27</v>
          </cell>
          <cell r="D264">
            <v>1770000</v>
          </cell>
          <cell r="E264" t="str">
            <v>BRUDER</v>
          </cell>
        </row>
        <row r="265">
          <cell r="C265" t="str">
            <v>820-27</v>
          </cell>
          <cell r="D265">
            <v>1100000</v>
          </cell>
          <cell r="E265" t="str">
            <v>GEBRETEKLE</v>
          </cell>
        </row>
        <row r="266">
          <cell r="C266" t="str">
            <v>182-27</v>
          </cell>
          <cell r="D266">
            <v>1140000</v>
          </cell>
          <cell r="E266" t="str">
            <v>YOUNG</v>
          </cell>
        </row>
        <row r="267">
          <cell r="C267" t="str">
            <v>173-27</v>
          </cell>
          <cell r="D267">
            <v>940000</v>
          </cell>
          <cell r="E267" t="str">
            <v>BONDS</v>
          </cell>
        </row>
        <row r="268">
          <cell r="C268" t="str">
            <v>183-27</v>
          </cell>
          <cell r="D268">
            <v>1770000</v>
          </cell>
          <cell r="E268" t="str">
            <v>BRUDER</v>
          </cell>
        </row>
        <row r="269">
          <cell r="C269" t="str">
            <v>181-27</v>
          </cell>
          <cell r="D269">
            <v>1140000</v>
          </cell>
          <cell r="E269" t="str">
            <v>YOUNG</v>
          </cell>
        </row>
        <row r="270">
          <cell r="C270" t="str">
            <v>817-27</v>
          </cell>
          <cell r="D270">
            <v>1100000</v>
          </cell>
          <cell r="E270" t="str">
            <v>GEBRETEKLE</v>
          </cell>
        </row>
        <row r="271">
          <cell r="C271" t="str">
            <v>185-27</v>
          </cell>
          <cell r="D271">
            <v>950000</v>
          </cell>
          <cell r="E271" t="str">
            <v>WEBSTER</v>
          </cell>
        </row>
        <row r="272">
          <cell r="C272" t="str">
            <v>812-27</v>
          </cell>
          <cell r="D272">
            <v>1100000</v>
          </cell>
          <cell r="E272" t="str">
            <v>GEBRETEKLE</v>
          </cell>
        </row>
        <row r="273">
          <cell r="C273" t="str">
            <v>828-27</v>
          </cell>
          <cell r="D273">
            <v>2090000</v>
          </cell>
          <cell r="E273" t="str">
            <v>HAITHCOX</v>
          </cell>
        </row>
        <row r="274">
          <cell r="C274" t="str">
            <v>139-27</v>
          </cell>
          <cell r="D274">
            <v>900000</v>
          </cell>
          <cell r="E274" t="str">
            <v>ROCHA</v>
          </cell>
        </row>
        <row r="275">
          <cell r="C275" t="str">
            <v>207-27</v>
          </cell>
          <cell r="D275">
            <v>1820000</v>
          </cell>
          <cell r="E275" t="str">
            <v>ADANE</v>
          </cell>
        </row>
        <row r="276">
          <cell r="C276" t="str">
            <v>122-27</v>
          </cell>
          <cell r="D276">
            <v>1090000</v>
          </cell>
          <cell r="E276" t="str">
            <v>SPECTOR</v>
          </cell>
        </row>
        <row r="277">
          <cell r="C277" t="str">
            <v>208-27</v>
          </cell>
          <cell r="D277">
            <v>1820000</v>
          </cell>
          <cell r="E277" t="str">
            <v>ADANE</v>
          </cell>
        </row>
        <row r="278">
          <cell r="C278" t="str">
            <v>124-27</v>
          </cell>
          <cell r="D278">
            <v>1460000</v>
          </cell>
          <cell r="E278" t="str">
            <v>NELSON</v>
          </cell>
        </row>
        <row r="279">
          <cell r="C279" t="str">
            <v>214-27</v>
          </cell>
          <cell r="D279">
            <v>2150000</v>
          </cell>
          <cell r="E279" t="str">
            <v>SWANSON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227-27</v>
          </cell>
          <cell r="D281">
            <v>1290000</v>
          </cell>
          <cell r="E281" t="str">
            <v>COOLAHAN</v>
          </cell>
        </row>
        <row r="282">
          <cell r="C282" t="str">
            <v>901-27</v>
          </cell>
          <cell r="D282">
            <v>1110000</v>
          </cell>
          <cell r="E282" t="str">
            <v>STARKS</v>
          </cell>
        </row>
        <row r="283">
          <cell r="C283" t="str">
            <v>155-27</v>
          </cell>
          <cell r="D283">
            <v>1110000</v>
          </cell>
          <cell r="E283" t="str">
            <v>STARKS</v>
          </cell>
        </row>
        <row r="284">
          <cell r="C284" t="str">
            <v>800-28</v>
          </cell>
          <cell r="D284">
            <v>1830000</v>
          </cell>
          <cell r="E284" t="str">
            <v>YORK</v>
          </cell>
        </row>
        <row r="285">
          <cell r="C285" t="str">
            <v>150-27</v>
          </cell>
          <cell r="D285">
            <v>1090000</v>
          </cell>
          <cell r="E285" t="str">
            <v>SPECTOR</v>
          </cell>
        </row>
        <row r="286">
          <cell r="C286" t="str">
            <v>230-27</v>
          </cell>
          <cell r="D286">
            <v>1480000</v>
          </cell>
          <cell r="E286" t="str">
            <v>STURGEON</v>
          </cell>
        </row>
        <row r="287">
          <cell r="C287" t="str">
            <v>152-27</v>
          </cell>
          <cell r="D287">
            <v>1460000</v>
          </cell>
          <cell r="E287" t="str">
            <v>NELSON</v>
          </cell>
        </row>
        <row r="288">
          <cell r="C288" t="str">
            <v>843-27</v>
          </cell>
          <cell r="D288">
            <v>2040000</v>
          </cell>
          <cell r="E288" t="str">
            <v>MOSES</v>
          </cell>
        </row>
        <row r="289">
          <cell r="C289" t="str">
            <v>159-27</v>
          </cell>
          <cell r="D289">
            <v>940000</v>
          </cell>
          <cell r="E289" t="str">
            <v>BONDS</v>
          </cell>
        </row>
        <row r="290">
          <cell r="C290" t="str">
            <v>840-27</v>
          </cell>
          <cell r="D290">
            <v>2040000</v>
          </cell>
          <cell r="E290" t="str">
            <v>MOSES</v>
          </cell>
        </row>
        <row r="291">
          <cell r="C291" t="str">
            <v>159-27</v>
          </cell>
          <cell r="D291">
            <v>940000</v>
          </cell>
          <cell r="E291" t="str">
            <v>BONDS</v>
          </cell>
        </row>
        <row r="292">
          <cell r="C292" t="str">
            <v>906-27</v>
          </cell>
          <cell r="D292">
            <v>2090000</v>
          </cell>
          <cell r="E292" t="str">
            <v>HAITHCOX</v>
          </cell>
        </row>
        <row r="293">
          <cell r="C293" t="str">
            <v>904-27</v>
          </cell>
          <cell r="D293">
            <v>2090000</v>
          </cell>
          <cell r="E293" t="str">
            <v>HAITHCOX</v>
          </cell>
        </row>
        <row r="294">
          <cell r="C294" t="str">
            <v>216-27</v>
          </cell>
          <cell r="D294">
            <v>950000</v>
          </cell>
          <cell r="E294" t="str">
            <v>WEBSTER</v>
          </cell>
        </row>
        <row r="295">
          <cell r="C295" t="str">
            <v>826-27</v>
          </cell>
          <cell r="D295">
            <v>2040000</v>
          </cell>
          <cell r="E295" t="str">
            <v>MOSES</v>
          </cell>
        </row>
        <row r="296">
          <cell r="C296" t="str">
            <v>185-27</v>
          </cell>
          <cell r="D296">
            <v>950000</v>
          </cell>
          <cell r="E296" t="str">
            <v>WEBSTER</v>
          </cell>
        </row>
        <row r="297">
          <cell r="C297" t="str">
            <v>203-27</v>
          </cell>
          <cell r="D297">
            <v>1280000</v>
          </cell>
          <cell r="E297" t="str">
            <v>BARTLETT</v>
          </cell>
        </row>
        <row r="298">
          <cell r="C298" t="str">
            <v>141-27</v>
          </cell>
          <cell r="D298">
            <v>2010000</v>
          </cell>
          <cell r="E298" t="str">
            <v>MAELZER</v>
          </cell>
        </row>
        <row r="299">
          <cell r="C299" t="str">
            <v>204-27</v>
          </cell>
          <cell r="D299">
            <v>1280000</v>
          </cell>
          <cell r="E299" t="str">
            <v>BARTLETT</v>
          </cell>
        </row>
        <row r="300">
          <cell r="C300" t="str">
            <v>811-27</v>
          </cell>
          <cell r="D300">
            <v>1100000</v>
          </cell>
          <cell r="E300" t="str">
            <v>GEBRETEKLE</v>
          </cell>
        </row>
        <row r="301">
          <cell r="C301" t="str">
            <v>211-27</v>
          </cell>
          <cell r="D301">
            <v>1140000</v>
          </cell>
          <cell r="E301" t="str">
            <v>YOUNG</v>
          </cell>
        </row>
        <row r="302">
          <cell r="C302" t="str">
            <v>808-27</v>
          </cell>
          <cell r="D302">
            <v>1100000</v>
          </cell>
          <cell r="E302" t="str">
            <v>GEBRETEKLE</v>
          </cell>
        </row>
        <row r="303">
          <cell r="C303" t="str">
            <v>225-27</v>
          </cell>
          <cell r="D303">
            <v>1300000</v>
          </cell>
          <cell r="E303" t="str">
            <v>LEVIN</v>
          </cell>
        </row>
        <row r="304">
          <cell r="C304" t="str">
            <v>106-27</v>
          </cell>
          <cell r="D304">
            <v>1360000</v>
          </cell>
          <cell r="E304" t="str">
            <v>SANTIZO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101-28</v>
          </cell>
          <cell r="B13">
            <v>4018</v>
          </cell>
          <cell r="C13" t="str">
            <v>DE.1.0.7.0</v>
          </cell>
          <cell r="D13" t="str">
            <v>204:743</v>
          </cell>
          <cell r="E13">
            <v>42579.134166666663</v>
          </cell>
          <cell r="F13">
            <v>42579.135081018518</v>
          </cell>
          <cell r="G13">
            <v>1</v>
          </cell>
          <cell r="H13" t="str">
            <v>204:233351</v>
          </cell>
          <cell r="I13">
            <v>42579.160937499997</v>
          </cell>
          <cell r="J13">
            <v>0</v>
          </cell>
          <cell r="K13" t="str">
            <v>4017/4018</v>
          </cell>
          <cell r="L13" t="str">
            <v>MAELZER</v>
          </cell>
          <cell r="M13">
            <v>2.5856481479422655E-2</v>
          </cell>
          <cell r="N13">
            <v>37.233333330368623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https://search-rtdc-monitor-bjffxe2xuh6vdkpspy63sjmuny.us-east-1.es.amazonaws.com/_plugin/kibana/#/discover/Steve-Slow-Train-Analysis-(2080s-and-2083s)?_g=(refreshInterval:(display:Off,section:0,value:0),time:(from:'2016-07-28 02:13:12-0600',mode:absolute,to:'2016-07-28 04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" t="str">
            <v>N</v>
          </cell>
          <cell r="X13" t="e">
            <v>#REF!</v>
          </cell>
          <cell r="Y13">
            <v>7.4300000000000005E-2</v>
          </cell>
          <cell r="Z13">
            <v>23.335100000000001</v>
          </cell>
          <cell r="AA13">
            <v>23.2608</v>
          </cell>
          <cell r="AB13" t="e">
            <v>#N/A</v>
          </cell>
          <cell r="AC13" t="e">
            <v>#N/A</v>
          </cell>
          <cell r="AD13" t="str">
            <v>0101-28</v>
          </cell>
          <cell r="AE13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14">
          <cell r="A14" t="str">
            <v>102-28</v>
          </cell>
          <cell r="B14">
            <v>4043</v>
          </cell>
          <cell r="C14" t="str">
            <v>DE.1.0.7.0</v>
          </cell>
          <cell r="D14" t="str">
            <v>204:232692</v>
          </cell>
          <cell r="E14">
            <v>42579.168703703705</v>
          </cell>
          <cell r="F14">
            <v>42579.169502314813</v>
          </cell>
          <cell r="G14">
            <v>1</v>
          </cell>
          <cell r="H14" t="str">
            <v>204:107</v>
          </cell>
          <cell r="I14">
            <v>42579.200925925928</v>
          </cell>
          <cell r="J14">
            <v>0</v>
          </cell>
          <cell r="K14" t="str">
            <v>4043/4044</v>
          </cell>
          <cell r="L14" t="str">
            <v>MAELZER</v>
          </cell>
          <cell r="M14">
            <v>3.1423611115314998E-2</v>
          </cell>
          <cell r="N14">
            <v>45.250000006053597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https://search-rtdc-monitor-bjffxe2xuh6vdkpspy63sjmuny.us-east-1.es.amazonaws.com/_plugin/kibana/#/discover/Steve-Slow-Train-Analysis-(2080s-and-2083s)?_g=(refreshInterval:(display:Off,section:0,value:0),time:(from:'2016-07-28 03:02:56-0600',mode:absolute,to:'2016-07-28 05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" t="str">
            <v>N</v>
          </cell>
          <cell r="X14">
            <v>1</v>
          </cell>
          <cell r="Y14">
            <v>23.269200000000001</v>
          </cell>
          <cell r="Z14">
            <v>1.0699999999999999E-2</v>
          </cell>
          <cell r="AA14">
            <v>23.258500000000002</v>
          </cell>
          <cell r="AB14" t="e">
            <v>#N/A</v>
          </cell>
          <cell r="AC14" t="e">
            <v>#N/A</v>
          </cell>
          <cell r="AD14" t="str">
            <v>0102-28</v>
          </cell>
          <cell r="AE14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15">
          <cell r="A15" t="str">
            <v>103-28</v>
          </cell>
          <cell r="B15">
            <v>4031</v>
          </cell>
          <cell r="C15" t="str">
            <v>DE.1.0.7.0</v>
          </cell>
          <cell r="D15" t="str">
            <v>204:746</v>
          </cell>
          <cell r="E15">
            <v>42579.156956018516</v>
          </cell>
          <cell r="F15">
            <v>42579.157847222225</v>
          </cell>
          <cell r="G15">
            <v>1</v>
          </cell>
          <cell r="H15" t="str">
            <v>204:233314</v>
          </cell>
          <cell r="I15">
            <v>42579.188009259262</v>
          </cell>
          <cell r="J15">
            <v>0</v>
          </cell>
          <cell r="K15" t="str">
            <v>4031/4032</v>
          </cell>
          <cell r="L15" t="str">
            <v>SPECTOR</v>
          </cell>
          <cell r="M15">
            <v>3.0162037037371192E-2</v>
          </cell>
          <cell r="N15">
            <v>43.433333333814517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https://search-rtdc-monitor-bjffxe2xuh6vdkpspy63sjmuny.us-east-1.es.amazonaws.com/_plugin/kibana/#/discover/Steve-Slow-Train-Analysis-(2080s-and-2083s)?_g=(refreshInterval:(display:Off,section:0,value:0),time:(from:'2016-07-28 02:46:01-0600',mode:absolute,to:'2016-07-28 05:30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" t="str">
            <v>N</v>
          </cell>
          <cell r="X15">
            <v>1</v>
          </cell>
          <cell r="Y15">
            <v>7.46E-2</v>
          </cell>
          <cell r="Z15">
            <v>23.331399999999999</v>
          </cell>
          <cell r="AA15">
            <v>23.256799999999998</v>
          </cell>
          <cell r="AB15" t="e">
            <v>#N/A</v>
          </cell>
          <cell r="AC15" t="e">
            <v>#N/A</v>
          </cell>
          <cell r="AD15" t="str">
            <v>0103-28</v>
          </cell>
          <cell r="AE15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16">
          <cell r="A16" t="str">
            <v>104-28</v>
          </cell>
          <cell r="B16">
            <v>4010</v>
          </cell>
          <cell r="C16" t="str">
            <v>DE.1.0.7.0</v>
          </cell>
          <cell r="D16" t="str">
            <v>204:232667</v>
          </cell>
          <cell r="E16">
            <v>42579.194930555554</v>
          </cell>
          <cell r="F16">
            <v>42579.195891203701</v>
          </cell>
          <cell r="G16">
            <v>1</v>
          </cell>
          <cell r="H16" t="str">
            <v>204:149</v>
          </cell>
          <cell r="I16">
            <v>42579.223055555558</v>
          </cell>
          <cell r="J16">
            <v>0</v>
          </cell>
          <cell r="K16" t="str">
            <v>4009/4010</v>
          </cell>
          <cell r="L16" t="str">
            <v>SPECTOR</v>
          </cell>
          <cell r="M16">
            <v>2.7164351857209112E-2</v>
          </cell>
          <cell r="N16">
            <v>39.116666674381122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https://search-rtdc-monitor-bjffxe2xuh6vdkpspy63sjmuny.us-east-1.es.amazonaws.com/_plugin/kibana/#/discover/Steve-Slow-Train-Analysis-(2080s-and-2083s)?_g=(refreshInterval:(display:Off,section:0,value:0),time:(from:'2016-07-28 03:40:42-0600',mode:absolute,to:'2016-07-28 06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6" t="str">
            <v>N</v>
          </cell>
          <cell r="X16">
            <v>1</v>
          </cell>
          <cell r="Y16">
            <v>23.2667</v>
          </cell>
          <cell r="Z16">
            <v>1.49E-2</v>
          </cell>
          <cell r="AA16">
            <v>23.251799999999999</v>
          </cell>
          <cell r="AB16" t="e">
            <v>#N/A</v>
          </cell>
          <cell r="AC16" t="e">
            <v>#N/A</v>
          </cell>
          <cell r="AD16" t="str">
            <v>0104-28</v>
          </cell>
          <cell r="AE16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17">
          <cell r="A17" t="str">
            <v>105-28</v>
          </cell>
          <cell r="B17">
            <v>4014</v>
          </cell>
          <cell r="C17" t="str">
            <v>DE.1.0.7.0</v>
          </cell>
          <cell r="D17" t="str">
            <v>204:781</v>
          </cell>
          <cell r="E17">
            <v>42579.173414351855</v>
          </cell>
          <cell r="F17">
            <v>42579.174826388888</v>
          </cell>
          <cell r="G17">
            <v>2</v>
          </cell>
          <cell r="H17" t="str">
            <v>204:231218</v>
          </cell>
          <cell r="I17">
            <v>42579.202025462961</v>
          </cell>
          <cell r="J17">
            <v>0</v>
          </cell>
          <cell r="K17" t="str">
            <v>4013/4014</v>
          </cell>
          <cell r="L17" t="str">
            <v>MALAVE</v>
          </cell>
          <cell r="M17">
            <v>2.7199074072996154E-2</v>
          </cell>
          <cell r="N17">
            <v>39.166666665114462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https://search-rtdc-monitor-bjffxe2xuh6vdkpspy63sjmuny.us-east-1.es.amazonaws.com/_plugin/kibana/#/discover/Steve-Slow-Train-Analysis-(2080s-and-2083s)?_g=(refreshInterval:(display:Off,section:0,value:0),time:(from:'2016-07-28 03:09:43-0600',mode:absolute,to:'2016-07-28 05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7" t="str">
            <v>N</v>
          </cell>
          <cell r="X17">
            <v>1</v>
          </cell>
          <cell r="Y17">
            <v>7.8100000000000003E-2</v>
          </cell>
          <cell r="Z17">
            <v>23.1218</v>
          </cell>
          <cell r="AA17">
            <v>23.043700000000001</v>
          </cell>
          <cell r="AB17" t="e">
            <v>#N/A</v>
          </cell>
          <cell r="AC17" t="e">
            <v>#N/A</v>
          </cell>
          <cell r="AD17" t="str">
            <v>0105-28</v>
          </cell>
          <cell r="AE17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18">
          <cell r="A18" t="str">
            <v>106-28</v>
          </cell>
          <cell r="B18">
            <v>4008</v>
          </cell>
          <cell r="C18" t="str">
            <v>DE.1.0.7.0</v>
          </cell>
          <cell r="D18" t="str">
            <v>204:232635</v>
          </cell>
          <cell r="E18">
            <v>42579.212997685187</v>
          </cell>
          <cell r="F18">
            <v>42579.214131944442</v>
          </cell>
          <cell r="G18">
            <v>1</v>
          </cell>
          <cell r="H18" t="str">
            <v>204:154</v>
          </cell>
          <cell r="I18">
            <v>42579.243194444447</v>
          </cell>
          <cell r="J18">
            <v>0</v>
          </cell>
          <cell r="K18" t="str">
            <v>4007/4008</v>
          </cell>
          <cell r="L18" t="str">
            <v>MALAVE</v>
          </cell>
          <cell r="M18">
            <v>2.9062500005238689E-2</v>
          </cell>
          <cell r="N18">
            <v>41.850000007543713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https://search-rtdc-monitor-bjffxe2xuh6vdkpspy63sjmuny.us-east-1.es.amazonaws.com/_plugin/kibana/#/discover/Steve-Slow-Train-Analysis-(2080s-and-2083s)?_g=(refreshInterval:(display:Off,section:0,value:0),time:(from:'2016-07-28 04:06:43-0600',mode:absolute,to:'2016-07-28 06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" t="str">
            <v>N</v>
          </cell>
          <cell r="X18">
            <v>1</v>
          </cell>
          <cell r="Y18">
            <v>23.263500000000001</v>
          </cell>
          <cell r="Z18">
            <v>1.54E-2</v>
          </cell>
          <cell r="AA18">
            <v>23.248100000000001</v>
          </cell>
          <cell r="AB18" t="e">
            <v>#N/A</v>
          </cell>
          <cell r="AC18" t="e">
            <v>#N/A</v>
          </cell>
          <cell r="AD18" t="str">
            <v>0106-28</v>
          </cell>
          <cell r="AE18" t="str">
    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    </cell>
        </row>
        <row r="19">
          <cell r="A19" t="str">
            <v>107-28</v>
          </cell>
          <cell r="B19">
            <v>4040</v>
          </cell>
          <cell r="C19" t="str">
            <v>DE.1.0.7.0</v>
          </cell>
          <cell r="D19" t="str">
            <v>204:444</v>
          </cell>
          <cell r="E19">
            <v>42579.181979166664</v>
          </cell>
          <cell r="F19">
            <v>42579.183182870373</v>
          </cell>
          <cell r="G19">
            <v>1</v>
          </cell>
          <cell r="H19" t="str">
            <v>204:233323</v>
          </cell>
          <cell r="I19">
            <v>42579.213356481479</v>
          </cell>
          <cell r="J19">
            <v>0</v>
          </cell>
          <cell r="K19" t="str">
            <v>4039/4040</v>
          </cell>
          <cell r="L19" t="str">
            <v>NELSON</v>
          </cell>
          <cell r="M19">
            <v>3.0173611106874887E-2</v>
          </cell>
          <cell r="N19">
            <v>43.449999993899837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https://search-rtdc-monitor-bjffxe2xuh6vdkpspy63sjmuny.us-east-1.es.amazonaws.com/_plugin/kibana/#/discover/Steve-Slow-Train-Analysis-(2080s-and-2083s)?_g=(refreshInterval:(display:Off,section:0,value:0),time:(from:'2016-07-28 03:22:03-0600',mode:absolute,to:'2016-07-28 06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9" t="str">
            <v>N</v>
          </cell>
          <cell r="X19">
            <v>1</v>
          </cell>
          <cell r="Y19">
            <v>4.4400000000000002E-2</v>
          </cell>
          <cell r="Z19">
            <v>23.3323</v>
          </cell>
          <cell r="AA19">
            <v>23.2879</v>
          </cell>
          <cell r="AB19" t="e">
            <v>#N/A</v>
          </cell>
          <cell r="AC19" t="e">
            <v>#N/A</v>
          </cell>
          <cell r="AD19" t="str">
            <v>0107-28</v>
          </cell>
          <cell r="AE19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20">
          <cell r="A20" t="str">
            <v>108-28</v>
          </cell>
          <cell r="B20">
            <v>4039</v>
          </cell>
          <cell r="C20" t="str">
            <v>DE.1.0.7.0</v>
          </cell>
          <cell r="D20" t="str">
            <v>204:232985</v>
          </cell>
          <cell r="E20">
            <v>42579.221296296295</v>
          </cell>
          <cell r="F20">
            <v>42579.22247685185</v>
          </cell>
          <cell r="G20">
            <v>1</v>
          </cell>
          <cell r="H20" t="str">
            <v>204:138</v>
          </cell>
          <cell r="I20">
            <v>42579.253946759258</v>
          </cell>
          <cell r="J20">
            <v>0</v>
          </cell>
          <cell r="K20" t="str">
            <v>4039/4040</v>
          </cell>
          <cell r="L20" t="str">
            <v>NELSON</v>
          </cell>
          <cell r="M20">
            <v>3.1469907407881692E-2</v>
          </cell>
          <cell r="N20">
            <v>45.316666667349637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https://search-rtdc-monitor-bjffxe2xuh6vdkpspy63sjmuny.us-east-1.es.amazonaws.com/_plugin/kibana/#/discover/Steve-Slow-Train-Analysis-(2080s-and-2083s)?_g=(refreshInterval:(display:Off,section:0,value:0),time:(from:'2016-07-28 04:18:40-0600',mode:absolute,to:'2016-07-28 07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0" t="str">
            <v>N</v>
          </cell>
          <cell r="X20">
            <v>1</v>
          </cell>
          <cell r="Y20">
            <v>23.298500000000001</v>
          </cell>
          <cell r="Z20">
            <v>1.38E-2</v>
          </cell>
          <cell r="AA20">
            <v>23.284700000000001</v>
          </cell>
          <cell r="AB20" t="e">
            <v>#N/A</v>
          </cell>
          <cell r="AC20" t="e">
            <v>#N/A</v>
          </cell>
          <cell r="AD20" t="str">
            <v>0108-28</v>
          </cell>
          <cell r="AE20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21">
          <cell r="A21" t="str">
            <v>109-28</v>
          </cell>
          <cell r="B21">
            <v>4025</v>
          </cell>
          <cell r="C21" t="str">
            <v>DE.1.0.7.0</v>
          </cell>
          <cell r="D21" t="str">
            <v>204:458</v>
          </cell>
          <cell r="E21">
            <v>42579.196342592593</v>
          </cell>
          <cell r="F21">
            <v>42579.197939814818</v>
          </cell>
          <cell r="G21">
            <v>2</v>
          </cell>
          <cell r="H21" t="str">
            <v>204:233278</v>
          </cell>
          <cell r="I21">
            <v>42579.223356481481</v>
          </cell>
          <cell r="J21">
            <v>0</v>
          </cell>
          <cell r="K21" t="str">
            <v>4025/4026</v>
          </cell>
          <cell r="L21" t="str">
            <v>ROCHA</v>
          </cell>
          <cell r="M21">
            <v>2.5416666663659271E-2</v>
          </cell>
          <cell r="N21">
            <v>36.59999999566935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https://search-rtdc-monitor-bjffxe2xuh6vdkpspy63sjmuny.us-east-1.es.amazonaws.com/_plugin/kibana/#/discover/Steve-Slow-Train-Analysis-(2080s-and-2083s)?_g=(refreshInterval:(display:Off,section:0,value:0),time:(from:'2016-07-28 03:42:44-0600',mode:absolute,to:'2016-07-28 06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" t="str">
            <v>N</v>
          </cell>
          <cell r="X21">
            <v>1</v>
          </cell>
          <cell r="Y21">
            <v>4.58E-2</v>
          </cell>
          <cell r="Z21">
            <v>23.3278</v>
          </cell>
          <cell r="AA21">
            <v>23.282</v>
          </cell>
          <cell r="AB21" t="e">
            <v>#N/A</v>
          </cell>
          <cell r="AC21" t="e">
            <v>#N/A</v>
          </cell>
          <cell r="AD21" t="str">
            <v>0109-28</v>
          </cell>
          <cell r="AE21" t="str">
            <v>aws s3 cp s3://rtdc.mdm.uploadarchive/RTDC4025/2016-07-28/ "C:\Users\stu\Documents\Analysis\2016-02-23 RTDC Observations"\RTDC4025\2016-07-28 --recursive &amp; "C:\Users\stu\Documents\GitHub\mrs-test-scripts\Headless Mode &amp; Sideloading\WalkAndUnGZ.bat" "C:\Users\stu\Documents\Analysis\2016-02-23 RTDC Observations"\RTDC4025\2016-07-28 &amp; 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</v>
          </cell>
        </row>
        <row r="22">
          <cell r="A22" t="str">
            <v>110-28</v>
          </cell>
          <cell r="B22">
            <v>4026</v>
          </cell>
          <cell r="C22" t="str">
            <v>DE.1.0.7.0</v>
          </cell>
          <cell r="D22" t="str">
            <v>204:232977</v>
          </cell>
          <cell r="E22">
            <v>42579.235798611109</v>
          </cell>
          <cell r="F22">
            <v>42579.237002314818</v>
          </cell>
          <cell r="G22">
            <v>1</v>
          </cell>
          <cell r="H22" t="str">
            <v>204:232967</v>
          </cell>
          <cell r="I22">
            <v>42579.237546296295</v>
          </cell>
          <cell r="J22">
            <v>0</v>
          </cell>
          <cell r="K22" t="str">
            <v>4025/4026</v>
          </cell>
          <cell r="L22" t="str">
            <v>ROCHA</v>
          </cell>
          <cell r="M22">
            <v>5.4398147767642513E-4</v>
          </cell>
          <cell r="P22">
            <v>0.78333332785405219</v>
          </cell>
          <cell r="R22" t="str">
            <v>Comparator issues kept Onboard in NON-SYNC state</v>
          </cell>
          <cell r="S22">
            <v>0</v>
          </cell>
          <cell r="T22" t="str">
            <v>Southbound</v>
          </cell>
          <cell r="U22">
            <v>0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https://search-rtdc-monitor-bjffxe2xuh6vdkpspy63sjmuny.us-east-1.es.amazonaws.com/_plugin/kibana/#/discover/Steve-Slow-Train-Analysis-(2080s-and-2083s)?_g=(refreshInterval:(display:Off,section:0,value:0),time:(from:'2016-07-28 04:39:33-0600',mode:absolute,to:'2016-07-28 06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" t="str">
            <v>Y</v>
          </cell>
          <cell r="X22">
            <v>1</v>
          </cell>
          <cell r="Y22">
            <v>23.297699999999999</v>
          </cell>
          <cell r="Z22">
            <v>23.296700000000001</v>
          </cell>
          <cell r="AA22">
            <v>9.9999999999766942E-4</v>
          </cell>
          <cell r="AB22" t="e">
            <v>#N/A</v>
          </cell>
          <cell r="AC22" t="e">
            <v>#N/A</v>
          </cell>
          <cell r="AD22" t="str">
            <v>0110-28</v>
          </cell>
          <cell r="AE22" t="str">
            <v>aws s3 cp s3://rtdc.mdm.uploadarchive/RTDC4026/2016-07-28/ "C:\Users\stu\Documents\Analysis\2016-02-23 RTDC Observations"\RTDC4026\2016-07-28 --recursive &amp; "C:\Users\stu\Documents\GitHub\mrs-test-scripts\Headless Mode &amp; Sideloading\WalkAndUnGZ.bat" "C:\Users\stu\Documents\Analysis\2016-02-23 RTDC Observations"\RTDC4026\2016-07-28 &amp; 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</v>
          </cell>
        </row>
        <row r="23">
          <cell r="A23" t="str">
            <v>111-28</v>
          </cell>
          <cell r="B23">
            <v>4018</v>
          </cell>
          <cell r="C23" t="str">
            <v>DE.1.0.7.0</v>
          </cell>
          <cell r="D23" t="str">
            <v>204:703</v>
          </cell>
          <cell r="E23">
            <v>42579.204305555555</v>
          </cell>
          <cell r="F23">
            <v>42579.205543981479</v>
          </cell>
          <cell r="G23">
            <v>1</v>
          </cell>
          <cell r="H23" t="str">
            <v>204:233310</v>
          </cell>
          <cell r="I23">
            <v>42579.234837962962</v>
          </cell>
          <cell r="J23">
            <v>0</v>
          </cell>
          <cell r="K23" t="str">
            <v>4017/4018</v>
          </cell>
          <cell r="L23" t="str">
            <v>STARKS</v>
          </cell>
          <cell r="M23">
            <v>2.9293981482624076E-2</v>
          </cell>
          <cell r="N23">
            <v>42.18333333497867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https://search-rtdc-monitor-bjffxe2xuh6vdkpspy63sjmuny.us-east-1.es.amazonaws.com/_plugin/kibana/#/discover/Steve-Slow-Train-Analysis-(2080s-and-2083s)?_g=(refreshInterval:(display:Off,section:0,value:0),time:(from:'2016-07-28 03:54:12-0600',mode:absolute,to:'2016-07-28 06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3" t="str">
            <v>N</v>
          </cell>
          <cell r="X23">
            <v>1</v>
          </cell>
          <cell r="Y23">
            <v>7.0300000000000001E-2</v>
          </cell>
          <cell r="Z23">
            <v>23.331</v>
          </cell>
          <cell r="AA23">
            <v>23.2607</v>
          </cell>
          <cell r="AB23" t="e">
            <v>#N/A</v>
          </cell>
          <cell r="AC23" t="e">
            <v>#N/A</v>
          </cell>
          <cell r="AD23" t="str">
            <v>0111-28</v>
          </cell>
          <cell r="AE23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24">
          <cell r="A24" t="str">
            <v>112-28</v>
          </cell>
          <cell r="B24">
            <v>4017</v>
          </cell>
          <cell r="C24" t="str">
            <v>DE.1.0.7.0</v>
          </cell>
          <cell r="D24" t="str">
            <v>204:232987</v>
          </cell>
          <cell r="E24">
            <v>42579.244791666664</v>
          </cell>
          <cell r="F24">
            <v>42579.245810185188</v>
          </cell>
          <cell r="G24">
            <v>1</v>
          </cell>
          <cell r="H24" t="str">
            <v>204:147</v>
          </cell>
          <cell r="I24">
            <v>42579.27375</v>
          </cell>
          <cell r="J24">
            <v>0</v>
          </cell>
          <cell r="K24" t="str">
            <v>4017/4018</v>
          </cell>
          <cell r="L24" t="str">
            <v>STARKS</v>
          </cell>
          <cell r="M24">
            <v>2.7939814812270924E-2</v>
          </cell>
          <cell r="N24">
            <v>40.233333329670131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https://search-rtdc-monitor-bjffxe2xuh6vdkpspy63sjmuny.us-east-1.es.amazonaws.com/_plugin/kibana/#/discover/Steve-Slow-Train-Analysis-(2080s-and-2083s)?_g=(refreshInterval:(display:Off,section:0,value:0),time:(from:'2016-07-28 04:52:30-0600',mode:absolute,to:'2016-07-28 07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4" t="str">
            <v>N</v>
          </cell>
          <cell r="X24">
            <v>1</v>
          </cell>
          <cell r="Y24">
            <v>23.2987</v>
          </cell>
          <cell r="Z24">
            <v>1.47E-2</v>
          </cell>
          <cell r="AA24">
            <v>23.283999999999999</v>
          </cell>
          <cell r="AB24" t="e">
            <v>#N/A</v>
          </cell>
          <cell r="AC24" t="e">
            <v>#N/A</v>
          </cell>
          <cell r="AD24" t="str">
            <v>0112-28</v>
          </cell>
          <cell r="AE24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25">
          <cell r="A25" t="str">
            <v>113-28</v>
          </cell>
          <cell r="B25">
            <v>4044</v>
          </cell>
          <cell r="C25" t="str">
            <v>DE.1.0.7.0</v>
          </cell>
          <cell r="D25" t="str">
            <v>204:398</v>
          </cell>
          <cell r="E25">
            <v>42579.213738425926</v>
          </cell>
          <cell r="F25">
            <v>42579.214942129627</v>
          </cell>
          <cell r="G25">
            <v>1</v>
          </cell>
          <cell r="H25" t="str">
            <v>204:233280</v>
          </cell>
          <cell r="I25">
            <v>42579.244085648148</v>
          </cell>
          <cell r="J25">
            <v>0</v>
          </cell>
          <cell r="K25" t="str">
            <v>4043/4044</v>
          </cell>
          <cell r="L25" t="str">
            <v>MAELZER</v>
          </cell>
          <cell r="M25">
            <v>2.9143518520868383E-2</v>
          </cell>
          <cell r="N25">
            <v>41.966666670050472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https://search-rtdc-monitor-bjffxe2xuh6vdkpspy63sjmuny.us-east-1.es.amazonaws.com/_plugin/kibana/#/discover/Steve-Slow-Train-Analysis-(2080s-and-2083s)?_g=(refreshInterval:(display:Off,section:0,value:0),time:(from:'2016-07-28 04:07:47-0600',mode:absolute,to:'2016-07-28 06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5" t="str">
            <v>N</v>
          </cell>
          <cell r="X25">
            <v>1</v>
          </cell>
          <cell r="Y25">
            <v>3.9800000000000002E-2</v>
          </cell>
          <cell r="Z25">
            <v>23.327999999999999</v>
          </cell>
          <cell r="AA25">
            <v>23.2882</v>
          </cell>
          <cell r="AB25" t="e">
            <v>#N/A</v>
          </cell>
          <cell r="AC25" t="e">
            <v>#N/A</v>
          </cell>
          <cell r="AD25" t="str">
            <v>0113-28</v>
          </cell>
          <cell r="AE25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26">
          <cell r="A26" t="str">
            <v>114-28</v>
          </cell>
          <cell r="B26">
            <v>4043</v>
          </cell>
          <cell r="C26" t="str">
            <v>DE.1.0.7.0</v>
          </cell>
          <cell r="D26" t="str">
            <v>204:232992</v>
          </cell>
          <cell r="E26">
            <v>42579.256678240738</v>
          </cell>
          <cell r="F26">
            <v>42579.257673611108</v>
          </cell>
          <cell r="G26">
            <v>1</v>
          </cell>
          <cell r="H26" t="str">
            <v>204:139</v>
          </cell>
          <cell r="I26">
            <v>42579.285011574073</v>
          </cell>
          <cell r="J26">
            <v>0</v>
          </cell>
          <cell r="K26" t="str">
            <v>4043/4044</v>
          </cell>
          <cell r="L26" t="str">
            <v>MAELZER</v>
          </cell>
          <cell r="M26">
            <v>2.7337962965248153E-2</v>
          </cell>
          <cell r="N26">
            <v>39.36666666995734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https://search-rtdc-monitor-bjffxe2xuh6vdkpspy63sjmuny.us-east-1.es.amazonaws.com/_plugin/kibana/#/discover/Steve-Slow-Train-Analysis-(2080s-and-2083s)?_g=(refreshInterval:(display:Off,section:0,value:0),time:(from:'2016-07-28 05:09:37-0600',mode:absolute,to:'2016-07-28 07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6" t="str">
            <v>N</v>
          </cell>
          <cell r="X26">
            <v>1</v>
          </cell>
          <cell r="Y26">
            <v>23.299199999999999</v>
          </cell>
          <cell r="Z26">
            <v>1.3899999999999999E-2</v>
          </cell>
          <cell r="AA26">
            <v>23.285299999999999</v>
          </cell>
          <cell r="AB26" t="e">
            <v>#N/A</v>
          </cell>
          <cell r="AC26" t="e">
            <v>#N/A</v>
          </cell>
          <cell r="AD26" t="str">
            <v>0114-28</v>
          </cell>
          <cell r="AE26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27">
          <cell r="A27" t="str">
            <v>115-28</v>
          </cell>
          <cell r="B27">
            <v>4031</v>
          </cell>
          <cell r="C27" t="str">
            <v>DE.1.0.7.0</v>
          </cell>
          <cell r="D27" t="str">
            <v>204:783</v>
          </cell>
          <cell r="E27">
            <v>42579.22552083333</v>
          </cell>
          <cell r="F27">
            <v>42579.227037037039</v>
          </cell>
          <cell r="G27">
            <v>2</v>
          </cell>
          <cell r="H27" t="str">
            <v>204:233281</v>
          </cell>
          <cell r="I27">
            <v>42579.253923611112</v>
          </cell>
          <cell r="J27">
            <v>0</v>
          </cell>
          <cell r="K27" t="str">
            <v>4031/4032</v>
          </cell>
          <cell r="L27" t="str">
            <v>BRANNON</v>
          </cell>
          <cell r="M27">
            <v>2.6886574072705116E-2</v>
          </cell>
          <cell r="N27">
            <v>38.716666664695367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https://search-rtdc-monitor-bjffxe2xuh6vdkpspy63sjmuny.us-east-1.es.amazonaws.com/_plugin/kibana/#/discover/Steve-Slow-Train-Analysis-(2080s-and-2083s)?_g=(refreshInterval:(display:Off,section:0,value:0),time:(from:'2016-07-28 04:24:45-0600',mode:absolute,to:'2016-07-28 07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7" t="str">
            <v>N</v>
          </cell>
          <cell r="X27">
            <v>1</v>
          </cell>
          <cell r="Y27">
            <v>7.8299999999999995E-2</v>
          </cell>
          <cell r="Z27">
            <v>23.328099999999999</v>
          </cell>
          <cell r="AA27">
            <v>23.2498</v>
          </cell>
          <cell r="AB27" t="e">
            <v>#N/A</v>
          </cell>
          <cell r="AC27" t="e">
            <v>#N/A</v>
          </cell>
          <cell r="AD27" t="str">
            <v>0115-28</v>
          </cell>
          <cell r="AE27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28">
          <cell r="A28" t="str">
            <v>116-28</v>
          </cell>
          <cell r="B28">
            <v>4032</v>
          </cell>
          <cell r="C28" t="str">
            <v>DE.1.0.7.0</v>
          </cell>
          <cell r="D28" t="str">
            <v>204:232989</v>
          </cell>
          <cell r="E28">
            <v>42579.264664351853</v>
          </cell>
          <cell r="F28">
            <v>42579.265833333331</v>
          </cell>
          <cell r="G28">
            <v>1</v>
          </cell>
          <cell r="H28" t="str">
            <v>204:154</v>
          </cell>
          <cell r="I28">
            <v>42579.294918981483</v>
          </cell>
          <cell r="J28">
            <v>0</v>
          </cell>
          <cell r="K28" t="str">
            <v>4031/4032</v>
          </cell>
          <cell r="L28" t="str">
            <v>BRANNON</v>
          </cell>
          <cell r="M28">
            <v>2.9085648151522037E-2</v>
          </cell>
          <cell r="N28">
            <v>41.883333338191733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https://search-rtdc-monitor-bjffxe2xuh6vdkpspy63sjmuny.us-east-1.es.amazonaws.com/_plugin/kibana/#/discover/Steve-Slow-Train-Analysis-(2080s-and-2083s)?_g=(refreshInterval:(display:Off,section:0,value:0),time:(from:'2016-07-28 05:21:07-0600',mode:absolute,to:'2016-07-28 08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8" t="str">
            <v>N</v>
          </cell>
          <cell r="X28">
            <v>1</v>
          </cell>
          <cell r="Y28">
            <v>23.2989</v>
          </cell>
          <cell r="Z28">
            <v>1.54E-2</v>
          </cell>
          <cell r="AA28">
            <v>23.2835</v>
          </cell>
          <cell r="AB28" t="e">
            <v>#N/A</v>
          </cell>
          <cell r="AC28" t="e">
            <v>#N/A</v>
          </cell>
          <cell r="AD28" t="str">
            <v>0116-28</v>
          </cell>
          <cell r="AE28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29">
          <cell r="A29" t="str">
            <v>117-28</v>
          </cell>
          <cell r="B29">
            <v>4009</v>
          </cell>
          <cell r="C29" t="str">
            <v>DE.1.0.7.0</v>
          </cell>
          <cell r="D29" t="str">
            <v>204:458</v>
          </cell>
          <cell r="E29">
            <v>42579.230590277781</v>
          </cell>
          <cell r="F29">
            <v>42579.231886574074</v>
          </cell>
          <cell r="G29">
            <v>1</v>
          </cell>
          <cell r="H29" t="str">
            <v>204:233299</v>
          </cell>
          <cell r="I29">
            <v>42579.265451388892</v>
          </cell>
          <cell r="J29">
            <v>1</v>
          </cell>
          <cell r="K29" t="str">
            <v>4009/4010</v>
          </cell>
          <cell r="L29" t="str">
            <v>SPECTOR</v>
          </cell>
          <cell r="M29">
            <v>3.3564814817509614E-2</v>
          </cell>
          <cell r="N29">
            <v>48.333333337213844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https://search-rtdc-monitor-bjffxe2xuh6vdkpspy63sjmuny.us-east-1.es.amazonaws.com/_plugin/kibana/#/discover/Steve-Slow-Train-Analysis-(2080s-and-2083s)?_g=(refreshInterval:(display:Off,section:0,value:0),time:(from:'2016-07-28 04:32:03-0600',mode:absolute,to:'2016-07-28 07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9" t="str">
            <v>N</v>
          </cell>
          <cell r="X29">
            <v>1</v>
          </cell>
          <cell r="Y29">
            <v>4.58E-2</v>
          </cell>
          <cell r="Z29">
            <v>23.329899999999999</v>
          </cell>
          <cell r="AA29">
            <v>23.284099999999999</v>
          </cell>
          <cell r="AB29" t="e">
            <v>#N/A</v>
          </cell>
          <cell r="AC29" t="e">
            <v>#N/A</v>
          </cell>
          <cell r="AD29" t="str">
            <v>0117-28</v>
          </cell>
          <cell r="AE29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30">
          <cell r="A30" t="str">
            <v>118-28</v>
          </cell>
          <cell r="B30">
            <v>4010</v>
          </cell>
          <cell r="C30" t="str">
            <v>DE.1.0.7.0</v>
          </cell>
          <cell r="D30" t="str">
            <v>204:232992</v>
          </cell>
          <cell r="E30">
            <v>42579.273680555554</v>
          </cell>
          <cell r="F30">
            <v>42579.274710648147</v>
          </cell>
          <cell r="G30">
            <v>1</v>
          </cell>
          <cell r="H30" t="str">
            <v>204:152</v>
          </cell>
          <cell r="I30">
            <v>42579.305173611108</v>
          </cell>
          <cell r="J30">
            <v>0</v>
          </cell>
          <cell r="K30" t="str">
            <v>4009/4010</v>
          </cell>
          <cell r="L30" t="str">
            <v>SPECTOR</v>
          </cell>
          <cell r="M30">
            <v>3.0462962960882578E-2</v>
          </cell>
          <cell r="N30">
            <v>43.866666663670912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https://search-rtdc-monitor-bjffxe2xuh6vdkpspy63sjmuny.us-east-1.es.amazonaws.com/_plugin/kibana/#/discover/Steve-Slow-Train-Analysis-(2080s-and-2083s)?_g=(refreshInterval:(display:Off,section:0,value:0),time:(from:'2016-07-28 05:34:06-0600',mode:absolute,to:'2016-07-28 08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0" t="str">
            <v>N</v>
          </cell>
          <cell r="X30">
            <v>1</v>
          </cell>
          <cell r="Y30">
            <v>23.299199999999999</v>
          </cell>
          <cell r="Z30">
            <v>1.52E-2</v>
          </cell>
          <cell r="AA30">
            <v>23.283999999999999</v>
          </cell>
          <cell r="AB30" t="e">
            <v>#N/A</v>
          </cell>
          <cell r="AC30" t="e">
            <v>#N/A</v>
          </cell>
          <cell r="AD30" t="str">
            <v>0118-28</v>
          </cell>
          <cell r="AE30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31">
          <cell r="A31" t="str">
            <v>119-28</v>
          </cell>
          <cell r="B31">
            <v>4014</v>
          </cell>
          <cell r="C31" t="str">
            <v>DE.1.0.7.0</v>
          </cell>
          <cell r="D31" t="str">
            <v>204:735</v>
          </cell>
          <cell r="E31">
            <v>42579.247789351852</v>
          </cell>
          <cell r="F31">
            <v>42579.248865740738</v>
          </cell>
          <cell r="G31">
            <v>1</v>
          </cell>
          <cell r="H31" t="str">
            <v>204:233306</v>
          </cell>
          <cell r="I31">
            <v>42579.275891203702</v>
          </cell>
          <cell r="J31">
            <v>0</v>
          </cell>
          <cell r="K31" t="str">
            <v>4013/4014</v>
          </cell>
          <cell r="L31" t="str">
            <v>MALAVE</v>
          </cell>
          <cell r="M31">
            <v>2.7025462964957114E-2</v>
          </cell>
          <cell r="N31">
            <v>38.916666669538245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https://search-rtdc-monitor-bjffxe2xuh6vdkpspy63sjmuny.us-east-1.es.amazonaws.com/_plugin/kibana/#/discover/Steve-Slow-Train-Analysis-(2080s-and-2083s)?_g=(refreshInterval:(display:Off,section:0,value:0),time:(from:'2016-07-28 04:56:49-0600',mode:absolute,to:'2016-07-28 07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1" t="str">
            <v>N</v>
          </cell>
          <cell r="X31">
            <v>1</v>
          </cell>
          <cell r="Y31">
            <v>7.3499999999999996E-2</v>
          </cell>
          <cell r="Z31">
            <v>23.3306</v>
          </cell>
          <cell r="AA31">
            <v>23.257100000000001</v>
          </cell>
          <cell r="AB31" t="e">
            <v>#N/A</v>
          </cell>
          <cell r="AC31" t="e">
            <v>#N/A</v>
          </cell>
          <cell r="AD31" t="str">
            <v>0119-28</v>
          </cell>
          <cell r="AE31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32">
          <cell r="A32" t="str">
            <v>120-28</v>
          </cell>
          <cell r="B32">
            <v>4013</v>
          </cell>
          <cell r="C32" t="str">
            <v>DE.1.0.7.0</v>
          </cell>
          <cell r="D32" t="str">
            <v>204:232979</v>
          </cell>
          <cell r="E32">
            <v>42579.287106481483</v>
          </cell>
          <cell r="F32">
            <v>42579.288240740738</v>
          </cell>
          <cell r="G32">
            <v>1</v>
          </cell>
          <cell r="H32" t="str">
            <v>204:158</v>
          </cell>
          <cell r="I32">
            <v>42579.315532407411</v>
          </cell>
          <cell r="J32">
            <v>0</v>
          </cell>
          <cell r="K32" t="str">
            <v>4013/4014</v>
          </cell>
          <cell r="L32" t="str">
            <v>MALAVE</v>
          </cell>
          <cell r="M32">
            <v>2.7291666672681458E-2</v>
          </cell>
          <cell r="N32">
            <v>39.3000000086613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https://search-rtdc-monitor-bjffxe2xuh6vdkpspy63sjmuny.us-east-1.es.amazonaws.com/_plugin/kibana/#/discover/Steve-Slow-Train-Analysis-(2080s-and-2083s)?_g=(refreshInterval:(display:Off,section:0,value:0),time:(from:'2016-07-28 05:53:26-0600',mode:absolute,to:'2016-07-28 08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2" t="str">
            <v>N</v>
          </cell>
          <cell r="X32">
            <v>1</v>
          </cell>
          <cell r="Y32">
            <v>23.297899999999998</v>
          </cell>
          <cell r="Z32">
            <v>1.5800000000000002E-2</v>
          </cell>
          <cell r="AA32">
            <v>23.2821</v>
          </cell>
          <cell r="AB32" t="e">
            <v>#N/A</v>
          </cell>
          <cell r="AC32" t="e">
            <v>#N/A</v>
          </cell>
          <cell r="AD32" t="str">
            <v>0120-28</v>
          </cell>
          <cell r="AE32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33">
          <cell r="A33" t="str">
            <v>121-28</v>
          </cell>
          <cell r="B33">
            <v>4040</v>
          </cell>
          <cell r="C33" t="str">
            <v>DE.1.0.7.0</v>
          </cell>
          <cell r="D33" t="str">
            <v>204:446</v>
          </cell>
          <cell r="E33">
            <v>42579.255706018521</v>
          </cell>
          <cell r="F33">
            <v>42579.256932870368</v>
          </cell>
          <cell r="G33">
            <v>1</v>
          </cell>
          <cell r="H33" t="str">
            <v>204:233299</v>
          </cell>
          <cell r="I33">
            <v>42579.285219907404</v>
          </cell>
          <cell r="J33">
            <v>0</v>
          </cell>
          <cell r="K33" t="str">
            <v>4039/4040</v>
          </cell>
          <cell r="L33" t="str">
            <v>NELSON</v>
          </cell>
          <cell r="M33">
            <v>2.8287037035624962E-2</v>
          </cell>
          <cell r="N33">
            <v>40.733333331299946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https://search-rtdc-monitor-bjffxe2xuh6vdkpspy63sjmuny.us-east-1.es.amazonaws.com/_plugin/kibana/#/discover/Steve-Slow-Train-Analysis-(2080s-and-2083s)?_g=(refreshInterval:(display:Off,section:0,value:0),time:(from:'2016-07-28 05:08:13-0600',mode:absolute,to:'2016-07-28 07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3" t="str">
            <v>N</v>
          </cell>
          <cell r="X33">
            <v>1</v>
          </cell>
          <cell r="Y33">
            <v>4.4600000000000001E-2</v>
          </cell>
          <cell r="Z33">
            <v>23.329899999999999</v>
          </cell>
          <cell r="AA33">
            <v>23.285299999999999</v>
          </cell>
          <cell r="AB33" t="e">
            <v>#N/A</v>
          </cell>
          <cell r="AC33" t="e">
            <v>#N/A</v>
          </cell>
          <cell r="AD33" t="str">
            <v>0121-28</v>
          </cell>
          <cell r="AE33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34">
          <cell r="A34" t="str">
            <v>122-28</v>
          </cell>
          <cell r="B34">
            <v>4039</v>
          </cell>
          <cell r="C34" t="str">
            <v>DE.1.0.7.0</v>
          </cell>
          <cell r="D34" t="str">
            <v>204:232977</v>
          </cell>
          <cell r="E34">
            <v>42579.293043981481</v>
          </cell>
          <cell r="F34">
            <v>42579.293865740743</v>
          </cell>
          <cell r="G34">
            <v>1</v>
          </cell>
          <cell r="H34" t="str">
            <v>204:143</v>
          </cell>
          <cell r="I34">
            <v>42579.325949074075</v>
          </cell>
          <cell r="J34">
            <v>0</v>
          </cell>
          <cell r="K34" t="str">
            <v>4039/4040</v>
          </cell>
          <cell r="L34" t="str">
            <v>NELSON</v>
          </cell>
          <cell r="M34">
            <v>3.2083333331684116E-2</v>
          </cell>
          <cell r="N34">
            <v>46.199999997625127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https://search-rtdc-monitor-bjffxe2xuh6vdkpspy63sjmuny.us-east-1.es.amazonaws.com/_plugin/kibana/#/discover/Steve-Slow-Train-Analysis-(2080s-and-2083s)?_g=(refreshInterval:(display:Off,section:0,value:0),time:(from:'2016-07-28 06:01:59-0600',mode:absolute,to:'2016-07-28 08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4" t="str">
            <v>N</v>
          </cell>
          <cell r="X34">
            <v>1</v>
          </cell>
          <cell r="Y34">
            <v>23.297699999999999</v>
          </cell>
          <cell r="Z34">
            <v>1.43E-2</v>
          </cell>
          <cell r="AA34">
            <v>23.2834</v>
          </cell>
          <cell r="AB34" t="e">
            <v>#N/A</v>
          </cell>
          <cell r="AC34" t="e">
            <v>#N/A</v>
          </cell>
          <cell r="AD34" t="str">
            <v>0122-28</v>
          </cell>
          <cell r="AE34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35">
          <cell r="A35" t="str">
            <v>123-28</v>
          </cell>
          <cell r="B35">
            <v>4025</v>
          </cell>
          <cell r="C35" t="str">
            <v>DE.1.0.7.0</v>
          </cell>
          <cell r="D35" t="str">
            <v>204:467</v>
          </cell>
          <cell r="E35">
            <v>42579.270092592589</v>
          </cell>
          <cell r="F35">
            <v>42579.271319444444</v>
          </cell>
          <cell r="G35">
            <v>1</v>
          </cell>
          <cell r="H35" t="str">
            <v>204:233295</v>
          </cell>
          <cell r="I35">
            <v>42579.296087962961</v>
          </cell>
          <cell r="J35">
            <v>0</v>
          </cell>
          <cell r="K35" t="str">
            <v>4025/4026</v>
          </cell>
          <cell r="L35" t="str">
            <v>ROCHA</v>
          </cell>
          <cell r="M35">
            <v>2.4768518516793847E-2</v>
          </cell>
          <cell r="N35">
            <v>35.66666666418314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https://search-rtdc-monitor-bjffxe2xuh6vdkpspy63sjmuny.us-east-1.es.amazonaws.com/_plugin/kibana/#/discover/Steve-Slow-Train-Analysis-(2080s-and-2083s)?_g=(refreshInterval:(display:Off,section:0,value:0),time:(from:'2016-07-28 05:28:56-0600',mode:absolute,to:'2016-07-28 08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5" t="str">
            <v>N</v>
          </cell>
          <cell r="X35">
            <v>1</v>
          </cell>
          <cell r="Y35">
            <v>4.6699999999999998E-2</v>
          </cell>
          <cell r="Z35">
            <v>23.329499999999999</v>
          </cell>
          <cell r="AA35">
            <v>23.282799999999998</v>
          </cell>
          <cell r="AB35" t="e">
            <v>#N/A</v>
          </cell>
          <cell r="AC35" t="e">
            <v>#N/A</v>
          </cell>
          <cell r="AD35" t="str">
            <v>0123-28</v>
          </cell>
          <cell r="AE35" t="str">
            <v>aws s3 cp s3://rtdc.mdm.uploadarchive/RTDC4025/2016-07-28/ "C:\Users\stu\Documents\Analysis\2016-02-23 RTDC Observations"\RTDC4025\2016-07-28 --recursive &amp; "C:\Users\stu\Documents\GitHub\mrs-test-scripts\Headless Mode &amp; Sideloading\WalkAndUnGZ.bat" "C:\Users\stu\Documents\Analysis\2016-02-23 RTDC Observations"\RTDC4025\2016-07-28 &amp; 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</v>
          </cell>
        </row>
        <row r="36">
          <cell r="A36" t="str">
            <v>124-28</v>
          </cell>
          <cell r="B36">
            <v>4026</v>
          </cell>
          <cell r="C36" t="str">
            <v>DE.1.0.7.0</v>
          </cell>
          <cell r="D36" t="str">
            <v>204:232987</v>
          </cell>
          <cell r="E36">
            <v>42579.30804398148</v>
          </cell>
          <cell r="F36">
            <v>42579.309259259258</v>
          </cell>
          <cell r="G36">
            <v>1</v>
          </cell>
          <cell r="H36" t="str">
            <v>204:158</v>
          </cell>
          <cell r="I36">
            <v>42579.3358912037</v>
          </cell>
          <cell r="J36">
            <v>0</v>
          </cell>
          <cell r="K36" t="str">
            <v>4025/4026</v>
          </cell>
          <cell r="L36" t="str">
            <v>ROCHA</v>
          </cell>
          <cell r="M36">
            <v>2.6631944441760425E-2</v>
          </cell>
          <cell r="N36">
            <v>38.349999996135011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https://search-rtdc-monitor-bjffxe2xuh6vdkpspy63sjmuny.us-east-1.es.amazonaws.com/_plugin/kibana/#/discover/Steve-Slow-Train-Analysis-(2080s-and-2083s)?_g=(refreshInterval:(display:Off,section:0,value:0),time:(from:'2016-07-28 06:23:35-0600',mode:absolute,to:'2016-07-28 09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6" t="str">
            <v>N</v>
          </cell>
          <cell r="X36">
            <v>1</v>
          </cell>
          <cell r="Y36">
            <v>23.2987</v>
          </cell>
          <cell r="Z36">
            <v>1.5800000000000002E-2</v>
          </cell>
          <cell r="AA36">
            <v>23.282900000000001</v>
          </cell>
          <cell r="AB36" t="e">
            <v>#N/A</v>
          </cell>
          <cell r="AC36" t="e">
            <v>#N/A</v>
          </cell>
          <cell r="AD36" t="str">
            <v>0124-28</v>
          </cell>
          <cell r="AE36" t="str">
            <v>aws s3 cp s3://rtdc.mdm.uploadarchive/RTDC4026/2016-07-28/ "C:\Users\stu\Documents\Analysis\2016-02-23 RTDC Observations"\RTDC4026\2016-07-28 --recursive &amp; "C:\Users\stu\Documents\GitHub\mrs-test-scripts\Headless Mode &amp; Sideloading\WalkAndUnGZ.bat" "C:\Users\stu\Documents\Analysis\2016-02-23 RTDC Observations"\RTDC4026\2016-07-28 &amp; 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</v>
          </cell>
        </row>
        <row r="37">
          <cell r="A37" t="str">
            <v>125-28</v>
          </cell>
          <cell r="B37">
            <v>4018</v>
          </cell>
          <cell r="C37" t="str">
            <v>DE.1.0.7.0</v>
          </cell>
          <cell r="D37" t="str">
            <v>204:437</v>
          </cell>
          <cell r="E37">
            <v>42579.279120370367</v>
          </cell>
          <cell r="F37">
            <v>42579.280416666668</v>
          </cell>
          <cell r="G37">
            <v>1</v>
          </cell>
          <cell r="H37" t="str">
            <v>204:233303</v>
          </cell>
          <cell r="I37">
            <v>42579.306574074071</v>
          </cell>
          <cell r="J37">
            <v>0</v>
          </cell>
          <cell r="K37" t="str">
            <v>4017/4018</v>
          </cell>
          <cell r="L37" t="str">
            <v>SANTIZO</v>
          </cell>
          <cell r="M37">
            <v>2.6157407402934041E-2</v>
          </cell>
          <cell r="N37">
            <v>37.666666660225019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https://search-rtdc-monitor-bjffxe2xuh6vdkpspy63sjmuny.us-east-1.es.amazonaws.com/_plugin/kibana/#/discover/Steve-Slow-Train-Analysis-(2080s-and-2083s)?_g=(refreshInterval:(display:Off,section:0,value:0),time:(from:'2016-07-28 05:41:56-0600',mode:absolute,to:'2016-07-28 08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7" t="str">
            <v>N</v>
          </cell>
          <cell r="X37">
            <v>1</v>
          </cell>
          <cell r="Y37">
            <v>4.3700000000000003E-2</v>
          </cell>
          <cell r="Z37">
            <v>23.330300000000001</v>
          </cell>
          <cell r="AA37">
            <v>23.2866</v>
          </cell>
          <cell r="AB37" t="e">
            <v>#N/A</v>
          </cell>
          <cell r="AC37" t="e">
            <v>#N/A</v>
          </cell>
          <cell r="AD37" t="str">
            <v>0125-28</v>
          </cell>
          <cell r="AE37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38">
          <cell r="A38" t="str">
            <v>126-28</v>
          </cell>
          <cell r="B38">
            <v>4017</v>
          </cell>
          <cell r="C38" t="str">
            <v>DE.1.0.7.0</v>
          </cell>
          <cell r="D38" t="str">
            <v>204:232984</v>
          </cell>
          <cell r="E38">
            <v>42579.31689814815</v>
          </cell>
          <cell r="F38">
            <v>42579.320335648146</v>
          </cell>
          <cell r="G38">
            <v>4</v>
          </cell>
          <cell r="H38" t="str">
            <v>204:139</v>
          </cell>
          <cell r="I38">
            <v>42579.348611111112</v>
          </cell>
          <cell r="J38">
            <v>0</v>
          </cell>
          <cell r="K38" t="str">
            <v>4017/4018</v>
          </cell>
          <cell r="L38" t="str">
            <v>SANTIZO</v>
          </cell>
          <cell r="M38">
            <v>2.8275462966121268E-2</v>
          </cell>
          <cell r="N38">
            <v>40.716666671214625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https://search-rtdc-monitor-bjffxe2xuh6vdkpspy63sjmuny.us-east-1.es.amazonaws.com/_plugin/kibana/#/discover/Steve-Slow-Train-Analysis-(2080s-and-2083s)?_g=(refreshInterval:(display:Off,section:0,value:0),time:(from:'2016-07-28 06:36:20-0600',mode:absolute,to:'2016-07-28 09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8" t="str">
            <v>N</v>
          </cell>
          <cell r="X38">
            <v>1</v>
          </cell>
          <cell r="Y38">
            <v>23.298400000000001</v>
          </cell>
          <cell r="Z38">
            <v>1.3899999999999999E-2</v>
          </cell>
          <cell r="AA38">
            <v>23.284500000000001</v>
          </cell>
          <cell r="AB38" t="e">
            <v>#N/A</v>
          </cell>
          <cell r="AC38" t="e">
            <v>#N/A</v>
          </cell>
          <cell r="AD38" t="str">
            <v>0126-28</v>
          </cell>
          <cell r="AE38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39">
          <cell r="A39" t="str">
            <v>127-28</v>
          </cell>
          <cell r="B39">
            <v>4044</v>
          </cell>
          <cell r="C39" t="str">
            <v>DE.1.0.7.0</v>
          </cell>
          <cell r="D39" t="str">
            <v>204:464</v>
          </cell>
          <cell r="E39">
            <v>42579.287118055552</v>
          </cell>
          <cell r="F39">
            <v>42579.287800925929</v>
          </cell>
          <cell r="G39">
            <v>0</v>
          </cell>
          <cell r="H39" t="str">
            <v>204:233291</v>
          </cell>
          <cell r="I39">
            <v>42579.31763888889</v>
          </cell>
          <cell r="J39">
            <v>0</v>
          </cell>
          <cell r="K39" t="str">
            <v>4043/4044</v>
          </cell>
          <cell r="L39" t="str">
            <v>MAELZER</v>
          </cell>
          <cell r="M39">
            <v>2.9837962960300501E-2</v>
          </cell>
          <cell r="N39">
            <v>42.966666662832722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https://search-rtdc-monitor-bjffxe2xuh6vdkpspy63sjmuny.us-east-1.es.amazonaws.com/_plugin/kibana/#/discover/Steve-Slow-Train-Analysis-(2080s-and-2083s)?_g=(refreshInterval:(display:Off,section:0,value:0),time:(from:'2016-07-28 05:53:27-0600',mode:absolute,to:'2016-07-28 08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9" t="str">
            <v>N</v>
          </cell>
          <cell r="X39">
            <v>1</v>
          </cell>
          <cell r="Y39">
            <v>4.6399999999999997E-2</v>
          </cell>
          <cell r="Z39">
            <v>23.3291</v>
          </cell>
          <cell r="AA39">
            <v>23.282700000000002</v>
          </cell>
          <cell r="AB39" t="e">
            <v>#N/A</v>
          </cell>
          <cell r="AC39" t="e">
            <v>#N/A</v>
          </cell>
          <cell r="AD39" t="str">
            <v>0127-28</v>
          </cell>
          <cell r="AE39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40">
          <cell r="A40" t="str">
            <v>128-28</v>
          </cell>
          <cell r="B40">
            <v>4043</v>
          </cell>
          <cell r="C40" t="str">
            <v>DE.1.0.7.0</v>
          </cell>
          <cell r="D40" t="str">
            <v>204:233008</v>
          </cell>
          <cell r="E40">
            <v>42579.323587962965</v>
          </cell>
          <cell r="F40">
            <v>42579.324374999997</v>
          </cell>
          <cell r="G40">
            <v>1</v>
          </cell>
          <cell r="H40" t="str">
            <v>204:134</v>
          </cell>
          <cell r="I40">
            <v>42579.356828703705</v>
          </cell>
          <cell r="J40">
            <v>0</v>
          </cell>
          <cell r="K40" t="str">
            <v>4043/4044</v>
          </cell>
          <cell r="L40" t="str">
            <v>MAELZER</v>
          </cell>
          <cell r="M40">
            <v>3.2453703708597459E-2</v>
          </cell>
          <cell r="N40">
            <v>46.733333340380341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https://search-rtdc-monitor-bjffxe2xuh6vdkpspy63sjmuny.us-east-1.es.amazonaws.com/_plugin/kibana/#/discover/Steve-Slow-Train-Analysis-(2080s-and-2083s)?_g=(refreshInterval:(display:Off,section:0,value:0),time:(from:'2016-07-28 06:45:58-0600',mode:absolute,to:'2016-07-28 09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0" t="str">
            <v>N</v>
          </cell>
          <cell r="X40">
            <v>1</v>
          </cell>
          <cell r="Y40">
            <v>23.300799999999999</v>
          </cell>
          <cell r="Z40">
            <v>1.34E-2</v>
          </cell>
          <cell r="AA40">
            <v>23.287399999999998</v>
          </cell>
          <cell r="AB40" t="e">
            <v>#N/A</v>
          </cell>
          <cell r="AC40" t="e">
            <v>#N/A</v>
          </cell>
          <cell r="AD40" t="str">
            <v>0128-28</v>
          </cell>
          <cell r="AE40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41">
          <cell r="A41" t="str">
            <v>129-28</v>
          </cell>
          <cell r="B41">
            <v>4031</v>
          </cell>
          <cell r="C41" t="str">
            <v>DE.1.0.7.0</v>
          </cell>
          <cell r="D41" t="str">
            <v>204:442</v>
          </cell>
          <cell r="E41">
            <v>42579.296319444446</v>
          </cell>
          <cell r="F41">
            <v>42579.297326388885</v>
          </cell>
          <cell r="G41">
            <v>1</v>
          </cell>
          <cell r="H41" t="str">
            <v>204:233297</v>
          </cell>
          <cell r="I41">
            <v>42579.328043981484</v>
          </cell>
          <cell r="J41">
            <v>0</v>
          </cell>
          <cell r="K41" t="str">
            <v>4031/4032</v>
          </cell>
          <cell r="L41" t="str">
            <v>BRANNON</v>
          </cell>
          <cell r="M41">
            <v>3.0717592599103227E-2</v>
          </cell>
          <cell r="N41">
            <v>44.233333342708647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https://search-rtdc-monitor-bjffxe2xuh6vdkpspy63sjmuny.us-east-1.es.amazonaws.com/_plugin/kibana/#/discover/Steve-Slow-Train-Analysis-(2080s-and-2083s)?_g=(refreshInterval:(display:Off,section:0,value:0),time:(from:'2016-07-28 06:06:42-0600',mode:absolute,to:'2016-07-28 08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41" t="str">
            <v>N</v>
          </cell>
          <cell r="X41">
            <v>1</v>
          </cell>
          <cell r="Y41">
            <v>4.4200000000000003E-2</v>
          </cell>
          <cell r="Z41">
            <v>23.329699999999999</v>
          </cell>
          <cell r="AA41">
            <v>23.285499999999999</v>
          </cell>
          <cell r="AB41" t="e">
            <v>#N/A</v>
          </cell>
          <cell r="AC41" t="e">
            <v>#N/A</v>
          </cell>
          <cell r="AD41" t="str">
            <v>0129-28</v>
          </cell>
          <cell r="AE41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42">
          <cell r="A42" t="str">
            <v>130-28</v>
          </cell>
          <cell r="B42">
            <v>4032</v>
          </cell>
          <cell r="C42" t="str">
            <v>DE.1.0.7.0</v>
          </cell>
          <cell r="D42" t="str">
            <v>204:232965</v>
          </cell>
          <cell r="E42">
            <v>42579.336643518516</v>
          </cell>
          <cell r="F42">
            <v>42579.337719907409</v>
          </cell>
          <cell r="G42">
            <v>1</v>
          </cell>
          <cell r="H42" t="str">
            <v>204:154</v>
          </cell>
          <cell r="I42">
            <v>42579.368472222224</v>
          </cell>
          <cell r="J42">
            <v>0</v>
          </cell>
          <cell r="K42" t="str">
            <v>4031/4032</v>
          </cell>
          <cell r="L42" t="str">
            <v>BRANNON</v>
          </cell>
          <cell r="M42">
            <v>3.0752314814890269E-2</v>
          </cell>
          <cell r="N42">
            <v>44.283333333441988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https://search-rtdc-monitor-bjffxe2xuh6vdkpspy63sjmuny.us-east-1.es.amazonaws.com/_plugin/kibana/#/discover/Steve-Slow-Train-Analysis-(2080s-and-2083s)?_g=(refreshInterval:(display:Off,section:0,value:0),time:(from:'2016-07-28 07:04:46-0600',mode:absolute,to:'2016-07-28 09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2" t="str">
            <v>N</v>
          </cell>
          <cell r="X42">
            <v>1</v>
          </cell>
          <cell r="Y42">
            <v>23.296500000000002</v>
          </cell>
          <cell r="Z42">
            <v>1.54E-2</v>
          </cell>
          <cell r="AA42">
            <v>23.281100000000002</v>
          </cell>
          <cell r="AB42" t="e">
            <v>#N/A</v>
          </cell>
          <cell r="AC42" t="e">
            <v>#N/A</v>
          </cell>
          <cell r="AD42" t="str">
            <v>0130-28</v>
          </cell>
          <cell r="AE42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43">
          <cell r="A43" t="str">
            <v>131-28</v>
          </cell>
          <cell r="B43">
            <v>4009</v>
          </cell>
          <cell r="C43" t="str">
            <v>DE.1.0.7.0</v>
          </cell>
          <cell r="D43" t="str">
            <v>204:447</v>
          </cell>
          <cell r="E43">
            <v>42579.307384259257</v>
          </cell>
          <cell r="F43">
            <v>42579.308252314811</v>
          </cell>
          <cell r="G43">
            <v>1</v>
          </cell>
          <cell r="H43" t="str">
            <v>204:233315</v>
          </cell>
          <cell r="I43">
            <v>42579.337800925925</v>
          </cell>
          <cell r="J43">
            <v>0</v>
          </cell>
          <cell r="K43" t="str">
            <v>4009/4010</v>
          </cell>
          <cell r="L43" t="str">
            <v>SPECTOR</v>
          </cell>
          <cell r="M43">
            <v>2.9548611113568768E-2</v>
          </cell>
          <cell r="N43">
            <v>42.550000003539026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https://search-rtdc-monitor-bjffxe2xuh6vdkpspy63sjmuny.us-east-1.es.amazonaws.com/_plugin/kibana/#/discover/Steve-Slow-Train-Analysis-(2080s-and-2083s)?_g=(refreshInterval:(display:Off,section:0,value:0),time:(from:'2016-07-28 06:22:38-0600',mode:absolute,to:'2016-07-28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3" t="str">
            <v>N</v>
          </cell>
          <cell r="X43">
            <v>1</v>
          </cell>
          <cell r="Y43">
            <v>4.4699999999999997E-2</v>
          </cell>
          <cell r="Z43">
            <v>23.331499999999998</v>
          </cell>
          <cell r="AA43">
            <v>23.286799999999999</v>
          </cell>
          <cell r="AB43" t="e">
            <v>#N/A</v>
          </cell>
          <cell r="AC43" t="e">
            <v>#N/A</v>
          </cell>
          <cell r="AD43" t="str">
            <v>0131-28</v>
          </cell>
          <cell r="AE43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44">
          <cell r="A44" t="str">
            <v>132-28</v>
          </cell>
          <cell r="B44">
            <v>4010</v>
          </cell>
          <cell r="C44" t="str">
            <v>DE.1.0.7.0</v>
          </cell>
          <cell r="D44" t="str">
            <v>204:233011</v>
          </cell>
          <cell r="E44">
            <v>42579.345127314817</v>
          </cell>
          <cell r="F44">
            <v>42579.345983796295</v>
          </cell>
          <cell r="G44">
            <v>1</v>
          </cell>
          <cell r="H44" t="str">
            <v>204:170</v>
          </cell>
          <cell r="I44">
            <v>42579.378564814811</v>
          </cell>
          <cell r="J44">
            <v>0</v>
          </cell>
          <cell r="K44" t="str">
            <v>4009/4010</v>
          </cell>
          <cell r="L44" t="str">
            <v>SPECTOR</v>
          </cell>
          <cell r="M44">
            <v>3.2581018516793847E-2</v>
          </cell>
          <cell r="N44">
            <v>46.91666666418314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https://search-rtdc-monitor-bjffxe2xuh6vdkpspy63sjmuny.us-east-1.es.amazonaws.com/_plugin/kibana/#/discover/Steve-Slow-Train-Analysis-(2080s-and-2083s)?_g=(refreshInterval:(display:Off,section:0,value:0),time:(from:'2016-07-28 07:16:59-0600',mode:absolute,to:'2016-07-28 10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4" t="str">
            <v>N</v>
          </cell>
          <cell r="X44">
            <v>1</v>
          </cell>
          <cell r="Y44">
            <v>23.301100000000002</v>
          </cell>
          <cell r="Z44">
            <v>1.7000000000000001E-2</v>
          </cell>
          <cell r="AA44">
            <v>23.284100000000002</v>
          </cell>
          <cell r="AB44" t="e">
            <v>#N/A</v>
          </cell>
          <cell r="AC44" t="e">
            <v>#N/A</v>
          </cell>
          <cell r="AD44" t="str">
            <v>0132-28</v>
          </cell>
          <cell r="AE44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45">
          <cell r="A45" t="str">
            <v>133-28</v>
          </cell>
          <cell r="B45">
            <v>4014</v>
          </cell>
          <cell r="C45" t="str">
            <v>DE.1.0.7.0</v>
          </cell>
          <cell r="D45" t="str">
            <v>204:467</v>
          </cell>
          <cell r="E45">
            <v>42579.32167824074</v>
          </cell>
          <cell r="F45">
            <v>42579.322592592594</v>
          </cell>
          <cell r="G45">
            <v>1</v>
          </cell>
          <cell r="H45" t="str">
            <v>204:233282</v>
          </cell>
          <cell r="I45">
            <v>42579.348009259258</v>
          </cell>
          <cell r="J45">
            <v>0</v>
          </cell>
          <cell r="K45" t="str">
            <v>4013/4014</v>
          </cell>
          <cell r="L45" t="str">
            <v>MALAVE</v>
          </cell>
          <cell r="M45">
            <v>2.5416666663659271E-2</v>
          </cell>
          <cell r="N45">
            <v>36.59999999566935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https://search-rtdc-monitor-bjffxe2xuh6vdkpspy63sjmuny.us-east-1.es.amazonaws.com/_plugin/kibana/#/discover/Steve-Slow-Train-Analysis-(2080s-and-2083s)?_g=(refreshInterval:(display:Off,section:0,value:0),time:(from:'2016-07-28 06:43:13-0600',mode:absolute,to:'2016-07-28 09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5" t="str">
            <v>N</v>
          </cell>
          <cell r="X45">
            <v>1</v>
          </cell>
          <cell r="Y45">
            <v>4.6699999999999998E-2</v>
          </cell>
          <cell r="Z45">
            <v>23.328199999999999</v>
          </cell>
          <cell r="AA45">
            <v>23.281499999999998</v>
          </cell>
          <cell r="AB45" t="e">
            <v>#N/A</v>
          </cell>
          <cell r="AC45" t="e">
            <v>#N/A</v>
          </cell>
          <cell r="AD45" t="str">
            <v>0133-28</v>
          </cell>
          <cell r="AE45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46">
          <cell r="A46" t="str">
            <v>134-28</v>
          </cell>
          <cell r="B46">
            <v>4013</v>
          </cell>
          <cell r="C46" t="str">
            <v>DE.1.0.7.0</v>
          </cell>
          <cell r="D46" t="str">
            <v>204:232959</v>
          </cell>
          <cell r="E46">
            <v>42579.359907407408</v>
          </cell>
          <cell r="F46">
            <v>42579.360925925925</v>
          </cell>
          <cell r="G46">
            <v>1</v>
          </cell>
          <cell r="H46" t="str">
            <v>204:152</v>
          </cell>
          <cell r="I46">
            <v>42579.388495370367</v>
          </cell>
          <cell r="J46">
            <v>0</v>
          </cell>
          <cell r="K46" t="str">
            <v>4013/4014</v>
          </cell>
          <cell r="L46" t="str">
            <v>MALAVE</v>
          </cell>
          <cell r="M46">
            <v>2.7569444442633539E-2</v>
          </cell>
          <cell r="N46">
            <v>39.699999997392297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https://search-rtdc-monitor-bjffxe2xuh6vdkpspy63sjmuny.us-east-1.es.amazonaws.com/_plugin/kibana/#/discover/Steve-Slow-Train-Analysis-(2080s-and-2083s)?_g=(refreshInterval:(display:Off,section:0,value:0),time:(from:'2016-07-28 07:38:16-0600',mode:absolute,to:'2016-07-28 10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6" t="str">
            <v>N</v>
          </cell>
          <cell r="X46">
            <v>1</v>
          </cell>
          <cell r="Y46">
            <v>23.2959</v>
          </cell>
          <cell r="Z46">
            <v>1.52E-2</v>
          </cell>
          <cell r="AA46">
            <v>23.2807</v>
          </cell>
          <cell r="AB46" t="e">
            <v>#N/A</v>
          </cell>
          <cell r="AC46" t="e">
            <v>#N/A</v>
          </cell>
          <cell r="AD46" t="str">
            <v>0134-28</v>
          </cell>
          <cell r="AE46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47">
          <cell r="A47" t="str">
            <v>135-28</v>
          </cell>
          <cell r="B47">
            <v>4040</v>
          </cell>
          <cell r="C47" t="str">
            <v>DE.1.0.7.0</v>
          </cell>
          <cell r="D47" t="str">
            <v>204:473</v>
          </cell>
          <cell r="E47">
            <v>42579.329236111109</v>
          </cell>
          <cell r="F47">
            <v>42579.330590277779</v>
          </cell>
          <cell r="G47">
            <v>1</v>
          </cell>
          <cell r="H47" t="str">
            <v>204:233314</v>
          </cell>
          <cell r="I47">
            <v>42579.360127314816</v>
          </cell>
          <cell r="J47">
            <v>0</v>
          </cell>
          <cell r="K47" t="str">
            <v>4039/4040</v>
          </cell>
          <cell r="L47" t="str">
            <v>STRICKLAND</v>
          </cell>
          <cell r="M47">
            <v>2.9537037036789116E-2</v>
          </cell>
          <cell r="N47">
            <v>42.533333332976326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https://search-rtdc-monitor-bjffxe2xuh6vdkpspy63sjmuny.us-east-1.es.amazonaws.com/_plugin/kibana/#/discover/Steve-Slow-Train-Analysis-(2080s-and-2083s)?_g=(refreshInterval:(display:Off,section:0,value:0),time:(from:'2016-07-28 06:54:06-0600',mode:absolute,to:'2016-07-28 09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47" t="str">
            <v>N</v>
          </cell>
          <cell r="X47">
            <v>1</v>
          </cell>
          <cell r="Y47">
            <v>4.7300000000000002E-2</v>
          </cell>
          <cell r="Z47">
            <v>23.331399999999999</v>
          </cell>
          <cell r="AA47">
            <v>23.284099999999999</v>
          </cell>
          <cell r="AB47" t="e">
            <v>#N/A</v>
          </cell>
          <cell r="AC47" t="e">
            <v>#N/A</v>
          </cell>
          <cell r="AD47" t="str">
            <v>0135-28</v>
          </cell>
          <cell r="AE47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48">
          <cell r="A48" t="str">
            <v>136-28</v>
          </cell>
          <cell r="B48">
            <v>4039</v>
          </cell>
          <cell r="C48" t="str">
            <v>DE.1.0.7.0</v>
          </cell>
          <cell r="D48" t="str">
            <v>204:232993</v>
          </cell>
          <cell r="E48">
            <v>42579.365856481483</v>
          </cell>
          <cell r="F48">
            <v>42579.367129629631</v>
          </cell>
          <cell r="G48">
            <v>1</v>
          </cell>
          <cell r="H48" t="str">
            <v>204:141</v>
          </cell>
          <cell r="I48">
            <v>42579.400462962964</v>
          </cell>
          <cell r="J48">
            <v>0</v>
          </cell>
          <cell r="K48" t="str">
            <v>4039/4040</v>
          </cell>
          <cell r="L48" t="str">
            <v>STRICKLAND</v>
          </cell>
          <cell r="M48">
            <v>3.3333333332848269E-2</v>
          </cell>
          <cell r="N48">
            <v>47.999999999301508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https://search-rtdc-monitor-bjffxe2xuh6vdkpspy63sjmuny.us-east-1.es.amazonaws.com/_plugin/kibana/#/discover/Steve-Slow-Train-Analysis-(2080s-and-2083s)?_g=(refreshInterval:(display:Off,section:0,value:0),time:(from:'2016-07-28 07:46:50-0600',mode:absolute,to:'2016-07-28 10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48" t="str">
            <v>N</v>
          </cell>
          <cell r="X48">
            <v>1</v>
          </cell>
          <cell r="Y48">
            <v>23.299299999999999</v>
          </cell>
          <cell r="Z48">
            <v>1.41E-2</v>
          </cell>
          <cell r="AA48">
            <v>23.2852</v>
          </cell>
          <cell r="AB48" t="e">
            <v>#N/A</v>
          </cell>
          <cell r="AC48" t="e">
            <v>#N/A</v>
          </cell>
          <cell r="AD48" t="str">
            <v>0136-28</v>
          </cell>
          <cell r="AE48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49">
          <cell r="A49" t="str">
            <v>137-28</v>
          </cell>
          <cell r="B49">
            <v>4025</v>
          </cell>
          <cell r="C49" t="str">
            <v>DE.1.0.7.0</v>
          </cell>
          <cell r="D49" t="str">
            <v>204:446</v>
          </cell>
          <cell r="E49">
            <v>42579.34002314815</v>
          </cell>
          <cell r="F49">
            <v>42579.341585648152</v>
          </cell>
          <cell r="G49">
            <v>2</v>
          </cell>
          <cell r="H49" t="str">
            <v>204:233305</v>
          </cell>
          <cell r="I49">
            <v>42579.368217592593</v>
          </cell>
          <cell r="J49">
            <v>0</v>
          </cell>
          <cell r="K49" t="str">
            <v>4025/4026</v>
          </cell>
          <cell r="L49" t="str">
            <v>ROCHA</v>
          </cell>
          <cell r="M49">
            <v>2.6631944441760425E-2</v>
          </cell>
          <cell r="N49">
            <v>38.349999996135011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https://search-rtdc-monitor-bjffxe2xuh6vdkpspy63sjmuny.us-east-1.es.amazonaws.com/_plugin/kibana/#/discover/Steve-Slow-Train-Analysis-(2080s-and-2083s)?_g=(refreshInterval:(display:Off,section:0,value:0),time:(from:'2016-07-28 07:09:38-0600',mode:absolute,to:'2016-07-28 09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N</v>
          </cell>
          <cell r="X49">
            <v>1</v>
          </cell>
          <cell r="Y49">
            <v>4.4600000000000001E-2</v>
          </cell>
          <cell r="Z49">
            <v>23.330500000000001</v>
          </cell>
          <cell r="AA49">
            <v>23.285900000000002</v>
          </cell>
          <cell r="AB49" t="e">
            <v>#N/A</v>
          </cell>
          <cell r="AC49" t="e">
            <v>#N/A</v>
          </cell>
          <cell r="AD49" t="str">
            <v>0137-28</v>
          </cell>
          <cell r="AE49" t="str">
            <v>aws s3 cp s3://rtdc.mdm.uploadarchive/RTDC4025/2016-07-28/ "C:\Users\stu\Documents\Analysis\2016-02-23 RTDC Observations"\RTDC4025\2016-07-28 --recursive &amp; "C:\Users\stu\Documents\GitHub\mrs-test-scripts\Headless Mode &amp; Sideloading\WalkAndUnGZ.bat" "C:\Users\stu\Documents\Analysis\2016-02-23 RTDC Observations"\RTDC4025\2016-07-28 &amp; 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</v>
          </cell>
        </row>
        <row r="50">
          <cell r="A50" t="str">
            <v>138-28</v>
          </cell>
          <cell r="B50">
            <v>4026</v>
          </cell>
          <cell r="C50" t="str">
            <v>DE.1.0.7.0</v>
          </cell>
          <cell r="D50" t="str">
            <v>204:232980</v>
          </cell>
          <cell r="E50">
            <v>42579.381342592591</v>
          </cell>
          <cell r="F50">
            <v>42579.382245370369</v>
          </cell>
          <cell r="G50">
            <v>1</v>
          </cell>
          <cell r="H50" t="str">
            <v>204:1179</v>
          </cell>
          <cell r="I50">
            <v>42579.412743055553</v>
          </cell>
          <cell r="J50">
            <v>0</v>
          </cell>
          <cell r="K50" t="str">
            <v>4025/4026</v>
          </cell>
          <cell r="L50" t="str">
            <v>ROCHA</v>
          </cell>
          <cell r="M50">
            <v>3.0497685183945578E-2</v>
          </cell>
          <cell r="N50">
            <v>43.916666664881632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https://search-rtdc-monitor-bjffxe2xuh6vdkpspy63sjmuny.us-east-1.es.amazonaws.com/_plugin/kibana/#/discover/Steve-Slow-Train-Analysis-(2080s-and-2083s)?_g=(refreshInterval:(display:Off,section:0,value:0),time:(from:'2016-07-28 08:09:08-0600',mode:absolute,to:'2016-07-28 10:54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23.297999999999998</v>
          </cell>
          <cell r="Z50">
            <v>0.1179</v>
          </cell>
          <cell r="AA50">
            <v>23.180099999999999</v>
          </cell>
          <cell r="AB50" t="e">
            <v>#N/A</v>
          </cell>
          <cell r="AC50" t="e">
            <v>#N/A</v>
          </cell>
          <cell r="AD50" t="str">
            <v>0138-28</v>
          </cell>
          <cell r="AE50" t="str">
            <v>aws s3 cp s3://rtdc.mdm.uploadarchive/RTDC4026/2016-07-28/ "C:\Users\stu\Documents\Analysis\2016-02-23 RTDC Observations"\RTDC4026\2016-07-28 --recursive &amp; "C:\Users\stu\Documents\GitHub\mrs-test-scripts\Headless Mode &amp; Sideloading\WalkAndUnGZ.bat" "C:\Users\stu\Documents\Analysis\2016-02-23 RTDC Observations"\RTDC4026\2016-07-28 &amp; 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</v>
          </cell>
        </row>
        <row r="51">
          <cell r="A51" t="str">
            <v>139-28</v>
          </cell>
          <cell r="B51">
            <v>4018</v>
          </cell>
          <cell r="C51" t="str">
            <v>DE.1.0.7.0</v>
          </cell>
          <cell r="D51" t="str">
            <v>204:437</v>
          </cell>
          <cell r="E51">
            <v>42579.350138888891</v>
          </cell>
          <cell r="F51">
            <v>42579.352430555555</v>
          </cell>
          <cell r="G51">
            <v>3</v>
          </cell>
          <cell r="H51" t="str">
            <v>204:233306</v>
          </cell>
          <cell r="I51">
            <v>42579.379444444443</v>
          </cell>
          <cell r="J51">
            <v>0</v>
          </cell>
          <cell r="K51" t="str">
            <v>4017/4018</v>
          </cell>
          <cell r="L51" t="str">
            <v>STARKS</v>
          </cell>
          <cell r="M51">
            <v>2.7013888888177462E-2</v>
          </cell>
          <cell r="N51">
            <v>38.899999998975545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https://search-rtdc-monitor-bjffxe2xuh6vdkpspy63sjmuny.us-east-1.es.amazonaws.com/_plugin/kibana/#/discover/Steve-Slow-Train-Analysis-(2080s-and-2083s)?_g=(refreshInterval:(display:Off,section:0,value:0),time:(from:'2016-07-28 07:24:12-0600',mode:absolute,to:'2016-07-28 10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1" t="str">
            <v>N</v>
          </cell>
          <cell r="X51">
            <v>1</v>
          </cell>
          <cell r="Y51">
            <v>4.3700000000000003E-2</v>
          </cell>
          <cell r="Z51">
            <v>23.3306</v>
          </cell>
          <cell r="AA51">
            <v>23.286899999999999</v>
          </cell>
          <cell r="AB51" t="e">
            <v>#N/A</v>
          </cell>
          <cell r="AC51" t="e">
            <v>#N/A</v>
          </cell>
          <cell r="AD51" t="str">
            <v>0139-28</v>
          </cell>
          <cell r="AE51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52">
          <cell r="A52" t="str">
            <v>140-28</v>
          </cell>
          <cell r="B52">
            <v>4017</v>
          </cell>
          <cell r="C52" t="str">
            <v>DE.1.0.7.0</v>
          </cell>
          <cell r="D52" t="str">
            <v>204:233000</v>
          </cell>
          <cell r="E52">
            <v>42579.390601851854</v>
          </cell>
          <cell r="F52">
            <v>42579.391539351855</v>
          </cell>
          <cell r="G52">
            <v>1</v>
          </cell>
          <cell r="H52" t="str">
            <v>204:141</v>
          </cell>
          <cell r="I52">
            <v>42579.419953703706</v>
          </cell>
          <cell r="J52">
            <v>1</v>
          </cell>
          <cell r="K52" t="str">
            <v>4017/4018</v>
          </cell>
          <cell r="L52" t="str">
            <v>STARKS</v>
          </cell>
          <cell r="M52">
            <v>2.8414351851097308E-2</v>
          </cell>
          <cell r="N52">
            <v>40.916666665580124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https://search-rtdc-monitor-bjffxe2xuh6vdkpspy63sjmuny.us-east-1.es.amazonaws.com/_plugin/kibana/#/discover/Steve-Slow-Train-Analysis-(2080s-and-2083s)?_g=(refreshInterval:(display:Off,section:0,value:0),time:(from:'2016-07-28 08:22:28-0600',mode:absolute,to:'2016-07-28 11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2" t="str">
            <v>N</v>
          </cell>
          <cell r="X52">
            <v>1</v>
          </cell>
          <cell r="Y52">
            <v>23.3</v>
          </cell>
          <cell r="Z52">
            <v>1.41E-2</v>
          </cell>
          <cell r="AA52">
            <v>23.285900000000002</v>
          </cell>
          <cell r="AB52">
            <v>182920</v>
          </cell>
          <cell r="AC52" t="str">
            <v>SIGNAL</v>
          </cell>
          <cell r="AD52" t="str">
            <v>0140-28</v>
          </cell>
          <cell r="AE52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53">
          <cell r="A53" t="str">
            <v>141-28</v>
          </cell>
          <cell r="B53">
            <v>4044</v>
          </cell>
          <cell r="C53" t="str">
            <v>DE.1.0.7.0</v>
          </cell>
          <cell r="D53" t="str">
            <v>204:438</v>
          </cell>
          <cell r="E53">
            <v>42579.360324074078</v>
          </cell>
          <cell r="F53">
            <v>42579.36141203704</v>
          </cell>
          <cell r="G53">
            <v>1</v>
          </cell>
          <cell r="H53" t="str">
            <v>204:233291</v>
          </cell>
          <cell r="I53">
            <v>42579.390682870369</v>
          </cell>
          <cell r="J53">
            <v>0</v>
          </cell>
          <cell r="K53" t="str">
            <v>4043/4044</v>
          </cell>
          <cell r="L53" t="str">
            <v>MAELZER</v>
          </cell>
          <cell r="M53">
            <v>2.9270833329064772E-2</v>
          </cell>
          <cell r="N53">
            <v>42.149999993853271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https://search-rtdc-monitor-bjffxe2xuh6vdkpspy63sjmuny.us-east-1.es.amazonaws.com/_plugin/kibana/#/discover/Steve-Slow-Train-Analysis-(2080s-and-2083s)?_g=(refreshInterval:(display:Off,section:0,value:0),time:(from:'2016-07-28 07:38:52-0600',mode:absolute,to:'2016-07-28 10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3" t="str">
            <v>N</v>
          </cell>
          <cell r="X53">
            <v>1</v>
          </cell>
          <cell r="Y53">
            <v>4.3799999999999999E-2</v>
          </cell>
          <cell r="Z53">
            <v>23.3291</v>
          </cell>
          <cell r="AA53">
            <v>23.285299999999999</v>
          </cell>
          <cell r="AB53" t="e">
            <v>#N/A</v>
          </cell>
          <cell r="AC53" t="e">
            <v>#N/A</v>
          </cell>
          <cell r="AD53" t="str">
            <v>0141-28</v>
          </cell>
          <cell r="AE53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54">
          <cell r="A54" t="str">
            <v>142-28</v>
          </cell>
          <cell r="B54">
            <v>4043</v>
          </cell>
          <cell r="C54" t="str">
            <v>DE.1.0.7.0</v>
          </cell>
          <cell r="D54" t="str">
            <v>204:232984</v>
          </cell>
          <cell r="E54">
            <v>42579.394687499997</v>
          </cell>
          <cell r="F54">
            <v>42579.395474537036</v>
          </cell>
          <cell r="G54">
            <v>1</v>
          </cell>
          <cell r="H54" t="str">
            <v>204:238</v>
          </cell>
          <cell r="I54">
            <v>42579.430162037039</v>
          </cell>
          <cell r="J54">
            <v>1</v>
          </cell>
          <cell r="K54" t="str">
            <v>4043/4044</v>
          </cell>
          <cell r="L54" t="str">
            <v>MAELZER</v>
          </cell>
          <cell r="M54">
            <v>3.4687500003201421E-2</v>
          </cell>
          <cell r="N54">
            <v>49.950000004610047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https://search-rtdc-monitor-bjffxe2xuh6vdkpspy63sjmuny.us-east-1.es.amazonaws.com/_plugin/kibana/#/discover/Steve-Slow-Train-Analysis-(2080s-and-2083s)?_g=(refreshInterval:(display:Off,section:0,value:0),time:(from:'2016-07-28 08:28:21-0600',mode:absolute,to:'2016-07-28 11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54" t="str">
            <v>N</v>
          </cell>
          <cell r="X54">
            <v>1</v>
          </cell>
          <cell r="Y54">
            <v>23.298400000000001</v>
          </cell>
          <cell r="Z54">
            <v>2.3800000000000002E-2</v>
          </cell>
          <cell r="AA54">
            <v>23.2746</v>
          </cell>
          <cell r="AB54" t="e">
            <v>#N/A</v>
          </cell>
          <cell r="AC54" t="e">
            <v>#N/A</v>
          </cell>
          <cell r="AD54" t="str">
            <v>0142-28</v>
          </cell>
          <cell r="AE54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55">
          <cell r="A55" t="str">
            <v>143-28</v>
          </cell>
          <cell r="B55">
            <v>4031</v>
          </cell>
          <cell r="C55" t="str">
            <v>DE.1.0.7.0</v>
          </cell>
          <cell r="D55" t="str">
            <v>204:453</v>
          </cell>
          <cell r="E55">
            <v>42579.37</v>
          </cell>
          <cell r="F55">
            <v>42579.370949074073</v>
          </cell>
          <cell r="G55">
            <v>1</v>
          </cell>
          <cell r="H55" t="str">
            <v>204:233308</v>
          </cell>
          <cell r="I55">
            <v>42579.4</v>
          </cell>
          <cell r="J55">
            <v>0</v>
          </cell>
          <cell r="K55" t="str">
            <v>4031/4032</v>
          </cell>
          <cell r="L55" t="str">
            <v>BRANNON</v>
          </cell>
          <cell r="M55">
            <v>2.9050925928459037E-2</v>
          </cell>
          <cell r="N55">
            <v>41.833333336981013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https://search-rtdc-monitor-bjffxe2xuh6vdkpspy63sjmuny.us-east-1.es.amazonaws.com/_plugin/kibana/#/discover/Steve-Slow-Train-Analysis-(2080s-and-2083s)?_g=(refreshInterval:(display:Off,section:0,value:0),time:(from:'2016-07-28 07:52:48-0600',mode:absolute,to:'2016-07-28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5" t="str">
            <v>N</v>
          </cell>
          <cell r="X55">
            <v>1</v>
          </cell>
          <cell r="Y55">
            <v>4.53E-2</v>
          </cell>
          <cell r="Z55">
            <v>23.3308</v>
          </cell>
          <cell r="AA55">
            <v>23.285499999999999</v>
          </cell>
          <cell r="AB55" t="e">
            <v>#N/A</v>
          </cell>
          <cell r="AC55" t="e">
            <v>#N/A</v>
          </cell>
          <cell r="AD55" t="str">
            <v>0143-28</v>
          </cell>
          <cell r="AE55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56">
          <cell r="A56" t="str">
            <v>144-28</v>
          </cell>
          <cell r="B56">
            <v>4032</v>
          </cell>
          <cell r="C56" t="str">
            <v>DE.1.0.7.0</v>
          </cell>
          <cell r="D56" t="str">
            <v>204:232996</v>
          </cell>
          <cell r="E56">
            <v>42579.409988425927</v>
          </cell>
          <cell r="F56">
            <v>42579.411076388889</v>
          </cell>
          <cell r="G56">
            <v>1</v>
          </cell>
          <cell r="H56" t="str">
            <v>204:149</v>
          </cell>
          <cell r="I56">
            <v>42579.441921296297</v>
          </cell>
          <cell r="J56">
            <v>2</v>
          </cell>
          <cell r="K56" t="str">
            <v>4031/4032</v>
          </cell>
          <cell r="L56" t="str">
            <v>BRANNON</v>
          </cell>
          <cell r="M56">
            <v>3.0844907407299615E-2</v>
          </cell>
          <cell r="N56">
            <v>44.416666666511446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https://search-rtdc-monitor-bjffxe2xuh6vdkpspy63sjmuny.us-east-1.es.amazonaws.com/_plugin/kibana/#/discover/Steve-Slow-Train-Analysis-(2080s-and-2083s)?_g=(refreshInterval:(display:Off,section:0,value:0),time:(from:'2016-07-28 08:50:23-0600',mode:absolute,to:'2016-07-28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6" t="str">
            <v>N</v>
          </cell>
          <cell r="X56">
            <v>1</v>
          </cell>
          <cell r="Y56">
            <v>23.299600000000002</v>
          </cell>
          <cell r="Z56">
            <v>1.49E-2</v>
          </cell>
          <cell r="AA56">
            <v>23.284700000000001</v>
          </cell>
          <cell r="AB56">
            <v>183829</v>
          </cell>
          <cell r="AC56" t="str">
            <v>PERMANENT SPEED RESTRICTION</v>
          </cell>
          <cell r="AD56" t="str">
            <v>0144-28</v>
          </cell>
          <cell r="AE56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57">
          <cell r="A57" t="str">
            <v>145-28</v>
          </cell>
          <cell r="B57">
            <v>4009</v>
          </cell>
          <cell r="C57" t="str">
            <v>DE.1.0.7.0</v>
          </cell>
          <cell r="D57" t="str">
            <v>204:478</v>
          </cell>
          <cell r="E57">
            <v>42579.382893518516</v>
          </cell>
          <cell r="F57">
            <v>42579.383611111109</v>
          </cell>
          <cell r="G57">
            <v>1</v>
          </cell>
          <cell r="H57" t="str">
            <v>204:233322</v>
          </cell>
          <cell r="I57">
            <v>42579.41028935185</v>
          </cell>
          <cell r="J57">
            <v>0</v>
          </cell>
          <cell r="K57" t="str">
            <v>4009/4010</v>
          </cell>
          <cell r="L57" t="str">
            <v>SPECTOR</v>
          </cell>
          <cell r="M57">
            <v>2.6678240741603076E-2</v>
          </cell>
          <cell r="N57">
            <v>38.41666666790843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https://search-rtdc-monitor-bjffxe2xuh6vdkpspy63sjmuny.us-east-1.es.amazonaws.com/_plugin/kibana/#/discover/Steve-Slow-Train-Analysis-(2080s-and-2083s)?_g=(refreshInterval:(display:Off,section:0,value:0),time:(from:'2016-07-28 08:11:22-0600',mode:absolute,to:'2016-07-28 10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7" t="str">
            <v>N</v>
          </cell>
          <cell r="X57">
            <v>1</v>
          </cell>
          <cell r="Y57">
            <v>4.7800000000000002E-2</v>
          </cell>
          <cell r="Z57">
            <v>23.3322</v>
          </cell>
          <cell r="AA57">
            <v>23.284400000000002</v>
          </cell>
          <cell r="AB57" t="e">
            <v>#N/A</v>
          </cell>
          <cell r="AC57" t="e">
            <v>#N/A</v>
          </cell>
          <cell r="AD57" t="str">
            <v>0145-28</v>
          </cell>
          <cell r="AE57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58">
          <cell r="A58" t="str">
            <v>146-28</v>
          </cell>
          <cell r="B58">
            <v>4010</v>
          </cell>
          <cell r="C58" t="str">
            <v>DE.1.0.7.0</v>
          </cell>
          <cell r="D58" t="str">
            <v>204:232996</v>
          </cell>
          <cell r="E58">
            <v>42579.418599537035</v>
          </cell>
          <cell r="F58">
            <v>42579.419872685183</v>
          </cell>
          <cell r="G58">
            <v>1</v>
          </cell>
          <cell r="H58" t="str">
            <v>204:150</v>
          </cell>
          <cell r="I58">
            <v>42579.451585648145</v>
          </cell>
          <cell r="J58">
            <v>0</v>
          </cell>
          <cell r="K58" t="str">
            <v>4009/4010</v>
          </cell>
          <cell r="L58" t="str">
            <v>SPECTOR</v>
          </cell>
          <cell r="M58">
            <v>3.1712962962046731E-2</v>
          </cell>
          <cell r="N58">
            <v>45.666666665347293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https://search-rtdc-monitor-bjffxe2xuh6vdkpspy63sjmuny.us-east-1.es.amazonaws.com/_plugin/kibana/#/discover/Steve-Slow-Train-Analysis-(2080s-and-2083s)?_g=(refreshInterval:(display:Off,section:0,value:0),time:(from:'2016-07-28 09:02:47-0600',mode:absolute,to:'2016-07-28 11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8" t="str">
            <v>N</v>
          </cell>
          <cell r="X58">
            <v>1</v>
          </cell>
          <cell r="Y58">
            <v>23.299600000000002</v>
          </cell>
          <cell r="Z58">
            <v>1.4999999999999999E-2</v>
          </cell>
          <cell r="AA58">
            <v>23.284600000000001</v>
          </cell>
          <cell r="AB58" t="e">
            <v>#N/A</v>
          </cell>
          <cell r="AC58" t="e">
            <v>#N/A</v>
          </cell>
          <cell r="AD58" t="str">
            <v>0146-28</v>
          </cell>
          <cell r="AE58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59">
          <cell r="A59" t="str">
            <v>147-28</v>
          </cell>
          <cell r="B59">
            <v>4014</v>
          </cell>
          <cell r="C59" t="str">
            <v>DE.1.0.7.0</v>
          </cell>
          <cell r="D59" t="str">
            <v>204:471</v>
          </cell>
          <cell r="E59">
            <v>42579.394756944443</v>
          </cell>
          <cell r="F59">
            <v>42579.39607638889</v>
          </cell>
          <cell r="G59">
            <v>1</v>
          </cell>
          <cell r="H59" t="str">
            <v>204:233300</v>
          </cell>
          <cell r="I59">
            <v>42579.420983796299</v>
          </cell>
          <cell r="J59">
            <v>0</v>
          </cell>
          <cell r="K59" t="str">
            <v>4013/4014</v>
          </cell>
          <cell r="L59" t="str">
            <v>MALAVE</v>
          </cell>
          <cell r="M59">
            <v>2.4907407409045845E-2</v>
          </cell>
          <cell r="N59">
            <v>35.866666669026017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https://search-rtdc-monitor-bjffxe2xuh6vdkpspy63sjmuny.us-east-1.es.amazonaws.com/_plugin/kibana/#/discover/Steve-Slow-Train-Analysis-(2080s-and-2083s)?_g=(refreshInterval:(display:Off,section:0,value:0),time:(from:'2016-07-28 08:28:27-0600',mode:absolute,to:'2016-07-28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9" t="str">
            <v>N</v>
          </cell>
          <cell r="X59">
            <v>1</v>
          </cell>
          <cell r="Y59">
            <v>4.7100000000000003E-2</v>
          </cell>
          <cell r="Z59">
            <v>23.33</v>
          </cell>
          <cell r="AA59">
            <v>23.282899999999998</v>
          </cell>
          <cell r="AB59" t="e">
            <v>#N/A</v>
          </cell>
          <cell r="AC59" t="e">
            <v>#N/A</v>
          </cell>
          <cell r="AD59" t="str">
            <v>0147-28</v>
          </cell>
          <cell r="AE59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60">
          <cell r="A60" t="str">
            <v>148-28</v>
          </cell>
          <cell r="B60">
            <v>4013</v>
          </cell>
          <cell r="C60" t="str">
            <v>DE.1.0.7.0</v>
          </cell>
          <cell r="D60" t="str">
            <v>204:232974</v>
          </cell>
          <cell r="E60">
            <v>42579.432997685188</v>
          </cell>
          <cell r="F60">
            <v>42579.435023148151</v>
          </cell>
          <cell r="G60">
            <v>2</v>
          </cell>
          <cell r="H60" t="str">
            <v>204:152</v>
          </cell>
          <cell r="I60">
            <v>42579.462071759262</v>
          </cell>
          <cell r="J60">
            <v>0</v>
          </cell>
          <cell r="K60" t="str">
            <v>4013/4014</v>
          </cell>
          <cell r="L60" t="str">
            <v>MALAVE</v>
          </cell>
          <cell r="M60">
            <v>2.7048611111240461E-2</v>
          </cell>
          <cell r="N60">
            <v>38.950000000186265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https://search-rtdc-monitor-bjffxe2xuh6vdkpspy63sjmuny.us-east-1.es.amazonaws.com/_plugin/kibana/#/discover/Steve-Slow-Train-Analysis-(2080s-and-2083s)?_g=(refreshInterval:(display:Off,section:0,value:0),time:(from:'2016-07-28 09:23:31-0600',mode:absolute,to:'2016-07-28 12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0" t="str">
            <v>N</v>
          </cell>
          <cell r="X60">
            <v>1</v>
          </cell>
          <cell r="Y60">
            <v>23.2974</v>
          </cell>
          <cell r="Z60">
            <v>1.52E-2</v>
          </cell>
          <cell r="AA60">
            <v>23.2822</v>
          </cell>
          <cell r="AB60" t="e">
            <v>#N/A</v>
          </cell>
          <cell r="AC60" t="e">
            <v>#N/A</v>
          </cell>
          <cell r="AD60" t="str">
            <v>0148-28</v>
          </cell>
          <cell r="AE60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61">
          <cell r="A61" t="str">
            <v>149-28</v>
          </cell>
          <cell r="B61">
            <v>4040</v>
          </cell>
          <cell r="C61" t="str">
            <v>DE.1.0.7.0</v>
          </cell>
          <cell r="D61" t="str">
            <v>204:447</v>
          </cell>
          <cell r="E61">
            <v>42579.403009259258</v>
          </cell>
          <cell r="F61">
            <v>42579.404189814813</v>
          </cell>
          <cell r="G61">
            <v>1</v>
          </cell>
          <cell r="H61" t="str">
            <v>204:233255</v>
          </cell>
          <cell r="I61">
            <v>42579.433113425926</v>
          </cell>
          <cell r="J61">
            <v>0</v>
          </cell>
          <cell r="K61" t="str">
            <v>4039/4040</v>
          </cell>
          <cell r="L61" t="str">
            <v>STRICKLAND</v>
          </cell>
          <cell r="M61">
            <v>2.8923611112986691E-2</v>
          </cell>
          <cell r="N61">
            <v>41.650000002700835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https://search-rtdc-monitor-bjffxe2xuh6vdkpspy63sjmuny.us-east-1.es.amazonaws.com/_plugin/kibana/#/discover/Steve-Slow-Train-Analysis-(2080s-and-2083s)?_g=(refreshInterval:(display:Off,section:0,value:0),time:(from:'2016-07-28 08:40:20-0600',mode:absolute,to:'2016-07-28 11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1" t="str">
            <v>N</v>
          </cell>
          <cell r="X61">
            <v>1</v>
          </cell>
          <cell r="Y61">
            <v>4.4699999999999997E-2</v>
          </cell>
          <cell r="Z61">
            <v>23.325500000000002</v>
          </cell>
          <cell r="AA61">
            <v>23.280800000000003</v>
          </cell>
          <cell r="AB61" t="e">
            <v>#N/A</v>
          </cell>
          <cell r="AC61" t="e">
            <v>#N/A</v>
          </cell>
          <cell r="AD61" t="str">
            <v>0149-28</v>
          </cell>
          <cell r="AE61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62">
          <cell r="A62" t="str">
            <v>150-28</v>
          </cell>
          <cell r="B62">
            <v>4039</v>
          </cell>
          <cell r="C62" t="str">
            <v>DE.1.0.7.0</v>
          </cell>
          <cell r="D62" t="str">
            <v>204:232925</v>
          </cell>
          <cell r="E62">
            <v>42579.438043981485</v>
          </cell>
          <cell r="F62">
            <v>42579.439768518518</v>
          </cell>
          <cell r="G62">
            <v>2</v>
          </cell>
          <cell r="H62" t="str">
            <v>204:156</v>
          </cell>
          <cell r="I62">
            <v>42579.474085648151</v>
          </cell>
          <cell r="J62">
            <v>0</v>
          </cell>
          <cell r="K62" t="str">
            <v>4039/4040</v>
          </cell>
          <cell r="L62" t="str">
            <v>STRICKLAND</v>
          </cell>
          <cell r="M62">
            <v>3.4317129633564036E-2</v>
          </cell>
          <cell r="N62">
            <v>49.416666672332212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https://search-rtdc-monitor-bjffxe2xuh6vdkpspy63sjmuny.us-east-1.es.amazonaws.com/_plugin/kibana/#/discover/Steve-Slow-Train-Analysis-(2080s-and-2083s)?_g=(refreshInterval:(display:Off,section:0,value:0),time:(from:'2016-07-28 09:30:47-0600',mode:absolute,to:'2016-07-28 12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62" t="str">
            <v>N</v>
          </cell>
          <cell r="X62">
            <v>1</v>
          </cell>
          <cell r="Y62">
            <v>23.2925</v>
          </cell>
          <cell r="Z62">
            <v>1.5599999999999999E-2</v>
          </cell>
          <cell r="AA62">
            <v>23.276900000000001</v>
          </cell>
          <cell r="AB62" t="e">
            <v>#N/A</v>
          </cell>
          <cell r="AC62" t="e">
            <v>#N/A</v>
          </cell>
          <cell r="AD62" t="str">
            <v>0150-28</v>
          </cell>
          <cell r="AE62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63">
          <cell r="A63" t="str">
            <v>151-28</v>
          </cell>
          <cell r="B63">
            <v>4007</v>
          </cell>
          <cell r="C63" t="str">
            <v>DE.1.0.7.0</v>
          </cell>
          <cell r="D63" t="str">
            <v>204:455</v>
          </cell>
          <cell r="E63">
            <v>42579.41673611111</v>
          </cell>
          <cell r="F63">
            <v>42579.417662037034</v>
          </cell>
          <cell r="G63">
            <v>1</v>
          </cell>
          <cell r="H63" t="str">
            <v>204:233304</v>
          </cell>
          <cell r="I63">
            <v>42579.44253472222</v>
          </cell>
          <cell r="J63">
            <v>0</v>
          </cell>
          <cell r="K63" t="str">
            <v>4007/4008</v>
          </cell>
          <cell r="L63" t="str">
            <v>ROCHA</v>
          </cell>
          <cell r="M63">
            <v>2.4872685185982846E-2</v>
          </cell>
          <cell r="N63">
            <v>35.816666667815298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https://search-rtdc-monitor-bjffxe2xuh6vdkpspy63sjmuny.us-east-1.es.amazonaws.com/_plugin/kibana/#/discover/Steve-Slow-Train-Analysis-(2080s-and-2083s)?_g=(refreshInterval:(display:Off,section:0,value:0),time:(from:'2016-07-28 09:00:06-0600',mode:absolute,to:'2016-07-28 11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3" t="str">
            <v>N</v>
          </cell>
          <cell r="X63">
            <v>1</v>
          </cell>
          <cell r="Y63">
            <v>4.5499999999999999E-2</v>
          </cell>
          <cell r="Z63">
            <v>23.330400000000001</v>
          </cell>
          <cell r="AA63">
            <v>23.2849</v>
          </cell>
          <cell r="AB63" t="e">
            <v>#N/A</v>
          </cell>
          <cell r="AC63" t="e">
            <v>#N/A</v>
          </cell>
          <cell r="AD63" t="str">
            <v>0151-28</v>
          </cell>
          <cell r="AE63" t="str">
            <v>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 &amp; 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</v>
          </cell>
        </row>
        <row r="64">
          <cell r="A64" t="str">
            <v>152-28</v>
          </cell>
          <cell r="B64">
            <v>4008</v>
          </cell>
          <cell r="C64" t="str">
            <v>DE.1.0.7.0</v>
          </cell>
          <cell r="D64" t="str">
            <v>204:232989</v>
          </cell>
          <cell r="E64">
            <v>42579.454444444447</v>
          </cell>
          <cell r="F64">
            <v>42579.455185185187</v>
          </cell>
          <cell r="G64">
            <v>1</v>
          </cell>
          <cell r="H64" t="str">
            <v>204:158</v>
          </cell>
          <cell r="I64">
            <v>42579.481574074074</v>
          </cell>
          <cell r="J64">
            <v>0</v>
          </cell>
          <cell r="K64" t="str">
            <v>4007/4008</v>
          </cell>
          <cell r="L64" t="str">
            <v>ROCHA</v>
          </cell>
          <cell r="M64">
            <v>2.6388888887595385E-2</v>
          </cell>
          <cell r="N64">
            <v>37.999999998137355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https://search-rtdc-monitor-bjffxe2xuh6vdkpspy63sjmuny.us-east-1.es.amazonaws.com/_plugin/kibana/#/discover/Steve-Slow-Train-Analysis-(2080s-and-2083s)?_g=(refreshInterval:(display:Off,section:0,value:0),time:(from:'2016-07-28 09:54:24-0600',mode:absolute,to:'2016-07-28 12:33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4" t="str">
            <v>N</v>
          </cell>
          <cell r="X64">
            <v>1</v>
          </cell>
          <cell r="Y64">
            <v>23.2989</v>
          </cell>
          <cell r="Z64">
            <v>1.5800000000000002E-2</v>
          </cell>
          <cell r="AA64">
            <v>23.283100000000001</v>
          </cell>
          <cell r="AB64" t="e">
            <v>#N/A</v>
          </cell>
          <cell r="AC64" t="e">
            <v>#N/A</v>
          </cell>
          <cell r="AD64" t="str">
            <v>0152-28</v>
          </cell>
          <cell r="AE64" t="str">
    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    </cell>
        </row>
        <row r="65">
          <cell r="A65" t="str">
            <v>153-28</v>
          </cell>
          <cell r="B65">
            <v>4018</v>
          </cell>
          <cell r="C65" t="str">
            <v>DE.1.0.7.0</v>
          </cell>
          <cell r="D65" t="str">
            <v>204:466</v>
          </cell>
          <cell r="E65">
            <v>42579.422812500001</v>
          </cell>
          <cell r="F65">
            <v>42579.423518518517</v>
          </cell>
          <cell r="G65">
            <v>1</v>
          </cell>
          <cell r="H65" t="str">
            <v>204:233316</v>
          </cell>
          <cell r="I65">
            <v>42579.453414351854</v>
          </cell>
          <cell r="J65">
            <v>1</v>
          </cell>
          <cell r="K65" t="str">
            <v>4017/4018</v>
          </cell>
          <cell r="L65" t="str">
            <v>STARKS</v>
          </cell>
          <cell r="M65">
            <v>2.9895833336922806E-2</v>
          </cell>
          <cell r="N65">
            <v>43.05000000516884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https://search-rtdc-monitor-bjffxe2xuh6vdkpspy63sjmuny.us-east-1.es.amazonaws.com/_plugin/kibana/#/discover/Steve-Slow-Train-Analysis-(2080s-and-2083s)?_g=(refreshInterval:(display:Off,section:0,value:0),time:(from:'2016-07-28 09:08:51-0600',mode:absolute,to:'2016-07-28 11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5" t="str">
            <v>N</v>
          </cell>
          <cell r="X65">
            <v>1</v>
          </cell>
          <cell r="Y65">
            <v>4.6600000000000003E-2</v>
          </cell>
          <cell r="Z65">
            <v>23.331600000000002</v>
          </cell>
          <cell r="AA65">
            <v>23.285</v>
          </cell>
          <cell r="AB65">
            <v>222090</v>
          </cell>
          <cell r="AC65" t="str">
            <v>PERMANENT SPEED RESTRICTION</v>
          </cell>
          <cell r="AD65" t="str">
            <v>0153-28</v>
          </cell>
          <cell r="AE65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66">
          <cell r="A66" t="str">
            <v>154-28</v>
          </cell>
          <cell r="B66">
            <v>4017</v>
          </cell>
          <cell r="C66" t="str">
            <v>DE.1.0.7.0</v>
          </cell>
          <cell r="D66" t="str">
            <v>204:232990</v>
          </cell>
          <cell r="E66">
            <v>42579.46334490741</v>
          </cell>
          <cell r="F66">
            <v>42579.464259259257</v>
          </cell>
          <cell r="G66">
            <v>1</v>
          </cell>
          <cell r="H66" t="str">
            <v>204:143</v>
          </cell>
          <cell r="I66">
            <v>42579.494398148148</v>
          </cell>
          <cell r="J66">
            <v>0</v>
          </cell>
          <cell r="K66" t="str">
            <v>4017/4018</v>
          </cell>
          <cell r="L66" t="str">
            <v>STARKS</v>
          </cell>
          <cell r="M66">
            <v>3.0138888891087845E-2</v>
          </cell>
          <cell r="N66">
            <v>43.400000003166497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https://search-rtdc-monitor-bjffxe2xuh6vdkpspy63sjmuny.us-east-1.es.amazonaws.com/_plugin/kibana/#/discover/Steve-Slow-Train-Analysis-(2080s-and-2083s)?_g=(refreshInterval:(display:Off,section:0,value:0),time:(from:'2016-07-28 10:07:13-0600',mode:absolute,to:'2016-07-28 12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6" t="str">
            <v>N</v>
          </cell>
          <cell r="X66">
            <v>1</v>
          </cell>
          <cell r="Y66">
            <v>23.298999999999999</v>
          </cell>
          <cell r="Z66">
            <v>1.43E-2</v>
          </cell>
          <cell r="AA66">
            <v>23.284700000000001</v>
          </cell>
          <cell r="AB66" t="e">
            <v>#N/A</v>
          </cell>
          <cell r="AC66" t="e">
            <v>#N/A</v>
          </cell>
          <cell r="AD66" t="str">
            <v>0154-28</v>
          </cell>
          <cell r="AE66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67">
          <cell r="A67" t="str">
            <v>155-28</v>
          </cell>
          <cell r="B67">
            <v>4044</v>
          </cell>
          <cell r="C67" t="str">
            <v>DE.1.0.7.0</v>
          </cell>
          <cell r="D67" t="str">
            <v>204:535</v>
          </cell>
          <cell r="E67">
            <v>42579.432222222225</v>
          </cell>
          <cell r="F67">
            <v>42579.433240740742</v>
          </cell>
          <cell r="G67">
            <v>1</v>
          </cell>
          <cell r="H67" t="str">
            <v>204:233310</v>
          </cell>
          <cell r="I67">
            <v>42579.462268518517</v>
          </cell>
          <cell r="J67">
            <v>0</v>
          </cell>
          <cell r="K67" t="str">
            <v>4043/4044</v>
          </cell>
          <cell r="L67" t="str">
            <v>YORK</v>
          </cell>
          <cell r="M67">
            <v>2.9027777774899732E-2</v>
          </cell>
          <cell r="N67">
            <v>41.799999995855615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https://search-rtdc-monitor-bjffxe2xuh6vdkpspy63sjmuny.us-east-1.es.amazonaws.com/_plugin/kibana/#/discover/Steve-Slow-Train-Analysis-(2080s-and-2083s)?_g=(refreshInterval:(display:Off,section:0,value:0),time:(from:'2016-07-28 09:22:24-0600',mode:absolute,to:'2016-07-28 12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7" t="str">
            <v>N</v>
          </cell>
          <cell r="X67">
            <v>1</v>
          </cell>
          <cell r="Y67">
            <v>5.3499999999999999E-2</v>
          </cell>
          <cell r="Z67">
            <v>23.331</v>
          </cell>
          <cell r="AA67">
            <v>23.2775</v>
          </cell>
          <cell r="AB67" t="e">
            <v>#N/A</v>
          </cell>
          <cell r="AC67" t="e">
            <v>#N/A</v>
          </cell>
          <cell r="AD67" t="str">
            <v>0155-28</v>
          </cell>
          <cell r="AE67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68">
          <cell r="A68" t="str">
            <v>156-28</v>
          </cell>
          <cell r="B68">
            <v>4043</v>
          </cell>
          <cell r="C68" t="str">
            <v>DE.1.0.7.0</v>
          </cell>
          <cell r="D68" t="str">
            <v>204:153996</v>
          </cell>
          <cell r="E68">
            <v>42579.484201388892</v>
          </cell>
          <cell r="F68">
            <v>42579.484826388885</v>
          </cell>
          <cell r="G68">
            <v>0</v>
          </cell>
          <cell r="H68" t="str">
            <v>204:147</v>
          </cell>
          <cell r="I68">
            <v>42579.50440972222</v>
          </cell>
          <cell r="J68">
            <v>0</v>
          </cell>
          <cell r="K68" t="str">
            <v>4043/4044</v>
          </cell>
          <cell r="L68" t="str">
            <v>YORK</v>
          </cell>
          <cell r="M68">
            <v>1.9583333334594499E-2</v>
          </cell>
          <cell r="P68">
            <v>48.216666664229706</v>
          </cell>
          <cell r="R68" t="str">
            <v>Wi-MAX outage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https://search-rtdc-monitor-bjffxe2xuh6vdkpspy63sjmuny.us-east-1.es.amazonaws.com/_plugin/kibana/#/discover/Steve-Slow-Train-Analysis-(2080s-and-2083s)?_g=(refreshInterval:(display:Off,section:0,value:0),time:(from:'2016-07-28 10:37:15-0600',mode:absolute,to:'2016-07-28 13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8" t="str">
            <v>Y</v>
          </cell>
          <cell r="X68">
            <v>1</v>
          </cell>
          <cell r="Y68">
            <v>15.3996</v>
          </cell>
          <cell r="Z68">
            <v>1.47E-2</v>
          </cell>
          <cell r="AA68">
            <v>15.3849</v>
          </cell>
          <cell r="AB68" t="e">
            <v>#N/A</v>
          </cell>
          <cell r="AC68" t="e">
            <v>#N/A</v>
          </cell>
          <cell r="AD68" t="str">
            <v>0156-28</v>
          </cell>
          <cell r="AE68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69">
          <cell r="A69" t="str">
            <v>156-28</v>
          </cell>
          <cell r="B69">
            <v>4043</v>
          </cell>
          <cell r="C69" t="str">
            <v>DE.1.0.7.0</v>
          </cell>
          <cell r="D69" t="str">
            <v>204:232981</v>
          </cell>
          <cell r="E69">
            <v>42579.463240740741</v>
          </cell>
          <cell r="F69">
            <v>42579.46402777778</v>
          </cell>
          <cell r="G69">
            <v>1</v>
          </cell>
          <cell r="H69" t="str">
            <v>204:227931</v>
          </cell>
          <cell r="I69">
            <v>42579.47792824074</v>
          </cell>
          <cell r="J69">
            <v>0</v>
          </cell>
          <cell r="K69" t="str">
            <v>4043/4044</v>
          </cell>
          <cell r="L69" t="str">
            <v>YORK</v>
          </cell>
          <cell r="M69">
            <v>1.3900462960009463E-2</v>
          </cell>
          <cell r="T69" t="str">
            <v>Southbound</v>
          </cell>
          <cell r="U69">
            <v>0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https://search-rtdc-monitor-bjffxe2xuh6vdkpspy63sjmuny.us-east-1.es.amazonaws.com/_plugin/kibana/#/discover/Steve-Slow-Train-Analysis-(2080s-and-2083s)?_g=(refreshInterval:(display:Off,section:0,value:0),time:(from:'2016-07-28 10:07:04-0600',mode:absolute,to:'2016-07-28 12:28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9" t="str">
            <v>Y</v>
          </cell>
          <cell r="X69">
            <v>0</v>
          </cell>
          <cell r="Y69">
            <v>23.298100000000002</v>
          </cell>
          <cell r="Z69">
            <v>22.793099999999999</v>
          </cell>
          <cell r="AA69">
            <v>0.50500000000000256</v>
          </cell>
          <cell r="AB69" t="e">
            <v>#N/A</v>
          </cell>
          <cell r="AC69" t="e">
            <v>#N/A</v>
          </cell>
          <cell r="AD69" t="str">
            <v>0156-28</v>
          </cell>
          <cell r="AE69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70">
          <cell r="A70" t="str">
            <v>157-28</v>
          </cell>
          <cell r="B70">
            <v>4031</v>
          </cell>
          <cell r="C70" t="str">
            <v>DE.1.0.7.0</v>
          </cell>
          <cell r="D70" t="str">
            <v>204:449</v>
          </cell>
          <cell r="E70">
            <v>42579.443923611114</v>
          </cell>
          <cell r="F70">
            <v>42579.445023148146</v>
          </cell>
          <cell r="G70">
            <v>1</v>
          </cell>
          <cell r="H70" t="str">
            <v>204:233293</v>
          </cell>
          <cell r="I70">
            <v>42579.473819444444</v>
          </cell>
          <cell r="J70">
            <v>1</v>
          </cell>
          <cell r="K70" t="str">
            <v>4031/4032</v>
          </cell>
          <cell r="L70" t="str">
            <v>BRANNON</v>
          </cell>
          <cell r="M70">
            <v>2.8796296297514345E-2</v>
          </cell>
          <cell r="N70">
            <v>41.466666668420658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https://search-rtdc-monitor-bjffxe2xuh6vdkpspy63sjmuny.us-east-1.es.amazonaws.com/_plugin/kibana/#/discover/Steve-Slow-Train-Analysis-(2080s-and-2083s)?_g=(refreshInterval:(display:Off,section:0,value:0),time:(from:'2016-07-28 09:39:15-0600',mode:absolute,to:'2016-07-28 12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0" t="str">
            <v>N</v>
          </cell>
          <cell r="X70">
            <v>1</v>
          </cell>
          <cell r="Y70">
            <v>4.4900000000000002E-2</v>
          </cell>
          <cell r="Z70">
            <v>23.3293</v>
          </cell>
          <cell r="AA70">
            <v>23.284400000000002</v>
          </cell>
          <cell r="AB70" t="e">
            <v>#N/A</v>
          </cell>
          <cell r="AC70" t="e">
            <v>#N/A</v>
          </cell>
          <cell r="AD70" t="str">
            <v>0157-28</v>
          </cell>
          <cell r="AE70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71">
          <cell r="A71" t="str">
            <v>158-28</v>
          </cell>
          <cell r="B71">
            <v>4032</v>
          </cell>
          <cell r="C71" t="str">
            <v>DE.1.0.7.0</v>
          </cell>
          <cell r="D71" t="str">
            <v>204:232977</v>
          </cell>
          <cell r="E71">
            <v>42579.482511574075</v>
          </cell>
          <cell r="F71">
            <v>42579.483194444445</v>
          </cell>
          <cell r="G71">
            <v>0</v>
          </cell>
          <cell r="H71" t="str">
            <v>204:150</v>
          </cell>
          <cell r="I71">
            <v>42579.514664351853</v>
          </cell>
          <cell r="J71">
            <v>1</v>
          </cell>
          <cell r="K71" t="str">
            <v>4031/4032</v>
          </cell>
          <cell r="L71" t="str">
            <v>BRANNON</v>
          </cell>
          <cell r="M71">
            <v>3.1469907407881692E-2</v>
          </cell>
          <cell r="N71">
            <v>45.316666667349637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https://search-rtdc-monitor-bjffxe2xuh6vdkpspy63sjmuny.us-east-1.es.amazonaws.com/_plugin/kibana/#/discover/Steve-Slow-Train-Analysis-(2080s-and-2083s)?_g=(refreshInterval:(display:Off,section:0,value:0),time:(from:'2016-07-28 10:34:49-0600',mode:absolute,to:'2016-07-28 13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1" t="str">
            <v>N</v>
          </cell>
          <cell r="X71">
            <v>1</v>
          </cell>
          <cell r="Y71">
            <v>23.297699999999999</v>
          </cell>
          <cell r="Z71">
            <v>1.4999999999999999E-2</v>
          </cell>
          <cell r="AA71">
            <v>23.282699999999998</v>
          </cell>
          <cell r="AB71">
            <v>128462</v>
          </cell>
          <cell r="AC71" t="str">
            <v>GRADE CROSSING</v>
          </cell>
          <cell r="AD71" t="str">
            <v>0158-28</v>
          </cell>
          <cell r="AE71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72">
          <cell r="A72" t="str">
            <v>159-28</v>
          </cell>
          <cell r="B72">
            <v>4009</v>
          </cell>
          <cell r="C72" t="str">
            <v>DE.1.0.7.0</v>
          </cell>
          <cell r="D72" t="str">
            <v>204:451</v>
          </cell>
          <cell r="E72">
            <v>42579.453773148147</v>
          </cell>
          <cell r="F72">
            <v>42579.45484953704</v>
          </cell>
          <cell r="G72">
            <v>1</v>
          </cell>
          <cell r="H72" t="str">
            <v>204:223869</v>
          </cell>
          <cell r="I72">
            <v>42579.482615740744</v>
          </cell>
          <cell r="J72">
            <v>0</v>
          </cell>
          <cell r="K72" t="str">
            <v>4009/4010</v>
          </cell>
          <cell r="L72" t="str">
            <v>BONDS</v>
          </cell>
          <cell r="M72">
            <v>2.7766203704231884E-2</v>
          </cell>
          <cell r="P72">
            <v>39.983333334093913</v>
          </cell>
          <cell r="R72" t="str">
            <v>Wi-MAX outage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https://search-rtdc-monitor-bjffxe2xuh6vdkpspy63sjmuny.us-east-1.es.amazonaws.com/_plugin/kibana/#/discover/Steve-Slow-Train-Analysis-(2080s-and-2083s)?_g=(refreshInterval:(display:Off,section:0,value:0),time:(from:'2016-07-28 09:53:26-0600',mode:absolute,to:'2016-07-28 12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2" t="str">
            <v>Y</v>
          </cell>
          <cell r="X72">
            <v>1</v>
          </cell>
          <cell r="Y72">
            <v>4.5100000000000001E-2</v>
          </cell>
          <cell r="Z72">
            <v>22.386900000000001</v>
          </cell>
          <cell r="AA72">
            <v>22.341799999999999</v>
          </cell>
          <cell r="AB72" t="e">
            <v>#N/A</v>
          </cell>
          <cell r="AC72" t="e">
            <v>#N/A</v>
          </cell>
          <cell r="AD72" t="str">
            <v>0159-28</v>
          </cell>
          <cell r="AE72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73">
          <cell r="A73" t="str">
            <v>160-28</v>
          </cell>
          <cell r="B73">
            <v>4010</v>
          </cell>
          <cell r="C73" t="str">
            <v>DE.1.0.7.0</v>
          </cell>
          <cell r="D73" t="str">
            <v>204:232985</v>
          </cell>
          <cell r="E73">
            <v>42579.490543981483</v>
          </cell>
          <cell r="F73">
            <v>42579.49150462963</v>
          </cell>
          <cell r="G73">
            <v>1</v>
          </cell>
          <cell r="H73" t="str">
            <v>204:152</v>
          </cell>
          <cell r="I73">
            <v>42579.524363425924</v>
          </cell>
          <cell r="J73">
            <v>1</v>
          </cell>
          <cell r="K73" t="str">
            <v>4009/4010</v>
          </cell>
          <cell r="L73" t="str">
            <v>BONDS</v>
          </cell>
          <cell r="M73">
            <v>3.2858796294021886E-2</v>
          </cell>
          <cell r="N73">
            <v>47.316666663391516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https://search-rtdc-monitor-bjffxe2xuh6vdkpspy63sjmuny.us-east-1.es.amazonaws.com/_plugin/kibana/#/discover/Steve-Slow-Train-Analysis-(2080s-and-2083s)?_g=(refreshInterval:(display:Off,section:0,value:0),time:(from:'2016-07-28 10:46:23-0600',mode:absolute,to:'2016-07-28 13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3" t="str">
            <v>N</v>
          </cell>
          <cell r="X73">
            <v>1</v>
          </cell>
          <cell r="Y73">
            <v>23.298500000000001</v>
          </cell>
          <cell r="Z73">
            <v>1.52E-2</v>
          </cell>
          <cell r="AA73">
            <v>23.283300000000001</v>
          </cell>
          <cell r="AB73">
            <v>191723</v>
          </cell>
          <cell r="AC73" t="str">
            <v>SIGNAL</v>
          </cell>
          <cell r="AD73" t="str">
            <v>0160-28</v>
          </cell>
          <cell r="AE73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74">
          <cell r="A74" t="str">
            <v>161-28</v>
          </cell>
          <cell r="B74">
            <v>4014</v>
          </cell>
          <cell r="C74" t="str">
            <v>DE.1.0.7.0</v>
          </cell>
          <cell r="D74" t="str">
            <v>204:449</v>
          </cell>
          <cell r="E74">
            <v>42579.464895833335</v>
          </cell>
          <cell r="F74">
            <v>42579.466111111113</v>
          </cell>
          <cell r="G74">
            <v>1</v>
          </cell>
          <cell r="H74" t="str">
            <v>204:233370</v>
          </cell>
          <cell r="I74">
            <v>42579.495567129627</v>
          </cell>
          <cell r="J74">
            <v>0</v>
          </cell>
          <cell r="K74" t="str">
            <v>4013/4014</v>
          </cell>
          <cell r="L74" t="str">
            <v>SHOOK</v>
          </cell>
          <cell r="M74">
            <v>2.9456018513883464E-2</v>
          </cell>
          <cell r="N74">
            <v>42.416666659992188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https://search-rtdc-monitor-bjffxe2xuh6vdkpspy63sjmuny.us-east-1.es.amazonaws.com/_plugin/kibana/#/discover/Steve-Slow-Train-Analysis-(2080s-and-2083s)?_g=(refreshInterval:(display:Off,section:0,value:0),time:(from:'2016-07-28 10:09:27-0600',mode:absolute,to:'2016-07-28 12:53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4" t="str">
            <v>N</v>
          </cell>
          <cell r="X74">
            <v>1</v>
          </cell>
          <cell r="Y74">
            <v>4.4900000000000002E-2</v>
          </cell>
          <cell r="Z74">
            <v>23.337</v>
          </cell>
          <cell r="AA74">
            <v>23.292100000000001</v>
          </cell>
          <cell r="AB74" t="e">
            <v>#N/A</v>
          </cell>
          <cell r="AC74" t="e">
            <v>#N/A</v>
          </cell>
          <cell r="AD74" t="str">
            <v>0161-28</v>
          </cell>
          <cell r="AE74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75">
          <cell r="A75" t="str">
            <v>162-28</v>
          </cell>
          <cell r="B75">
            <v>4013</v>
          </cell>
          <cell r="C75" t="str">
            <v>DE.1.0.7.0</v>
          </cell>
          <cell r="D75" t="str">
            <v>204:233000</v>
          </cell>
          <cell r="E75">
            <v>42579.501666666663</v>
          </cell>
          <cell r="F75">
            <v>42579.50273148148</v>
          </cell>
          <cell r="G75">
            <v>1</v>
          </cell>
          <cell r="H75" t="str">
            <v>204:139</v>
          </cell>
          <cell r="I75">
            <v>42579.536608796298</v>
          </cell>
          <cell r="J75">
            <v>0</v>
          </cell>
          <cell r="K75" t="str">
            <v>4013/4014</v>
          </cell>
          <cell r="L75" t="str">
            <v>SHOOK</v>
          </cell>
          <cell r="M75">
            <v>3.3877314817800652E-2</v>
          </cell>
          <cell r="N75">
            <v>48.783333337632939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https://search-rtdc-monitor-bjffxe2xuh6vdkpspy63sjmuny.us-east-1.es.amazonaws.com/_plugin/kibana/#/discover/Steve-Slow-Train-Analysis-(2080s-and-2083s)?_g=(refreshInterval:(display:Off,section:0,value:0),time:(from:'2016-07-28 11:02:24-0600',mode:absolute,to:'2016-07-28 13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5" t="str">
            <v>N</v>
          </cell>
          <cell r="X75">
            <v>1</v>
          </cell>
          <cell r="Y75">
            <v>23.3</v>
          </cell>
          <cell r="Z75">
            <v>1.3899999999999999E-2</v>
          </cell>
          <cell r="AA75">
            <v>23.286100000000001</v>
          </cell>
          <cell r="AB75" t="e">
            <v>#N/A</v>
          </cell>
          <cell r="AC75" t="e">
            <v>#N/A</v>
          </cell>
          <cell r="AD75" t="str">
            <v>0162-28</v>
          </cell>
          <cell r="AE75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76">
          <cell r="A76" t="str">
            <v>163-28</v>
          </cell>
          <cell r="B76">
            <v>4040</v>
          </cell>
          <cell r="C76" t="str">
            <v>DE.1.0.7.0</v>
          </cell>
          <cell r="D76" t="str">
            <v>204:466</v>
          </cell>
          <cell r="E76">
            <v>42579.477627314816</v>
          </cell>
          <cell r="F76">
            <v>42579.478877314818</v>
          </cell>
          <cell r="G76">
            <v>1</v>
          </cell>
          <cell r="H76" t="str">
            <v>204:233291</v>
          </cell>
          <cell r="I76">
            <v>42579.505983796298</v>
          </cell>
          <cell r="J76">
            <v>0</v>
          </cell>
          <cell r="K76" t="str">
            <v>4039/4040</v>
          </cell>
          <cell r="L76" t="str">
            <v>MOSES</v>
          </cell>
          <cell r="M76">
            <v>2.7106481480586808E-2</v>
          </cell>
          <cell r="N76">
            <v>39.033333332045004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https://search-rtdc-monitor-bjffxe2xuh6vdkpspy63sjmuny.us-east-1.es.amazonaws.com/_plugin/kibana/#/discover/Steve-Slow-Train-Analysis-(2080s-and-2083s)?_g=(refreshInterval:(display:Off,section:0,value:0),time:(from:'2016-07-28 10:27:47-0600',mode:absolute,to:'2016-07-28 13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6" t="str">
            <v>N</v>
          </cell>
          <cell r="X76">
            <v>1</v>
          </cell>
          <cell r="Y76">
            <v>4.6600000000000003E-2</v>
          </cell>
          <cell r="Z76">
            <v>23.3291</v>
          </cell>
          <cell r="AA76">
            <v>23.282499999999999</v>
          </cell>
          <cell r="AB76" t="e">
            <v>#N/A</v>
          </cell>
          <cell r="AC76" t="e">
            <v>#N/A</v>
          </cell>
          <cell r="AD76" t="str">
            <v>0163-28</v>
          </cell>
          <cell r="AE76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77">
          <cell r="A77" t="str">
            <v>164-28</v>
          </cell>
          <cell r="B77">
            <v>4039</v>
          </cell>
          <cell r="C77" t="str">
            <v>DE.1.0.7.0</v>
          </cell>
          <cell r="D77" t="str">
            <v>204:232964</v>
          </cell>
          <cell r="E77">
            <v>42579.51457175926</v>
          </cell>
          <cell r="F77">
            <v>42579.515752314815</v>
          </cell>
          <cell r="G77">
            <v>1</v>
          </cell>
          <cell r="H77" t="str">
            <v>204:145</v>
          </cell>
          <cell r="I77">
            <v>42579.547615740739</v>
          </cell>
          <cell r="J77">
            <v>0</v>
          </cell>
          <cell r="K77" t="str">
            <v>4039/4040</v>
          </cell>
          <cell r="L77" t="str">
            <v>MOSES</v>
          </cell>
          <cell r="M77">
            <v>3.1863425923802424E-2</v>
          </cell>
          <cell r="N77">
            <v>45.883333330275491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https://search-rtdc-monitor-bjffxe2xuh6vdkpspy63sjmuny.us-east-1.es.amazonaws.com/_plugin/kibana/#/discover/Steve-Slow-Train-Analysis-(2080s-and-2083s)?_g=(refreshInterval:(display:Off,section:0,value:0),time:(from:'2016-07-28 11:20:59-0600',mode:absolute,to:'2016-07-28 14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77" t="str">
            <v>N</v>
          </cell>
          <cell r="X77">
            <v>1</v>
          </cell>
          <cell r="Y77">
            <v>23.296399999999998</v>
          </cell>
          <cell r="Z77">
            <v>1.4500000000000001E-2</v>
          </cell>
          <cell r="AA77">
            <v>23.281899999999997</v>
          </cell>
          <cell r="AB77" t="e">
            <v>#N/A</v>
          </cell>
          <cell r="AC77" t="e">
            <v>#N/A</v>
          </cell>
          <cell r="AD77" t="str">
            <v>0164-28</v>
          </cell>
          <cell r="AE77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78">
          <cell r="A78" t="str">
            <v>165-28</v>
          </cell>
          <cell r="B78">
            <v>4007</v>
          </cell>
          <cell r="C78" t="str">
            <v>DE.1.0.7.0</v>
          </cell>
          <cell r="D78" t="str">
            <v>204:460</v>
          </cell>
          <cell r="E78">
            <v>42579.485254629632</v>
          </cell>
          <cell r="F78">
            <v>42579.486493055556</v>
          </cell>
          <cell r="G78">
            <v>1</v>
          </cell>
          <cell r="H78" t="str">
            <v>204:233339</v>
          </cell>
          <cell r="I78">
            <v>42579.514490740738</v>
          </cell>
          <cell r="J78">
            <v>0</v>
          </cell>
          <cell r="K78" t="str">
            <v>4007/4008</v>
          </cell>
          <cell r="L78" t="str">
            <v>ISHMAEL</v>
          </cell>
          <cell r="M78">
            <v>2.7997685181617271E-2</v>
          </cell>
          <cell r="N78">
            <v>40.31666666152887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https://search-rtdc-monitor-bjffxe2xuh6vdkpspy63sjmuny.us-east-1.es.amazonaws.com/_plugin/kibana/#/discover/Steve-Slow-Train-Analysis-(2080s-and-2083s)?_g=(refreshInterval:(display:Off,section:0,value:0),time:(from:'2016-07-28 10:38:46-0600',mode:absolute,to:'2016-07-28 13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8" t="str">
            <v>N</v>
          </cell>
          <cell r="X78">
            <v>1</v>
          </cell>
          <cell r="Y78">
            <v>4.5999999999999999E-2</v>
          </cell>
          <cell r="Z78">
            <v>23.3339</v>
          </cell>
          <cell r="AA78">
            <v>23.2879</v>
          </cell>
          <cell r="AB78" t="e">
            <v>#N/A</v>
          </cell>
          <cell r="AC78" t="e">
            <v>#N/A</v>
          </cell>
          <cell r="AD78" t="str">
            <v>0165-28</v>
          </cell>
          <cell r="AE78" t="str">
            <v>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 &amp; 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</v>
          </cell>
        </row>
        <row r="79">
          <cell r="A79" t="str">
            <v>166-28</v>
          </cell>
          <cell r="B79">
            <v>4008</v>
          </cell>
          <cell r="C79" t="str">
            <v>DE.1.0.7.0</v>
          </cell>
          <cell r="D79" t="str">
            <v>204:232984</v>
          </cell>
          <cell r="E79">
            <v>42579.519560185188</v>
          </cell>
          <cell r="F79">
            <v>42579.520532407405</v>
          </cell>
          <cell r="G79">
            <v>1</v>
          </cell>
          <cell r="H79" t="str">
            <v>204:225</v>
          </cell>
          <cell r="I79">
            <v>42579.555509259262</v>
          </cell>
          <cell r="J79">
            <v>1</v>
          </cell>
          <cell r="K79" t="str">
            <v>4007/4008</v>
          </cell>
          <cell r="L79" t="str">
            <v>ISHMAEL</v>
          </cell>
          <cell r="M79">
            <v>3.4976851857209112E-2</v>
          </cell>
          <cell r="N79">
            <v>50.366666674381122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https://search-rtdc-monitor-bjffxe2xuh6vdkpspy63sjmuny.us-east-1.es.amazonaws.com/_plugin/kibana/#/discover/Steve-Slow-Train-Analysis-(2080s-and-2083s)?_g=(refreshInterval:(display:Off,section:0,value:0),time:(from:'2016-07-28 11:28:10-0600',mode:absolute,to:'2016-07-28 14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9" t="str">
            <v>N</v>
          </cell>
          <cell r="X79">
            <v>1</v>
          </cell>
          <cell r="Y79">
            <v>23.298400000000001</v>
          </cell>
          <cell r="Z79">
            <v>2.2499999999999999E-2</v>
          </cell>
          <cell r="AA79">
            <v>23.2759</v>
          </cell>
          <cell r="AB79" t="e">
            <v>#N/A</v>
          </cell>
          <cell r="AC79" t="e">
            <v>#N/A</v>
          </cell>
          <cell r="AD79" t="str">
            <v>0166-28</v>
          </cell>
          <cell r="AE79" t="str">
    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    </cell>
        </row>
        <row r="80">
          <cell r="A80" t="str">
            <v>167-28</v>
          </cell>
          <cell r="B80">
            <v>4018</v>
          </cell>
          <cell r="C80" t="str">
            <v>DE.1.0.7.0</v>
          </cell>
          <cell r="D80" t="str">
            <v>204:466</v>
          </cell>
          <cell r="E80">
            <v>42579.49827546296</v>
          </cell>
          <cell r="F80">
            <v>42579.499282407407</v>
          </cell>
          <cell r="G80">
            <v>1</v>
          </cell>
          <cell r="H80" t="str">
            <v>204:233304</v>
          </cell>
          <cell r="I80">
            <v>42579.527384259258</v>
          </cell>
          <cell r="J80">
            <v>0</v>
          </cell>
          <cell r="K80" t="str">
            <v>4017/4018</v>
          </cell>
          <cell r="L80" t="str">
            <v>YOUNG</v>
          </cell>
          <cell r="M80">
            <v>2.810185185080627E-2</v>
          </cell>
          <cell r="N80">
            <v>40.466666665161029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https://search-rtdc-monitor-bjffxe2xuh6vdkpspy63sjmuny.us-east-1.es.amazonaws.com/_plugin/kibana/#/discover/Steve-Slow-Train-Analysis-(2080s-and-2083s)?_g=(refreshInterval:(display:Off,section:0,value:0),time:(from:'2016-07-28 10:57:31-0600',mode:absolute,to:'2016-07-28 13:39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0" t="str">
            <v>N</v>
          </cell>
          <cell r="X80">
            <v>1</v>
          </cell>
          <cell r="Y80">
            <v>4.6600000000000003E-2</v>
          </cell>
          <cell r="Z80">
            <v>23.330400000000001</v>
          </cell>
          <cell r="AA80">
            <v>23.283799999999999</v>
          </cell>
          <cell r="AB80" t="e">
            <v>#N/A</v>
          </cell>
          <cell r="AC80" t="e">
            <v>#N/A</v>
          </cell>
          <cell r="AD80" t="str">
            <v>0167-28</v>
          </cell>
          <cell r="AE80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81">
          <cell r="A81" t="str">
            <v>168-28</v>
          </cell>
          <cell r="B81">
            <v>4017</v>
          </cell>
          <cell r="C81" t="str">
            <v>DE.1.0.7.0</v>
          </cell>
          <cell r="D81" t="str">
            <v>204:232994</v>
          </cell>
          <cell r="E81">
            <v>42579.530925925923</v>
          </cell>
          <cell r="F81">
            <v>42579.535717592589</v>
          </cell>
          <cell r="G81">
            <v>6</v>
          </cell>
          <cell r="H81" t="str">
            <v>204:192</v>
          </cell>
          <cell r="I81">
            <v>42579.568333333336</v>
          </cell>
          <cell r="J81">
            <v>0</v>
          </cell>
          <cell r="K81" t="str">
            <v>4017/4018</v>
          </cell>
          <cell r="L81" t="str">
            <v>YOUNG</v>
          </cell>
          <cell r="M81">
            <v>3.2615740747132804E-2</v>
          </cell>
          <cell r="N81">
            <v>46.966666675871238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https://search-rtdc-monitor-bjffxe2xuh6vdkpspy63sjmuny.us-east-1.es.amazonaws.com/_plugin/kibana/#/discover/Steve-Slow-Train-Analysis-(2080s-and-2083s)?_g=(refreshInterval:(display:Off,section:0,value:0),time:(from:'2016-07-28 11:44:32-0600',mode:absolute,to:'2016-07-28 14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1" t="str">
            <v>N</v>
          </cell>
          <cell r="X81">
            <v>1</v>
          </cell>
          <cell r="Y81">
            <v>23.299399999999999</v>
          </cell>
          <cell r="Z81">
            <v>1.9199999999999998E-2</v>
          </cell>
          <cell r="AA81">
            <v>23.280199999999997</v>
          </cell>
          <cell r="AB81" t="e">
            <v>#N/A</v>
          </cell>
          <cell r="AC81" t="e">
            <v>#N/A</v>
          </cell>
          <cell r="AD81" t="str">
            <v>0168-28</v>
          </cell>
          <cell r="AE81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82">
          <cell r="A82" t="str">
            <v>169-28</v>
          </cell>
          <cell r="B82">
            <v>4044</v>
          </cell>
          <cell r="C82" t="str">
            <v>DE.1.0.7.0</v>
          </cell>
          <cell r="D82" t="str">
            <v>204:462</v>
          </cell>
          <cell r="E82">
            <v>42579.507303240738</v>
          </cell>
          <cell r="F82">
            <v>42579.508333333331</v>
          </cell>
          <cell r="G82">
            <v>1</v>
          </cell>
          <cell r="H82" t="str">
            <v>204:233293</v>
          </cell>
          <cell r="I82">
            <v>42579.536122685182</v>
          </cell>
          <cell r="J82">
            <v>1</v>
          </cell>
          <cell r="K82" t="str">
            <v>4043/4044</v>
          </cell>
          <cell r="L82" t="str">
            <v>ADANE</v>
          </cell>
          <cell r="M82">
            <v>2.7789351850515231E-2</v>
          </cell>
          <cell r="N82">
            <v>40.016666664741933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https://search-rtdc-monitor-bjffxe2xuh6vdkpspy63sjmuny.us-east-1.es.amazonaws.com/_plugin/kibana/#/discover/Steve-Slow-Train-Analysis-(2080s-and-2083s)?_g=(refreshInterval:(display:Off,section:0,value:0),time:(from:'2016-07-28 11:10:31-0600',mode:absolute,to:'2016-07-28 13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2" t="str">
            <v>N</v>
          </cell>
          <cell r="X82">
            <v>1</v>
          </cell>
          <cell r="Y82">
            <v>4.6199999999999998E-2</v>
          </cell>
          <cell r="Z82">
            <v>23.3293</v>
          </cell>
          <cell r="AA82">
            <v>23.283100000000001</v>
          </cell>
          <cell r="AB82">
            <v>144300</v>
          </cell>
          <cell r="AC82" t="str">
            <v>SIGNAL</v>
          </cell>
          <cell r="AD82" t="str">
            <v>0169-28</v>
          </cell>
          <cell r="AE82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83">
          <cell r="A83" t="str">
            <v>170-28</v>
          </cell>
          <cell r="B83">
            <v>4043</v>
          </cell>
          <cell r="C83" t="str">
            <v>DE.1.0.7.0</v>
          </cell>
          <cell r="D83" t="str">
            <v>204:232973</v>
          </cell>
          <cell r="E83">
            <v>42579.546990740739</v>
          </cell>
          <cell r="F83">
            <v>42579.548414351855</v>
          </cell>
          <cell r="G83">
            <v>2</v>
          </cell>
          <cell r="H83" t="str">
            <v>204:136</v>
          </cell>
          <cell r="I83">
            <v>42579.57613425926</v>
          </cell>
          <cell r="J83">
            <v>0</v>
          </cell>
          <cell r="K83" t="str">
            <v>4043/4044</v>
          </cell>
          <cell r="L83" t="str">
            <v>ADANE</v>
          </cell>
          <cell r="M83">
            <v>2.7719907404389232E-2</v>
          </cell>
          <cell r="N83">
            <v>39.916666662320495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https://search-rtdc-monitor-bjffxe2xuh6vdkpspy63sjmuny.us-east-1.es.amazonaws.com/_plugin/kibana/#/discover/Steve-Slow-Train-Analysis-(2080s-and-2083s)?_g=(refreshInterval:(display:Off,section:0,value:0),time:(from:'2016-07-28 12:07:40-0600',mode:absolute,to:'2016-07-28 14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3" t="str">
            <v>N</v>
          </cell>
          <cell r="X83">
            <v>1</v>
          </cell>
          <cell r="Y83">
            <v>23.2973</v>
          </cell>
          <cell r="Z83">
            <v>1.3599999999999999E-2</v>
          </cell>
          <cell r="AA83">
            <v>23.2837</v>
          </cell>
          <cell r="AB83" t="e">
            <v>#N/A</v>
          </cell>
          <cell r="AC83" t="e">
            <v>#N/A</v>
          </cell>
          <cell r="AD83" t="str">
            <v>0170-28</v>
          </cell>
          <cell r="AE83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84">
          <cell r="A84" t="str">
            <v>171-28</v>
          </cell>
          <cell r="B84">
            <v>4031</v>
          </cell>
          <cell r="C84" t="str">
            <v>DE.1.0.7.0</v>
          </cell>
          <cell r="D84" t="str">
            <v>204:455</v>
          </cell>
          <cell r="E84">
            <v>42579.518136574072</v>
          </cell>
          <cell r="F84">
            <v>42579.519953703704</v>
          </cell>
          <cell r="G84">
            <v>2</v>
          </cell>
          <cell r="H84" t="str">
            <v>204:233340</v>
          </cell>
          <cell r="I84">
            <v>42579.557430555556</v>
          </cell>
          <cell r="J84">
            <v>0</v>
          </cell>
          <cell r="K84" t="str">
            <v>4031/4032</v>
          </cell>
          <cell r="L84" t="str">
            <v>WEBSTER</v>
          </cell>
          <cell r="M84">
            <v>3.7476851852261461E-2</v>
          </cell>
          <cell r="N84">
            <v>53.966666667256504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https://search-rtdc-monitor-bjffxe2xuh6vdkpspy63sjmuny.us-east-1.es.amazonaws.com/_plugin/kibana/#/discover/Steve-Slow-Train-Analysis-(2080s-and-2083s)?_g=(refreshInterval:(display:Off,section:0,value:0),time:(from:'2016-07-28 11:26:07-0600',mode:absolute,to:'2016-07-28 14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4" t="str">
            <v>N</v>
          </cell>
          <cell r="X84">
            <v>1</v>
          </cell>
          <cell r="Y84">
            <v>4.5499999999999999E-2</v>
          </cell>
          <cell r="Z84">
            <v>23.334</v>
          </cell>
          <cell r="AA84">
            <v>23.288499999999999</v>
          </cell>
          <cell r="AB84" t="e">
            <v>#N/A</v>
          </cell>
          <cell r="AC84" t="e">
            <v>#N/A</v>
          </cell>
          <cell r="AD84" t="str">
            <v>0171-28</v>
          </cell>
          <cell r="AE84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85">
          <cell r="A85" t="str">
            <v>172-28</v>
          </cell>
          <cell r="B85">
            <v>4032</v>
          </cell>
          <cell r="C85" t="str">
            <v>DE.1.0.7.0</v>
          </cell>
          <cell r="D85" t="str">
            <v>204:233008</v>
          </cell>
          <cell r="E85">
            <v>42579.55605324074</v>
          </cell>
          <cell r="F85">
            <v>42579.557175925926</v>
          </cell>
          <cell r="G85">
            <v>1</v>
          </cell>
          <cell r="H85" t="str">
            <v>204:147</v>
          </cell>
          <cell r="I85">
            <v>42579.588333333333</v>
          </cell>
          <cell r="J85">
            <v>0</v>
          </cell>
          <cell r="K85" t="str">
            <v>4031/4032</v>
          </cell>
          <cell r="L85" t="str">
            <v>WEBSTER</v>
          </cell>
          <cell r="M85">
            <v>3.1157407407590654E-2</v>
          </cell>
          <cell r="N85">
            <v>44.866666666930541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https://search-rtdc-monitor-bjffxe2xuh6vdkpspy63sjmuny.us-east-1.es.amazonaws.com/_plugin/kibana/#/discover/Steve-Slow-Train-Analysis-(2080s-and-2083s)?_g=(refreshInterval:(display:Off,section:0,value:0),time:(from:'2016-07-28 12:20:43-0600',mode:absolute,to:'2016-07-28 15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5" t="str">
            <v>N</v>
          </cell>
          <cell r="X85">
            <v>1</v>
          </cell>
          <cell r="Y85">
            <v>23.300799999999999</v>
          </cell>
          <cell r="Z85">
            <v>1.47E-2</v>
          </cell>
          <cell r="AA85">
            <v>23.286099999999998</v>
          </cell>
          <cell r="AB85" t="e">
            <v>#N/A</v>
          </cell>
          <cell r="AC85" t="e">
            <v>#N/A</v>
          </cell>
          <cell r="AD85" t="str">
            <v>0172-28</v>
          </cell>
          <cell r="AE85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86">
          <cell r="A86" t="str">
            <v>173-28</v>
          </cell>
          <cell r="B86">
            <v>4009</v>
          </cell>
          <cell r="C86" t="str">
            <v>DE.1.0.7.0</v>
          </cell>
          <cell r="D86" t="str">
            <v>204:446</v>
          </cell>
          <cell r="E86">
            <v>42579.525914351849</v>
          </cell>
          <cell r="F86">
            <v>42579.526921296296</v>
          </cell>
          <cell r="G86">
            <v>1</v>
          </cell>
          <cell r="H86" t="str">
            <v>204:233355</v>
          </cell>
          <cell r="I86">
            <v>42579.55810185185</v>
          </cell>
          <cell r="J86">
            <v>1</v>
          </cell>
          <cell r="K86" t="str">
            <v>4009/4010</v>
          </cell>
          <cell r="L86" t="str">
            <v>BONDS</v>
          </cell>
          <cell r="M86">
            <v>3.1180555553874001E-2</v>
          </cell>
          <cell r="N86">
            <v>44.899999997578561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https://search-rtdc-monitor-bjffxe2xuh6vdkpspy63sjmuny.us-east-1.es.amazonaws.com/_plugin/kibana/#/discover/Steve-Slow-Train-Analysis-(2080s-and-2083s)?_g=(refreshInterval:(display:Off,section:0,value:0),time:(from:'2016-07-28 11:37:19-0600',mode:absolute,to:'2016-07-28 14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6" t="str">
            <v>N</v>
          </cell>
          <cell r="X86">
            <v>1</v>
          </cell>
          <cell r="Y86">
            <v>4.4600000000000001E-2</v>
          </cell>
          <cell r="Z86">
            <v>23.3355</v>
          </cell>
          <cell r="AA86">
            <v>23.290900000000001</v>
          </cell>
          <cell r="AB86" t="e">
            <v>#N/A</v>
          </cell>
          <cell r="AC86" t="e">
            <v>#N/A</v>
          </cell>
          <cell r="AD86" t="str">
            <v>0173-28</v>
          </cell>
          <cell r="AE86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87">
          <cell r="A87" t="str">
            <v>174-28</v>
          </cell>
          <cell r="B87">
            <v>4010</v>
          </cell>
          <cell r="C87" t="str">
            <v>DE.1.0.7.0</v>
          </cell>
          <cell r="D87" t="str">
            <v>204:233003</v>
          </cell>
          <cell r="E87">
            <v>42579.562164351853</v>
          </cell>
          <cell r="F87">
            <v>42579.562893518516</v>
          </cell>
          <cell r="G87">
            <v>1</v>
          </cell>
          <cell r="H87" t="str">
            <v>204:138</v>
          </cell>
          <cell r="I87">
            <v>42579.597858796296</v>
          </cell>
          <cell r="J87">
            <v>0</v>
          </cell>
          <cell r="K87" t="str">
            <v>4009/4010</v>
          </cell>
          <cell r="L87" t="str">
            <v>BONDS</v>
          </cell>
          <cell r="M87">
            <v>3.496527778042946E-2</v>
          </cell>
          <cell r="N87">
            <v>50.350000003818423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https://search-rtdc-monitor-bjffxe2xuh6vdkpspy63sjmuny.us-east-1.es.amazonaws.com/_plugin/kibana/#/discover/Steve-Slow-Train-Analysis-(2080s-and-2083s)?_g=(refreshInterval:(display:Off,section:0,value:0),time:(from:'2016-07-28 12:29:31-0600',mode:absolute,to:'2016-07-28 15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7" t="str">
            <v>N</v>
          </cell>
          <cell r="X87">
            <v>1</v>
          </cell>
          <cell r="Y87">
            <v>23.3003</v>
          </cell>
          <cell r="Z87">
            <v>1.38E-2</v>
          </cell>
          <cell r="AA87">
            <v>23.2865</v>
          </cell>
          <cell r="AB87" t="e">
            <v>#N/A</v>
          </cell>
          <cell r="AC87" t="e">
            <v>#N/A</v>
          </cell>
          <cell r="AD87" t="str">
            <v>0174-28</v>
          </cell>
          <cell r="AE87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88">
          <cell r="A88" t="str">
            <v>175-28</v>
          </cell>
          <cell r="B88">
            <v>4014</v>
          </cell>
          <cell r="C88" t="str">
            <v>DE.1.0.7.0</v>
          </cell>
          <cell r="D88" t="str">
            <v>204:449</v>
          </cell>
          <cell r="E88">
            <v>42579.537997685184</v>
          </cell>
          <cell r="F88">
            <v>42579.538923611108</v>
          </cell>
          <cell r="G88">
            <v>1</v>
          </cell>
          <cell r="H88" t="str">
            <v>204:233363</v>
          </cell>
          <cell r="I88">
            <v>42579.568530092591</v>
          </cell>
          <cell r="J88">
            <v>0</v>
          </cell>
          <cell r="K88" t="str">
            <v>4013/4014</v>
          </cell>
          <cell r="L88" t="str">
            <v>SHOOK</v>
          </cell>
          <cell r="M88">
            <v>2.9606481482915115E-2</v>
          </cell>
          <cell r="N88">
            <v>42.633333335397765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https://search-rtdc-monitor-bjffxe2xuh6vdkpspy63sjmuny.us-east-1.es.amazonaws.com/_plugin/kibana/#/discover/Steve-Slow-Train-Analysis-(2080s-and-2083s)?_g=(refreshInterval:(display:Off,section:0,value:0),time:(from:'2016-07-28 11:54:43-0600',mode:absolute,to:'2016-07-28 14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8" t="str">
            <v>N</v>
          </cell>
          <cell r="X88">
            <v>1</v>
          </cell>
          <cell r="Y88">
            <v>4.4900000000000002E-2</v>
          </cell>
          <cell r="Z88">
            <v>23.336300000000001</v>
          </cell>
          <cell r="AA88">
            <v>23.291400000000003</v>
          </cell>
          <cell r="AB88" t="e">
            <v>#N/A</v>
          </cell>
          <cell r="AC88" t="e">
            <v>#N/A</v>
          </cell>
          <cell r="AD88" t="str">
            <v>0175-28</v>
          </cell>
          <cell r="AE88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89">
          <cell r="A89" t="str">
            <v>176-28</v>
          </cell>
          <cell r="B89">
            <v>4013</v>
          </cell>
          <cell r="C89" t="str">
            <v>DE.1.0.7.0</v>
          </cell>
          <cell r="D89" t="str">
            <v>204:233049</v>
          </cell>
          <cell r="E89">
            <v>42579.576238425929</v>
          </cell>
          <cell r="F89">
            <v>42579.577094907407</v>
          </cell>
          <cell r="G89">
            <v>1</v>
          </cell>
          <cell r="H89" t="str">
            <v>204:150</v>
          </cell>
          <cell r="I89">
            <v>42579.607789351852</v>
          </cell>
          <cell r="J89">
            <v>0</v>
          </cell>
          <cell r="K89" t="str">
            <v>4013/4014</v>
          </cell>
          <cell r="L89" t="str">
            <v>SHOOK</v>
          </cell>
          <cell r="M89">
            <v>3.0694444445543922E-2</v>
          </cell>
          <cell r="N89">
            <v>44.200000001583248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https://search-rtdc-monitor-bjffxe2xuh6vdkpspy63sjmuny.us-east-1.es.amazonaws.com/_plugin/kibana/#/discover/Steve-Slow-Train-Analysis-(2080s-and-2083s)?_g=(refreshInterval:(display:Off,section:0,value:0),time:(from:'2016-07-28 12:49:47-0600',mode:absolute,to:'2016-07-28 15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9" t="str">
            <v>N</v>
          </cell>
          <cell r="X89">
            <v>1</v>
          </cell>
          <cell r="Y89">
            <v>23.3049</v>
          </cell>
          <cell r="Z89">
            <v>1.4999999999999999E-2</v>
          </cell>
          <cell r="AA89">
            <v>23.289899999999999</v>
          </cell>
          <cell r="AB89" t="e">
            <v>#N/A</v>
          </cell>
          <cell r="AC89" t="e">
            <v>#N/A</v>
          </cell>
          <cell r="AD89" t="str">
            <v>0176-28</v>
          </cell>
          <cell r="AE89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90">
          <cell r="A90" t="str">
            <v>177-28</v>
          </cell>
          <cell r="B90">
            <v>4040</v>
          </cell>
          <cell r="C90" t="str">
            <v>DE.1.0.7.0</v>
          </cell>
          <cell r="D90" t="str">
            <v>204:471</v>
          </cell>
          <cell r="E90">
            <v>42579.549293981479</v>
          </cell>
          <cell r="F90">
            <v>42579.550243055557</v>
          </cell>
          <cell r="G90">
            <v>1</v>
          </cell>
          <cell r="H90" t="str">
            <v>204:233280</v>
          </cell>
          <cell r="I90">
            <v>42579.577974537038</v>
          </cell>
          <cell r="J90">
            <v>0</v>
          </cell>
          <cell r="K90" t="str">
            <v>4039/4040</v>
          </cell>
          <cell r="L90" t="str">
            <v>MOSES</v>
          </cell>
          <cell r="M90">
            <v>2.7731481481168885E-2</v>
          </cell>
          <cell r="N90">
            <v>39.933333332883194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https://search-rtdc-monitor-bjffxe2xuh6vdkpspy63sjmuny.us-east-1.es.amazonaws.com/_plugin/kibana/#/discover/Steve-Slow-Train-Analysis-(2080s-and-2083s)?_g=(refreshInterval:(display:Off,section:0,value:0),time:(from:'2016-07-28 12:10:59-0600',mode:absolute,to:'2016-07-28 14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0" t="str">
            <v>N</v>
          </cell>
          <cell r="X90">
            <v>1</v>
          </cell>
          <cell r="Y90">
            <v>4.7100000000000003E-2</v>
          </cell>
          <cell r="Z90">
            <v>23.327999999999999</v>
          </cell>
          <cell r="AA90">
            <v>23.280899999999999</v>
          </cell>
          <cell r="AB90" t="e">
            <v>#N/A</v>
          </cell>
          <cell r="AC90" t="e">
            <v>#N/A</v>
          </cell>
          <cell r="AD90" t="str">
            <v>0177-28</v>
          </cell>
          <cell r="AE90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91">
          <cell r="A91" t="str">
            <v>178-28</v>
          </cell>
          <cell r="B91">
            <v>4039</v>
          </cell>
          <cell r="C91" t="str">
            <v>DE.1.0.7.0</v>
          </cell>
          <cell r="D91" t="str">
            <v>204:232967</v>
          </cell>
          <cell r="E91">
            <v>42579.586967592593</v>
          </cell>
          <cell r="F91">
            <v>42579.588506944441</v>
          </cell>
          <cell r="G91">
            <v>2</v>
          </cell>
          <cell r="H91" t="str">
            <v>204:192</v>
          </cell>
          <cell r="I91">
            <v>42579.624583333331</v>
          </cell>
          <cell r="J91">
            <v>2</v>
          </cell>
          <cell r="K91" t="str">
            <v>4039/4040</v>
          </cell>
          <cell r="L91" t="str">
            <v>MOSES</v>
          </cell>
          <cell r="M91">
            <v>3.6076388889341615E-2</v>
          </cell>
          <cell r="N91">
            <v>51.950000000651926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https://search-rtdc-monitor-bjffxe2xuh6vdkpspy63sjmuny.us-east-1.es.amazonaws.com/_plugin/kibana/#/discover/Steve-Slow-Train-Analysis-(2080s-and-2083s)?_g=(refreshInterval:(display:Off,section:0,value:0),time:(from:'2016-07-28 13:05:14-0600',mode:absolute,to:'2016-07-28 15:59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1" t="str">
            <v>N</v>
          </cell>
          <cell r="X91">
            <v>1</v>
          </cell>
          <cell r="Y91">
            <v>23.296700000000001</v>
          </cell>
          <cell r="Z91">
            <v>1.9199999999999998E-2</v>
          </cell>
          <cell r="AA91">
            <v>23.2775</v>
          </cell>
          <cell r="AB91">
            <v>21848</v>
          </cell>
          <cell r="AC91" t="str">
            <v>PERMANENT SPEED RESTRICTION</v>
          </cell>
          <cell r="AD91" t="str">
            <v>0178-28</v>
          </cell>
          <cell r="AE91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92">
          <cell r="A92" t="str">
            <v>179-28</v>
          </cell>
          <cell r="B92">
            <v>4007</v>
          </cell>
          <cell r="C92" t="str">
            <v>DE.1.0.7.0</v>
          </cell>
          <cell r="D92" t="str">
            <v>204:522</v>
          </cell>
          <cell r="E92">
            <v>42579.557256944441</v>
          </cell>
          <cell r="F92">
            <v>42579.558611111112</v>
          </cell>
          <cell r="G92">
            <v>1</v>
          </cell>
          <cell r="H92" t="str">
            <v>204:233338</v>
          </cell>
          <cell r="I92">
            <v>42579.587847222225</v>
          </cell>
          <cell r="J92">
            <v>0</v>
          </cell>
          <cell r="K92" t="str">
            <v>4007/4008</v>
          </cell>
          <cell r="L92" t="str">
            <v>ISHMAEL</v>
          </cell>
          <cell r="M92">
            <v>2.923611111327773E-2</v>
          </cell>
          <cell r="N92">
            <v>42.100000003119931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https://search-rtdc-monitor-bjffxe2xuh6vdkpspy63sjmuny.us-east-1.es.amazonaws.com/_plugin/kibana/#/discover/Steve-Slow-Train-Analysis-(2080s-and-2083s)?_g=(refreshInterval:(display:Off,section:0,value:0),time:(from:'2016-07-28 12:22:27-0600',mode:absolute,to:'2016-07-28 15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2" t="str">
            <v>N</v>
          </cell>
          <cell r="X92">
            <v>1</v>
          </cell>
          <cell r="Y92">
            <v>5.2200000000000003E-2</v>
          </cell>
          <cell r="Z92">
            <v>23.3338</v>
          </cell>
          <cell r="AA92">
            <v>23.281600000000001</v>
          </cell>
          <cell r="AB92" t="e">
            <v>#N/A</v>
          </cell>
          <cell r="AC92" t="e">
            <v>#N/A</v>
          </cell>
          <cell r="AD92" t="str">
            <v>0179-28</v>
          </cell>
          <cell r="AE92" t="str">
            <v>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 &amp; 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</v>
          </cell>
        </row>
        <row r="93">
          <cell r="A93" t="str">
            <v>180-28</v>
          </cell>
          <cell r="B93">
            <v>4008</v>
          </cell>
          <cell r="C93" t="str">
            <v>DE.1.0.7.0</v>
          </cell>
          <cell r="D93" t="str">
            <v>204:232993</v>
          </cell>
          <cell r="E93">
            <v>42579.589085648149</v>
          </cell>
          <cell r="F93">
            <v>42579.589988425927</v>
          </cell>
          <cell r="G93">
            <v>1</v>
          </cell>
          <cell r="H93" t="str">
            <v>204:163</v>
          </cell>
          <cell r="I93">
            <v>42579.630219907405</v>
          </cell>
          <cell r="J93">
            <v>0</v>
          </cell>
          <cell r="K93" t="str">
            <v>4007/4008</v>
          </cell>
          <cell r="L93" t="str">
            <v>ISHMAEL</v>
          </cell>
          <cell r="M93">
            <v>4.0231481478258502E-2</v>
          </cell>
          <cell r="N93">
            <v>57.933333328692243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https://search-rtdc-monitor-bjffxe2xuh6vdkpspy63sjmuny.us-east-1.es.amazonaws.com/_plugin/kibana/#/discover/Steve-Slow-Train-Analysis-(2080s-and-2083s)?_g=(refreshInterval:(display:Off,section:0,value:0),time:(from:'2016-07-28 13:08:17-0600',mode:absolute,to:'2016-07-28 16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3" t="str">
            <v>N</v>
          </cell>
          <cell r="X93">
            <v>1</v>
          </cell>
          <cell r="Y93">
            <v>23.299299999999999</v>
          </cell>
          <cell r="Z93">
            <v>1.6299999999999999E-2</v>
          </cell>
          <cell r="AA93">
            <v>23.282999999999998</v>
          </cell>
          <cell r="AB93" t="e">
            <v>#N/A</v>
          </cell>
          <cell r="AC93" t="e">
            <v>#N/A</v>
          </cell>
          <cell r="AD93" t="str">
            <v>0180-28</v>
          </cell>
          <cell r="AE93" t="str">
    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    </cell>
        </row>
        <row r="94">
          <cell r="A94" t="str">
            <v>181-28</v>
          </cell>
          <cell r="B94">
            <v>4018</v>
          </cell>
          <cell r="C94" t="str">
            <v>DE.1.0.7.0</v>
          </cell>
          <cell r="D94" t="str">
            <v>204:489</v>
          </cell>
          <cell r="E94">
            <v>42579.569837962961</v>
          </cell>
          <cell r="F94">
            <v>42579.570879629631</v>
          </cell>
          <cell r="G94">
            <v>1</v>
          </cell>
          <cell r="H94" t="str">
            <v>204:233299</v>
          </cell>
          <cell r="I94">
            <v>42579.600277777776</v>
          </cell>
          <cell r="J94">
            <v>0</v>
          </cell>
          <cell r="K94" t="str">
            <v>4017/4018</v>
          </cell>
          <cell r="L94" t="str">
            <v>YOUNG</v>
          </cell>
          <cell r="M94">
            <v>2.9398148144537117E-2</v>
          </cell>
          <cell r="N94">
            <v>42.333333328133449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https://search-rtdc-monitor-bjffxe2xuh6vdkpspy63sjmuny.us-east-1.es.amazonaws.com/_plugin/kibana/#/discover/Steve-Slow-Train-Analysis-(2080s-and-2083s)?_g=(refreshInterval:(display:Off,section:0,value:0),time:(from:'2016-07-28 12:40:34-0600',mode:absolute,to:'2016-07-28 15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4" t="str">
            <v>N</v>
          </cell>
          <cell r="X94">
            <v>1</v>
          </cell>
          <cell r="Y94">
            <v>4.8899999999999999E-2</v>
          </cell>
          <cell r="Z94">
            <v>23.329899999999999</v>
          </cell>
          <cell r="AA94">
            <v>23.280999999999999</v>
          </cell>
          <cell r="AB94" t="e">
            <v>#N/A</v>
          </cell>
          <cell r="AC94" t="e">
            <v>#N/A</v>
          </cell>
          <cell r="AD94" t="str">
            <v>0181-28</v>
          </cell>
          <cell r="AE94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95">
          <cell r="A95" t="str">
            <v>182-28</v>
          </cell>
          <cell r="B95">
            <v>4017</v>
          </cell>
          <cell r="C95" t="str">
            <v>DE.1.0.7.0</v>
          </cell>
          <cell r="D95" t="str">
            <v>204:232980</v>
          </cell>
          <cell r="E95">
            <v>42579.608541666668</v>
          </cell>
          <cell r="F95">
            <v>42579.610173611109</v>
          </cell>
          <cell r="G95">
            <v>2</v>
          </cell>
          <cell r="H95" t="str">
            <v>204:203</v>
          </cell>
          <cell r="I95">
            <v>42579.641967592594</v>
          </cell>
          <cell r="J95">
            <v>0</v>
          </cell>
          <cell r="K95" t="str">
            <v>4017/4018</v>
          </cell>
          <cell r="L95" t="str">
            <v>YOUNG</v>
          </cell>
          <cell r="M95">
            <v>3.1793981484952383E-2</v>
          </cell>
          <cell r="N95">
            <v>45.783333338331431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https://search-rtdc-monitor-bjffxe2xuh6vdkpspy63sjmuny.us-east-1.es.amazonaws.com/_plugin/kibana/#/discover/Steve-Slow-Train-Analysis-(2080s-and-2083s)?_g=(refreshInterval:(display:Off,section:0,value:0),time:(from:'2016-07-28 13:36:18-0600',mode:absolute,to:'2016-07-28 16:24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5" t="str">
            <v>N</v>
          </cell>
          <cell r="X95">
            <v>1</v>
          </cell>
          <cell r="Y95">
            <v>23.297999999999998</v>
          </cell>
          <cell r="Z95">
            <v>2.0299999999999999E-2</v>
          </cell>
          <cell r="AA95">
            <v>23.277699999999999</v>
          </cell>
          <cell r="AB95" t="e">
            <v>#N/A</v>
          </cell>
          <cell r="AC95" t="e">
            <v>#N/A</v>
          </cell>
          <cell r="AD95" t="str">
            <v>0182-28</v>
          </cell>
          <cell r="AE95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96">
          <cell r="A96" t="str">
            <v>183-28</v>
          </cell>
          <cell r="B96">
            <v>4044</v>
          </cell>
          <cell r="C96" t="str">
            <v>DE.1.0.7.0</v>
          </cell>
          <cell r="D96" t="str">
            <v>204:449</v>
          </cell>
          <cell r="E96">
            <v>42579.580034722225</v>
          </cell>
          <cell r="F96">
            <v>42579.581319444442</v>
          </cell>
          <cell r="G96">
            <v>1</v>
          </cell>
          <cell r="H96" t="str">
            <v>204:233297</v>
          </cell>
          <cell r="I96">
            <v>42579.609479166669</v>
          </cell>
          <cell r="J96">
            <v>0</v>
          </cell>
          <cell r="K96" t="str">
            <v>4043/4044</v>
          </cell>
          <cell r="L96" t="str">
            <v>ADANE</v>
          </cell>
          <cell r="M96">
            <v>2.8159722227428574E-2</v>
          </cell>
          <cell r="N96">
            <v>40.550000007497147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https://search-rtdc-monitor-bjffxe2xuh6vdkpspy63sjmuny.us-east-1.es.amazonaws.com/_plugin/kibana/#/discover/Steve-Slow-Train-Analysis-(2080s-and-2083s)?_g=(refreshInterval:(display:Off,section:0,value:0),time:(from:'2016-07-28 12:55:15-0600',mode:absolute,to:'2016-07-28 15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96" t="str">
            <v>N</v>
          </cell>
          <cell r="X96">
            <v>1</v>
          </cell>
          <cell r="Y96">
            <v>4.4900000000000002E-2</v>
          </cell>
          <cell r="Z96">
            <v>23.329699999999999</v>
          </cell>
          <cell r="AA96">
            <v>23.284800000000001</v>
          </cell>
          <cell r="AB96" t="e">
            <v>#N/A</v>
          </cell>
          <cell r="AC96" t="e">
            <v>#N/A</v>
          </cell>
          <cell r="AD96" t="str">
            <v>0183-28</v>
          </cell>
          <cell r="AE96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97">
          <cell r="A97" t="str">
            <v>184-28</v>
          </cell>
          <cell r="B97">
            <v>4043</v>
          </cell>
          <cell r="C97" t="str">
            <v>DE.1.0.7.0</v>
          </cell>
          <cell r="D97" t="str">
            <v>204:232976</v>
          </cell>
          <cell r="E97">
            <v>42579.619340277779</v>
          </cell>
          <cell r="F97">
            <v>42579.620520833334</v>
          </cell>
          <cell r="G97">
            <v>1</v>
          </cell>
          <cell r="H97" t="str">
            <v>204:158</v>
          </cell>
          <cell r="I97">
            <v>42579.650671296295</v>
          </cell>
          <cell r="J97">
            <v>0</v>
          </cell>
          <cell r="K97" t="str">
            <v>4043/4044</v>
          </cell>
          <cell r="L97" t="str">
            <v>ADANE</v>
          </cell>
          <cell r="M97">
            <v>3.015046296059154E-2</v>
          </cell>
          <cell r="N97">
            <v>43.416666663251817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https://search-rtdc-monitor-bjffxe2xuh6vdkpspy63sjmuny.us-east-1.es.amazonaws.com/_plugin/kibana/#/discover/Steve-Slow-Train-Analysis-(2080s-and-2083s)?_g=(refreshInterval:(display:Off,section:0,value:0),time:(from:'2016-07-28 13:51:51-0600',mode:absolute,to:'2016-07-28 16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7" t="str">
            <v>N</v>
          </cell>
          <cell r="X97">
            <v>1</v>
          </cell>
          <cell r="Y97">
            <v>23.297599999999999</v>
          </cell>
          <cell r="Z97">
            <v>1.5800000000000002E-2</v>
          </cell>
          <cell r="AA97">
            <v>23.2818</v>
          </cell>
          <cell r="AB97" t="e">
            <v>#N/A</v>
          </cell>
          <cell r="AC97" t="e">
            <v>#N/A</v>
          </cell>
          <cell r="AD97" t="str">
            <v>0184-28</v>
          </cell>
          <cell r="AE97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98">
          <cell r="A98" t="str">
            <v>185-28</v>
          </cell>
          <cell r="B98">
            <v>4031</v>
          </cell>
          <cell r="C98" t="str">
            <v>DE.1.0.7.0</v>
          </cell>
          <cell r="D98" t="str">
            <v>204:455</v>
          </cell>
          <cell r="E98">
            <v>42579.589826388888</v>
          </cell>
          <cell r="F98">
            <v>42579.59097222222</v>
          </cell>
          <cell r="G98">
            <v>1</v>
          </cell>
          <cell r="H98" t="str">
            <v>204:233286</v>
          </cell>
          <cell r="I98">
            <v>42579.622071759259</v>
          </cell>
          <cell r="J98">
            <v>1</v>
          </cell>
          <cell r="K98" t="str">
            <v>4031/4032</v>
          </cell>
          <cell r="L98" t="str">
            <v>WEBSTER</v>
          </cell>
          <cell r="M98">
            <v>3.1099537038244307E-2</v>
          </cell>
          <cell r="N98">
            <v>44.783333335071802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https://search-rtdc-monitor-bjffxe2xuh6vdkpspy63sjmuny.us-east-1.es.amazonaws.com/_plugin/kibana/#/discover/Steve-Slow-Train-Analysis-(2080s-and-2083s)?_g=(refreshInterval:(display:Off,section:0,value:0),time:(from:'2016-07-28 13:09:21-0600',mode:absolute,to:'2016-07-28 15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8" t="str">
            <v>N</v>
          </cell>
          <cell r="X98">
            <v>1</v>
          </cell>
          <cell r="Y98">
            <v>4.5499999999999999E-2</v>
          </cell>
          <cell r="Z98">
            <v>23.328600000000002</v>
          </cell>
          <cell r="AA98">
            <v>23.283100000000001</v>
          </cell>
          <cell r="AB98">
            <v>224578</v>
          </cell>
          <cell r="AC98" t="str">
            <v>PERMANENT SPEED RESTRICTION</v>
          </cell>
          <cell r="AD98" t="str">
            <v>0185-28</v>
          </cell>
          <cell r="AE98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99">
          <cell r="A99" t="str">
            <v>186-28</v>
          </cell>
          <cell r="B99">
            <v>4032</v>
          </cell>
          <cell r="C99" t="str">
            <v>DE.1.0.7.0</v>
          </cell>
          <cell r="D99" t="str">
            <v>204:232982</v>
          </cell>
          <cell r="E99">
            <v>42579.630104166667</v>
          </cell>
          <cell r="F99">
            <v>42579.631284722222</v>
          </cell>
          <cell r="G99">
            <v>1</v>
          </cell>
          <cell r="H99" t="str">
            <v>204:167</v>
          </cell>
          <cell r="I99">
            <v>42579.661481481482</v>
          </cell>
          <cell r="J99">
            <v>1</v>
          </cell>
          <cell r="K99" t="str">
            <v>4031/4032</v>
          </cell>
          <cell r="L99" t="str">
            <v>WEBSTER</v>
          </cell>
          <cell r="M99">
            <v>3.0196759260434192E-2</v>
          </cell>
          <cell r="N99">
            <v>43.483333335025236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https://search-rtdc-monitor-bjffxe2xuh6vdkpspy63sjmuny.us-east-1.es.amazonaws.com/_plugin/kibana/#/discover/Steve-Slow-Train-Analysis-(2080s-and-2083s)?_g=(refreshInterval:(display:Off,section:0,value:0),time:(from:'2016-07-28 14:07:21-0600',mode:absolute,to:'2016-07-28 16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9" t="str">
            <v>N</v>
          </cell>
          <cell r="X99">
            <v>1</v>
          </cell>
          <cell r="Y99">
            <v>23.298200000000001</v>
          </cell>
          <cell r="Z99">
            <v>1.67E-2</v>
          </cell>
          <cell r="AA99">
            <v>23.281500000000001</v>
          </cell>
          <cell r="AB99">
            <v>229055</v>
          </cell>
          <cell r="AC99" t="str">
            <v>PERMANENT SPEED RESTRICTION</v>
          </cell>
          <cell r="AD99" t="str">
            <v>0186-28</v>
          </cell>
          <cell r="AE99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100">
          <cell r="A100" t="str">
            <v>187-28</v>
          </cell>
          <cell r="B100">
            <v>4009</v>
          </cell>
          <cell r="C100" t="str">
            <v>DE.1.0.7.0</v>
          </cell>
          <cell r="D100" t="str">
            <v>204:460</v>
          </cell>
          <cell r="E100">
            <v>42579.599340277775</v>
          </cell>
          <cell r="F100">
            <v>42579.600289351853</v>
          </cell>
          <cell r="G100">
            <v>1</v>
          </cell>
          <cell r="H100" t="str">
            <v>204:233338</v>
          </cell>
          <cell r="I100">
            <v>42579.631516203706</v>
          </cell>
          <cell r="J100">
            <v>0</v>
          </cell>
          <cell r="K100" t="str">
            <v>4009/4010</v>
          </cell>
          <cell r="L100" t="str">
            <v>BONDS</v>
          </cell>
          <cell r="M100">
            <v>3.1226851853716653E-2</v>
          </cell>
          <cell r="N100">
            <v>44.96666666935198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https://search-rtdc-monitor-bjffxe2xuh6vdkpspy63sjmuny.us-east-1.es.amazonaws.com/_plugin/kibana/#/discover/Steve-Slow-Train-Analysis-(2080s-and-2083s)?_g=(refreshInterval:(display:Off,section:0,value:0),time:(from:'2016-07-28 13:23:03-0600',mode:absolute,to:'2016-07-28 16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0" t="str">
            <v>N</v>
          </cell>
          <cell r="X100">
            <v>1</v>
          </cell>
          <cell r="Y100">
            <v>4.5999999999999999E-2</v>
          </cell>
          <cell r="Z100">
            <v>23.3338</v>
          </cell>
          <cell r="AA100">
            <v>23.287800000000001</v>
          </cell>
          <cell r="AB100" t="e">
            <v>#N/A</v>
          </cell>
          <cell r="AC100" t="e">
            <v>#N/A</v>
          </cell>
          <cell r="AD100" t="str">
            <v>0187-28</v>
          </cell>
          <cell r="AE100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101">
          <cell r="A101" t="str">
            <v>188-28</v>
          </cell>
          <cell r="B101">
            <v>4010</v>
          </cell>
          <cell r="C101" t="str">
            <v>DE.1.0.7.0</v>
          </cell>
          <cell r="D101" t="str">
            <v>204:233015</v>
          </cell>
          <cell r="E101">
            <v>42579.636122685188</v>
          </cell>
          <cell r="F101">
            <v>42579.636840277781</v>
          </cell>
          <cell r="G101">
            <v>1</v>
          </cell>
          <cell r="H101" t="str">
            <v>204:136</v>
          </cell>
          <cell r="I101">
            <v>42579.673368055555</v>
          </cell>
          <cell r="J101">
            <v>1</v>
          </cell>
          <cell r="K101" t="str">
            <v>4009/4010</v>
          </cell>
          <cell r="L101" t="str">
            <v>BONDS</v>
          </cell>
          <cell r="M101">
            <v>3.6527777774608694E-2</v>
          </cell>
          <cell r="N101">
            <v>52.599999995436519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https://search-rtdc-monitor-bjffxe2xuh6vdkpspy63sjmuny.us-east-1.es.amazonaws.com/_plugin/kibana/#/discover/Steve-Slow-Train-Analysis-(2080s-and-2083s)?_g=(refreshInterval:(display:Off,section:0,value:0),time:(from:'2016-07-28 14:16:01-0600',mode:absolute,to:'2016-07-28 17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1" t="str">
            <v>N</v>
          </cell>
          <cell r="X101">
            <v>1</v>
          </cell>
          <cell r="Y101">
            <v>23.301500000000001</v>
          </cell>
          <cell r="Z101">
            <v>1.3599999999999999E-2</v>
          </cell>
          <cell r="AA101">
            <v>23.2879</v>
          </cell>
          <cell r="AB101">
            <v>191723</v>
          </cell>
          <cell r="AC101" t="str">
            <v>SIGNAL</v>
          </cell>
          <cell r="AD101" t="str">
            <v>0188-28</v>
          </cell>
          <cell r="AE101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102">
          <cell r="A102" t="str">
            <v>189-28</v>
          </cell>
          <cell r="B102">
            <v>4014</v>
          </cell>
          <cell r="C102" t="str">
            <v>DE.1.0.7.0</v>
          </cell>
          <cell r="D102" t="str">
            <v>204:447</v>
          </cell>
          <cell r="E102">
            <v>42579.610173611109</v>
          </cell>
          <cell r="F102">
            <v>42579.614340277774</v>
          </cell>
          <cell r="G102">
            <v>6</v>
          </cell>
          <cell r="H102" t="str">
            <v>204:233372</v>
          </cell>
          <cell r="I102">
            <v>42579.641331018516</v>
          </cell>
          <cell r="J102">
            <v>0</v>
          </cell>
          <cell r="K102" t="str">
            <v>4013/4014</v>
          </cell>
          <cell r="L102" t="str">
            <v>SHOOK</v>
          </cell>
          <cell r="M102">
            <v>2.6990740741894115E-2</v>
          </cell>
          <cell r="N102">
            <v>38.866666668327525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https://search-rtdc-monitor-bjffxe2xuh6vdkpspy63sjmuny.us-east-1.es.amazonaws.com/_plugin/kibana/#/discover/Steve-Slow-Train-Analysis-(2080s-and-2083s)?_g=(refreshInterval:(display:Off,section:0,value:0),time:(from:'2016-07-28 13:38:39-0600',mode:absolute,to:'2016-07-28 16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2" t="str">
            <v>N</v>
          </cell>
          <cell r="X102">
            <v>1</v>
          </cell>
          <cell r="Y102">
            <v>4.4699999999999997E-2</v>
          </cell>
          <cell r="Z102">
            <v>23.337199999999999</v>
          </cell>
          <cell r="AA102">
            <v>23.2925</v>
          </cell>
          <cell r="AB102" t="e">
            <v>#N/A</v>
          </cell>
          <cell r="AC102" t="e">
            <v>#N/A</v>
          </cell>
          <cell r="AD102" t="str">
            <v>0189-28</v>
          </cell>
          <cell r="AE102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103">
          <cell r="A103" t="str">
            <v>190-28</v>
          </cell>
          <cell r="B103">
            <v>4013</v>
          </cell>
          <cell r="C103" t="str">
            <v>DE.1.0.7.0</v>
          </cell>
          <cell r="D103" t="str">
            <v>204:233049</v>
          </cell>
          <cell r="E103">
            <v>42579.647604166668</v>
          </cell>
          <cell r="F103">
            <v>42579.649699074071</v>
          </cell>
          <cell r="G103">
            <v>3</v>
          </cell>
          <cell r="H103" t="str">
            <v>204:143</v>
          </cell>
          <cell r="I103">
            <v>42579.683900462966</v>
          </cell>
          <cell r="J103">
            <v>0</v>
          </cell>
          <cell r="K103" t="str">
            <v>4013/4014</v>
          </cell>
          <cell r="L103" t="str">
            <v>SHOOK</v>
          </cell>
          <cell r="M103">
            <v>3.4201388894871343E-2</v>
          </cell>
          <cell r="N103">
            <v>49.250000008614734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https://search-rtdc-monitor-bjffxe2xuh6vdkpspy63sjmuny.us-east-1.es.amazonaws.com/_plugin/kibana/#/discover/Steve-Slow-Train-Analysis-(2080s-and-2083s)?_g=(refreshInterval:(display:Off,section:0,value:0),time:(from:'2016-07-28 14:32:33-0600',mode:absolute,to:'2016-07-28 17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3" t="str">
            <v>N</v>
          </cell>
          <cell r="X103">
            <v>1</v>
          </cell>
          <cell r="Y103">
            <v>23.3049</v>
          </cell>
          <cell r="Z103">
            <v>1.43E-2</v>
          </cell>
          <cell r="AA103">
            <v>23.290600000000001</v>
          </cell>
          <cell r="AB103" t="e">
            <v>#N/A</v>
          </cell>
          <cell r="AC103" t="e">
            <v>#N/A</v>
          </cell>
          <cell r="AD103" t="str">
            <v>0190-28</v>
          </cell>
          <cell r="AE103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104">
          <cell r="A104" t="str">
            <v>191-28</v>
          </cell>
          <cell r="B104">
            <v>4040</v>
          </cell>
          <cell r="C104" t="str">
            <v>DE.1.0.7.0</v>
          </cell>
          <cell r="D104" t="str">
            <v>204:504</v>
          </cell>
          <cell r="E104">
            <v>42579.625659722224</v>
          </cell>
          <cell r="F104">
            <v>42579.626539351855</v>
          </cell>
          <cell r="G104">
            <v>1</v>
          </cell>
          <cell r="H104" t="str">
            <v>204:233302</v>
          </cell>
          <cell r="I104">
            <v>42579.653078703705</v>
          </cell>
          <cell r="J104">
            <v>0</v>
          </cell>
          <cell r="K104" t="str">
            <v>4039/4040</v>
          </cell>
          <cell r="L104" t="str">
            <v>MOSES</v>
          </cell>
          <cell r="M104">
            <v>2.6539351849351078E-2</v>
          </cell>
          <cell r="N104">
            <v>38.216666663065553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https://search-rtdc-monitor-bjffxe2xuh6vdkpspy63sjmuny.us-east-1.es.amazonaws.com/_plugin/kibana/#/discover/Steve-Slow-Train-Analysis-(2080s-and-2083s)?_g=(refreshInterval:(display:Off,section:0,value:0),time:(from:'2016-07-28 14:00:57-0600',mode:absolute,to:'2016-07-28 16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04" t="str">
            <v>N</v>
          </cell>
          <cell r="X104">
            <v>1</v>
          </cell>
          <cell r="Y104">
            <v>5.04E-2</v>
          </cell>
          <cell r="Z104">
            <v>23.330200000000001</v>
          </cell>
          <cell r="AA104">
            <v>23.279800000000002</v>
          </cell>
          <cell r="AB104" t="e">
            <v>#N/A</v>
          </cell>
          <cell r="AC104" t="e">
            <v>#N/A</v>
          </cell>
          <cell r="AD104" t="str">
            <v>0191-28</v>
          </cell>
          <cell r="AE104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105">
          <cell r="A105" t="str">
            <v>192-28</v>
          </cell>
          <cell r="B105">
            <v>4039</v>
          </cell>
          <cell r="C105" t="str">
            <v>DE.1.0.7.0</v>
          </cell>
          <cell r="D105" t="str">
            <v>204:232996</v>
          </cell>
          <cell r="E105">
            <v>42579.660810185182</v>
          </cell>
          <cell r="F105">
            <v>42579.662453703706</v>
          </cell>
          <cell r="G105">
            <v>2</v>
          </cell>
          <cell r="H105" t="str">
            <v>204:276</v>
          </cell>
          <cell r="I105">
            <v>42579.692407407405</v>
          </cell>
          <cell r="J105">
            <v>1</v>
          </cell>
          <cell r="K105" t="str">
            <v>4039/4040</v>
          </cell>
          <cell r="L105" t="str">
            <v>MOSES</v>
          </cell>
          <cell r="M105">
            <v>2.9953703698993195E-2</v>
          </cell>
          <cell r="N105">
            <v>43.133333326550201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https://search-rtdc-monitor-bjffxe2xuh6vdkpspy63sjmuny.us-east-1.es.amazonaws.com/_plugin/kibana/#/discover/Steve-Slow-Train-Analysis-(2080s-and-2083s)?_g=(refreshInterval:(display:Off,section:0,value:0),time:(from:'2016-07-28 14:51:34-0600',mode:absolute,to:'2016-07-28 17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05" t="str">
            <v>N</v>
          </cell>
          <cell r="X105">
            <v>1</v>
          </cell>
          <cell r="Y105">
            <v>23.299600000000002</v>
          </cell>
          <cell r="Z105">
            <v>2.76E-2</v>
          </cell>
          <cell r="AA105">
            <v>23.272000000000002</v>
          </cell>
          <cell r="AB105" t="e">
            <v>#N/A</v>
          </cell>
          <cell r="AC105" t="e">
            <v>#N/A</v>
          </cell>
          <cell r="AD105" t="str">
            <v>0192-28</v>
          </cell>
          <cell r="AE105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106">
          <cell r="A106" t="str">
            <v>193-28</v>
          </cell>
          <cell r="B106">
            <v>4007</v>
          </cell>
          <cell r="C106" t="str">
            <v>DE.1.0.7.0</v>
          </cell>
          <cell r="D106" t="str">
            <v>204:464</v>
          </cell>
          <cell r="E106">
            <v>42579.633842592593</v>
          </cell>
          <cell r="F106">
            <v>42579.635092592594</v>
          </cell>
          <cell r="G106">
            <v>1</v>
          </cell>
          <cell r="H106" t="str">
            <v>204:233307</v>
          </cell>
          <cell r="I106">
            <v>42579.660671296297</v>
          </cell>
          <cell r="J106">
            <v>0</v>
          </cell>
          <cell r="K106" t="str">
            <v>4007/4008</v>
          </cell>
          <cell r="L106" t="str">
            <v>ISHMAEL</v>
          </cell>
          <cell r="M106">
            <v>2.5578703702194616E-2</v>
          </cell>
          <cell r="N106">
            <v>36.833333331160247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https://search-rtdc-monitor-bjffxe2xuh6vdkpspy63sjmuny.us-east-1.es.amazonaws.com/_plugin/kibana/#/discover/Steve-Slow-Train-Analysis-(2080s-and-2083s)?_g=(refreshInterval:(display:Off,section:0,value:0),time:(from:'2016-07-28 14:12:44-0600',mode:absolute,to:'2016-07-28 16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6" t="str">
            <v>N</v>
          </cell>
          <cell r="X106">
            <v>1</v>
          </cell>
          <cell r="Y106">
            <v>4.6399999999999997E-2</v>
          </cell>
          <cell r="Z106">
            <v>23.3307</v>
          </cell>
          <cell r="AA106">
            <v>23.284300000000002</v>
          </cell>
          <cell r="AB106" t="e">
            <v>#N/A</v>
          </cell>
          <cell r="AC106" t="e">
            <v>#N/A</v>
          </cell>
          <cell r="AD106" t="str">
            <v>0193-28</v>
          </cell>
          <cell r="AE106" t="str">
            <v>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 &amp; 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</v>
          </cell>
        </row>
        <row r="107">
          <cell r="A107" t="str">
            <v>194-28</v>
          </cell>
          <cell r="B107">
            <v>4008</v>
          </cell>
          <cell r="C107" t="str">
            <v>DE.1.0.7.0</v>
          </cell>
          <cell r="D107" t="str">
            <v>204:232978</v>
          </cell>
          <cell r="E107">
            <v>42579.668020833335</v>
          </cell>
          <cell r="F107">
            <v>42579.668842592589</v>
          </cell>
          <cell r="G107">
            <v>1</v>
          </cell>
          <cell r="H107" t="str">
            <v>204:156</v>
          </cell>
          <cell r="I107">
            <v>42579.701342592591</v>
          </cell>
          <cell r="J107">
            <v>0</v>
          </cell>
          <cell r="K107" t="str">
            <v>4007/4008</v>
          </cell>
          <cell r="L107" t="str">
            <v>ISHMAEL</v>
          </cell>
          <cell r="M107">
            <v>3.2500000001164153E-2</v>
          </cell>
          <cell r="N107">
            <v>46.800000001676381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https://search-rtdc-monitor-bjffxe2xuh6vdkpspy63sjmuny.us-east-1.es.amazonaws.com/_plugin/kibana/#/discover/Steve-Slow-Train-Analysis-(2080s-and-2083s)?_g=(refreshInterval:(display:Off,section:0,value:0),time:(from:'2016-07-28 15:01:57-0600',mode:absolute,to:'2016-07-28 17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7" t="str">
            <v>N</v>
          </cell>
          <cell r="X107">
            <v>1</v>
          </cell>
          <cell r="Y107">
            <v>23.297799999999999</v>
          </cell>
          <cell r="Z107">
            <v>1.5599999999999999E-2</v>
          </cell>
          <cell r="AA107">
            <v>23.2822</v>
          </cell>
          <cell r="AB107" t="e">
            <v>#N/A</v>
          </cell>
          <cell r="AC107" t="e">
            <v>#N/A</v>
          </cell>
          <cell r="AD107" t="str">
            <v>0194-28</v>
          </cell>
          <cell r="AE107" t="str">
    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    </cell>
        </row>
        <row r="108">
          <cell r="A108" t="str">
            <v>195-28</v>
          </cell>
          <cell r="B108">
            <v>4018</v>
          </cell>
          <cell r="C108" t="str">
            <v>DE.1.0.7.0</v>
          </cell>
          <cell r="D108" t="str">
            <v>204:480</v>
          </cell>
          <cell r="E108">
            <v>42579.643773148149</v>
          </cell>
          <cell r="F108">
            <v>42579.64471064815</v>
          </cell>
          <cell r="G108">
            <v>1</v>
          </cell>
          <cell r="H108" t="str">
            <v>204:233321</v>
          </cell>
          <cell r="I108">
            <v>42579.672835648147</v>
          </cell>
          <cell r="J108">
            <v>0</v>
          </cell>
          <cell r="K108" t="str">
            <v>4017/4018</v>
          </cell>
          <cell r="L108" t="str">
            <v>YOUNG</v>
          </cell>
          <cell r="M108">
            <v>2.8124999997089617E-2</v>
          </cell>
          <cell r="N108">
            <v>40.499999995809048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https://search-rtdc-monitor-bjffxe2xuh6vdkpspy63sjmuny.us-east-1.es.amazonaws.com/_plugin/kibana/#/discover/Steve-Slow-Train-Analysis-(2080s-and-2083s)?_g=(refreshInterval:(display:Off,section:0,value:0),time:(from:'2016-07-28 14:27:02-0600',mode:absolute,to:'2016-07-28 17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08" t="str">
            <v>N</v>
          </cell>
          <cell r="X108">
            <v>1</v>
          </cell>
          <cell r="Y108">
            <v>4.8000000000000001E-2</v>
          </cell>
          <cell r="Z108">
            <v>23.332100000000001</v>
          </cell>
          <cell r="AA108">
            <v>23.284100000000002</v>
          </cell>
          <cell r="AB108" t="e">
            <v>#N/A</v>
          </cell>
          <cell r="AC108" t="e">
            <v>#N/A</v>
          </cell>
          <cell r="AD108" t="str">
            <v>0195-28</v>
          </cell>
          <cell r="AE108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109">
          <cell r="A109" t="str">
            <v>196-28</v>
          </cell>
          <cell r="B109">
            <v>4017</v>
          </cell>
          <cell r="C109" t="str">
            <v>DE.1.0.7.0</v>
          </cell>
          <cell r="D109" t="str">
            <v>204:232991</v>
          </cell>
          <cell r="E109">
            <v>42579.675844907404</v>
          </cell>
          <cell r="F109">
            <v>42579.678807870368</v>
          </cell>
          <cell r="G109">
            <v>4</v>
          </cell>
          <cell r="H109" t="str">
            <v>204:170</v>
          </cell>
          <cell r="I109">
            <v>42579.714062500003</v>
          </cell>
          <cell r="J109">
            <v>0</v>
          </cell>
          <cell r="K109" t="str">
            <v>4017/4018</v>
          </cell>
          <cell r="L109" t="str">
            <v>YOUNG</v>
          </cell>
          <cell r="M109">
            <v>3.5254629634437151E-2</v>
          </cell>
          <cell r="N109">
            <v>50.766666673589498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https://search-rtdc-monitor-bjffxe2xuh6vdkpspy63sjmuny.us-east-1.es.amazonaws.com/_plugin/kibana/#/discover/Steve-Slow-Train-Analysis-(2080s-and-2083s)?_g=(refreshInterval:(display:Off,section:0,value:0),time:(from:'2016-07-28 15:13:13-0600',mode:absolute,to:'2016-07-28 18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09" t="str">
            <v>N</v>
          </cell>
          <cell r="X109">
            <v>1</v>
          </cell>
          <cell r="Y109">
            <v>23.299099999999999</v>
          </cell>
          <cell r="Z109">
            <v>1.7000000000000001E-2</v>
          </cell>
          <cell r="AA109">
            <v>23.2821</v>
          </cell>
          <cell r="AB109" t="e">
            <v>#N/A</v>
          </cell>
          <cell r="AC109" t="e">
            <v>#N/A</v>
          </cell>
          <cell r="AD109" t="str">
            <v>0196-28</v>
          </cell>
          <cell r="AE109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110">
          <cell r="A110" t="str">
            <v>197-28</v>
          </cell>
          <cell r="B110">
            <v>4044</v>
          </cell>
          <cell r="C110" t="str">
            <v>DE.1.0.7.0</v>
          </cell>
          <cell r="D110" t="str">
            <v>204:458</v>
          </cell>
          <cell r="E110">
            <v>42579.65425925926</v>
          </cell>
          <cell r="F110">
            <v>42579.65519675926</v>
          </cell>
          <cell r="G110">
            <v>1</v>
          </cell>
          <cell r="H110" t="str">
            <v>204:233305</v>
          </cell>
          <cell r="I110">
            <v>42579.682002314818</v>
          </cell>
          <cell r="J110">
            <v>0</v>
          </cell>
          <cell r="K110" t="str">
            <v>4043/4044</v>
          </cell>
          <cell r="L110" t="str">
            <v>ADANE</v>
          </cell>
          <cell r="M110">
            <v>2.6805555557075422E-2</v>
          </cell>
          <cell r="N110">
            <v>38.600000002188608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https://search-rtdc-monitor-bjffxe2xuh6vdkpspy63sjmuny.us-east-1.es.amazonaws.com/_plugin/kibana/#/discover/Steve-Slow-Train-Analysis-(2080s-and-2083s)?_g=(refreshInterval:(display:Off,section:0,value:0),time:(from:'2016-07-28 14:42:08-0600',mode:absolute,to:'2016-07-28 17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0" t="str">
            <v>N</v>
          </cell>
          <cell r="X110">
            <v>1</v>
          </cell>
          <cell r="Y110">
            <v>4.58E-2</v>
          </cell>
          <cell r="Z110">
            <v>23.330500000000001</v>
          </cell>
          <cell r="AA110">
            <v>23.284700000000001</v>
          </cell>
          <cell r="AB110" t="e">
            <v>#N/A</v>
          </cell>
          <cell r="AC110" t="e">
            <v>#N/A</v>
          </cell>
          <cell r="AD110" t="str">
            <v>0197-28</v>
          </cell>
          <cell r="AE110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111">
          <cell r="A111" t="str">
            <v>198-28</v>
          </cell>
          <cell r="B111">
            <v>4043</v>
          </cell>
          <cell r="C111" t="str">
            <v>DE.1.0.7.0</v>
          </cell>
          <cell r="D111" t="str">
            <v>204:232975</v>
          </cell>
          <cell r="E111">
            <v>42579.690312500003</v>
          </cell>
          <cell r="F111">
            <v>42579.692337962966</v>
          </cell>
          <cell r="G111">
            <v>2</v>
          </cell>
          <cell r="H111" t="str">
            <v>204:143</v>
          </cell>
          <cell r="I111">
            <v>42579.722650462965</v>
          </cell>
          <cell r="J111">
            <v>1</v>
          </cell>
          <cell r="K111" t="str">
            <v>4043/4044</v>
          </cell>
          <cell r="L111" t="str">
            <v>ADANE</v>
          </cell>
          <cell r="M111">
            <v>3.0312499999126885E-2</v>
          </cell>
          <cell r="N111">
            <v>43.649999998742715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https://search-rtdc-monitor-bjffxe2xuh6vdkpspy63sjmuny.us-east-1.es.amazonaws.com/_plugin/kibana/#/discover/Steve-Slow-Train-Analysis-(2080s-and-2083s)?_g=(refreshInterval:(display:Off,section:0,value:0),time:(from:'2016-07-28 15:34:03-0600',mode:absolute,to:'2016-07-28 18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1" t="str">
            <v>N</v>
          </cell>
          <cell r="X111">
            <v>1</v>
          </cell>
          <cell r="Y111">
            <v>23.297499999999999</v>
          </cell>
          <cell r="Z111">
            <v>1.43E-2</v>
          </cell>
          <cell r="AA111">
            <v>23.283200000000001</v>
          </cell>
          <cell r="AB111">
            <v>78469</v>
          </cell>
          <cell r="AC111" t="str">
            <v>GRADE CROSSING</v>
          </cell>
          <cell r="AD111" t="str">
            <v>0198-28</v>
          </cell>
          <cell r="AE111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112">
          <cell r="A112" t="str">
            <v>199-28</v>
          </cell>
          <cell r="B112">
            <v>4031</v>
          </cell>
          <cell r="C112" t="str">
            <v>DE.1.0.7.0</v>
          </cell>
          <cell r="D112" t="str">
            <v>204:453</v>
          </cell>
          <cell r="E112">
            <v>42579.663043981483</v>
          </cell>
          <cell r="F112">
            <v>42579.664212962962</v>
          </cell>
          <cell r="G112">
            <v>1</v>
          </cell>
          <cell r="H112" t="str">
            <v>204:233302</v>
          </cell>
          <cell r="I112">
            <v>42579.692083333335</v>
          </cell>
          <cell r="J112">
            <v>0</v>
          </cell>
          <cell r="K112" t="str">
            <v>4031/4032</v>
          </cell>
          <cell r="L112" t="str">
            <v>WEBSTER</v>
          </cell>
          <cell r="M112">
            <v>2.7870370373420883E-2</v>
          </cell>
          <cell r="N112">
            <v>40.133333337726071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https://search-rtdc-monitor-bjffxe2xuh6vdkpspy63sjmuny.us-east-1.es.amazonaws.com/_plugin/kibana/#/discover/Steve-Slow-Train-Analysis-(2080s-and-2083s)?_g=(refreshInterval:(display:Off,section:0,value:0),time:(from:'2016-07-28 14:54:47-0600',mode:absolute,to:'2016-07-28 17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2" t="str">
            <v>N</v>
          </cell>
          <cell r="X112">
            <v>1</v>
          </cell>
          <cell r="Y112">
            <v>4.53E-2</v>
          </cell>
          <cell r="Z112">
            <v>23.330200000000001</v>
          </cell>
          <cell r="AA112">
            <v>23.2849</v>
          </cell>
          <cell r="AB112" t="e">
            <v>#N/A</v>
          </cell>
          <cell r="AC112" t="e">
            <v>#N/A</v>
          </cell>
          <cell r="AD112" t="str">
            <v>0199-28</v>
          </cell>
          <cell r="AE112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113">
          <cell r="A113" t="str">
            <v>200-28</v>
          </cell>
          <cell r="B113">
            <v>4032</v>
          </cell>
          <cell r="C113" t="str">
            <v>DE.1.0.7.0</v>
          </cell>
          <cell r="D113" t="str">
            <v>204:232983</v>
          </cell>
          <cell r="E113">
            <v>42579.702824074076</v>
          </cell>
          <cell r="F113">
            <v>42579.703715277778</v>
          </cell>
          <cell r="G113">
            <v>1</v>
          </cell>
          <cell r="H113" t="str">
            <v>204:141</v>
          </cell>
          <cell r="I113">
            <v>42579.733668981484</v>
          </cell>
          <cell r="J113">
            <v>0</v>
          </cell>
          <cell r="K113" t="str">
            <v>4031/4032</v>
          </cell>
          <cell r="L113" t="str">
            <v>WEBSTER</v>
          </cell>
          <cell r="M113">
            <v>2.9953703706269152E-2</v>
          </cell>
          <cell r="N113">
            <v>43.13333333702758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https://search-rtdc-monitor-bjffxe2xuh6vdkpspy63sjmuny.us-east-1.es.amazonaws.com/_plugin/kibana/#/discover/Steve-Slow-Train-Analysis-(2080s-and-2083s)?_g=(refreshInterval:(display:Off,section:0,value:0),time:(from:'2016-07-28 15:52:04-0600',mode:absolute,to:'2016-07-28 18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3" t="str">
            <v>N</v>
          </cell>
          <cell r="X113">
            <v>1</v>
          </cell>
          <cell r="Y113">
            <v>23.298300000000001</v>
          </cell>
          <cell r="Z113">
            <v>1.41E-2</v>
          </cell>
          <cell r="AA113">
            <v>23.284200000000002</v>
          </cell>
          <cell r="AB113" t="e">
            <v>#N/A</v>
          </cell>
          <cell r="AC113" t="e">
            <v>#N/A</v>
          </cell>
          <cell r="AD113" t="str">
            <v>0200-28</v>
          </cell>
          <cell r="AE113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114">
          <cell r="A114" t="str">
            <v>201-28</v>
          </cell>
          <cell r="B114">
            <v>4009</v>
          </cell>
          <cell r="C114" t="str">
            <v>DE.1.0.7.0</v>
          </cell>
          <cell r="D114" t="str">
            <v>204:446</v>
          </cell>
          <cell r="E114">
            <v>42579.674571759257</v>
          </cell>
          <cell r="F114">
            <v>42579.67523148148</v>
          </cell>
          <cell r="G114">
            <v>0</v>
          </cell>
          <cell r="H114" t="str">
            <v>204:233334</v>
          </cell>
          <cell r="I114">
            <v>42579.703344907408</v>
          </cell>
          <cell r="J114">
            <v>0</v>
          </cell>
          <cell r="K114" t="str">
            <v>4009/4010</v>
          </cell>
          <cell r="L114" t="str">
            <v>BONDS</v>
          </cell>
          <cell r="M114">
            <v>2.8113425927585922E-2</v>
          </cell>
          <cell r="N114">
            <v>40.483333335723728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https://search-rtdc-monitor-bjffxe2xuh6vdkpspy63sjmuny.us-east-1.es.amazonaws.com/_plugin/kibana/#/discover/Steve-Slow-Train-Analysis-(2080s-and-2083s)?_g=(refreshInterval:(display:Off,section:0,value:0),time:(from:'2016-07-28 15:11:23-0600',mode:absolute,to:'2016-07-28 17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4" t="str">
            <v>N</v>
          </cell>
          <cell r="X114">
            <v>1</v>
          </cell>
          <cell r="Y114">
            <v>4.4600000000000001E-2</v>
          </cell>
          <cell r="Z114">
            <v>23.333400000000001</v>
          </cell>
          <cell r="AA114">
            <v>23.288800000000002</v>
          </cell>
          <cell r="AB114" t="e">
            <v>#N/A</v>
          </cell>
          <cell r="AC114" t="e">
            <v>#N/A</v>
          </cell>
          <cell r="AD114" t="str">
            <v>0201-28</v>
          </cell>
          <cell r="AE114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115">
          <cell r="A115" t="str">
            <v>202-28</v>
          </cell>
          <cell r="B115">
            <v>4010</v>
          </cell>
          <cell r="C115" t="str">
            <v>DE.1.0.7.0</v>
          </cell>
          <cell r="D115" t="str">
            <v>204:232986</v>
          </cell>
          <cell r="E115">
            <v>42579.710995370369</v>
          </cell>
          <cell r="F115">
            <v>42579.711863425924</v>
          </cell>
          <cell r="G115">
            <v>1</v>
          </cell>
          <cell r="H115" t="str">
            <v>204:145</v>
          </cell>
          <cell r="I115">
            <v>42579.742777777778</v>
          </cell>
          <cell r="J115">
            <v>0</v>
          </cell>
          <cell r="K115" t="str">
            <v>4009/4010</v>
          </cell>
          <cell r="L115" t="str">
            <v>BONDS</v>
          </cell>
          <cell r="M115">
            <v>3.0914351853425615E-2</v>
          </cell>
          <cell r="N115">
            <v>44.516666668932885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https://search-rtdc-monitor-bjffxe2xuh6vdkpspy63sjmuny.us-east-1.es.amazonaws.com/_plugin/kibana/#/discover/Steve-Slow-Train-Analysis-(2080s-and-2083s)?_g=(refreshInterval:(display:Off,section:0,value:0),time:(from:'2016-07-28 16:03:50-0600',mode:absolute,to:'2016-07-28 18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5" t="str">
            <v>N</v>
          </cell>
          <cell r="X115">
            <v>1</v>
          </cell>
          <cell r="Y115">
            <v>23.2986</v>
          </cell>
          <cell r="Z115">
            <v>1.4500000000000001E-2</v>
          </cell>
          <cell r="AA115">
            <v>23.284099999999999</v>
          </cell>
          <cell r="AB115" t="e">
            <v>#N/A</v>
          </cell>
          <cell r="AC115" t="e">
            <v>#N/A</v>
          </cell>
          <cell r="AD115" t="str">
            <v>0202-28</v>
          </cell>
          <cell r="AE115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116">
          <cell r="A116" t="str">
            <v>203-28</v>
          </cell>
          <cell r="B116">
            <v>4014</v>
          </cell>
          <cell r="C116" t="str">
            <v>DE.1.0.7.0</v>
          </cell>
          <cell r="D116" t="str">
            <v>204:447</v>
          </cell>
          <cell r="E116">
            <v>42579.68545138889</v>
          </cell>
          <cell r="F116">
            <v>42579.686469907407</v>
          </cell>
          <cell r="G116">
            <v>1</v>
          </cell>
          <cell r="H116" t="str">
            <v>204:233351</v>
          </cell>
          <cell r="I116">
            <v>42579.714548611111</v>
          </cell>
          <cell r="J116">
            <v>0</v>
          </cell>
          <cell r="K116" t="str">
            <v>4013/4014</v>
          </cell>
          <cell r="L116" t="str">
            <v>SHOOK</v>
          </cell>
          <cell r="M116">
            <v>2.8078703704522923E-2</v>
          </cell>
          <cell r="N116">
            <v>40.433333334513009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https://search-rtdc-monitor-bjffxe2xuh6vdkpspy63sjmuny.us-east-1.es.amazonaws.com/_plugin/kibana/#/discover/Steve-Slow-Train-Analysis-(2080s-and-2083s)?_g=(refreshInterval:(display:Off,section:0,value:0),time:(from:'2016-07-28 15:27:03-0600',mode:absolute,to:'2016-07-28 18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6" t="str">
            <v>N</v>
          </cell>
          <cell r="X116">
            <v>1</v>
          </cell>
          <cell r="Y116">
            <v>4.4699999999999997E-2</v>
          </cell>
          <cell r="Z116">
            <v>23.335100000000001</v>
          </cell>
          <cell r="AA116">
            <v>23.290400000000002</v>
          </cell>
          <cell r="AB116" t="e">
            <v>#N/A</v>
          </cell>
          <cell r="AC116" t="e">
            <v>#N/A</v>
          </cell>
          <cell r="AD116" t="str">
            <v>0203-28</v>
          </cell>
          <cell r="AE116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117">
          <cell r="A117" t="str">
            <v>204-28</v>
          </cell>
          <cell r="B117">
            <v>4013</v>
          </cell>
          <cell r="C117" t="str">
            <v>DE.1.0.7.0</v>
          </cell>
          <cell r="D117" t="str">
            <v>204:233049</v>
          </cell>
          <cell r="E117">
            <v>42579.720613425925</v>
          </cell>
          <cell r="F117">
            <v>42579.721574074072</v>
          </cell>
          <cell r="G117">
            <v>1</v>
          </cell>
          <cell r="H117" t="str">
            <v>204:138</v>
          </cell>
          <cell r="I117">
            <v>42579.754687499997</v>
          </cell>
          <cell r="J117">
            <v>1</v>
          </cell>
          <cell r="K117" t="str">
            <v>4013/4014</v>
          </cell>
          <cell r="L117" t="str">
            <v>SHOOK</v>
          </cell>
          <cell r="M117">
            <v>3.3113425924966577E-2</v>
          </cell>
          <cell r="N117">
            <v>47.683333331951872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https://search-rtdc-monitor-bjffxe2xuh6vdkpspy63sjmuny.us-east-1.es.amazonaws.com/_plugin/kibana/#/discover/Steve-Slow-Train-Analysis-(2080s-and-2083s)?_g=(refreshInterval:(display:Off,section:0,value:0),time:(from:'2016-07-28 16:17:41-0600',mode:absolute,to:'2016-07-28 19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7" t="str">
            <v>N</v>
          </cell>
          <cell r="X117">
            <v>1</v>
          </cell>
          <cell r="Y117">
            <v>23.3049</v>
          </cell>
          <cell r="Z117">
            <v>1.38E-2</v>
          </cell>
          <cell r="AA117">
            <v>23.2911</v>
          </cell>
          <cell r="AB117">
            <v>48048</v>
          </cell>
          <cell r="AC117" t="str">
            <v>GRADE CROSSING</v>
          </cell>
          <cell r="AD117" t="str">
            <v>0204-28</v>
          </cell>
          <cell r="AE117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118">
          <cell r="A118" t="str">
            <v>205-28</v>
          </cell>
          <cell r="B118">
            <v>4040</v>
          </cell>
          <cell r="C118" t="str">
            <v>DE.1.0.7.0</v>
          </cell>
          <cell r="D118" t="str">
            <v>204:591</v>
          </cell>
          <cell r="E118">
            <v>42579.695219907408</v>
          </cell>
          <cell r="F118">
            <v>42579.696215277778</v>
          </cell>
          <cell r="G118">
            <v>1</v>
          </cell>
          <cell r="H118" t="str">
            <v>204:233320</v>
          </cell>
          <cell r="I118">
            <v>42579.723460648151</v>
          </cell>
          <cell r="J118">
            <v>0</v>
          </cell>
          <cell r="K118" t="str">
            <v>4039/4040</v>
          </cell>
          <cell r="L118" t="str">
            <v>MOSES</v>
          </cell>
          <cell r="M118">
            <v>2.7245370372838806E-2</v>
          </cell>
          <cell r="N118">
            <v>39.233333336887881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https://search-rtdc-monitor-bjffxe2xuh6vdkpspy63sjmuny.us-east-1.es.amazonaws.com/_plugin/kibana/#/discover/Steve-Slow-Train-Analysis-(2080s-and-2083s)?_g=(refreshInterval:(display:Off,section:0,value:0),time:(from:'2016-07-28 15:41:07-0600',mode:absolute,to:'2016-07-28 18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18" t="str">
            <v>N</v>
          </cell>
          <cell r="X118">
            <v>1</v>
          </cell>
          <cell r="Y118">
            <v>5.91E-2</v>
          </cell>
          <cell r="Z118">
            <v>23.332000000000001</v>
          </cell>
          <cell r="AA118">
            <v>23.2729</v>
          </cell>
          <cell r="AB118" t="e">
            <v>#N/A</v>
          </cell>
          <cell r="AC118" t="e">
            <v>#N/A</v>
          </cell>
          <cell r="AD118" t="str">
            <v>0205-28</v>
          </cell>
          <cell r="AE118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119">
          <cell r="A119" t="str">
            <v>206-28</v>
          </cell>
          <cell r="B119">
            <v>4039</v>
          </cell>
          <cell r="C119" t="str">
            <v>DE.1.0.7.0</v>
          </cell>
          <cell r="D119" t="str">
            <v>204:232996</v>
          </cell>
          <cell r="E119">
            <v>42579.732233796298</v>
          </cell>
          <cell r="F119">
            <v>42579.733206018522</v>
          </cell>
          <cell r="G119">
            <v>1</v>
          </cell>
          <cell r="H119" t="str">
            <v>204:156</v>
          </cell>
          <cell r="I119">
            <v>42579.765486111108</v>
          </cell>
          <cell r="J119">
            <v>1</v>
          </cell>
          <cell r="K119" t="str">
            <v>4039/4040</v>
          </cell>
          <cell r="L119" t="str">
            <v>MOSES</v>
          </cell>
          <cell r="M119">
            <v>3.2280092586006504E-2</v>
          </cell>
          <cell r="N119">
            <v>46.483333323849365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https://search-rtdc-monitor-bjffxe2xuh6vdkpspy63sjmuny.us-east-1.es.amazonaws.com/_plugin/kibana/#/discover/Steve-Slow-Train-Analysis-(2080s-and-2083s)?_g=(refreshInterval:(display:Off,section:0,value:0),time:(from:'2016-07-28 16:34:25-0600',mode:absolute,to:'2016-07-28 19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19" t="str">
            <v>N</v>
          </cell>
          <cell r="X119">
            <v>1</v>
          </cell>
          <cell r="Y119">
            <v>23.299600000000002</v>
          </cell>
          <cell r="Z119">
            <v>1.5599999999999999E-2</v>
          </cell>
          <cell r="AA119">
            <v>23.284000000000002</v>
          </cell>
          <cell r="AB119">
            <v>4677</v>
          </cell>
          <cell r="AC119" t="str">
            <v>PERMANENT SPEED RESTRICTION</v>
          </cell>
          <cell r="AD119" t="str">
            <v>0206-28</v>
          </cell>
          <cell r="AE119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120">
          <cell r="A120" t="str">
            <v>207-28</v>
          </cell>
          <cell r="B120">
            <v>4007</v>
          </cell>
          <cell r="C120" t="str">
            <v>DE.1.0.7.0</v>
          </cell>
          <cell r="D120" t="str">
            <v>204:462</v>
          </cell>
          <cell r="E120">
            <v>42579.703368055554</v>
          </cell>
          <cell r="F120">
            <v>42579.704293981478</v>
          </cell>
          <cell r="G120">
            <v>1</v>
          </cell>
          <cell r="H120" t="str">
            <v>204:233319</v>
          </cell>
          <cell r="I120">
            <v>42579.733888888892</v>
          </cell>
          <cell r="J120">
            <v>0</v>
          </cell>
          <cell r="K120" t="str">
            <v>4007/4008</v>
          </cell>
          <cell r="L120" t="str">
            <v>ISHMAEL</v>
          </cell>
          <cell r="M120">
            <v>2.959490741341142E-2</v>
          </cell>
          <cell r="N120">
            <v>42.616666675312445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https://search-rtdc-monitor-bjffxe2xuh6vdkpspy63sjmuny.us-east-1.es.amazonaws.com/_plugin/kibana/#/discover/Steve-Slow-Train-Analysis-(2080s-and-2083s)?_g=(refreshInterval:(display:Off,section:0,value:0),time:(from:'2016-07-28 15:52:51-0600',mode:absolute,to:'2016-07-28 18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0" t="str">
            <v>N</v>
          </cell>
          <cell r="X120">
            <v>1</v>
          </cell>
          <cell r="Y120">
            <v>4.6199999999999998E-2</v>
          </cell>
          <cell r="Z120">
            <v>23.331900000000001</v>
          </cell>
          <cell r="AA120">
            <v>23.285700000000002</v>
          </cell>
          <cell r="AB120" t="e">
            <v>#N/A</v>
          </cell>
          <cell r="AC120" t="e">
            <v>#N/A</v>
          </cell>
          <cell r="AD120" t="str">
            <v>0207-28</v>
          </cell>
          <cell r="AE120" t="str">
            <v>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 &amp; 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</v>
          </cell>
        </row>
        <row r="121">
          <cell r="A121" t="str">
            <v>208-28</v>
          </cell>
          <cell r="B121">
            <v>4008</v>
          </cell>
          <cell r="C121" t="str">
            <v>DE.1.0.7.0</v>
          </cell>
          <cell r="D121" t="str">
            <v>204:232994</v>
          </cell>
          <cell r="E121">
            <v>42579.73542824074</v>
          </cell>
          <cell r="F121">
            <v>42579.736226851855</v>
          </cell>
          <cell r="G121">
            <v>1</v>
          </cell>
          <cell r="H121" t="str">
            <v>204:156</v>
          </cell>
          <cell r="I121">
            <v>42579.775034722225</v>
          </cell>
          <cell r="J121">
            <v>1</v>
          </cell>
          <cell r="K121" t="str">
            <v>4007/4008</v>
          </cell>
          <cell r="L121" t="str">
            <v>ISHMAEL</v>
          </cell>
          <cell r="M121">
            <v>3.8807870369055308E-2</v>
          </cell>
          <cell r="N121">
            <v>55.883333331439644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https://search-rtdc-monitor-bjffxe2xuh6vdkpspy63sjmuny.us-east-1.es.amazonaws.com/_plugin/kibana/#/discover/Steve-Slow-Train-Analysis-(2080s-and-2083s)?_g=(refreshInterval:(display:Off,section:0,value:0),time:(from:'2016-07-28 16:39:01-0600',mode:absolute,to:'2016-07-28 19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1" t="str">
            <v>N</v>
          </cell>
          <cell r="X121">
            <v>1</v>
          </cell>
          <cell r="Y121">
            <v>23.299399999999999</v>
          </cell>
          <cell r="Z121">
            <v>1.5599999999999999E-2</v>
          </cell>
          <cell r="AA121">
            <v>23.283799999999999</v>
          </cell>
          <cell r="AB121" t="e">
            <v>#N/A</v>
          </cell>
          <cell r="AC121" t="e">
            <v>#N/A</v>
          </cell>
          <cell r="AD121" t="str">
            <v>0208-28</v>
          </cell>
          <cell r="AE121" t="str">
    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    </cell>
        </row>
        <row r="122">
          <cell r="A122" t="str">
            <v>209-28</v>
          </cell>
          <cell r="B122">
            <v>4018</v>
          </cell>
          <cell r="C122" t="str">
            <v>DE.1.0.7.0</v>
          </cell>
          <cell r="D122" t="str">
            <v>204:478</v>
          </cell>
          <cell r="E122">
            <v>42579.716458333336</v>
          </cell>
          <cell r="F122">
            <v>42579.71943287037</v>
          </cell>
          <cell r="G122">
            <v>4</v>
          </cell>
          <cell r="H122" t="str">
            <v>204:233243</v>
          </cell>
          <cell r="I122">
            <v>42579.744791666664</v>
          </cell>
          <cell r="J122">
            <v>0</v>
          </cell>
          <cell r="K122" t="str">
            <v>4017/4018</v>
          </cell>
          <cell r="L122" t="str">
            <v>HAITHCOX</v>
          </cell>
          <cell r="M122">
            <v>2.5358796294312924E-2</v>
          </cell>
          <cell r="N122">
            <v>36.516666663810611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https://search-rtdc-monitor-bjffxe2xuh6vdkpspy63sjmuny.us-east-1.es.amazonaws.com/_plugin/kibana/#/discover/Steve-Slow-Train-Analysis-(2080s-and-2083s)?_g=(refreshInterval:(display:Off,section:0,value:0),time:(from:'2016-07-28 16:11:42-0600',mode:absolute,to:'2016-07-28 18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2" t="str">
            <v>N</v>
          </cell>
          <cell r="X122">
            <v>1</v>
          </cell>
          <cell r="Y122">
            <v>4.7800000000000002E-2</v>
          </cell>
          <cell r="Z122">
            <v>23.324300000000001</v>
          </cell>
          <cell r="AA122">
            <v>23.276500000000002</v>
          </cell>
          <cell r="AB122" t="e">
            <v>#N/A</v>
          </cell>
          <cell r="AC122" t="e">
            <v>#N/A</v>
          </cell>
          <cell r="AD122" t="str">
            <v>0209-28</v>
          </cell>
          <cell r="AE122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123">
          <cell r="A123" t="str">
            <v>210-28</v>
          </cell>
          <cell r="B123">
            <v>4017</v>
          </cell>
          <cell r="C123" t="str">
            <v>DE.1.0.7.0</v>
          </cell>
          <cell r="D123" t="str">
            <v>204:232938</v>
          </cell>
          <cell r="E123">
            <v>42579.750613425924</v>
          </cell>
          <cell r="F123">
            <v>42579.752372685187</v>
          </cell>
          <cell r="G123">
            <v>2</v>
          </cell>
          <cell r="H123" t="str">
            <v>204:180</v>
          </cell>
          <cell r="I123">
            <v>42579.785185185188</v>
          </cell>
          <cell r="J123">
            <v>0</v>
          </cell>
          <cell r="K123" t="str">
            <v>4017/4018</v>
          </cell>
          <cell r="L123" t="str">
            <v>HAITHCOX</v>
          </cell>
          <cell r="M123">
            <v>3.2812500001455192E-2</v>
          </cell>
          <cell r="N123">
            <v>47.250000002095476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https://search-rtdc-monitor-bjffxe2xuh6vdkpspy63sjmuny.us-east-1.es.amazonaws.com/_plugin/kibana/#/discover/Steve-Slow-Train-Analysis-(2080s-and-2083s)?_g=(refreshInterval:(display:Off,section:0,value:0),time:(from:'2016-07-28 17:00:53-0600',mode:absolute,to:'2016-07-28 19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3" t="str">
            <v>N</v>
          </cell>
          <cell r="X123">
            <v>1</v>
          </cell>
          <cell r="Y123">
            <v>23.293800000000001</v>
          </cell>
          <cell r="Z123">
            <v>1.7999999999999999E-2</v>
          </cell>
          <cell r="AA123">
            <v>23.2758</v>
          </cell>
          <cell r="AB123" t="e">
            <v>#N/A</v>
          </cell>
          <cell r="AC123" t="e">
            <v>#N/A</v>
          </cell>
          <cell r="AD123" t="str">
            <v>0210-28</v>
          </cell>
          <cell r="AE123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124">
          <cell r="A124" t="str">
            <v>211-28</v>
          </cell>
          <cell r="B124">
            <v>4044</v>
          </cell>
          <cell r="C124" t="str">
            <v>DE.1.0.7.0</v>
          </cell>
          <cell r="D124" t="str">
            <v>204:446</v>
          </cell>
          <cell r="E124">
            <v>42579.725243055553</v>
          </cell>
          <cell r="F124">
            <v>42579.726134259261</v>
          </cell>
          <cell r="G124">
            <v>1</v>
          </cell>
          <cell r="H124" t="str">
            <v>204:233321</v>
          </cell>
          <cell r="I124">
            <v>42579.756284722222</v>
          </cell>
          <cell r="J124">
            <v>0</v>
          </cell>
          <cell r="K124" t="str">
            <v>4043/4044</v>
          </cell>
          <cell r="L124" t="str">
            <v>YOUNG</v>
          </cell>
          <cell r="M124">
            <v>3.015046296059154E-2</v>
          </cell>
          <cell r="N124">
            <v>43.416666663251817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https://search-rtdc-monitor-bjffxe2xuh6vdkpspy63sjmuny.us-east-1.es.amazonaws.com/_plugin/kibana/#/discover/Steve-Slow-Train-Analysis-(2080s-and-2083s)?_g=(refreshInterval:(display:Off,section:0,value:0),time:(from:'2016-07-28 16:24:21-0600',mode:absolute,to:'2016-07-28 19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24" t="str">
            <v>N</v>
          </cell>
          <cell r="X124">
            <v>1</v>
          </cell>
          <cell r="Y124">
            <v>4.4600000000000001E-2</v>
          </cell>
          <cell r="Z124">
            <v>23.332100000000001</v>
          </cell>
          <cell r="AA124">
            <v>23.287500000000001</v>
          </cell>
          <cell r="AB124" t="e">
            <v>#N/A</v>
          </cell>
          <cell r="AC124" t="e">
            <v>#N/A</v>
          </cell>
          <cell r="AD124" t="str">
            <v>0211-28</v>
          </cell>
          <cell r="AE124" t="str">
    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    </cell>
        </row>
        <row r="125">
          <cell r="A125" t="str">
            <v>212-28</v>
          </cell>
          <cell r="B125">
            <v>4043</v>
          </cell>
          <cell r="C125" t="str">
            <v>DE.1.0.7.0</v>
          </cell>
          <cell r="D125" t="str">
            <v>204:233013</v>
          </cell>
          <cell r="E125">
            <v>42579.763194444444</v>
          </cell>
          <cell r="F125">
            <v>42579.764537037037</v>
          </cell>
          <cell r="G125">
            <v>1</v>
          </cell>
          <cell r="H125" t="str">
            <v>204:154</v>
          </cell>
          <cell r="I125">
            <v>42579.798368055555</v>
          </cell>
          <cell r="J125">
            <v>0</v>
          </cell>
          <cell r="K125" t="str">
            <v>4043/4044</v>
          </cell>
          <cell r="L125" t="str">
            <v>YOUNG</v>
          </cell>
          <cell r="M125">
            <v>3.3831018517958E-2</v>
          </cell>
          <cell r="N125">
            <v>48.71666666585952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https://search-rtdc-monitor-bjffxe2xuh6vdkpspy63sjmuny.us-east-1.es.amazonaws.com/_plugin/kibana/#/discover/Steve-Slow-Train-Analysis-(2080s-and-2083s)?_g=(refreshInterval:(display:Off,section:0,value:0),time:(from:'2016-07-28 17:19:00-0600',mode:absolute,to:'2016-07-28 20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25" t="str">
            <v>N</v>
          </cell>
          <cell r="X125">
            <v>1</v>
          </cell>
          <cell r="Y125">
            <v>23.301300000000001</v>
          </cell>
          <cell r="Z125">
            <v>1.54E-2</v>
          </cell>
          <cell r="AA125">
            <v>23.285900000000002</v>
          </cell>
          <cell r="AB125" t="e">
            <v>#N/A</v>
          </cell>
          <cell r="AC125" t="e">
            <v>#N/A</v>
          </cell>
          <cell r="AD125" t="str">
            <v>0212-28</v>
          </cell>
          <cell r="AE125" t="str">
    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    </cell>
        </row>
        <row r="126">
          <cell r="A126" t="str">
            <v>213-28</v>
          </cell>
          <cell r="B126">
            <v>4031</v>
          </cell>
          <cell r="C126" t="str">
            <v>DE.1.0.7.0</v>
          </cell>
          <cell r="D126" t="str">
            <v>204:469</v>
          </cell>
          <cell r="E126">
            <v>42579.73814814815</v>
          </cell>
          <cell r="F126">
            <v>42579.73978009259</v>
          </cell>
          <cell r="G126">
            <v>2</v>
          </cell>
          <cell r="H126" t="str">
            <v>204:233280</v>
          </cell>
          <cell r="I126">
            <v>42579.764247685183</v>
          </cell>
          <cell r="J126">
            <v>0</v>
          </cell>
          <cell r="K126" t="str">
            <v>4031/4032</v>
          </cell>
          <cell r="L126" t="str">
            <v>COOLAHAN</v>
          </cell>
          <cell r="M126">
            <v>2.4467592593282461E-2</v>
          </cell>
          <cell r="N126">
            <v>35.233333334326744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https://search-rtdc-monitor-bjffxe2xuh6vdkpspy63sjmuny.us-east-1.es.amazonaws.com/_plugin/kibana/#/discover/Steve-Slow-Train-Analysis-(2080s-and-2083s)?_g=(refreshInterval:(display:Off,section:0,value:0),time:(from:'2016-07-28 16:42:56-0600',mode:absolute,to:'2016-07-28 19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6" t="str">
            <v>N</v>
          </cell>
          <cell r="X126">
            <v>1</v>
          </cell>
          <cell r="Y126">
            <v>4.6899999999999997E-2</v>
          </cell>
          <cell r="Z126">
            <v>23.327999999999999</v>
          </cell>
          <cell r="AA126">
            <v>23.281099999999999</v>
          </cell>
          <cell r="AB126" t="e">
            <v>#N/A</v>
          </cell>
          <cell r="AC126" t="e">
            <v>#N/A</v>
          </cell>
          <cell r="AD126" t="str">
            <v>0213-28</v>
          </cell>
          <cell r="AE126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127">
          <cell r="A127" t="str">
            <v>214-28</v>
          </cell>
          <cell r="B127">
            <v>4032</v>
          </cell>
          <cell r="C127" t="str">
            <v>DE.1.0.7.0</v>
          </cell>
          <cell r="D127" t="str">
            <v>204:232955</v>
          </cell>
          <cell r="E127">
            <v>42579.775219907409</v>
          </cell>
          <cell r="F127">
            <v>42579.776747685188</v>
          </cell>
          <cell r="G127">
            <v>2</v>
          </cell>
          <cell r="H127" t="str">
            <v>204:143</v>
          </cell>
          <cell r="I127">
            <v>42579.805127314816</v>
          </cell>
          <cell r="J127">
            <v>0</v>
          </cell>
          <cell r="K127" t="str">
            <v>4031/4032</v>
          </cell>
          <cell r="L127" t="str">
            <v>COOLAHAN</v>
          </cell>
          <cell r="M127">
            <v>2.8379629628034309E-2</v>
          </cell>
          <cell r="N127">
            <v>40.866666664369404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https://search-rtdc-monitor-bjffxe2xuh6vdkpspy63sjmuny.us-east-1.es.amazonaws.com/_plugin/kibana/#/discover/Steve-Slow-Train-Analysis-(2080s-and-2083s)?_g=(refreshInterval:(display:Off,section:0,value:0),time:(from:'2016-07-28 17:36:19-0600',mode:absolute,to:'2016-07-28 20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27" t="str">
            <v>N</v>
          </cell>
          <cell r="X127">
            <v>1</v>
          </cell>
          <cell r="Y127">
            <v>23.295500000000001</v>
          </cell>
          <cell r="Z127">
            <v>1.43E-2</v>
          </cell>
          <cell r="AA127">
            <v>23.281200000000002</v>
          </cell>
          <cell r="AB127" t="e">
            <v>#N/A</v>
          </cell>
          <cell r="AC127" t="e">
            <v>#N/A</v>
          </cell>
          <cell r="AD127" t="str">
            <v>0214-28</v>
          </cell>
          <cell r="AE127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128">
          <cell r="A128" t="str">
            <v>215-28</v>
          </cell>
          <cell r="B128">
            <v>4009</v>
          </cell>
          <cell r="C128" t="str">
            <v>DE.1.0.7.0</v>
          </cell>
          <cell r="D128" t="str">
            <v>204:446</v>
          </cell>
          <cell r="E128">
            <v>42579.746331018519</v>
          </cell>
          <cell r="F128">
            <v>42579.747488425928</v>
          </cell>
          <cell r="G128">
            <v>1</v>
          </cell>
          <cell r="H128" t="str">
            <v>204:233291</v>
          </cell>
          <cell r="I128">
            <v>42579.777268518519</v>
          </cell>
          <cell r="J128">
            <v>1</v>
          </cell>
          <cell r="K128" t="str">
            <v>4009/4010</v>
          </cell>
          <cell r="L128" t="str">
            <v>WEBSTER</v>
          </cell>
          <cell r="M128">
            <v>2.9780092590954155E-2</v>
          </cell>
          <cell r="N128">
            <v>42.883333330973983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https://search-rtdc-monitor-bjffxe2xuh6vdkpspy63sjmuny.us-east-1.es.amazonaws.com/_plugin/kibana/#/discover/Steve-Slow-Train-Analysis-(2080s-and-2083s)?_g=(refreshInterval:(display:Off,section:0,value:0),time:(from:'2016-07-28 16:54:43-0600',mode:absolute,to:'2016-07-28 19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8" t="str">
            <v>N</v>
          </cell>
          <cell r="X128">
            <v>1</v>
          </cell>
          <cell r="Y128">
            <v>4.4600000000000001E-2</v>
          </cell>
          <cell r="Z128">
            <v>23.3291</v>
          </cell>
          <cell r="AA128">
            <v>23.284500000000001</v>
          </cell>
          <cell r="AB128">
            <v>20338</v>
          </cell>
          <cell r="AC128" t="str">
            <v>PERMANENT SPEED RESTRICTION</v>
          </cell>
          <cell r="AD128" t="str">
            <v>0215-28</v>
          </cell>
          <cell r="AE128" t="str">
    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    </cell>
        </row>
        <row r="129">
          <cell r="A129" t="str">
            <v>216-28</v>
          </cell>
          <cell r="B129">
            <v>4010</v>
          </cell>
          <cell r="C129" t="str">
            <v>DE.1.0.7.0</v>
          </cell>
          <cell r="D129" t="str">
            <v>204:232979</v>
          </cell>
          <cell r="E129">
            <v>42579.786365740743</v>
          </cell>
          <cell r="F129">
            <v>42579.787800925929</v>
          </cell>
          <cell r="G129">
            <v>2</v>
          </cell>
          <cell r="H129" t="str">
            <v>204:156</v>
          </cell>
          <cell r="I129">
            <v>42579.817233796297</v>
          </cell>
          <cell r="J129">
            <v>0</v>
          </cell>
          <cell r="K129" t="str">
            <v>4009/4010</v>
          </cell>
          <cell r="L129" t="str">
            <v>WEBSTER</v>
          </cell>
          <cell r="M129">
            <v>2.9432870367600117E-2</v>
          </cell>
          <cell r="N129">
            <v>42.383333329344168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https://search-rtdc-monitor-bjffxe2xuh6vdkpspy63sjmuny.us-east-1.es.amazonaws.com/_plugin/kibana/#/discover/Steve-Slow-Train-Analysis-(2080s-and-2083s)?_g=(refreshInterval:(display:Off,section:0,value:0),time:(from:'2016-07-28 17:52:22-0600',mode:absolute,to:'2016-07-28 20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9" t="str">
            <v>N</v>
          </cell>
          <cell r="X129">
            <v>1</v>
          </cell>
          <cell r="Y129">
            <v>23.297899999999998</v>
          </cell>
          <cell r="Z129">
            <v>1.5599999999999999E-2</v>
          </cell>
          <cell r="AA129">
            <v>23.282299999999999</v>
          </cell>
          <cell r="AB129" t="e">
            <v>#N/A</v>
          </cell>
          <cell r="AC129" t="e">
            <v>#N/A</v>
          </cell>
          <cell r="AD129" t="str">
            <v>0216-28</v>
          </cell>
          <cell r="AE129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130">
          <cell r="A130" t="str">
            <v>217-28</v>
          </cell>
          <cell r="B130">
            <v>4014</v>
          </cell>
          <cell r="C130" t="str">
            <v>DE.1.0.7.0</v>
          </cell>
          <cell r="D130" t="str">
            <v>204:471</v>
          </cell>
          <cell r="E130">
            <v>42579.757465277777</v>
          </cell>
          <cell r="F130">
            <v>42579.758935185186</v>
          </cell>
          <cell r="G130">
            <v>2</v>
          </cell>
          <cell r="H130" t="str">
            <v>204:233305</v>
          </cell>
          <cell r="I130">
            <v>42579.785162037035</v>
          </cell>
          <cell r="J130">
            <v>0</v>
          </cell>
          <cell r="K130" t="str">
            <v>4013/4014</v>
          </cell>
          <cell r="L130" t="str">
            <v>LEVIN</v>
          </cell>
          <cell r="M130">
            <v>2.622685184906004E-2</v>
          </cell>
          <cell r="N130">
            <v>37.766666662646458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https://search-rtdc-monitor-bjffxe2xuh6vdkpspy63sjmuny.us-east-1.es.amazonaws.com/_plugin/kibana/#/discover/Steve-Slow-Train-Analysis-(2080s-and-2083s)?_g=(refreshInterval:(display:Off,section:0,value:0),time:(from:'2016-07-28 17:10:45-0600',mode:absolute,to:'2016-07-28 19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0" t="str">
            <v>N</v>
          </cell>
          <cell r="X130">
            <v>1</v>
          </cell>
          <cell r="Y130">
            <v>4.7100000000000003E-2</v>
          </cell>
          <cell r="Z130">
            <v>23.330500000000001</v>
          </cell>
          <cell r="AA130">
            <v>23.2834</v>
          </cell>
          <cell r="AB130" t="e">
            <v>#N/A</v>
          </cell>
          <cell r="AC130" t="e">
            <v>#N/A</v>
          </cell>
          <cell r="AD130" t="str">
            <v>0217-28</v>
          </cell>
          <cell r="AE130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131">
          <cell r="A131" t="str">
            <v>218-28</v>
          </cell>
          <cell r="B131">
            <v>4013</v>
          </cell>
          <cell r="C131" t="str">
            <v>DE.1.0.7.0</v>
          </cell>
          <cell r="D131" t="str">
            <v>204:232996</v>
          </cell>
          <cell r="E131">
            <v>42579.79178240741</v>
          </cell>
          <cell r="F131">
            <v>42579.792754629627</v>
          </cell>
          <cell r="G131">
            <v>1</v>
          </cell>
          <cell r="H131" t="str">
            <v>204:158</v>
          </cell>
          <cell r="I131">
            <v>42579.825671296298</v>
          </cell>
          <cell r="J131">
            <v>0</v>
          </cell>
          <cell r="K131" t="str">
            <v>4013/4014</v>
          </cell>
          <cell r="L131" t="str">
            <v>LEVIN</v>
          </cell>
          <cell r="M131">
            <v>3.291666667064419E-2</v>
          </cell>
          <cell r="N131">
            <v>47.400000005727634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https://search-rtdc-monitor-bjffxe2xuh6vdkpspy63sjmuny.us-east-1.es.amazonaws.com/_plugin/kibana/#/discover/Steve-Slow-Train-Analysis-(2080s-and-2083s)?_g=(refreshInterval:(display:Off,section:0,value:0),time:(from:'2016-07-28 18:00:10-0600',mode:absolute,to:'2016-07-28 20:48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1" t="str">
            <v>N</v>
          </cell>
          <cell r="X131">
            <v>1</v>
          </cell>
          <cell r="Y131">
            <v>23.299600000000002</v>
          </cell>
          <cell r="Z131">
            <v>1.5800000000000002E-2</v>
          </cell>
          <cell r="AA131">
            <v>23.283800000000003</v>
          </cell>
          <cell r="AB131" t="e">
            <v>#N/A</v>
          </cell>
          <cell r="AC131" t="e">
            <v>#N/A</v>
          </cell>
          <cell r="AD131" t="str">
            <v>0218-28</v>
          </cell>
          <cell r="AE131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132">
          <cell r="A132" t="str">
            <v>219-28</v>
          </cell>
          <cell r="B132">
            <v>4040</v>
          </cell>
          <cell r="C132" t="str">
            <v>DE.1.0.7.0</v>
          </cell>
          <cell r="D132" t="str">
            <v>204:464</v>
          </cell>
          <cell r="E132">
            <v>42579.768703703703</v>
          </cell>
          <cell r="F132">
            <v>42579.770300925928</v>
          </cell>
          <cell r="G132">
            <v>2</v>
          </cell>
          <cell r="H132" t="str">
            <v>204:233304</v>
          </cell>
          <cell r="I132">
            <v>42579.796817129631</v>
          </cell>
          <cell r="J132">
            <v>0</v>
          </cell>
          <cell r="K132" t="str">
            <v>4039/4040</v>
          </cell>
          <cell r="L132" t="str">
            <v>STURGEON</v>
          </cell>
          <cell r="M132">
            <v>2.6516203703067731E-2</v>
          </cell>
          <cell r="N132">
            <v>38.183333332417533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https://search-rtdc-monitor-bjffxe2xuh6vdkpspy63sjmuny.us-east-1.es.amazonaws.com/_plugin/kibana/#/discover/Steve-Slow-Train-Analysis-(2080s-and-2083s)?_g=(refreshInterval:(display:Off,section:0,value:0),time:(from:'2016-07-28 17:26:56-0600',mode:absolute,to:'2016-07-28 20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2" t="str">
            <v>N</v>
          </cell>
          <cell r="X132">
            <v>1</v>
          </cell>
          <cell r="Y132">
            <v>4.6399999999999997E-2</v>
          </cell>
          <cell r="Z132">
            <v>23.330400000000001</v>
          </cell>
          <cell r="AA132">
            <v>23.284000000000002</v>
          </cell>
          <cell r="AB132" t="e">
            <v>#N/A</v>
          </cell>
          <cell r="AC132" t="e">
            <v>#N/A</v>
          </cell>
          <cell r="AD132" t="str">
            <v>0219-28</v>
          </cell>
          <cell r="AE132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133">
          <cell r="A133" t="str">
            <v>220-28</v>
          </cell>
          <cell r="B133">
            <v>4039</v>
          </cell>
          <cell r="C133" t="str">
            <v>DE.1.0.7.0</v>
          </cell>
          <cell r="D133" t="str">
            <v>204:232981</v>
          </cell>
          <cell r="E133">
            <v>42579.802511574075</v>
          </cell>
          <cell r="F133">
            <v>42579.804328703707</v>
          </cell>
          <cell r="G133">
            <v>2</v>
          </cell>
          <cell r="H133" t="str">
            <v>204:161</v>
          </cell>
          <cell r="I133">
            <v>42579.837372685186</v>
          </cell>
          <cell r="J133">
            <v>0</v>
          </cell>
          <cell r="K133" t="str">
            <v>4039/4040</v>
          </cell>
          <cell r="L133" t="str">
            <v>STURGEON</v>
          </cell>
          <cell r="M133">
            <v>3.3043981478840578E-2</v>
          </cell>
          <cell r="N133">
            <v>47.583333329530433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https://search-rtdc-monitor-bjffxe2xuh6vdkpspy63sjmuny.us-east-1.es.amazonaws.com/_plugin/kibana/#/discover/Steve-Slow-Train-Analysis-(2080s-and-2083s)?_g=(refreshInterval:(display:Off,section:0,value:0),time:(from:'2016-07-28 18:15:37-0600',mode:absolute,to:'2016-07-28 21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3" t="str">
            <v>N</v>
          </cell>
          <cell r="X133">
            <v>1</v>
          </cell>
          <cell r="Y133">
            <v>23.298100000000002</v>
          </cell>
          <cell r="Z133">
            <v>1.61E-2</v>
          </cell>
          <cell r="AA133">
            <v>23.282</v>
          </cell>
          <cell r="AB133" t="e">
            <v>#N/A</v>
          </cell>
          <cell r="AC133" t="e">
            <v>#N/A</v>
          </cell>
          <cell r="AD133" t="str">
            <v>0220-28</v>
          </cell>
          <cell r="AE133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134">
          <cell r="A134" t="str">
            <v>221-28</v>
          </cell>
          <cell r="B134">
            <v>4018</v>
          </cell>
          <cell r="C134" t="str">
            <v>DE.1.0.7.0</v>
          </cell>
          <cell r="D134" t="str">
            <v>204:488</v>
          </cell>
          <cell r="E134">
            <v>42579.78875</v>
          </cell>
          <cell r="F134">
            <v>42579.792025462964</v>
          </cell>
          <cell r="G134">
            <v>4</v>
          </cell>
          <cell r="H134" t="str">
            <v>204:233285</v>
          </cell>
          <cell r="I134">
            <v>42579.818055555559</v>
          </cell>
          <cell r="J134">
            <v>2</v>
          </cell>
          <cell r="K134" t="str">
            <v>4017/4018</v>
          </cell>
          <cell r="L134" t="str">
            <v>HAITHCOX</v>
          </cell>
          <cell r="M134">
            <v>2.6030092594737653E-2</v>
          </cell>
          <cell r="N134">
            <v>37.48333333642222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https://search-rtdc-monitor-bjffxe2xuh6vdkpspy63sjmuny.us-east-1.es.amazonaws.com/_plugin/kibana/#/discover/Steve-Slow-Train-Analysis-(2080s-and-2083s)?_g=(refreshInterval:(display:Off,section:0,value:0),time:(from:'2016-07-28 17:55:48-0600',mode:absolute,to:'2016-07-28 20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4" t="str">
            <v>N</v>
          </cell>
          <cell r="X134">
            <v>1</v>
          </cell>
          <cell r="Y134">
            <v>4.8800000000000003E-2</v>
          </cell>
          <cell r="Z134">
            <v>23.328499999999998</v>
          </cell>
          <cell r="AA134">
            <v>23.279699999999998</v>
          </cell>
          <cell r="AB134">
            <v>116838</v>
          </cell>
          <cell r="AC134" t="str">
            <v>PERMANENT SPEED RESTRICTION</v>
          </cell>
          <cell r="AD134" t="str">
            <v>0221-28</v>
          </cell>
          <cell r="AE134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135">
          <cell r="A135" t="str">
            <v>222-28</v>
          </cell>
          <cell r="B135">
            <v>4017</v>
          </cell>
          <cell r="C135" t="str">
            <v>DE.1.0.7.0</v>
          </cell>
          <cell r="D135" t="str">
            <v>204:232968</v>
          </cell>
          <cell r="E135">
            <v>42579.82271990741</v>
          </cell>
          <cell r="F135">
            <v>42579.82403935185</v>
          </cell>
          <cell r="G135">
            <v>1</v>
          </cell>
          <cell r="H135" t="str">
            <v>204:161</v>
          </cell>
          <cell r="I135">
            <v>42579.857986111114</v>
          </cell>
          <cell r="J135">
            <v>0</v>
          </cell>
          <cell r="K135" t="str">
            <v>4017/4018</v>
          </cell>
          <cell r="L135" t="str">
            <v>HAITHCOX</v>
          </cell>
          <cell r="M135">
            <v>3.3946759263926651E-2</v>
          </cell>
          <cell r="N135">
            <v>48.883333340054378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https://search-rtdc-monitor-bjffxe2xuh6vdkpspy63sjmuny.us-east-1.es.amazonaws.com/_plugin/kibana/#/discover/Steve-Slow-Train-Analysis-(2080s-and-2083s)?_g=(refreshInterval:(display:Off,section:0,value:0),time:(from:'2016-07-28 18:44:43-0600',mode:absolute,to:'2016-07-28 21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35" t="str">
            <v>N</v>
          </cell>
          <cell r="X135">
            <v>1</v>
          </cell>
          <cell r="Y135">
            <v>23.296800000000001</v>
          </cell>
          <cell r="Z135">
            <v>1.61E-2</v>
          </cell>
          <cell r="AA135">
            <v>23.2807</v>
          </cell>
          <cell r="AB135" t="e">
            <v>#N/A</v>
          </cell>
          <cell r="AC135" t="e">
            <v>#N/A</v>
          </cell>
          <cell r="AD135" t="str">
            <v>0222-28</v>
          </cell>
          <cell r="AE135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136">
          <cell r="A136" t="str">
            <v>223-28</v>
          </cell>
          <cell r="B136">
            <v>4031</v>
          </cell>
          <cell r="C136" t="str">
            <v>DE.1.0.7.0</v>
          </cell>
          <cell r="D136" t="str">
            <v>204:460</v>
          </cell>
          <cell r="E136">
            <v>42579.807708333334</v>
          </cell>
          <cell r="F136">
            <v>42579.809212962966</v>
          </cell>
          <cell r="G136">
            <v>2</v>
          </cell>
          <cell r="H136" t="str">
            <v>204:233308</v>
          </cell>
          <cell r="I136">
            <v>42579.838807870372</v>
          </cell>
          <cell r="J136">
            <v>2</v>
          </cell>
          <cell r="K136" t="str">
            <v>4031/4032</v>
          </cell>
          <cell r="L136" t="str">
            <v>COOLAHAN</v>
          </cell>
          <cell r="M136">
            <v>2.9594907406135462E-2</v>
          </cell>
          <cell r="N136">
            <v>42.616666664835066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https://search-rtdc-monitor-bjffxe2xuh6vdkpspy63sjmuny.us-east-1.es.amazonaws.com/_plugin/kibana/#/discover/Steve-Slow-Train-Analysis-(2080s-and-2083s)?_g=(refreshInterval:(display:Off,section:0,value:0),time:(from:'2016-07-28 18:23:06-0600',mode:absolute,to:'2016-07-28 21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6" t="str">
            <v>N</v>
          </cell>
          <cell r="X136">
            <v>1</v>
          </cell>
          <cell r="Y136">
            <v>4.5999999999999999E-2</v>
          </cell>
          <cell r="Z136">
            <v>23.3308</v>
          </cell>
          <cell r="AA136">
            <v>23.284800000000001</v>
          </cell>
          <cell r="AB136">
            <v>230436</v>
          </cell>
          <cell r="AC136" t="str">
            <v>PERMANENT SPEED RESTRICTION</v>
          </cell>
          <cell r="AD136" t="str">
            <v>0223-28</v>
          </cell>
          <cell r="AE136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137">
          <cell r="A137" t="str">
            <v>224-28</v>
          </cell>
          <cell r="B137">
            <v>4032</v>
          </cell>
          <cell r="C137" t="str">
            <v>DE.1.0.7.0</v>
          </cell>
          <cell r="D137" t="str">
            <v>204:233002</v>
          </cell>
          <cell r="E137">
            <v>42579.847337962965</v>
          </cell>
          <cell r="F137">
            <v>42579.848483796297</v>
          </cell>
          <cell r="G137">
            <v>1</v>
          </cell>
          <cell r="H137" t="str">
            <v>204:145</v>
          </cell>
          <cell r="I137">
            <v>42579.878680555557</v>
          </cell>
          <cell r="J137">
            <v>0</v>
          </cell>
          <cell r="K137" t="str">
            <v>4031/4032</v>
          </cell>
          <cell r="L137" t="str">
            <v>COOLAHAN</v>
          </cell>
          <cell r="M137">
            <v>3.0196759260434192E-2</v>
          </cell>
          <cell r="N137">
            <v>43.483333335025236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https://search-rtdc-monitor-bjffxe2xuh6vdkpspy63sjmuny.us-east-1.es.amazonaws.com/_plugin/kibana/#/discover/Steve-Slow-Train-Analysis-(2080s-and-2083s)?_g=(refreshInterval:(display:Off,section:0,value:0),time:(from:'2016-07-28 19:20:10-0600',mode:absolute,to:'2016-07-28 22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7" t="str">
            <v>N</v>
          </cell>
          <cell r="X137">
            <v>1</v>
          </cell>
          <cell r="Y137">
            <v>23.3002</v>
          </cell>
          <cell r="Z137">
            <v>1.4500000000000001E-2</v>
          </cell>
          <cell r="AA137">
            <v>23.285699999999999</v>
          </cell>
          <cell r="AB137" t="e">
            <v>#N/A</v>
          </cell>
          <cell r="AC137" t="e">
            <v>#N/A</v>
          </cell>
          <cell r="AD137" t="str">
            <v>0224-28</v>
          </cell>
          <cell r="AE137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138">
          <cell r="A138" t="str">
            <v>225-28</v>
          </cell>
          <cell r="B138">
            <v>4014</v>
          </cell>
          <cell r="C138" t="str">
            <v>DE.1.0.7.0</v>
          </cell>
          <cell r="D138" t="str">
            <v>204:457</v>
          </cell>
          <cell r="E138">
            <v>42579.827199074076</v>
          </cell>
          <cell r="F138">
            <v>42579.828101851854</v>
          </cell>
          <cell r="G138">
            <v>1</v>
          </cell>
          <cell r="H138" t="str">
            <v>204:233295</v>
          </cell>
          <cell r="I138">
            <v>42579.858252314814</v>
          </cell>
          <cell r="J138">
            <v>0</v>
          </cell>
          <cell r="K138" t="str">
            <v>4013/4014</v>
          </cell>
          <cell r="L138" t="str">
            <v>LEVIN</v>
          </cell>
          <cell r="M138">
            <v>3.015046296059154E-2</v>
          </cell>
          <cell r="N138">
            <v>43.416666663251817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https://search-rtdc-monitor-bjffxe2xuh6vdkpspy63sjmuny.us-east-1.es.amazonaws.com/_plugin/kibana/#/discover/Steve-Slow-Train-Analysis-(2080s-and-2083s)?_g=(refreshInterval:(display:Off,section:0,value:0),time:(from:'2016-07-28 18:51:10-0600',mode:absolute,to:'2016-07-28 21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8" t="str">
            <v>N</v>
          </cell>
          <cell r="X138">
            <v>1</v>
          </cell>
          <cell r="Y138">
            <v>4.5699999999999998E-2</v>
          </cell>
          <cell r="Z138">
            <v>23.329499999999999</v>
          </cell>
          <cell r="AA138">
            <v>23.283799999999999</v>
          </cell>
          <cell r="AB138" t="e">
            <v>#N/A</v>
          </cell>
          <cell r="AC138" t="e">
            <v>#N/A</v>
          </cell>
          <cell r="AD138" t="str">
            <v>0225-28</v>
          </cell>
          <cell r="AE138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139">
          <cell r="A139" t="str">
            <v>226-28</v>
          </cell>
          <cell r="B139">
            <v>4013</v>
          </cell>
          <cell r="C139" t="str">
            <v>DE.1.0.7.0</v>
          </cell>
          <cell r="D139" t="str">
            <v>204:232987</v>
          </cell>
          <cell r="E139">
            <v>42579.864953703705</v>
          </cell>
          <cell r="F139">
            <v>42579.865787037037</v>
          </cell>
          <cell r="G139">
            <v>1</v>
          </cell>
          <cell r="H139" t="str">
            <v>204:154</v>
          </cell>
          <cell r="I139">
            <v>42579.898935185185</v>
          </cell>
          <cell r="J139">
            <v>0</v>
          </cell>
          <cell r="K139" t="str">
            <v>4013/4014</v>
          </cell>
          <cell r="L139" t="str">
            <v>LEVIN</v>
          </cell>
          <cell r="M139">
            <v>3.3148148148029577E-2</v>
          </cell>
          <cell r="N139">
            <v>47.733333333162591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https://search-rtdc-monitor-bjffxe2xuh6vdkpspy63sjmuny.us-east-1.es.amazonaws.com/_plugin/kibana/#/discover/Steve-Slow-Train-Analysis-(2080s-and-2083s)?_g=(refreshInterval:(display:Off,section:0,value:0),time:(from:'2016-07-28 19:45:32-0600',mode:absolute,to:'2016-07-28 22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9" t="str">
            <v>N</v>
          </cell>
          <cell r="X139">
            <v>1</v>
          </cell>
          <cell r="Y139">
            <v>23.2987</v>
          </cell>
          <cell r="Z139">
            <v>1.54E-2</v>
          </cell>
          <cell r="AA139">
            <v>23.283300000000001</v>
          </cell>
          <cell r="AB139" t="e">
            <v>#N/A</v>
          </cell>
          <cell r="AC139" t="e">
            <v>#N/A</v>
          </cell>
          <cell r="AD139" t="str">
            <v>0226-28</v>
          </cell>
          <cell r="AE139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140">
          <cell r="A140" t="str">
            <v>227-28</v>
          </cell>
          <cell r="B140">
            <v>4040</v>
          </cell>
          <cell r="C140" t="str">
            <v>DE.1.0.7.0</v>
          </cell>
          <cell r="D140" t="str">
            <v>204:489</v>
          </cell>
          <cell r="E140">
            <v>42579.849826388891</v>
          </cell>
          <cell r="F140">
            <v>42579.850787037038</v>
          </cell>
          <cell r="G140">
            <v>1</v>
          </cell>
          <cell r="H140" t="str">
            <v>204:233291</v>
          </cell>
          <cell r="I140">
            <v>42579.880613425928</v>
          </cell>
          <cell r="J140">
            <v>0</v>
          </cell>
          <cell r="K140" t="str">
            <v>4039/4040</v>
          </cell>
          <cell r="L140" t="str">
            <v>STURGEON</v>
          </cell>
          <cell r="M140">
            <v>2.9826388890796807E-2</v>
          </cell>
          <cell r="N140">
            <v>42.950000002747402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https://search-rtdc-monitor-bjffxe2xuh6vdkpspy63sjmuny.us-east-1.es.amazonaws.com/_plugin/kibana/#/discover/Steve-Slow-Train-Analysis-(2080s-and-2083s)?_g=(refreshInterval:(display:Off,section:0,value:0),time:(from:'2016-07-28 19:23:45-0600',mode:absolute,to:'2016-07-28 22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0" t="str">
            <v>N</v>
          </cell>
          <cell r="X140">
            <v>1</v>
          </cell>
          <cell r="Y140">
            <v>4.8899999999999999E-2</v>
          </cell>
          <cell r="Z140">
            <v>23.3291</v>
          </cell>
          <cell r="AA140">
            <v>23.280200000000001</v>
          </cell>
          <cell r="AB140" t="e">
            <v>#N/A</v>
          </cell>
          <cell r="AC140" t="e">
            <v>#N/A</v>
          </cell>
          <cell r="AD140" t="str">
            <v>0227-28</v>
          </cell>
          <cell r="AE140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141">
          <cell r="A141" t="str">
            <v>228-28</v>
          </cell>
          <cell r="B141">
            <v>4039</v>
          </cell>
          <cell r="C141" t="str">
            <v>DE.1.0.7.0</v>
          </cell>
          <cell r="D141" t="str">
            <v>204:232968</v>
          </cell>
          <cell r="E141">
            <v>42579.887060185189</v>
          </cell>
          <cell r="F141">
            <v>42579.887916666667</v>
          </cell>
          <cell r="G141">
            <v>1</v>
          </cell>
          <cell r="H141" t="str">
            <v>204:172</v>
          </cell>
          <cell r="I141">
            <v>42579.921412037038</v>
          </cell>
          <cell r="J141">
            <v>0</v>
          </cell>
          <cell r="K141" t="str">
            <v>4039/4040</v>
          </cell>
          <cell r="L141" t="str">
            <v>STURGEON</v>
          </cell>
          <cell r="M141">
            <v>3.3495370371383615E-2</v>
          </cell>
          <cell r="N141">
            <v>48.233333334792405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https://search-rtdc-monitor-bjffxe2xuh6vdkpspy63sjmuny.us-east-1.es.amazonaws.com/_plugin/kibana/#/discover/Steve-Slow-Train-Analysis-(2080s-and-2083s)?_g=(refreshInterval:(display:Off,section:0,value:0),time:(from:'2016-07-28 20:17:22-0600',mode:absolute,to:'2016-07-28 23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1" t="str">
            <v>N</v>
          </cell>
          <cell r="X141">
            <v>1</v>
          </cell>
          <cell r="Y141">
            <v>23.296800000000001</v>
          </cell>
          <cell r="Z141">
            <v>1.72E-2</v>
          </cell>
          <cell r="AA141">
            <v>23.279600000000002</v>
          </cell>
          <cell r="AB141" t="e">
            <v>#N/A</v>
          </cell>
          <cell r="AC141" t="e">
            <v>#N/A</v>
          </cell>
          <cell r="AD141" t="str">
            <v>0228-28</v>
          </cell>
          <cell r="AE141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142">
          <cell r="A142" t="str">
            <v>229-28</v>
          </cell>
          <cell r="B142">
            <v>4018</v>
          </cell>
          <cell r="C142" t="str">
            <v>DE.1.0.7.0</v>
          </cell>
          <cell r="D142" t="str">
            <v>204:464</v>
          </cell>
          <cell r="E142">
            <v>42579.868067129632</v>
          </cell>
          <cell r="F142">
            <v>42579.868715277778</v>
          </cell>
          <cell r="G142">
            <v>0</v>
          </cell>
          <cell r="H142" t="str">
            <v>204:233302</v>
          </cell>
          <cell r="I142">
            <v>42579.900706018518</v>
          </cell>
          <cell r="J142">
            <v>0</v>
          </cell>
          <cell r="K142" t="str">
            <v>4017/4018</v>
          </cell>
          <cell r="L142" t="str">
            <v>HAITHCOX</v>
          </cell>
          <cell r="M142">
            <v>3.199074073927477E-2</v>
          </cell>
          <cell r="N142">
            <v>46.066666664555669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https://search-rtdc-monitor-bjffxe2xuh6vdkpspy63sjmuny.us-east-1.es.amazonaws.com/_plugin/kibana/#/discover/Steve-Slow-Train-Analysis-(2080s-and-2083s)?_g=(refreshInterval:(display:Off,section:0,value:0),time:(from:'2016-07-28 19:50:01-0600',mode:absolute,to:'2016-07-28 22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2" t="str">
            <v>N</v>
          </cell>
          <cell r="X142">
            <v>1</v>
          </cell>
          <cell r="Y142">
            <v>4.6399999999999997E-2</v>
          </cell>
          <cell r="Z142">
            <v>23.330200000000001</v>
          </cell>
          <cell r="AA142">
            <v>23.283800000000003</v>
          </cell>
          <cell r="AB142" t="e">
            <v>#N/A</v>
          </cell>
          <cell r="AC142" t="e">
            <v>#N/A</v>
          </cell>
          <cell r="AD142" t="str">
            <v>0229-28</v>
          </cell>
          <cell r="AE142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143">
          <cell r="A143" t="str">
            <v>230-28</v>
          </cell>
          <cell r="B143">
            <v>4017</v>
          </cell>
          <cell r="C143" t="str">
            <v>DE.1.0.7.0</v>
          </cell>
          <cell r="D143" t="str">
            <v>204:232981</v>
          </cell>
          <cell r="E143">
            <v>42579.90697916667</v>
          </cell>
          <cell r="F143">
            <v>42579.907812500001</v>
          </cell>
          <cell r="G143">
            <v>1</v>
          </cell>
          <cell r="H143" t="str">
            <v>204:147</v>
          </cell>
          <cell r="I143">
            <v>42579.941851851851</v>
          </cell>
          <cell r="J143">
            <v>0</v>
          </cell>
          <cell r="K143" t="str">
            <v>4017/4018</v>
          </cell>
          <cell r="L143" t="str">
            <v>HAITHCOX</v>
          </cell>
          <cell r="M143">
            <v>3.403935184906004E-2</v>
          </cell>
          <cell r="N143">
            <v>49.016666662646458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https://search-rtdc-monitor-bjffxe2xuh6vdkpspy63sjmuny.us-east-1.es.amazonaws.com/_plugin/kibana/#/discover/Steve-Slow-Train-Analysis-(2080s-and-2083s)?_g=(refreshInterval:(display:Off,section:0,value:0),time:(from:'2016-07-28 20:46:03-0600',mode:absolute,to:'2016-07-28 23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3" t="str">
            <v>N</v>
          </cell>
          <cell r="X143">
            <v>1</v>
          </cell>
          <cell r="Y143">
            <v>23.298100000000002</v>
          </cell>
          <cell r="Z143">
            <v>1.47E-2</v>
          </cell>
          <cell r="AA143">
            <v>23.2834</v>
          </cell>
          <cell r="AB143" t="e">
            <v>#N/A</v>
          </cell>
          <cell r="AC143" t="e">
            <v>#N/A</v>
          </cell>
          <cell r="AD143" t="str">
            <v>0230-28</v>
          </cell>
          <cell r="AE143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144">
          <cell r="A144" t="str">
            <v>231-28</v>
          </cell>
          <cell r="B144">
            <v>4031</v>
          </cell>
          <cell r="C144" t="str">
            <v>DE.1.0.7.0</v>
          </cell>
          <cell r="D144" t="str">
            <v>204:458</v>
          </cell>
          <cell r="E144">
            <v>42579.893993055557</v>
          </cell>
          <cell r="F144">
            <v>42579.895983796298</v>
          </cell>
          <cell r="G144">
            <v>2</v>
          </cell>
          <cell r="H144" t="str">
            <v>204:233314</v>
          </cell>
          <cell r="I144">
            <v>42579.921099537038</v>
          </cell>
          <cell r="J144">
            <v>0</v>
          </cell>
          <cell r="K144" t="str">
            <v>4031/4032</v>
          </cell>
          <cell r="L144" t="str">
            <v>COOLAHAN</v>
          </cell>
          <cell r="M144">
            <v>2.5115740740147885E-2</v>
          </cell>
          <cell r="N144">
            <v>36.166666665812954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https://search-rtdc-monitor-bjffxe2xuh6vdkpspy63sjmuny.us-east-1.es.amazonaws.com/_plugin/kibana/#/discover/Steve-Slow-Train-Analysis-(2080s-and-2083s)?_g=(refreshInterval:(display:Off,section:0,value:0),time:(from:'2016-07-28 20:27:21-0600',mode:absolute,to:'2016-07-28 23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4" t="str">
            <v>N</v>
          </cell>
          <cell r="X144">
            <v>1</v>
          </cell>
          <cell r="Y144">
            <v>4.58E-2</v>
          </cell>
          <cell r="Z144">
            <v>23.331399999999999</v>
          </cell>
          <cell r="AA144">
            <v>23.285599999999999</v>
          </cell>
          <cell r="AB144" t="e">
            <v>#N/A</v>
          </cell>
          <cell r="AC144" t="e">
            <v>#N/A</v>
          </cell>
          <cell r="AD144" t="str">
            <v>0231-28</v>
          </cell>
          <cell r="AE144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145">
          <cell r="A145" t="str">
            <v>232-28</v>
          </cell>
          <cell r="B145">
            <v>4032</v>
          </cell>
          <cell r="C145" t="str">
            <v>DE.1.0.7.0</v>
          </cell>
          <cell r="D145" t="str">
            <v>204:232993</v>
          </cell>
          <cell r="E145">
            <v>42579.931539351855</v>
          </cell>
          <cell r="F145">
            <v>42579.932372685187</v>
          </cell>
          <cell r="G145">
            <v>1</v>
          </cell>
          <cell r="H145" t="str">
            <v>204:178</v>
          </cell>
          <cell r="I145">
            <v>42579.964282407411</v>
          </cell>
          <cell r="J145">
            <v>0</v>
          </cell>
          <cell r="K145" t="str">
            <v>4031/4032</v>
          </cell>
          <cell r="L145" t="str">
            <v>COOLAHAN</v>
          </cell>
          <cell r="M145">
            <v>3.1909722223645076E-2</v>
          </cell>
          <cell r="N145">
            <v>45.95000000204891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https://search-rtdc-monitor-bjffxe2xuh6vdkpspy63sjmuny.us-east-1.es.amazonaws.com/_plugin/kibana/#/discover/Steve-Slow-Train-Analysis-(2080s-and-2083s)?_g=(refreshInterval:(display:Off,section:0,value:0),time:(from:'2016-07-28 21:21:25-0600',mode:absolute,to:'2016-07-29 00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5" t="str">
            <v>N</v>
          </cell>
          <cell r="X145">
            <v>1</v>
          </cell>
          <cell r="Y145">
            <v>23.299299999999999</v>
          </cell>
          <cell r="Z145">
            <v>1.78E-2</v>
          </cell>
          <cell r="AA145">
            <v>23.281499999999998</v>
          </cell>
          <cell r="AB145" t="e">
            <v>#N/A</v>
          </cell>
          <cell r="AC145" t="e">
            <v>#N/A</v>
          </cell>
          <cell r="AD145" t="str">
            <v>0232-28</v>
          </cell>
          <cell r="AE145" t="str">
    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    </cell>
        </row>
        <row r="146">
          <cell r="A146" t="str">
            <v>233-28</v>
          </cell>
          <cell r="B146">
            <v>4014</v>
          </cell>
          <cell r="C146" t="str">
            <v>DE.1.0.7.0</v>
          </cell>
          <cell r="D146" t="str">
            <v>204:453</v>
          </cell>
          <cell r="E146">
            <v>42579.909745370373</v>
          </cell>
          <cell r="F146">
            <v>42579.910671296297</v>
          </cell>
          <cell r="G146">
            <v>1</v>
          </cell>
          <cell r="H146" t="str">
            <v>204:233299</v>
          </cell>
          <cell r="I146">
            <v>42579.94158564815</v>
          </cell>
          <cell r="J146">
            <v>0</v>
          </cell>
          <cell r="K146" t="str">
            <v>4013/4014</v>
          </cell>
          <cell r="L146" t="str">
            <v>LEVIN</v>
          </cell>
          <cell r="M146">
            <v>3.0914351853425615E-2</v>
          </cell>
          <cell r="N146">
            <v>44.516666668932885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https://search-rtdc-monitor-bjffxe2xuh6vdkpspy63sjmuny.us-east-1.es.amazonaws.com/_plugin/kibana/#/discover/Steve-Slow-Train-Analysis-(2080s-and-2083s)?_g=(refreshInterval:(display:Off,section:0,value:0),time:(from:'2016-07-28 20:50:02-0600',mode:absolute,to:'2016-07-28 23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46" t="str">
            <v>N</v>
          </cell>
          <cell r="X146">
            <v>1</v>
          </cell>
          <cell r="Y146">
            <v>4.53E-2</v>
          </cell>
          <cell r="Z146">
            <v>23.329899999999999</v>
          </cell>
          <cell r="AA146">
            <v>23.284599999999998</v>
          </cell>
          <cell r="AB146" t="e">
            <v>#N/A</v>
          </cell>
          <cell r="AC146" t="e">
            <v>#N/A</v>
          </cell>
          <cell r="AD146" t="str">
            <v>0233-28</v>
          </cell>
          <cell r="AE146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147">
          <cell r="A147" t="str">
            <v>234-28</v>
          </cell>
          <cell r="B147">
            <v>4013</v>
          </cell>
          <cell r="C147" t="str">
            <v>DE.1.0.7.0</v>
          </cell>
          <cell r="D147" t="str">
            <v>204:232982</v>
          </cell>
          <cell r="E147">
            <v>42579.948425925926</v>
          </cell>
          <cell r="F147">
            <v>42579.949560185189</v>
          </cell>
          <cell r="G147">
            <v>1</v>
          </cell>
          <cell r="H147" t="str">
            <v>204:156</v>
          </cell>
          <cell r="I147">
            <v>42579.985532407409</v>
          </cell>
          <cell r="J147">
            <v>0</v>
          </cell>
          <cell r="K147" t="str">
            <v>4013/4014</v>
          </cell>
          <cell r="L147" t="str">
            <v>LEVIN</v>
          </cell>
          <cell r="M147">
            <v>3.5972222220152617E-2</v>
          </cell>
          <cell r="N147">
            <v>51.799999997019768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https://search-rtdc-monitor-bjffxe2xuh6vdkpspy63sjmuny.us-east-1.es.amazonaws.com/_plugin/kibana/#/discover/Steve-Slow-Train-Analysis-(2080s-and-2083s)?_g=(refreshInterval:(display:Off,section:0,value:0),time:(from:'2016-07-28 21:45:44-0600',mode:absolute,to:'2016-07-29 00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7" t="str">
            <v>N</v>
          </cell>
          <cell r="X147">
            <v>1</v>
          </cell>
          <cell r="Y147">
            <v>23.298200000000001</v>
          </cell>
          <cell r="Z147">
            <v>1.5599999999999999E-2</v>
          </cell>
          <cell r="AA147">
            <v>23.282600000000002</v>
          </cell>
          <cell r="AB147" t="e">
            <v>#N/A</v>
          </cell>
          <cell r="AC147" t="e">
            <v>#N/A</v>
          </cell>
          <cell r="AD147" t="str">
            <v>0234-28</v>
          </cell>
          <cell r="AE147" t="str">
    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    </cell>
        </row>
        <row r="148">
          <cell r="A148" t="str">
            <v>235-28</v>
          </cell>
          <cell r="B148">
            <v>4040</v>
          </cell>
          <cell r="C148" t="str">
            <v>DE.1.0.7.0</v>
          </cell>
          <cell r="D148" t="str">
            <v>204:460</v>
          </cell>
          <cell r="E148">
            <v>42579.933541666665</v>
          </cell>
          <cell r="F148">
            <v>42579.93476851852</v>
          </cell>
          <cell r="G148">
            <v>1</v>
          </cell>
          <cell r="H148" t="str">
            <v>204:233276</v>
          </cell>
          <cell r="I148">
            <v>42579.966307870367</v>
          </cell>
          <cell r="J148">
            <v>1</v>
          </cell>
          <cell r="K148" t="str">
            <v>4039/4040</v>
          </cell>
          <cell r="L148" t="str">
            <v>STURGEON</v>
          </cell>
          <cell r="M148">
            <v>3.1539351846731734E-2</v>
          </cell>
          <cell r="N148">
            <v>45.416666659293696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https://search-rtdc-monitor-bjffxe2xuh6vdkpspy63sjmuny.us-east-1.es.amazonaws.com/_plugin/kibana/#/discover/Steve-Slow-Train-Analysis-(2080s-and-2083s)?_g=(refreshInterval:(display:Off,section:0,value:0),time:(from:'2016-07-28 21:24:18-0600',mode:absolute,to:'2016-07-29 00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8" t="str">
            <v>N</v>
          </cell>
          <cell r="X148">
            <v>1</v>
          </cell>
          <cell r="Y148">
            <v>4.5999999999999999E-2</v>
          </cell>
          <cell r="Z148">
            <v>23.3276</v>
          </cell>
          <cell r="AA148">
            <v>23.281600000000001</v>
          </cell>
          <cell r="AB148">
            <v>149694</v>
          </cell>
          <cell r="AC148" t="str">
            <v>SIGNAL</v>
          </cell>
          <cell r="AD148" t="str">
            <v>0235-28</v>
          </cell>
          <cell r="AE148" t="str">
    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    </cell>
        </row>
        <row r="149">
          <cell r="A149" t="str">
            <v>236-28</v>
          </cell>
          <cell r="B149">
            <v>4039</v>
          </cell>
          <cell r="C149" t="str">
            <v>DE.1.0.7.0</v>
          </cell>
          <cell r="D149" t="str">
            <v>204:232976</v>
          </cell>
          <cell r="E149">
            <v>42579.968321759261</v>
          </cell>
          <cell r="F149">
            <v>42579.969097222223</v>
          </cell>
          <cell r="G149">
            <v>1</v>
          </cell>
          <cell r="H149" t="str">
            <v>204:161</v>
          </cell>
          <cell r="I149">
            <v>42580.004652777781</v>
          </cell>
          <cell r="J149">
            <v>0</v>
          </cell>
          <cell r="K149" t="str">
            <v>4039/4040</v>
          </cell>
          <cell r="L149" t="str">
            <v>STURGEON</v>
          </cell>
          <cell r="M149">
            <v>3.5555555557948537E-2</v>
          </cell>
          <cell r="N149">
            <v>51.200000003445894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https://search-rtdc-monitor-bjffxe2xuh6vdkpspy63sjmuny.us-east-1.es.amazonaws.com/_plugin/kibana/#/discover/Steve-Slow-Train-Analysis-(2080s-and-2083s)?_g=(refreshInterval:(display:Off,section:0,value:0),time:(from:'2016-07-28 22:14:23-0600',mode:absolute,to:'2016-07-29 01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9" t="str">
            <v>N</v>
          </cell>
          <cell r="X149">
            <v>1</v>
          </cell>
          <cell r="Y149">
            <v>23.297599999999999</v>
          </cell>
          <cell r="Z149">
            <v>1.61E-2</v>
          </cell>
          <cell r="AA149">
            <v>23.281499999999998</v>
          </cell>
          <cell r="AB149" t="e">
            <v>#N/A</v>
          </cell>
          <cell r="AC149" t="e">
            <v>#N/A</v>
          </cell>
          <cell r="AD149" t="str">
            <v>0236-28</v>
          </cell>
          <cell r="AE149" t="str">
    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    </cell>
        </row>
        <row r="150">
          <cell r="A150" t="str">
            <v>237-28</v>
          </cell>
          <cell r="B150">
            <v>4018</v>
          </cell>
          <cell r="C150" t="str">
            <v>DE.1.0.7.0</v>
          </cell>
          <cell r="D150" t="str">
            <v>204:444</v>
          </cell>
          <cell r="E150">
            <v>42579.950960648152</v>
          </cell>
          <cell r="F150">
            <v>42579.955069444448</v>
          </cell>
          <cell r="G150">
            <v>5</v>
          </cell>
          <cell r="H150" t="str">
            <v>204:233197</v>
          </cell>
          <cell r="I150">
            <v>42579.984456018516</v>
          </cell>
          <cell r="J150">
            <v>0</v>
          </cell>
          <cell r="K150" t="str">
            <v>4017/4018</v>
          </cell>
          <cell r="L150" t="str">
            <v>HAITHCOX</v>
          </cell>
          <cell r="M150">
            <v>2.9386574067757465E-2</v>
          </cell>
          <cell r="N150">
            <v>42.31666665757075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https://search-rtdc-monitor-bjffxe2xuh6vdkpspy63sjmuny.us-east-1.es.amazonaws.com/_plugin/kibana/#/discover/Steve-Slow-Train-Analysis-(2080s-and-2083s)?_g=(refreshInterval:(display:Off,section:0,value:0),time:(from:'2016-07-28 21:49:23-0600',mode:absolute,to:'2016-07-29 00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50" t="str">
            <v>N</v>
          </cell>
          <cell r="X150">
            <v>1</v>
          </cell>
          <cell r="Y150">
            <v>4.4400000000000002E-2</v>
          </cell>
          <cell r="Z150">
            <v>23.319700000000001</v>
          </cell>
          <cell r="AA150">
            <v>23.275300000000001</v>
          </cell>
          <cell r="AB150" t="e">
            <v>#N/A</v>
          </cell>
          <cell r="AC150" t="e">
            <v>#N/A</v>
          </cell>
          <cell r="AD150" t="str">
            <v>0237-28</v>
          </cell>
          <cell r="AE150" t="str">
    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    </cell>
        </row>
        <row r="151">
          <cell r="A151" t="str">
            <v>238-28</v>
          </cell>
          <cell r="B151">
            <v>4017</v>
          </cell>
          <cell r="C151" t="str">
            <v>DE.1.0.7.0</v>
          </cell>
          <cell r="D151" t="str">
            <v>204:232980</v>
          </cell>
          <cell r="E151">
            <v>42579.991655092592</v>
          </cell>
          <cell r="F151">
            <v>42579.992743055554</v>
          </cell>
          <cell r="G151">
            <v>1</v>
          </cell>
          <cell r="H151" t="str">
            <v>204:165</v>
          </cell>
          <cell r="I151">
            <v>42580.023912037039</v>
          </cell>
          <cell r="J151">
            <v>0</v>
          </cell>
          <cell r="K151" t="str">
            <v>4017/4018</v>
          </cell>
          <cell r="L151" t="str">
            <v>HAITHCOX</v>
          </cell>
          <cell r="M151">
            <v>3.1168981484370306E-2</v>
          </cell>
          <cell r="N151">
            <v>44.883333337493241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https://search-rtdc-monitor-bjffxe2xuh6vdkpspy63sjmuny.us-east-1.es.amazonaws.com/_plugin/kibana/#/discover/Steve-Slow-Train-Analysis-(2080s-and-2083s)?_g=(refreshInterval:(display:Off,section:0,value:0),time:(from:'2016-07-28 22:47:59-0600',mode:absolute,to:'2016-07-29 01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51" t="str">
            <v>N</v>
          </cell>
          <cell r="X151">
            <v>1</v>
          </cell>
          <cell r="Y151">
            <v>23.297999999999998</v>
          </cell>
          <cell r="Z151">
            <v>1.6500000000000001E-2</v>
          </cell>
          <cell r="AA151">
            <v>23.281499999999998</v>
          </cell>
          <cell r="AB151" t="e">
            <v>#N/A</v>
          </cell>
          <cell r="AC151" t="e">
            <v>#N/A</v>
          </cell>
          <cell r="AD151" t="str">
            <v>0238-28</v>
          </cell>
          <cell r="AE151" t="str">
    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    </cell>
        </row>
        <row r="152">
          <cell r="A152" t="str">
            <v>239-28</v>
          </cell>
          <cell r="B152">
            <v>4031</v>
          </cell>
          <cell r="C152" t="str">
            <v>DE.1.0.7.0</v>
          </cell>
          <cell r="D152" t="str">
            <v>204:477</v>
          </cell>
          <cell r="E152">
            <v>42579.975925925923</v>
          </cell>
          <cell r="F152">
            <v>42579.978194444448</v>
          </cell>
          <cell r="G152">
            <v>3</v>
          </cell>
          <cell r="H152" t="str">
            <v>204:233295</v>
          </cell>
          <cell r="I152">
            <v>42580.004432870373</v>
          </cell>
          <cell r="J152">
            <v>0</v>
          </cell>
          <cell r="K152" t="str">
            <v>4031/4032</v>
          </cell>
          <cell r="L152" t="str">
            <v>COOLAHAN</v>
          </cell>
          <cell r="M152">
            <v>2.6238425925839692E-2</v>
          </cell>
          <cell r="N152">
            <v>37.783333333209157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https://search-rtdc-monitor-bjffxe2xuh6vdkpspy63sjmuny.us-east-1.es.amazonaws.com/_plugin/kibana/#/discover/Steve-Slow-Train-Analysis-(2080s-and-2083s)?_g=(refreshInterval:(display:Off,section:0,value:0),time:(from:'2016-07-28 22:25:20-0600',mode:absolute,to:'2016-07-29 01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2" t="str">
            <v>N</v>
          </cell>
          <cell r="X152">
            <v>1</v>
          </cell>
          <cell r="Y152">
            <v>4.7699999999999999E-2</v>
          </cell>
          <cell r="Z152">
            <v>23.329499999999999</v>
          </cell>
          <cell r="AA152">
            <v>23.2818</v>
          </cell>
          <cell r="AB152" t="e">
            <v>#N/A</v>
          </cell>
          <cell r="AC152" t="e">
            <v>#N/A</v>
          </cell>
          <cell r="AD152" t="str">
            <v>0239-28</v>
          </cell>
          <cell r="AE152" t="str">
    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    </cell>
        </row>
        <row r="153">
          <cell r="A153" t="str">
            <v>240-28</v>
          </cell>
          <cell r="B153">
            <v>4032</v>
          </cell>
          <cell r="C153" t="str">
            <v>DE.1.0.7.0</v>
          </cell>
          <cell r="D153" t="str">
            <v>204:232992</v>
          </cell>
          <cell r="E153">
            <v>42580.011828703704</v>
          </cell>
          <cell r="F153">
            <v>42580.013113425928</v>
          </cell>
          <cell r="G153">
            <v>1</v>
          </cell>
          <cell r="H153" t="str">
            <v>204:158</v>
          </cell>
          <cell r="I153">
            <v>42580.045266203706</v>
          </cell>
          <cell r="J153">
            <v>1</v>
          </cell>
          <cell r="K153" t="str">
            <v>4031/4032</v>
          </cell>
          <cell r="L153" t="str">
            <v>COOLAHAN</v>
          </cell>
          <cell r="M153">
            <v>3.2152777777810115E-2</v>
          </cell>
          <cell r="N153">
            <v>46.300000000046566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https://search-rtdc-monitor-bjffxe2xuh6vdkpspy63sjmuny.us-east-1.es.amazonaws.com/_plugin/kibana/#/discover/Steve-Slow-Train-Analysis-(2080s-and-2083s)?_g=(refreshInterval:(display:Off,section:0,value:0),time:(from:'2016-07-28 23:17:02-0600',mode:absolute,to:'2016-07-29 02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3" t="str">
            <v>N</v>
          </cell>
          <cell r="X153">
            <v>1</v>
          </cell>
          <cell r="Y153">
            <v>23.299199999999999</v>
          </cell>
          <cell r="Z153">
            <v>1.5800000000000002E-2</v>
          </cell>
          <cell r="AA153">
            <v>23.2834</v>
          </cell>
          <cell r="AB153" t="e">
            <v>#N/A</v>
          </cell>
          <cell r="AC153" t="e">
            <v>#N/A</v>
          </cell>
          <cell r="AD153" t="str">
            <v>0240-28</v>
          </cell>
          <cell r="AE153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54">
          <cell r="A154" t="str">
            <v>241-28</v>
          </cell>
          <cell r="B154">
            <v>4014</v>
          </cell>
          <cell r="C154" t="str">
            <v>DE.1.0.7.0</v>
          </cell>
          <cell r="D154" t="str">
            <v>204:449</v>
          </cell>
          <cell r="E154">
            <v>42579.992118055554</v>
          </cell>
          <cell r="F154">
            <v>42579.993067129632</v>
          </cell>
          <cell r="G154">
            <v>1</v>
          </cell>
          <cell r="H154" t="str">
            <v>204:233303</v>
          </cell>
          <cell r="I154">
            <v>42580.025324074071</v>
          </cell>
          <cell r="J154">
            <v>0</v>
          </cell>
          <cell r="K154" t="str">
            <v>4013/4014</v>
          </cell>
          <cell r="L154" t="str">
            <v>LEVIN</v>
          </cell>
          <cell r="M154">
            <v>3.2256944439723156E-2</v>
          </cell>
          <cell r="N154">
            <v>46.449999993201345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https://search-rtdc-monitor-bjffxe2xuh6vdkpspy63sjmuny.us-east-1.es.amazonaws.com/_plugin/kibana/#/discover/Steve-Slow-Train-Analysis-(2080s-and-2083s)?_g=(refreshInterval:(display:Off,section:0,value:0),time:(from:'2016-07-28 22:48:39-0600',mode:absolute,to:'2016-07-29 01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4" t="str">
            <v>N</v>
          </cell>
          <cell r="X154">
            <v>1</v>
          </cell>
          <cell r="Y154">
            <v>4.4900000000000002E-2</v>
          </cell>
          <cell r="Z154">
            <v>23.330300000000001</v>
          </cell>
          <cell r="AA154">
            <v>23.285400000000003</v>
          </cell>
          <cell r="AB154" t="e">
            <v>#N/A</v>
          </cell>
          <cell r="AC154" t="e">
            <v>#N/A</v>
          </cell>
          <cell r="AD154" t="str">
            <v>0241-28</v>
          </cell>
          <cell r="AE154" t="str">
            <v>aws s3 cp s3://rtdc.mdm.uploadarchive/RTDC4014/2016-07-28/ "C:\Users\stu\Documents\Analysis\2016-02-23 RTDC Observations"\RTDC4014\2016-07-28 --recursive &amp; "C:\Users\stu\Documents\GitHub\mrs-test-scripts\Headless Mode &amp; Sideloading\WalkAndUnGZ.bat" "C:\Users\stu\Documents\Analysis\2016-02-23 RTDC Observations"\RTDC4014\2016-07-28 &amp; 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</v>
          </cell>
        </row>
        <row r="155">
          <cell r="A155" t="str">
            <v>242-28</v>
          </cell>
          <cell r="B155">
            <v>4013</v>
          </cell>
          <cell r="C155" t="str">
            <v>DE.1.0.7.0</v>
          </cell>
          <cell r="D155" t="str">
            <v>204:232988</v>
          </cell>
          <cell r="E155">
            <v>42580.033831018518</v>
          </cell>
          <cell r="F155">
            <v>42580.034548611111</v>
          </cell>
          <cell r="G155">
            <v>1</v>
          </cell>
          <cell r="H155" t="str">
            <v>204:145</v>
          </cell>
          <cell r="I155">
            <v>42580.065138888887</v>
          </cell>
          <cell r="J155">
            <v>0</v>
          </cell>
          <cell r="K155" t="str">
            <v>4013/4014</v>
          </cell>
          <cell r="L155" t="str">
            <v>LEVIN</v>
          </cell>
          <cell r="M155">
            <v>3.0590277776354924E-2</v>
          </cell>
          <cell r="N155">
            <v>44.04999999795109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https://search-rtdc-monitor-bjffxe2xuh6vdkpspy63sjmuny.us-east-1.es.amazonaws.com/_plugin/kibana/#/discover/Steve-Slow-Train-Analysis-(2080s-and-2083s)?_g=(refreshInterval:(display:Off,section:0,value:0),time:(from:'2016-07-28 23:48:43-0600',mode:absolute,to:'2016-07-29 02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5" t="str">
            <v>N</v>
          </cell>
          <cell r="X155">
            <v>1</v>
          </cell>
          <cell r="Y155">
            <v>23.2988</v>
          </cell>
          <cell r="Z155">
            <v>1.4500000000000001E-2</v>
          </cell>
          <cell r="AA155">
            <v>23.284299999999998</v>
          </cell>
          <cell r="AB155" t="e">
            <v>#N/A</v>
          </cell>
          <cell r="AC155" t="e">
            <v>#N/A</v>
          </cell>
          <cell r="AD155" t="str">
            <v>0242-28</v>
          </cell>
          <cell r="AE155" t="str">
            <v>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 &amp; aws s3 cp s3://rtdc.mdm.uploadarchive/RTDC4013/2016-07-30/ "C:\Users\stu\Documents\Analysis\2016-02-23 RTDC Observations"\RTDC4013\2016-07-30 --recursive &amp; "C:\Users\stu\Documents\GitHub\mrs-test-scripts\Headless Mode &amp; Sideloading\WalkAndUnGZ.bat" "C:\Users\stu\Documents\Analysis\2016-02-23 RTDC Observations"\RTDC4013\2016-07-30</v>
          </cell>
        </row>
        <row r="156">
          <cell r="A156" t="str">
            <v>243-28</v>
          </cell>
          <cell r="B156">
            <v>4040</v>
          </cell>
          <cell r="C156" t="str">
            <v>DE.1.0.7.0</v>
          </cell>
          <cell r="D156" t="str">
            <v>204:475</v>
          </cell>
          <cell r="E156">
            <v>42580.014363425929</v>
          </cell>
          <cell r="F156">
            <v>42580.015416666669</v>
          </cell>
          <cell r="G156">
            <v>1</v>
          </cell>
          <cell r="H156" t="str">
            <v>204:233282</v>
          </cell>
          <cell r="I156">
            <v>42580.046643518515</v>
          </cell>
          <cell r="J156">
            <v>0</v>
          </cell>
          <cell r="K156" t="str">
            <v>4039/4040</v>
          </cell>
          <cell r="L156" t="str">
            <v>STURGEON</v>
          </cell>
          <cell r="M156">
            <v>3.1226851846440695E-2</v>
          </cell>
          <cell r="N156">
            <v>44.966666658874601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https://search-rtdc-monitor-bjffxe2xuh6vdkpspy63sjmuny.us-east-1.es.amazonaws.com/_plugin/kibana/#/discover/Steve-Slow-Train-Analysis-(2080s-and-2083s)?_g=(refreshInterval:(display:Off,section:0,value:0),time:(from:'2016-07-28 23:20:41-0600',mode:absolute,to:'2016-07-29 02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6" t="str">
            <v>N</v>
          </cell>
          <cell r="X156">
            <v>1</v>
          </cell>
          <cell r="Y156">
            <v>4.7500000000000001E-2</v>
          </cell>
          <cell r="Z156">
            <v>23.328199999999999</v>
          </cell>
          <cell r="AA156">
            <v>23.2807</v>
          </cell>
          <cell r="AB156" t="e">
            <v>#N/A</v>
          </cell>
          <cell r="AC156" t="e">
            <v>#N/A</v>
          </cell>
          <cell r="AD156" t="str">
            <v>0243-28</v>
          </cell>
          <cell r="AE156" t="str">
            <v>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 &amp; aws s3 cp s3://rtdc.mdm.uploadarchive/RTDC4040/2016-07-30/ "C:\Users\stu\Documents\Analysis\2016-02-23 RTDC Observations"\RTDC4040\2016-07-30 --recursive &amp; "C:\Users\stu\Documents\GitHub\mrs-test-scripts\Headless Mode &amp; Sideloading\WalkAndUnGZ.bat" "C:\Users\stu\Documents\Analysis\2016-02-23 RTDC Observations"\RTDC4040\2016-07-30</v>
          </cell>
        </row>
        <row r="157">
          <cell r="A157" t="str">
            <v>244-28</v>
          </cell>
          <cell r="B157">
            <v>4039</v>
          </cell>
          <cell r="C157" t="str">
            <v>DE.1.0.7.0</v>
          </cell>
          <cell r="D157" t="str">
            <v>204:232959</v>
          </cell>
          <cell r="E157">
            <v>42580.053298611114</v>
          </cell>
          <cell r="F157">
            <v>42580.054305555554</v>
          </cell>
          <cell r="G157">
            <v>1</v>
          </cell>
          <cell r="H157" t="str">
            <v>204:187</v>
          </cell>
          <cell r="I157">
            <v>42580.088414351849</v>
          </cell>
          <cell r="J157">
            <v>0</v>
          </cell>
          <cell r="K157" t="str">
            <v>4039/4040</v>
          </cell>
          <cell r="L157" t="str">
            <v>STURGEON</v>
          </cell>
          <cell r="M157">
            <v>3.4108796295186039E-2</v>
          </cell>
          <cell r="N157">
            <v>49.116666665067896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https://search-rtdc-monitor-bjffxe2xuh6vdkpspy63sjmuny.us-east-1.es.amazonaws.com/_plugin/kibana/#/discover/Steve-Slow-Train-Analysis-(2080s-and-2083s)?_g=(refreshInterval:(display:Off,section:0,value:0),time:(from:'2016-07-29 00:16:45-0600',mode:absolute,to:'2016-07-29 03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7" t="str">
            <v>N</v>
          </cell>
          <cell r="X157">
            <v>1</v>
          </cell>
          <cell r="Y157">
            <v>23.2959</v>
          </cell>
          <cell r="Z157">
            <v>1.8700000000000001E-2</v>
          </cell>
          <cell r="AA157">
            <v>23.277200000000001</v>
          </cell>
          <cell r="AB157" t="e">
            <v>#N/A</v>
          </cell>
          <cell r="AC157" t="e">
            <v>#N/A</v>
          </cell>
          <cell r="AD157" t="str">
            <v>0244-28</v>
          </cell>
          <cell r="AE157" t="str">
            <v>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 &amp; aws s3 cp s3://rtdc.mdm.uploadarchive/RTDC4039/2016-07-30/ "C:\Users\stu\Documents\Analysis\2016-02-23 RTDC Observations"\RTDC4039\2016-07-30 --recursive &amp; "C:\Users\stu\Documents\GitHub\mrs-test-scripts\Headless Mode &amp; Sideloading\WalkAndUnGZ.bat" "C:\Users\stu\Documents\Analysis\2016-02-23 RTDC Observations"\RTDC4039\2016-07-30</v>
          </cell>
        </row>
        <row r="158">
          <cell r="A158" t="str">
            <v>304-28</v>
          </cell>
          <cell r="B158">
            <v>4010</v>
          </cell>
          <cell r="C158" t="str">
            <v>DE.1.0.7.0</v>
          </cell>
          <cell r="D158" t="str">
            <v>300:25774</v>
          </cell>
          <cell r="E158">
            <v>42579.140787037039</v>
          </cell>
          <cell r="F158">
            <v>42579.142083333332</v>
          </cell>
          <cell r="G158">
            <v>1</v>
          </cell>
          <cell r="H158" t="str">
            <v>300:25021</v>
          </cell>
          <cell r="I158">
            <v>42579.144849537035</v>
          </cell>
          <cell r="J158">
            <v>0</v>
          </cell>
          <cell r="K158" t="str">
            <v>4009/4010</v>
          </cell>
          <cell r="L158" t="str">
            <v>SPECTOR</v>
          </cell>
          <cell r="M158">
            <v>2.7662037027766928E-3</v>
          </cell>
          <cell r="N158">
            <v>3.9833333319984376</v>
          </cell>
          <cell r="S158">
            <v>0</v>
          </cell>
          <cell r="T158" t="str">
            <v>Southbound</v>
          </cell>
          <cell r="U158">
            <v>0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https://search-rtdc-monitor-bjffxe2xuh6vdkpspy63sjmuny.us-east-1.es.amazonaws.com/_plugin/kibana/#/discover/Steve-Slow-Train-Analysis-(2080s-and-2083s)?_g=(refreshInterval:(display:Off,section:0,value:0),time:(from:'2016-07-28 02:22:44-0600',mode:absolute,to:'2016-07-28 04:28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58" t="str">
            <v>Y</v>
          </cell>
          <cell r="X158">
            <v>60</v>
          </cell>
          <cell r="Y158">
            <v>2.5773999999999999</v>
          </cell>
          <cell r="Z158">
            <v>2.5021</v>
          </cell>
          <cell r="AA158">
            <v>7.5299999999999923E-2</v>
          </cell>
          <cell r="AB158" t="e">
            <v>#N/A</v>
          </cell>
          <cell r="AC158" t="e">
            <v>#N/A</v>
          </cell>
          <cell r="AD158" t="str">
            <v>0304-28</v>
          </cell>
          <cell r="AE158" t="str">
    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    </cell>
        </row>
        <row r="159">
          <cell r="A159" t="str">
            <v>306-28</v>
          </cell>
          <cell r="B159">
            <v>4008</v>
          </cell>
          <cell r="C159" t="str">
            <v>DE.1.0.7.0</v>
          </cell>
          <cell r="D159" t="str">
            <v>300:25120</v>
          </cell>
          <cell r="E159">
            <v>42579.156493055554</v>
          </cell>
          <cell r="F159">
            <v>42579.158599537041</v>
          </cell>
          <cell r="G159">
            <v>3</v>
          </cell>
          <cell r="H159" t="str">
            <v>300:24597</v>
          </cell>
          <cell r="I159">
            <v>42579.159826388888</v>
          </cell>
          <cell r="J159">
            <v>0</v>
          </cell>
          <cell r="K159" t="str">
            <v>4007/4008</v>
          </cell>
          <cell r="L159" t="str">
            <v>MALAVE</v>
          </cell>
          <cell r="M159">
            <v>1.2268518476048484E-3</v>
          </cell>
          <cell r="N159">
            <v>1.7666666605509818</v>
          </cell>
          <cell r="S159">
            <v>0</v>
          </cell>
          <cell r="T159" t="str">
            <v>Southbound</v>
          </cell>
          <cell r="U159">
            <v>0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https://search-rtdc-monitor-bjffxe2xuh6vdkpspy63sjmuny.us-east-1.es.amazonaws.com/_plugin/kibana/#/discover/Steve-Slow-Train-Analysis-(2080s-and-2083s)?_g=(refreshInterval:(display:Off,section:0,value:0),time:(from:'2016-07-28 02:45:21-0600',mode:absolute,to:'2016-07-28 04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9" t="str">
            <v>Y</v>
          </cell>
          <cell r="X159">
            <v>2</v>
          </cell>
          <cell r="Y159">
            <v>2.512</v>
          </cell>
          <cell r="Z159">
            <v>2.4597000000000002</v>
          </cell>
          <cell r="AA159">
            <v>5.2299999999999791E-2</v>
          </cell>
          <cell r="AB159" t="e">
            <v>#N/A</v>
          </cell>
          <cell r="AC159" t="e">
            <v>#N/A</v>
          </cell>
          <cell r="AD159" t="str">
            <v>0306-28</v>
          </cell>
          <cell r="AE159" t="str">
    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    </cell>
        </row>
        <row r="160">
          <cell r="A160" t="str">
            <v>309-28</v>
          </cell>
          <cell r="B160">
            <v>4018</v>
          </cell>
          <cell r="C160" t="str">
            <v>DE.1.0.7.0</v>
          </cell>
          <cell r="D160" t="str">
            <v>204:446</v>
          </cell>
          <cell r="E160">
            <v>42580.026180555556</v>
          </cell>
          <cell r="F160">
            <v>42580.030324074076</v>
          </cell>
          <cell r="G160">
            <v>5</v>
          </cell>
          <cell r="H160" t="str">
            <v>300:23306</v>
          </cell>
          <cell r="I160">
            <v>42580.038958333331</v>
          </cell>
          <cell r="J160">
            <v>0</v>
          </cell>
          <cell r="K160" t="str">
            <v>4017/4018</v>
          </cell>
          <cell r="L160" t="str">
            <v>HAITHCOX</v>
          </cell>
          <cell r="M160">
            <v>8.6342592549044639E-3</v>
          </cell>
          <cell r="N160">
            <v>12.433333327062428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https://search-rtdc-monitor-bjffxe2xuh6vdkpspy63sjmuny.us-east-1.es.amazonaws.com/_plugin/kibana/#/discover/Steve-Slow-Train-Analysis-(2080s-and-2083s)?_g=(refreshInterval:(display:Off,section:0,value:0),time:(from:'2016-07-28 23:37:42-0600',mode:absolute,to:'2016-07-29 01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0" t="str">
            <v>Y</v>
          </cell>
          <cell r="X160">
            <v>3</v>
          </cell>
          <cell r="Y160">
            <v>4.4600000000000001E-2</v>
          </cell>
          <cell r="Z160">
            <v>2.3306</v>
          </cell>
          <cell r="AA160">
            <v>2.286</v>
          </cell>
          <cell r="AB160" t="e">
            <v>#N/A</v>
          </cell>
          <cell r="AC160" t="e">
            <v>#N/A</v>
          </cell>
          <cell r="AD160" t="str">
            <v>0309-28</v>
          </cell>
          <cell r="AE160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61">
          <cell r="A161" t="str">
            <v>311-28</v>
          </cell>
          <cell r="B161">
            <v>4031</v>
          </cell>
          <cell r="C161" t="str">
            <v>DE.1.0.7.0</v>
          </cell>
          <cell r="D161" t="str">
            <v>204:460</v>
          </cell>
          <cell r="E161">
            <v>42580.047997685186</v>
          </cell>
          <cell r="F161">
            <v>42580.048668981479</v>
          </cell>
          <cell r="G161">
            <v>0</v>
          </cell>
          <cell r="H161" t="str">
            <v>300:23308</v>
          </cell>
          <cell r="I161">
            <v>42580.055914351855</v>
          </cell>
          <cell r="J161">
            <v>0</v>
          </cell>
          <cell r="K161" t="str">
            <v>4031/4032</v>
          </cell>
          <cell r="L161" t="str">
            <v>COOLAHAN</v>
          </cell>
          <cell r="M161">
            <v>7.2453703760402277E-3</v>
          </cell>
          <cell r="N161">
            <v>10.433333341497928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https://search-rtdc-monitor-bjffxe2xuh6vdkpspy63sjmuny.us-east-1.es.amazonaws.com/_plugin/kibana/#/discover/Steve-Slow-Train-Analysis-(2080s-and-2083s)?_g=(refreshInterval:(display:Off,section:0,value:0),time:(from:'2016-07-29 00:09:07-0600',mode:absolute,to:'2016-07-29 02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1" t="str">
            <v>Y</v>
          </cell>
          <cell r="X161">
            <v>2</v>
          </cell>
          <cell r="Y161">
            <v>4.5999999999999999E-2</v>
          </cell>
          <cell r="Z161">
            <v>2.3308</v>
          </cell>
          <cell r="AA161">
            <v>2.2848000000000002</v>
          </cell>
          <cell r="AB161" t="e">
            <v>#N/A</v>
          </cell>
          <cell r="AC161" t="e">
            <v>#N/A</v>
          </cell>
          <cell r="AD161" t="str">
            <v>0311-28</v>
          </cell>
          <cell r="AE161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162">
          <cell r="A162" t="str">
            <v>313-28</v>
          </cell>
          <cell r="B162">
            <v>4014</v>
          </cell>
          <cell r="C162" t="str">
            <v>DE.1.0.7.0</v>
          </cell>
          <cell r="D162" t="str">
            <v>204:437</v>
          </cell>
          <cell r="E162">
            <v>42580.067997685182</v>
          </cell>
          <cell r="F162">
            <v>42580.06890046296</v>
          </cell>
          <cell r="G162">
            <v>1</v>
          </cell>
          <cell r="H162" t="str">
            <v>300:23308</v>
          </cell>
          <cell r="I162">
            <v>42580.07953703704</v>
          </cell>
          <cell r="J162">
            <v>0</v>
          </cell>
          <cell r="K162" t="str">
            <v>4013/4014</v>
          </cell>
          <cell r="L162" t="str">
            <v>LEVIN</v>
          </cell>
          <cell r="M162">
            <v>1.0636574079398997E-2</v>
          </cell>
          <cell r="N162">
            <v>15.316666674334556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https://search-rtdc-monitor-bjffxe2xuh6vdkpspy63sjmuny.us-east-1.es.amazonaws.com/_plugin/kibana/#/discover/Steve-Slow-Train-Analysis-(2080s-and-2083s)?_g=(refreshInterval:(display:Off,section:0,value:0),time:(from:'2016-07-29 00:37:55-0600',mode:absolute,to:'2016-07-29 02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2" t="str">
            <v>Y</v>
          </cell>
          <cell r="X162">
            <v>2</v>
          </cell>
          <cell r="Y162">
            <v>4.3700000000000003E-2</v>
          </cell>
          <cell r="Z162">
            <v>2.3308</v>
          </cell>
          <cell r="AA162">
            <v>2.2871000000000001</v>
          </cell>
          <cell r="AB162" t="e">
            <v>#N/A</v>
          </cell>
          <cell r="AC162" t="e">
            <v>#N/A</v>
          </cell>
          <cell r="AD162" t="str">
            <v>0313-28</v>
          </cell>
          <cell r="AE162" t="str">
            <v>aws s3 cp s3://rtdc.mdm.uploadarchive/RTDC4014/2016-07-29/ "C:\Users\stu\Documents\Analysis\2016-02-23 RTDC Observations"\RTDC4014\2016-07-29 --recursive &amp; "C:\Users\stu\Documents\GitHub\mrs-test-scripts\Headless Mode &amp; Sideloading\WalkAndUnGZ.bat" "C:\Users\stu\Documents\Analysis\2016-02-23 RTDC Observations"\RTDC4014\2016-07-29 &amp; 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</v>
          </cell>
        </row>
        <row r="163">
          <cell r="A163" t="str">
            <v>315-28</v>
          </cell>
          <cell r="B163">
            <v>4040</v>
          </cell>
          <cell r="C163" t="str">
            <v>DE.1.0.7.0</v>
          </cell>
          <cell r="D163" t="str">
            <v>204:486</v>
          </cell>
          <cell r="E163">
            <v>42580.090138888889</v>
          </cell>
          <cell r="F163">
            <v>42580.091168981482</v>
          </cell>
          <cell r="G163">
            <v>1</v>
          </cell>
          <cell r="H163" t="str">
            <v>300:23314</v>
          </cell>
          <cell r="I163">
            <v>42580.101331018515</v>
          </cell>
          <cell r="J163">
            <v>0</v>
          </cell>
          <cell r="K163" t="str">
            <v>4039/4040</v>
          </cell>
          <cell r="L163" t="str">
            <v>STURGEON</v>
          </cell>
          <cell r="M163">
            <v>1.0162037033296656E-2</v>
          </cell>
          <cell r="N163">
            <v>14.633333327947184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https://search-rtdc-monitor-bjffxe2xuh6vdkpspy63sjmuny.us-east-1.es.amazonaws.com/_plugin/kibana/#/discover/Steve-Slow-Train-Analysis-(2080s-and-2083s)?_g=(refreshInterval:(display:Off,section:0,value:0),time:(from:'2016-07-29 01:09:48-0600',mode:absolute,to:'2016-07-29 03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3" t="str">
            <v>Y</v>
          </cell>
          <cell r="X163">
            <v>2</v>
          </cell>
          <cell r="Y163">
            <v>4.8599999999999997E-2</v>
          </cell>
          <cell r="Z163">
            <v>2.3313999999999999</v>
          </cell>
          <cell r="AA163">
            <v>2.2827999999999999</v>
          </cell>
          <cell r="AB163" t="e">
            <v>#N/A</v>
          </cell>
          <cell r="AC163" t="e">
            <v>#N/A</v>
          </cell>
          <cell r="AD163" t="str">
            <v>0315-28</v>
          </cell>
          <cell r="AE163" t="str">
            <v>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 &amp; aws s3 cp s3://rtdc.mdm.uploadarchive/RTDC4040/2016-07-30/ "C:\Users\stu\Documents\Analysis\2016-02-23 RTDC Observations"\RTDC4040\2016-07-30 --recursive &amp; "C:\Users\stu\Documents\GitHub\mrs-test-scripts\Headless Mode &amp; Sideloading\WalkAndUnGZ.bat" "C:\Users\stu\Documents\Analysis\2016-02-23 RTDC Observations"\RTDC4040\2016-07-30</v>
          </cell>
        </row>
        <row r="164">
          <cell r="A164" t="str">
            <v>800-28</v>
          </cell>
          <cell r="B164">
            <v>4019</v>
          </cell>
          <cell r="C164" t="str">
            <v>DE.1.0.7.0</v>
          </cell>
          <cell r="D164" t="str">
            <v>300:58626</v>
          </cell>
          <cell r="E164">
            <v>42579.21465277778</v>
          </cell>
          <cell r="F164">
            <v>42579.215462962966</v>
          </cell>
          <cell r="G164">
            <v>1</v>
          </cell>
          <cell r="H164" t="str">
            <v>204:827</v>
          </cell>
          <cell r="I164">
            <v>42579.226377314815</v>
          </cell>
          <cell r="J164">
            <v>0</v>
          </cell>
          <cell r="K164" t="str">
            <v>4019/4020</v>
          </cell>
          <cell r="L164" t="str">
            <v>YORK</v>
          </cell>
          <cell r="M164">
            <v>1.0914351849351078E-2</v>
          </cell>
          <cell r="N164">
            <v>15.716666663065553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https://search-rtdc-monitor-bjffxe2xuh6vdkpspy63sjmuny.us-east-1.es.amazonaws.com/_plugin/kibana/#/discover/Steve-Slow-Train-Analysis-(2080s-and-2083s)?_g=(refreshInterval:(display:Off,section:0,value:0),time:(from:'2016-07-28 04:09:06-0600',mode:absolute,to:'2016-07-28 06:25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4" t="str">
            <v>N</v>
          </cell>
          <cell r="X164">
            <v>485</v>
          </cell>
          <cell r="Y164">
            <v>5.8625999999999996</v>
          </cell>
          <cell r="Z164">
            <v>8.2699999999999996E-2</v>
          </cell>
          <cell r="AA164">
            <v>5.7798999999999996</v>
          </cell>
          <cell r="AB164" t="e">
            <v>#N/A</v>
          </cell>
          <cell r="AC164" t="e">
            <v>#N/A</v>
          </cell>
          <cell r="AD164" t="str">
            <v>0800-28</v>
          </cell>
          <cell r="AE164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165">
          <cell r="A165" t="str">
            <v>801-28</v>
          </cell>
          <cell r="B165">
            <v>4020</v>
          </cell>
          <cell r="C165" t="str">
            <v>DE.1.0.7.0</v>
          </cell>
          <cell r="D165" t="str">
            <v>204:1116</v>
          </cell>
          <cell r="E165">
            <v>42579.227662037039</v>
          </cell>
          <cell r="F165">
            <v>42579.22859953704</v>
          </cell>
          <cell r="G165">
            <v>1</v>
          </cell>
          <cell r="H165" t="str">
            <v>300:58916</v>
          </cell>
          <cell r="I165">
            <v>42579.253993055558</v>
          </cell>
          <cell r="J165">
            <v>0</v>
          </cell>
          <cell r="K165" t="str">
            <v>4019/4020</v>
          </cell>
          <cell r="L165" t="str">
            <v>YORK</v>
          </cell>
          <cell r="M165">
            <v>2.5393518517375924E-2</v>
          </cell>
          <cell r="N165">
            <v>36.56666666502133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https://search-rtdc-monitor-bjffxe2xuh6vdkpspy63sjmuny.us-east-1.es.amazonaws.com/_plugin/kibana/#/discover/Steve-Slow-Train-Analysis-(2080s-and-2083s)?_g=(refreshInterval:(display:Off,section:0,value:0),time:(from:'2016-07-28 04:27:50-0600',mode:absolute,to:'2016-07-28 07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5" t="str">
            <v>N</v>
          </cell>
          <cell r="X165">
            <v>1</v>
          </cell>
          <cell r="Y165">
            <v>0.1116</v>
          </cell>
          <cell r="Z165">
            <v>5.8916000000000004</v>
          </cell>
          <cell r="AA165">
            <v>5.78</v>
          </cell>
          <cell r="AB165" t="e">
            <v>#N/A</v>
          </cell>
          <cell r="AC165" t="e">
            <v>#N/A</v>
          </cell>
          <cell r="AD165" t="str">
            <v>0801-28</v>
          </cell>
          <cell r="AE165" t="str">
            <v>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 &amp; 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</v>
          </cell>
        </row>
        <row r="166">
          <cell r="A166" t="str">
            <v>802-28</v>
          </cell>
          <cell r="B166">
            <v>4019</v>
          </cell>
          <cell r="C166" t="str">
            <v>DE.1.0.7.0</v>
          </cell>
          <cell r="D166" t="str">
            <v>300:58592</v>
          </cell>
          <cell r="E166">
            <v>42579.254803240743</v>
          </cell>
          <cell r="F166">
            <v>42579.255462962959</v>
          </cell>
          <cell r="G166">
            <v>0</v>
          </cell>
          <cell r="H166" t="str">
            <v>204:762</v>
          </cell>
          <cell r="I166">
            <v>42579.267916666664</v>
          </cell>
          <cell r="J166">
            <v>0</v>
          </cell>
          <cell r="K166" t="str">
            <v>4019/4020</v>
          </cell>
          <cell r="L166" t="str">
            <v>YORK</v>
          </cell>
          <cell r="M166">
            <v>1.2453703704522923E-2</v>
          </cell>
          <cell r="N166">
            <v>17.933333334513009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https://search-rtdc-monitor-bjffxe2xuh6vdkpspy63sjmuny.us-east-1.es.amazonaws.com/_plugin/kibana/#/discover/Steve-Slow-Train-Analysis-(2080s-and-2083s)?_g=(refreshInterval:(display:Off,section:0,value:0),time:(from:'2016-07-28 05:06:55-0600',mode:absolute,to:'2016-07-28 07:25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6" t="str">
            <v>N</v>
          </cell>
          <cell r="X166">
            <v>1</v>
          </cell>
          <cell r="Y166">
            <v>5.8592000000000004</v>
          </cell>
          <cell r="Z166">
            <v>7.6200000000000004E-2</v>
          </cell>
          <cell r="AA166">
            <v>5.7830000000000004</v>
          </cell>
          <cell r="AB166" t="e">
            <v>#N/A</v>
          </cell>
          <cell r="AC166" t="e">
            <v>#N/A</v>
          </cell>
          <cell r="AD166" t="str">
            <v>0802-28</v>
          </cell>
          <cell r="AE166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167">
          <cell r="A167" t="str">
            <v>803-28</v>
          </cell>
          <cell r="B167">
            <v>4038</v>
          </cell>
          <cell r="C167" t="str">
            <v>DE.1.0.7.0</v>
          </cell>
          <cell r="D167" t="str">
            <v>204:356</v>
          </cell>
          <cell r="E167">
            <v>42579.258553240739</v>
          </cell>
          <cell r="F167">
            <v>42579.260138888887</v>
          </cell>
          <cell r="G167">
            <v>2</v>
          </cell>
          <cell r="H167" t="str">
            <v>204:884</v>
          </cell>
          <cell r="I167">
            <v>42579.267511574071</v>
          </cell>
          <cell r="J167">
            <v>0</v>
          </cell>
          <cell r="K167" t="str">
            <v>4037/4038</v>
          </cell>
          <cell r="L167" t="str">
            <v>ROBINSON</v>
          </cell>
          <cell r="M167">
            <v>7.3726851842366159E-3</v>
          </cell>
          <cell r="P167">
            <v>10.616666665300727</v>
          </cell>
          <cell r="R167" t="str">
            <v>DUS 14N - dispatcher did not send clear request</v>
          </cell>
          <cell r="S167">
            <v>0</v>
          </cell>
          <cell r="T167" t="str">
            <v>NorthBound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https://search-rtdc-monitor-bjffxe2xuh6vdkpspy63sjmuny.us-east-1.es.amazonaws.com/_plugin/kibana/#/discover/Steve-Slow-Train-Analysis-(2080s-and-2083s)?_g=(refreshInterval:(display:Off,section:0,value:0),time:(from:'2016-07-28 05:12:19-0600',mode:absolute,to:'2016-07-28 07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7" t="str">
            <v>Y</v>
          </cell>
          <cell r="X167">
            <v>1</v>
          </cell>
          <cell r="Y167">
            <v>3.56E-2</v>
          </cell>
          <cell r="Z167">
            <v>8.8400000000000006E-2</v>
          </cell>
          <cell r="AA167">
            <v>5.2800000000000007E-2</v>
          </cell>
          <cell r="AB167" t="e">
            <v>#N/A</v>
          </cell>
          <cell r="AC167" t="e">
            <v>#N/A</v>
          </cell>
          <cell r="AD167" t="str">
            <v>0803-28</v>
          </cell>
          <cell r="AE167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68">
          <cell r="A168" t="str">
            <v>804-28</v>
          </cell>
          <cell r="B168">
            <v>4037</v>
          </cell>
          <cell r="C168" t="str">
            <v>DE.1.0.7.0</v>
          </cell>
          <cell r="D168" t="str">
            <v>300:58611</v>
          </cell>
          <cell r="E168">
            <v>42579.277743055558</v>
          </cell>
          <cell r="F168">
            <v>42579.278773148151</v>
          </cell>
          <cell r="G168">
            <v>1</v>
          </cell>
          <cell r="H168" t="str">
            <v>204:692</v>
          </cell>
          <cell r="I168">
            <v>42579.289305555554</v>
          </cell>
          <cell r="J168">
            <v>0</v>
          </cell>
          <cell r="K168" t="str">
            <v>4037/4038</v>
          </cell>
          <cell r="L168" t="str">
            <v>ROBINSON</v>
          </cell>
          <cell r="M168">
            <v>1.0532407402934041E-2</v>
          </cell>
          <cell r="N168">
            <v>15.166666660225019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https://search-rtdc-monitor-bjffxe2xuh6vdkpspy63sjmuny.us-east-1.es.amazonaws.com/_plugin/kibana/#/discover/Steve-Slow-Train-Analysis-(2080s-and-2083s)?_g=(refreshInterval:(display:Off,section:0,value:0),time:(from:'2016-07-28 05:39:57-0600',mode:absolute,to:'2016-07-28 07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8" t="str">
            <v>N</v>
          </cell>
          <cell r="X168">
            <v>1</v>
          </cell>
          <cell r="Y168">
            <v>5.8611000000000004</v>
          </cell>
          <cell r="Z168">
            <v>6.9199999999999998E-2</v>
          </cell>
          <cell r="AA168">
            <v>5.7919</v>
          </cell>
          <cell r="AB168" t="e">
            <v>#N/A</v>
          </cell>
          <cell r="AC168" t="e">
            <v>#N/A</v>
          </cell>
          <cell r="AD168" t="str">
            <v>0804-28</v>
          </cell>
          <cell r="AE168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69">
          <cell r="A169" t="str">
            <v>805-28</v>
          </cell>
          <cell r="B169">
            <v>4020</v>
          </cell>
          <cell r="C169" t="str">
            <v>DE.1.0.7.0</v>
          </cell>
          <cell r="D169" t="str">
            <v>204:1056</v>
          </cell>
          <cell r="E169">
            <v>42579.268726851849</v>
          </cell>
          <cell r="F169">
            <v>42579.269560185188</v>
          </cell>
          <cell r="G169">
            <v>1</v>
          </cell>
          <cell r="H169" t="str">
            <v>300:58916</v>
          </cell>
          <cell r="I169">
            <v>42579.295335648145</v>
          </cell>
          <cell r="J169">
            <v>0</v>
          </cell>
          <cell r="K169" t="str">
            <v>4019/4020</v>
          </cell>
          <cell r="L169" t="str">
            <v>YORK</v>
          </cell>
          <cell r="M169">
            <v>2.5775462956517003E-2</v>
          </cell>
          <cell r="N169">
            <v>37.116666657384485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https://search-rtdc-monitor-bjffxe2xuh6vdkpspy63sjmuny.us-east-1.es.amazonaws.com/_plugin/kibana/#/discover/Steve-Slow-Train-Analysis-(2080s-and-2083s)?_g=(refreshInterval:(display:Off,section:0,value:0),time:(from:'2016-07-28 05:26:58-0600',mode:absolute,to:'2016-07-28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69" t="str">
            <v>N</v>
          </cell>
          <cell r="X169">
            <v>1</v>
          </cell>
          <cell r="Y169">
            <v>0.1056</v>
          </cell>
          <cell r="Z169">
            <v>5.8916000000000004</v>
          </cell>
          <cell r="AA169">
            <v>5.7860000000000005</v>
          </cell>
          <cell r="AB169" t="e">
            <v>#N/A</v>
          </cell>
          <cell r="AC169" t="e">
            <v>#N/A</v>
          </cell>
          <cell r="AD169" t="str">
            <v>0805-28</v>
          </cell>
          <cell r="AE169" t="str">
            <v>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 &amp; 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</v>
          </cell>
        </row>
        <row r="170">
          <cell r="A170" t="str">
            <v>806-28</v>
          </cell>
          <cell r="B170">
            <v>4019</v>
          </cell>
          <cell r="C170" t="str">
            <v>DE.1.0.7.0</v>
          </cell>
          <cell r="D170" t="str">
            <v>300:58600</v>
          </cell>
          <cell r="E170">
            <v>42579.297164351854</v>
          </cell>
          <cell r="F170">
            <v>42579.297951388886</v>
          </cell>
          <cell r="G170">
            <v>1</v>
          </cell>
          <cell r="H170" t="str">
            <v>204:757</v>
          </cell>
          <cell r="I170">
            <v>42579.309421296297</v>
          </cell>
          <cell r="J170">
            <v>0</v>
          </cell>
          <cell r="K170" t="str">
            <v>4019/4020</v>
          </cell>
          <cell r="L170" t="str">
            <v>YORK</v>
          </cell>
          <cell r="M170">
            <v>1.1469907411083113E-2</v>
          </cell>
          <cell r="N170">
            <v>16.516666671959683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https://search-rtdc-monitor-bjffxe2xuh6vdkpspy63sjmuny.us-east-1.es.amazonaws.com/_plugin/kibana/#/discover/Steve-Slow-Train-Analysis-(2080s-and-2083s)?_g=(refreshInterval:(display:Off,section:0,value:0),time:(from:'2016-07-28 06:07:55-0600',mode:absolute,to:'2016-07-28 08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0" t="str">
            <v>N</v>
          </cell>
          <cell r="X170">
            <v>1</v>
          </cell>
          <cell r="Y170">
            <v>5.86</v>
          </cell>
          <cell r="Z170">
            <v>7.5700000000000003E-2</v>
          </cell>
          <cell r="AA170">
            <v>5.7843</v>
          </cell>
          <cell r="AB170" t="e">
            <v>#N/A</v>
          </cell>
          <cell r="AC170" t="e">
            <v>#N/A</v>
          </cell>
          <cell r="AD170" t="str">
            <v>0806-28</v>
          </cell>
          <cell r="AE170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171">
          <cell r="A171" t="str">
            <v>807-28</v>
          </cell>
          <cell r="B171">
            <v>4038</v>
          </cell>
          <cell r="C171" t="str">
            <v>DE.1.0.7.0</v>
          </cell>
          <cell r="D171" t="str">
            <v>204:981</v>
          </cell>
          <cell r="E171">
            <v>42579.299872685187</v>
          </cell>
          <cell r="F171">
            <v>42579.304120370369</v>
          </cell>
          <cell r="G171">
            <v>6</v>
          </cell>
          <cell r="H171" t="str">
            <v>300:58909</v>
          </cell>
          <cell r="I171">
            <v>42579.316608796296</v>
          </cell>
          <cell r="J171">
            <v>0</v>
          </cell>
          <cell r="K171" t="str">
            <v>4037/4038</v>
          </cell>
          <cell r="L171" t="str">
            <v>ROBINSON</v>
          </cell>
          <cell r="M171">
            <v>1.2488425927585922E-2</v>
          </cell>
          <cell r="N171">
            <v>17.983333335723728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https://search-rtdc-monitor-bjffxe2xuh6vdkpspy63sjmuny.us-east-1.es.amazonaws.com/_plugin/kibana/#/discover/Steve-Slow-Train-Analysis-(2080s-and-2083s)?_g=(refreshInterval:(display:Off,section:0,value:0),time:(from:'2016-07-28 06:11:49-0600',mode:absolute,to:'2016-07-28 08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1" t="str">
            <v>N</v>
          </cell>
          <cell r="X171">
            <v>1</v>
          </cell>
          <cell r="Y171">
            <v>9.8100000000000007E-2</v>
          </cell>
          <cell r="Z171">
            <v>5.8909000000000002</v>
          </cell>
          <cell r="AA171">
            <v>5.7928000000000006</v>
          </cell>
          <cell r="AB171" t="e">
            <v>#N/A</v>
          </cell>
          <cell r="AC171" t="e">
            <v>#N/A</v>
          </cell>
          <cell r="AD171" t="str">
            <v>0807-28</v>
          </cell>
          <cell r="AE171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72">
          <cell r="A172" t="str">
            <v>808-28</v>
          </cell>
          <cell r="B172">
            <v>4037</v>
          </cell>
          <cell r="C172" t="str">
            <v>DE.1.0.7.0</v>
          </cell>
          <cell r="D172" t="str">
            <v>300:58587</v>
          </cell>
          <cell r="E172">
            <v>42579.317372685182</v>
          </cell>
          <cell r="F172">
            <v>42579.318703703706</v>
          </cell>
          <cell r="G172">
            <v>1</v>
          </cell>
          <cell r="H172" t="str">
            <v>204:692</v>
          </cell>
          <cell r="I172">
            <v>42579.331192129626</v>
          </cell>
          <cell r="J172">
            <v>0</v>
          </cell>
          <cell r="K172" t="str">
            <v>4037/4038</v>
          </cell>
          <cell r="L172" t="str">
            <v>ROBINSON</v>
          </cell>
          <cell r="M172">
            <v>1.2488425920309965E-2</v>
          </cell>
          <cell r="N172">
            <v>17.983333325246349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https://search-rtdc-monitor-bjffxe2xuh6vdkpspy63sjmuny.us-east-1.es.amazonaws.com/_plugin/kibana/#/discover/Steve-Slow-Train-Analysis-(2080s-and-2083s)?_g=(refreshInterval:(display:Off,section:0,value:0),time:(from:'2016-07-28 06:37:01-0600',mode:absolute,to:'2016-07-28 08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2" t="str">
            <v>N</v>
          </cell>
          <cell r="X172">
            <v>1</v>
          </cell>
          <cell r="Y172">
            <v>5.8586999999999998</v>
          </cell>
          <cell r="Z172">
            <v>6.9199999999999998E-2</v>
          </cell>
          <cell r="AA172">
            <v>5.7894999999999994</v>
          </cell>
          <cell r="AB172" t="e">
            <v>#N/A</v>
          </cell>
          <cell r="AC172" t="e">
            <v>#N/A</v>
          </cell>
          <cell r="AD172" t="str">
            <v>0808-28</v>
          </cell>
          <cell r="AE172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73">
          <cell r="A173" t="str">
            <v>809-28</v>
          </cell>
          <cell r="B173">
            <v>4020</v>
          </cell>
          <cell r="C173" t="str">
            <v>DE.1.0.7.0</v>
          </cell>
          <cell r="D173" t="str">
            <v>204:1055</v>
          </cell>
          <cell r="E173">
            <v>42579.310439814813</v>
          </cell>
          <cell r="F173">
            <v>42579.311157407406</v>
          </cell>
          <cell r="G173">
            <v>1</v>
          </cell>
          <cell r="H173" t="str">
            <v>300:58916</v>
          </cell>
          <cell r="I173">
            <v>42579.336875000001</v>
          </cell>
          <cell r="J173">
            <v>0</v>
          </cell>
          <cell r="K173" t="str">
            <v>4019/4020</v>
          </cell>
          <cell r="L173" t="str">
            <v>YORK</v>
          </cell>
          <cell r="M173">
            <v>2.5717592594446614E-2</v>
          </cell>
          <cell r="N173">
            <v>37.033333336003125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https://search-rtdc-monitor-bjffxe2xuh6vdkpspy63sjmuny.us-east-1.es.amazonaws.com/_plugin/kibana/#/discover/Steve-Slow-Train-Analysis-(2080s-and-2083s)?_g=(refreshInterval:(display:Off,section:0,value:0),time:(from:'2016-07-28 06:27:02-0600',mode:absolute,to:'2016-07-28 09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3" t="str">
            <v>N</v>
          </cell>
          <cell r="X173">
            <v>1</v>
          </cell>
          <cell r="Y173">
            <v>0.1055</v>
          </cell>
          <cell r="Z173">
            <v>5.8916000000000004</v>
          </cell>
          <cell r="AA173">
            <v>5.7861000000000002</v>
          </cell>
          <cell r="AB173" t="e">
            <v>#N/A</v>
          </cell>
          <cell r="AC173" t="e">
            <v>#N/A</v>
          </cell>
          <cell r="AD173" t="str">
            <v>0809-28</v>
          </cell>
          <cell r="AE173" t="str">
            <v>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 &amp; 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</v>
          </cell>
        </row>
        <row r="174">
          <cell r="A174" t="str">
            <v>810-28</v>
          </cell>
          <cell r="B174">
            <v>4019</v>
          </cell>
          <cell r="C174" t="str">
            <v>DE.1.0.7.0</v>
          </cell>
          <cell r="D174" t="str">
            <v>300:58609</v>
          </cell>
          <cell r="E174">
            <v>42579.339305555557</v>
          </cell>
          <cell r="F174">
            <v>42579.339965277781</v>
          </cell>
          <cell r="G174">
            <v>0</v>
          </cell>
          <cell r="H174" t="str">
            <v>204:789</v>
          </cell>
          <cell r="I174">
            <v>42579.351701388892</v>
          </cell>
          <cell r="J174">
            <v>0</v>
          </cell>
          <cell r="K174" t="str">
            <v>4019/4020</v>
          </cell>
          <cell r="L174" t="str">
            <v>YORK</v>
          </cell>
          <cell r="M174">
            <v>1.17361111115315E-2</v>
          </cell>
          <cell r="N174">
            <v>16.90000000060536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https://search-rtdc-monitor-bjffxe2xuh6vdkpspy63sjmuny.us-east-1.es.amazonaws.com/_plugin/kibana/#/discover/Steve-Slow-Train-Analysis-(2080s-and-2083s)?_g=(refreshInterval:(display:Off,section:0,value:0),time:(from:'2016-07-28 07:08:36-0600',mode:absolute,to:'2016-07-28 09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4" t="str">
            <v>N</v>
          </cell>
          <cell r="X174">
            <v>1</v>
          </cell>
          <cell r="Y174">
            <v>5.8609</v>
          </cell>
          <cell r="Z174">
            <v>7.8899999999999998E-2</v>
          </cell>
          <cell r="AA174">
            <v>5.782</v>
          </cell>
          <cell r="AB174" t="e">
            <v>#N/A</v>
          </cell>
          <cell r="AC174" t="e">
            <v>#N/A</v>
          </cell>
          <cell r="AD174" t="str">
            <v>0810-28</v>
          </cell>
          <cell r="AE174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175">
          <cell r="A175" t="str">
            <v>811-28</v>
          </cell>
          <cell r="B175">
            <v>4038</v>
          </cell>
          <cell r="C175" t="str">
            <v>DE.1.0.7.0</v>
          </cell>
          <cell r="D175" t="str">
            <v>204:981</v>
          </cell>
          <cell r="E175">
            <v>42579.342094907406</v>
          </cell>
          <cell r="F175">
            <v>42579.343032407407</v>
          </cell>
          <cell r="G175">
            <v>1</v>
          </cell>
          <cell r="H175" t="str">
            <v>300:58905</v>
          </cell>
          <cell r="I175">
            <v>42579.358391203707</v>
          </cell>
          <cell r="J175">
            <v>0</v>
          </cell>
          <cell r="K175" t="str">
            <v>4037/4038</v>
          </cell>
          <cell r="L175" t="str">
            <v>ROBINSON</v>
          </cell>
          <cell r="M175">
            <v>1.5358796299551614E-2</v>
          </cell>
          <cell r="N175">
            <v>22.116666671354324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https://search-rtdc-monitor-bjffxe2xuh6vdkpspy63sjmuny.us-east-1.es.amazonaws.com/_plugin/kibana/#/discover/Steve-Slow-Train-Analysis-(2080s-and-2083s)?_g=(refreshInterval:(display:Off,section:0,value:0),time:(from:'2016-07-28 07:12:37-0600',mode:absolute,to:'2016-07-28 09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5" t="str">
            <v>N</v>
          </cell>
          <cell r="X175">
            <v>1</v>
          </cell>
          <cell r="Y175">
            <v>9.8100000000000007E-2</v>
          </cell>
          <cell r="Z175">
            <v>5.8905000000000003</v>
          </cell>
          <cell r="AA175">
            <v>5.7924000000000007</v>
          </cell>
          <cell r="AB175" t="e">
            <v>#N/A</v>
          </cell>
          <cell r="AC175" t="e">
            <v>#N/A</v>
          </cell>
          <cell r="AD175" t="str">
            <v>0811-28</v>
          </cell>
          <cell r="AE175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76">
          <cell r="A176" t="str">
            <v>812-28</v>
          </cell>
          <cell r="B176">
            <v>4037</v>
          </cell>
          <cell r="C176" t="str">
            <v>DE.1.0.7.0</v>
          </cell>
          <cell r="D176" t="str">
            <v>300:58589</v>
          </cell>
          <cell r="E176">
            <v>42579.359363425923</v>
          </cell>
          <cell r="F176">
            <v>42579.361655092594</v>
          </cell>
          <cell r="G176">
            <v>3</v>
          </cell>
          <cell r="H176" t="str">
            <v>204:698</v>
          </cell>
          <cell r="I176">
            <v>42579.373912037037</v>
          </cell>
          <cell r="J176">
            <v>0</v>
          </cell>
          <cell r="K176" t="str">
            <v>4037/4038</v>
          </cell>
          <cell r="L176" t="str">
            <v>ROBINSON</v>
          </cell>
          <cell r="M176">
            <v>1.2256944442924578E-2</v>
          </cell>
          <cell r="N176">
            <v>17.649999997811392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https://search-rtdc-monitor-bjffxe2xuh6vdkpspy63sjmuny.us-east-1.es.amazonaws.com/_plugin/kibana/#/discover/Steve-Slow-Train-Analysis-(2080s-and-2083s)?_g=(refreshInterval:(display:Off,section:0,value:0),time:(from:'2016-07-28 07:37:29-0600',mode:absolute,to:'2016-07-28 09:58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6" t="str">
            <v>N</v>
          </cell>
          <cell r="X176">
            <v>1</v>
          </cell>
          <cell r="Y176">
            <v>5.8589000000000002</v>
          </cell>
          <cell r="Z176">
            <v>6.9800000000000001E-2</v>
          </cell>
          <cell r="AA176">
            <v>5.7891000000000004</v>
          </cell>
          <cell r="AB176" t="e">
            <v>#N/A</v>
          </cell>
          <cell r="AC176" t="e">
            <v>#N/A</v>
          </cell>
          <cell r="AD176" t="str">
            <v>0812-28</v>
          </cell>
          <cell r="AE176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77">
          <cell r="A177" t="str">
            <v>813-28</v>
          </cell>
          <cell r="B177">
            <v>4038</v>
          </cell>
          <cell r="C177" t="str">
            <v>DE.1.0.7.0</v>
          </cell>
          <cell r="D177" t="str">
            <v>204:978</v>
          </cell>
          <cell r="E177">
            <v>42579.384189814817</v>
          </cell>
          <cell r="F177">
            <v>42579.385185185187</v>
          </cell>
          <cell r="G177">
            <v>1</v>
          </cell>
          <cell r="H177" t="str">
            <v>300:58894</v>
          </cell>
          <cell r="I177">
            <v>42579.400671296295</v>
          </cell>
          <cell r="J177">
            <v>1</v>
          </cell>
          <cell r="K177" t="str">
            <v>4037/4038</v>
          </cell>
          <cell r="L177" t="str">
            <v>ROBINSON</v>
          </cell>
          <cell r="M177">
            <v>1.5486111107748002E-2</v>
          </cell>
          <cell r="N177">
            <v>22.299999995157123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https://search-rtdc-monitor-bjffxe2xuh6vdkpspy63sjmuny.us-east-1.es.amazonaws.com/_plugin/kibana/#/discover/Steve-Slow-Train-Analysis-(2080s-and-2083s)?_g=(refreshInterval:(display:Off,section:0,value:0),time:(from:'2016-07-28 08:13:14-0600',mode:absolute,to:'2016-07-28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7" t="str">
            <v>N</v>
          </cell>
          <cell r="X177">
            <v>1</v>
          </cell>
          <cell r="Y177">
            <v>9.7799999999999998E-2</v>
          </cell>
          <cell r="Z177">
            <v>5.8894000000000002</v>
          </cell>
          <cell r="AA177">
            <v>5.7915999999999999</v>
          </cell>
          <cell r="AB177" t="e">
            <v>#N/A</v>
          </cell>
          <cell r="AC177" t="e">
            <v>#N/A</v>
          </cell>
          <cell r="AD177" t="str">
            <v>0813-28</v>
          </cell>
          <cell r="AE177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78">
          <cell r="A178" t="str">
            <v>814-28</v>
          </cell>
          <cell r="B178">
            <v>4037</v>
          </cell>
          <cell r="C178" t="str">
            <v>DE.1.0.7.0</v>
          </cell>
          <cell r="D178" t="str">
            <v>300:58577</v>
          </cell>
          <cell r="E178">
            <v>42579.401736111111</v>
          </cell>
          <cell r="F178">
            <v>42579.402881944443</v>
          </cell>
          <cell r="G178">
            <v>1</v>
          </cell>
          <cell r="H178" t="str">
            <v>204:684</v>
          </cell>
          <cell r="I178">
            <v>42579.415578703702</v>
          </cell>
          <cell r="J178">
            <v>1</v>
          </cell>
          <cell r="K178" t="str">
            <v>4037/4038</v>
          </cell>
          <cell r="L178" t="str">
            <v>ROBINSON</v>
          </cell>
          <cell r="M178">
            <v>1.2696759258687962E-2</v>
          </cell>
          <cell r="N178">
            <v>18.283333332510665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https://search-rtdc-monitor-bjffxe2xuh6vdkpspy63sjmuny.us-east-1.es.amazonaws.com/_plugin/kibana/#/discover/Steve-Slow-Train-Analysis-(2080s-and-2083s)?_g=(refreshInterval:(display:Off,section:0,value:0),time:(from:'2016-07-28 08:38:30-0600',mode:absolute,to:'2016-07-28 10:58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8" t="str">
            <v>N</v>
          </cell>
          <cell r="X178">
            <v>1</v>
          </cell>
          <cell r="Y178">
            <v>5.8577000000000004</v>
          </cell>
          <cell r="Z178">
            <v>6.8400000000000002E-2</v>
          </cell>
          <cell r="AA178">
            <v>5.7893000000000008</v>
          </cell>
          <cell r="AB178" t="e">
            <v>#N/A</v>
          </cell>
          <cell r="AC178" t="e">
            <v>#N/A</v>
          </cell>
          <cell r="AD178" t="str">
            <v>0814-28</v>
          </cell>
          <cell r="AE178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79">
          <cell r="A179" t="str">
            <v>815-28</v>
          </cell>
          <cell r="B179">
            <v>4038</v>
          </cell>
          <cell r="C179" t="str">
            <v>DE.1.0.7.0</v>
          </cell>
          <cell r="D179" t="str">
            <v>204:962</v>
          </cell>
          <cell r="E179">
            <v>42579.425057870372</v>
          </cell>
          <cell r="F179">
            <v>42579.426030092596</v>
          </cell>
          <cell r="G179">
            <v>1</v>
          </cell>
          <cell r="H179" t="str">
            <v>300:58912</v>
          </cell>
          <cell r="I179">
            <v>42579.443159722221</v>
          </cell>
          <cell r="J179">
            <v>1</v>
          </cell>
          <cell r="K179" t="str">
            <v>4037/4038</v>
          </cell>
          <cell r="L179" t="str">
            <v>ROBINSON</v>
          </cell>
          <cell r="M179">
            <v>1.7129629624832887E-2</v>
          </cell>
          <cell r="N179">
            <v>24.666666659759358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https://search-rtdc-monitor-bjffxe2xuh6vdkpspy63sjmuny.us-east-1.es.amazonaws.com/_plugin/kibana/#/discover/Steve-Slow-Train-Analysis-(2080s-and-2083s)?_g=(refreshInterval:(display:Off,section:0,value:0),time:(from:'2016-07-28 09:12:05-0600',mode:absolute,to:'2016-07-28 11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9" t="str">
            <v>N</v>
          </cell>
          <cell r="X179">
            <v>1</v>
          </cell>
          <cell r="Y179">
            <v>9.6199999999999994E-2</v>
          </cell>
          <cell r="Z179">
            <v>5.8912000000000004</v>
          </cell>
          <cell r="AA179">
            <v>5.7950000000000008</v>
          </cell>
          <cell r="AB179" t="e">
            <v>#N/A</v>
          </cell>
          <cell r="AC179" t="e">
            <v>#N/A</v>
          </cell>
          <cell r="AD179" t="str">
            <v>0815-28</v>
          </cell>
          <cell r="AE179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80">
          <cell r="A180" t="str">
            <v>816-28</v>
          </cell>
          <cell r="B180">
            <v>4037</v>
          </cell>
          <cell r="C180" t="str">
            <v>DE.1.0.7.0</v>
          </cell>
          <cell r="D180" t="str">
            <v>300:58594</v>
          </cell>
          <cell r="E180">
            <v>42579.444039351853</v>
          </cell>
          <cell r="F180">
            <v>42579.445138888892</v>
          </cell>
          <cell r="G180">
            <v>1</v>
          </cell>
          <cell r="H180" t="str">
            <v>204:706</v>
          </cell>
          <cell r="I180">
            <v>42579.461157407408</v>
          </cell>
          <cell r="J180">
            <v>0</v>
          </cell>
          <cell r="K180" t="str">
            <v>4037/4038</v>
          </cell>
          <cell r="L180" t="str">
            <v>ROBINSON</v>
          </cell>
          <cell r="M180">
            <v>1.6018518515920732E-2</v>
          </cell>
          <cell r="N180">
            <v>23.066666662925854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https://search-rtdc-monitor-bjffxe2xuh6vdkpspy63sjmuny.us-east-1.es.amazonaws.com/_plugin/kibana/#/discover/Steve-Slow-Train-Analysis-(2080s-and-2083s)?_g=(refreshInterval:(display:Off,section:0,value:0),time:(from:'2016-07-28 09:39:25-0600',mode:absolute,to:'2016-07-28 12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0" t="str">
            <v>N</v>
          </cell>
          <cell r="X180">
            <v>1</v>
          </cell>
          <cell r="Y180">
            <v>5.8593999999999999</v>
          </cell>
          <cell r="Z180">
            <v>7.0599999999999996E-2</v>
          </cell>
          <cell r="AA180">
            <v>5.7888000000000002</v>
          </cell>
          <cell r="AB180" t="e">
            <v>#N/A</v>
          </cell>
          <cell r="AC180" t="e">
            <v>#N/A</v>
          </cell>
          <cell r="AD180" t="str">
            <v>0816-28</v>
          </cell>
          <cell r="AE180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81">
          <cell r="A181" t="str">
            <v>817-28</v>
          </cell>
          <cell r="B181">
            <v>4038</v>
          </cell>
          <cell r="C181" t="str">
            <v>DE.1.0.7.0</v>
          </cell>
          <cell r="D181" t="str">
            <v>204:995</v>
          </cell>
          <cell r="E181">
            <v>42579.467199074075</v>
          </cell>
          <cell r="F181">
            <v>42579.468831018516</v>
          </cell>
          <cell r="G181">
            <v>2</v>
          </cell>
          <cell r="H181" t="str">
            <v>300:58909</v>
          </cell>
          <cell r="I181">
            <v>42579.484513888892</v>
          </cell>
          <cell r="J181">
            <v>0</v>
          </cell>
          <cell r="K181" t="str">
            <v>4037/4038</v>
          </cell>
          <cell r="L181" t="str">
            <v>ROBINSON</v>
          </cell>
          <cell r="M181">
            <v>1.5682870376622304E-2</v>
          </cell>
          <cell r="N181">
            <v>22.583333342336118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https://search-rtdc-monitor-bjffxe2xuh6vdkpspy63sjmuny.us-east-1.es.amazonaws.com/_plugin/kibana/#/discover/Steve-Slow-Train-Analysis-(2080s-and-2083s)?_g=(refreshInterval:(display:Off,section:0,value:0),time:(from:'2016-07-28 10:12:46-0600',mode:absolute,to:'2016-07-28 12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1" t="str">
            <v>N</v>
          </cell>
          <cell r="X181">
            <v>1</v>
          </cell>
          <cell r="Y181">
            <v>9.9500000000000005E-2</v>
          </cell>
          <cell r="Z181">
            <v>5.8909000000000002</v>
          </cell>
          <cell r="AA181">
            <v>5.7914000000000003</v>
          </cell>
          <cell r="AB181" t="e">
            <v>#N/A</v>
          </cell>
          <cell r="AC181" t="e">
            <v>#N/A</v>
          </cell>
          <cell r="AD181" t="str">
            <v>0817-28</v>
          </cell>
          <cell r="AE181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82">
          <cell r="A182" t="str">
            <v>818-28</v>
          </cell>
          <cell r="B182">
            <v>4037</v>
          </cell>
          <cell r="C182" t="str">
            <v>DE.1.0.7.0</v>
          </cell>
          <cell r="D182" t="str">
            <v>300:58589</v>
          </cell>
          <cell r="E182">
            <v>42579.48537037037</v>
          </cell>
          <cell r="F182">
            <v>42579.486226851855</v>
          </cell>
          <cell r="G182">
            <v>1</v>
          </cell>
          <cell r="H182" t="str">
            <v>204:705</v>
          </cell>
          <cell r="I182">
            <v>42579.498402777775</v>
          </cell>
          <cell r="J182">
            <v>0</v>
          </cell>
          <cell r="K182" t="str">
            <v>4037/4038</v>
          </cell>
          <cell r="L182" t="str">
            <v>ROBINSON</v>
          </cell>
          <cell r="M182">
            <v>1.2175925920018926E-2</v>
          </cell>
          <cell r="N182">
            <v>17.533333324827254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https://search-rtdc-monitor-bjffxe2xuh6vdkpspy63sjmuny.us-east-1.es.amazonaws.com/_plugin/kibana/#/discover/Steve-Slow-Train-Analysis-(2080s-and-2083s)?_g=(refreshInterval:(display:Off,section:0,value:0),time:(from:'2016-07-28 10:38:56-0600',mode:absolute,to:'2016-07-28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2" t="str">
            <v>N</v>
          </cell>
          <cell r="X182">
            <v>1</v>
          </cell>
          <cell r="Y182">
            <v>5.8589000000000002</v>
          </cell>
          <cell r="Z182">
            <v>7.0499999999999993E-2</v>
          </cell>
          <cell r="AA182">
            <v>5.7884000000000002</v>
          </cell>
          <cell r="AB182" t="e">
            <v>#N/A</v>
          </cell>
          <cell r="AC182" t="e">
            <v>#N/A</v>
          </cell>
          <cell r="AD182" t="str">
            <v>0818-28</v>
          </cell>
          <cell r="AE182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83">
          <cell r="A183" t="str">
            <v>819-28</v>
          </cell>
          <cell r="B183">
            <v>4038</v>
          </cell>
          <cell r="C183" t="str">
            <v>DE.1.0.7.0</v>
          </cell>
          <cell r="D183" t="str">
            <v>204:985</v>
          </cell>
          <cell r="E183">
            <v>42579.509363425925</v>
          </cell>
          <cell r="F183">
            <v>42579.510462962964</v>
          </cell>
          <cell r="G183">
            <v>1</v>
          </cell>
          <cell r="H183" t="str">
            <v>300:58920</v>
          </cell>
          <cell r="I183">
            <v>42579.526747685188</v>
          </cell>
          <cell r="J183">
            <v>1</v>
          </cell>
          <cell r="K183" t="str">
            <v>4037/4038</v>
          </cell>
          <cell r="L183" t="str">
            <v>ROBINSON</v>
          </cell>
          <cell r="M183">
            <v>1.6284722223645076E-2</v>
          </cell>
          <cell r="N183">
            <v>23.45000000204891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https://search-rtdc-monitor-bjffxe2xuh6vdkpspy63sjmuny.us-east-1.es.amazonaws.com/_plugin/kibana/#/discover/Steve-Slow-Train-Analysis-(2080s-and-2083s)?_g=(refreshInterval:(display:Off,section:0,value:0),time:(from:'2016-07-28 11:13:29-0600',mode:absolute,to:'2016-07-28 13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3" t="str">
            <v>N</v>
          </cell>
          <cell r="X183">
            <v>1</v>
          </cell>
          <cell r="Y183">
            <v>9.8500000000000004E-2</v>
          </cell>
          <cell r="Z183">
            <v>5.8920000000000003</v>
          </cell>
          <cell r="AA183">
            <v>5.7935000000000008</v>
          </cell>
          <cell r="AB183" t="e">
            <v>#N/A</v>
          </cell>
          <cell r="AC183" t="e">
            <v>#N/A</v>
          </cell>
          <cell r="AD183" t="str">
            <v>0819-28</v>
          </cell>
          <cell r="AE183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84">
          <cell r="A184" t="str">
            <v>820-28</v>
          </cell>
          <cell r="B184">
            <v>4037</v>
          </cell>
          <cell r="C184" t="str">
            <v>DE.1.0.7.0</v>
          </cell>
          <cell r="D184" t="str">
            <v>300:58598</v>
          </cell>
          <cell r="E184">
            <v>42579.527731481481</v>
          </cell>
          <cell r="F184">
            <v>42579.528912037036</v>
          </cell>
          <cell r="G184">
            <v>1</v>
          </cell>
          <cell r="H184" t="str">
            <v>204:699</v>
          </cell>
          <cell r="I184">
            <v>42579.539606481485</v>
          </cell>
          <cell r="J184">
            <v>2</v>
          </cell>
          <cell r="K184" t="str">
            <v>4037/4038</v>
          </cell>
          <cell r="L184" t="str">
            <v>ROBINSON</v>
          </cell>
          <cell r="M184">
            <v>1.0694444448745344E-2</v>
          </cell>
          <cell r="N184">
            <v>15.400000006193295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https://search-rtdc-monitor-bjffxe2xuh6vdkpspy63sjmuny.us-east-1.es.amazonaws.com/_plugin/kibana/#/discover/Steve-Slow-Train-Analysis-(2080s-and-2083s)?_g=(refreshInterval:(display:Off,section:0,value:0),time:(from:'2016-07-28 11:39:56-0600',mode:absolute,to:'2016-07-28 13:57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4" t="str">
            <v>N</v>
          </cell>
          <cell r="X184">
            <v>1</v>
          </cell>
          <cell r="Y184">
            <v>5.8597999999999999</v>
          </cell>
          <cell r="Z184">
            <v>6.9900000000000004E-2</v>
          </cell>
          <cell r="AA184">
            <v>5.7899000000000003</v>
          </cell>
          <cell r="AB184" t="e">
            <v>#N/A</v>
          </cell>
          <cell r="AC184" t="e">
            <v>#N/A</v>
          </cell>
          <cell r="AD184" t="str">
            <v>0820-28</v>
          </cell>
          <cell r="AE184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85">
          <cell r="A185" t="str">
            <v>821-28</v>
          </cell>
          <cell r="B185">
            <v>4038</v>
          </cell>
          <cell r="C185" t="str">
            <v>DE.1.0.7.0</v>
          </cell>
          <cell r="D185" t="str">
            <v>204:997</v>
          </cell>
          <cell r="E185">
            <v>42579.553738425922</v>
          </cell>
          <cell r="F185">
            <v>42579.555798611109</v>
          </cell>
          <cell r="G185">
            <v>2</v>
          </cell>
          <cell r="H185" t="str">
            <v>300:58826</v>
          </cell>
          <cell r="I185">
            <v>42579.566307870373</v>
          </cell>
          <cell r="J185">
            <v>0</v>
          </cell>
          <cell r="K185" t="str">
            <v>4037/4038</v>
          </cell>
          <cell r="L185" t="str">
            <v>LOCKLEAR</v>
          </cell>
          <cell r="M185">
            <v>1.0509259263926651E-2</v>
          </cell>
          <cell r="N185">
            <v>15.133333340054378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https://search-rtdc-monitor-bjffxe2xuh6vdkpspy63sjmuny.us-east-1.es.amazonaws.com/_plugin/kibana/#/discover/Steve-Slow-Train-Analysis-(2080s-and-2083s)?_g=(refreshInterval:(display:Off,section:0,value:0),time:(from:'2016-07-28 12:17:23-0600',mode:absolute,to:'2016-07-28 14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5" t="str">
            <v>N</v>
          </cell>
          <cell r="X185">
            <v>1</v>
          </cell>
          <cell r="Y185">
            <v>9.9699999999999997E-2</v>
          </cell>
          <cell r="Z185">
            <v>5.8826000000000001</v>
          </cell>
          <cell r="AA185">
            <v>5.7828999999999997</v>
          </cell>
          <cell r="AB185" t="e">
            <v>#N/A</v>
          </cell>
          <cell r="AC185" t="e">
            <v>#N/A</v>
          </cell>
          <cell r="AD185" t="str">
            <v>0821-28</v>
          </cell>
          <cell r="AE185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86">
          <cell r="A186" t="str">
            <v>822-28</v>
          </cell>
          <cell r="B186">
            <v>4037</v>
          </cell>
          <cell r="C186" t="str">
            <v>DE.1.0.7.0</v>
          </cell>
          <cell r="D186" t="str">
            <v>300:58404</v>
          </cell>
          <cell r="E186">
            <v>42579.587291666663</v>
          </cell>
          <cell r="F186">
            <v>42579.58861111111</v>
          </cell>
          <cell r="G186">
            <v>1</v>
          </cell>
          <cell r="H186" t="str">
            <v>204:748</v>
          </cell>
          <cell r="I186">
            <v>42579.600798611114</v>
          </cell>
          <cell r="J186">
            <v>1</v>
          </cell>
          <cell r="K186" t="str">
            <v>4037/4038</v>
          </cell>
          <cell r="L186" t="str">
            <v>POLLOCK</v>
          </cell>
          <cell r="M186">
            <v>1.2187500004074536E-2</v>
          </cell>
          <cell r="N186">
            <v>17.550000005867332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https://search-rtdc-monitor-bjffxe2xuh6vdkpspy63sjmuny.us-east-1.es.amazonaws.com/_plugin/kibana/#/discover/Steve-Slow-Train-Analysis-(2080s-and-2083s)?_g=(refreshInterval:(display:Off,section:0,value:0),time:(from:'2016-07-28 13:05:42-0600',mode:absolute,to:'2016-07-28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6" t="str">
            <v>N</v>
          </cell>
          <cell r="X186">
            <v>1</v>
          </cell>
          <cell r="Y186">
            <v>5.8403999999999998</v>
          </cell>
          <cell r="Z186">
            <v>7.4800000000000005E-2</v>
          </cell>
          <cell r="AA186">
            <v>5.7656000000000001</v>
          </cell>
          <cell r="AB186" t="e">
            <v>#N/A</v>
          </cell>
          <cell r="AC186" t="e">
            <v>#N/A</v>
          </cell>
          <cell r="AD186" t="str">
            <v>0822-28</v>
          </cell>
          <cell r="AE186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87">
          <cell r="A187" t="str">
            <v>823-28</v>
          </cell>
          <cell r="B187">
            <v>4038</v>
          </cell>
          <cell r="C187" t="str">
            <v>DE.1.0.7.0</v>
          </cell>
          <cell r="D187" t="str">
            <v>204:1041</v>
          </cell>
          <cell r="E187">
            <v>42579.603530092594</v>
          </cell>
          <cell r="F187">
            <v>42579.605254629627</v>
          </cell>
          <cell r="G187">
            <v>2</v>
          </cell>
          <cell r="H187" t="str">
            <v>300:58929</v>
          </cell>
          <cell r="I187">
            <v>42579.617349537039</v>
          </cell>
          <cell r="J187">
            <v>0</v>
          </cell>
          <cell r="K187" t="str">
            <v>4037/4038</v>
          </cell>
          <cell r="L187" t="str">
            <v>HELVIE</v>
          </cell>
          <cell r="M187">
            <v>1.209490741166519E-2</v>
          </cell>
          <cell r="N187">
            <v>17.416666672797874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https://search-rtdc-monitor-bjffxe2xuh6vdkpspy63sjmuny.us-east-1.es.amazonaws.com/_plugin/kibana/#/discover/Steve-Slow-Train-Analysis-(2080s-and-2083s)?_g=(refreshInterval:(display:Off,section:0,value:0),time:(from:'2016-07-28 13:29:05-0600',mode:absolute,to:'2016-07-28 15:48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7" t="str">
            <v>N</v>
          </cell>
          <cell r="X187">
            <v>1</v>
          </cell>
          <cell r="Y187">
            <v>0.1041</v>
          </cell>
          <cell r="Z187">
            <v>5.8929</v>
          </cell>
          <cell r="AA187">
            <v>5.7888000000000002</v>
          </cell>
          <cell r="AB187" t="e">
            <v>#N/A</v>
          </cell>
          <cell r="AC187" t="e">
            <v>#N/A</v>
          </cell>
          <cell r="AD187" t="str">
            <v>0823-28</v>
          </cell>
          <cell r="AE187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88">
          <cell r="A188" t="str">
            <v>824-28</v>
          </cell>
          <cell r="B188">
            <v>4037</v>
          </cell>
          <cell r="C188" t="str">
            <v>DE.1.0.7.0</v>
          </cell>
          <cell r="D188" t="str">
            <v>300:58602</v>
          </cell>
          <cell r="E188">
            <v>42579.618136574078</v>
          </cell>
          <cell r="F188">
            <v>42579.619108796294</v>
          </cell>
          <cell r="G188">
            <v>1</v>
          </cell>
          <cell r="H188" t="str">
            <v>204:701</v>
          </cell>
          <cell r="I188">
            <v>42579.628935185188</v>
          </cell>
          <cell r="J188">
            <v>0</v>
          </cell>
          <cell r="K188" t="str">
            <v>4037/4038</v>
          </cell>
          <cell r="L188" t="str">
            <v>HELVIE</v>
          </cell>
          <cell r="M188">
            <v>9.826388893998228E-3</v>
          </cell>
          <cell r="N188">
            <v>14.150000007357448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https://search-rtdc-monitor-bjffxe2xuh6vdkpspy63sjmuny.us-east-1.es.amazonaws.com/_plugin/kibana/#/discover/Steve-Slow-Train-Analysis-(2080s-and-2083s)?_g=(refreshInterval:(display:Off,section:0,value:0),time:(from:'2016-07-28 13:50:07-0600',mode:absolute,to:'2016-07-28 16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8" t="str">
            <v>N</v>
          </cell>
          <cell r="X188">
            <v>1</v>
          </cell>
          <cell r="Y188">
            <v>5.8601999999999999</v>
          </cell>
          <cell r="Z188">
            <v>7.0099999999999996E-2</v>
          </cell>
          <cell r="AA188">
            <v>5.7900999999999998</v>
          </cell>
          <cell r="AB188" t="e">
            <v>#N/A</v>
          </cell>
          <cell r="AC188" t="e">
            <v>#N/A</v>
          </cell>
          <cell r="AD188" t="str">
            <v>0824-28</v>
          </cell>
          <cell r="AE188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89">
          <cell r="A189" t="str">
            <v>825-28</v>
          </cell>
          <cell r="B189">
            <v>4038</v>
          </cell>
          <cell r="C189" t="str">
            <v>DE.1.0.7.0</v>
          </cell>
          <cell r="D189" t="str">
            <v>204:992</v>
          </cell>
          <cell r="E189">
            <v>42579.631990740738</v>
          </cell>
          <cell r="F189">
            <v>42579.632986111108</v>
          </cell>
          <cell r="G189">
            <v>1</v>
          </cell>
          <cell r="H189" t="str">
            <v>300:58937</v>
          </cell>
          <cell r="I189">
            <v>42579.649456018517</v>
          </cell>
          <cell r="J189">
            <v>0</v>
          </cell>
          <cell r="K189" t="str">
            <v>4037/4038</v>
          </cell>
          <cell r="L189" t="str">
            <v>HELVIE</v>
          </cell>
          <cell r="M189">
            <v>1.6469907408463769E-2</v>
          </cell>
          <cell r="N189">
            <v>23.716666668187827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https://search-rtdc-monitor-bjffxe2xuh6vdkpspy63sjmuny.us-east-1.es.amazonaws.com/_plugin/kibana/#/discover/Steve-Slow-Train-Analysis-(2080s-and-2083s)?_g=(refreshInterval:(display:Off,section:0,value:0),time:(from:'2016-07-28 14:10:04-0600',mode:absolute,to:'2016-07-28 16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9" t="str">
            <v>N</v>
          </cell>
          <cell r="X189">
            <v>1</v>
          </cell>
          <cell r="Y189">
            <v>9.9199999999999997E-2</v>
          </cell>
          <cell r="Z189">
            <v>5.8936999999999999</v>
          </cell>
          <cell r="AA189">
            <v>5.7945000000000002</v>
          </cell>
          <cell r="AB189" t="e">
            <v>#N/A</v>
          </cell>
          <cell r="AC189" t="e">
            <v>#N/A</v>
          </cell>
          <cell r="AD189" t="str">
            <v>0825-28</v>
          </cell>
          <cell r="AE189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90">
          <cell r="A190" t="str">
            <v>826-28</v>
          </cell>
          <cell r="B190">
            <v>4037</v>
          </cell>
          <cell r="C190" t="str">
            <v>DE.1.0.7.0</v>
          </cell>
          <cell r="D190" t="str">
            <v>300:58624</v>
          </cell>
          <cell r="E190">
            <v>42579.650555555556</v>
          </cell>
          <cell r="F190">
            <v>42579.651574074072</v>
          </cell>
          <cell r="G190">
            <v>1</v>
          </cell>
          <cell r="H190" t="str">
            <v>204:782</v>
          </cell>
          <cell r="I190">
            <v>42579.663136574076</v>
          </cell>
          <cell r="J190">
            <v>0</v>
          </cell>
          <cell r="K190" t="str">
            <v>4037/4038</v>
          </cell>
          <cell r="L190" t="str">
            <v>HELVIE</v>
          </cell>
          <cell r="M190">
            <v>1.156250000349246E-2</v>
          </cell>
          <cell r="N190">
            <v>16.650000005029142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https://search-rtdc-monitor-bjffxe2xuh6vdkpspy63sjmuny.us-east-1.es.amazonaws.com/_plugin/kibana/#/discover/Steve-Slow-Train-Analysis-(2080s-and-2083s)?_g=(refreshInterval:(display:Off,section:0,value:0),time:(from:'2016-07-28 14:36:48-0600',mode:absolute,to:'2016-07-28 16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0" t="str">
            <v>N</v>
          </cell>
          <cell r="X190">
            <v>1</v>
          </cell>
          <cell r="Y190">
            <v>5.8624000000000001</v>
          </cell>
          <cell r="Z190">
            <v>7.8200000000000006E-2</v>
          </cell>
          <cell r="AA190">
            <v>5.7842000000000002</v>
          </cell>
          <cell r="AB190" t="e">
            <v>#N/A</v>
          </cell>
          <cell r="AC190" t="e">
            <v>#N/A</v>
          </cell>
          <cell r="AD190" t="str">
            <v>0826-28</v>
          </cell>
          <cell r="AE190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91">
          <cell r="A191" t="str">
            <v>827-28</v>
          </cell>
          <cell r="B191">
            <v>4020</v>
          </cell>
          <cell r="C191" t="str">
            <v>DE.1.0.7.0</v>
          </cell>
          <cell r="D191" t="str">
            <v>204:946</v>
          </cell>
          <cell r="E191">
            <v>42579.658321759256</v>
          </cell>
          <cell r="F191">
            <v>42579.659398148149</v>
          </cell>
          <cell r="G191">
            <v>1</v>
          </cell>
          <cell r="H191" t="str">
            <v>300:58894</v>
          </cell>
          <cell r="I191">
            <v>42579.671782407408</v>
          </cell>
          <cell r="J191">
            <v>0</v>
          </cell>
          <cell r="K191" t="str">
            <v>4019/4020</v>
          </cell>
          <cell r="L191" t="str">
            <v>SWANSON</v>
          </cell>
          <cell r="M191">
            <v>1.2384259258396924E-2</v>
          </cell>
          <cell r="N191">
            <v>17.83333333209157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https://search-rtdc-monitor-bjffxe2xuh6vdkpspy63sjmuny.us-east-1.es.amazonaws.com/_plugin/kibana/#/discover/Steve-Slow-Train-Analysis-(2080s-and-2083s)?_g=(refreshInterval:(display:Off,section:0,value:0),time:(from:'2016-07-28 14:47:59-0600',mode:absolute,to:'2016-07-28 17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1" t="str">
            <v>N</v>
          </cell>
          <cell r="X191">
            <v>1</v>
          </cell>
          <cell r="Y191">
            <v>9.4600000000000004E-2</v>
          </cell>
          <cell r="Z191">
            <v>5.8894000000000002</v>
          </cell>
          <cell r="AA191">
            <v>5.7948000000000004</v>
          </cell>
          <cell r="AB191" t="e">
            <v>#N/A</v>
          </cell>
          <cell r="AC191" t="e">
            <v>#N/A</v>
          </cell>
          <cell r="AD191" t="str">
            <v>0827-28</v>
          </cell>
          <cell r="AE191" t="str">
            <v>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 &amp; 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</v>
          </cell>
        </row>
        <row r="192">
          <cell r="A192" t="str">
            <v>828-28</v>
          </cell>
          <cell r="B192">
            <v>4019</v>
          </cell>
          <cell r="C192" t="str">
            <v>DE.1.0.7.0</v>
          </cell>
          <cell r="D192" t="str">
            <v>300:58577</v>
          </cell>
          <cell r="E192">
            <v>42579.673344907409</v>
          </cell>
          <cell r="F192">
            <v>42579.674490740741</v>
          </cell>
          <cell r="G192">
            <v>1</v>
          </cell>
          <cell r="H192" t="str">
            <v>204:675</v>
          </cell>
          <cell r="I192">
            <v>42579.686284722222</v>
          </cell>
          <cell r="J192">
            <v>1</v>
          </cell>
          <cell r="K192" t="str">
            <v>4019/4020</v>
          </cell>
          <cell r="L192" t="str">
            <v>SWANSON</v>
          </cell>
          <cell r="M192">
            <v>1.1793981480877846E-2</v>
          </cell>
          <cell r="N192">
            <v>16.983333332464099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https://search-rtdc-monitor-bjffxe2xuh6vdkpspy63sjmuny.us-east-1.es.amazonaws.com/_plugin/kibana/#/discover/Steve-Slow-Train-Analysis-(2080s-and-2083s)?_g=(refreshInterval:(display:Off,section:0,value:0),time:(from:'2016-07-28 15:09:37-0600',mode:absolute,to:'2016-07-28 17:28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92" t="str">
            <v>N</v>
          </cell>
          <cell r="X192">
            <v>1</v>
          </cell>
          <cell r="Y192">
            <v>5.8577000000000004</v>
          </cell>
          <cell r="Z192">
            <v>6.7500000000000004E-2</v>
          </cell>
          <cell r="AA192">
            <v>5.7902000000000005</v>
          </cell>
          <cell r="AB192" t="e">
            <v>#N/A</v>
          </cell>
          <cell r="AC192" t="e">
            <v>#N/A</v>
          </cell>
          <cell r="AD192" t="str">
            <v>0828-28</v>
          </cell>
          <cell r="AE192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193">
          <cell r="A193" t="str">
            <v>829-28</v>
          </cell>
          <cell r="B193">
            <v>4038</v>
          </cell>
          <cell r="C193" t="str">
            <v>DE.1.0.7.0</v>
          </cell>
          <cell r="D193" t="str">
            <v>204:1074</v>
          </cell>
          <cell r="E193">
            <v>42579.67528935185</v>
          </cell>
          <cell r="F193">
            <v>42579.676215277781</v>
          </cell>
          <cell r="G193">
            <v>1</v>
          </cell>
          <cell r="H193" t="str">
            <v>300:58916</v>
          </cell>
          <cell r="I193">
            <v>42579.691342592596</v>
          </cell>
          <cell r="J193">
            <v>1</v>
          </cell>
          <cell r="K193" t="str">
            <v>4037/4038</v>
          </cell>
          <cell r="L193" t="str">
            <v>HELVIE</v>
          </cell>
          <cell r="M193">
            <v>1.5127314814890269E-2</v>
          </cell>
          <cell r="N193">
            <v>21.783333333441988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https://search-rtdc-monitor-bjffxe2xuh6vdkpspy63sjmuny.us-east-1.es.amazonaws.com/_plugin/kibana/#/discover/Steve-Slow-Train-Analysis-(2080s-and-2083s)?_g=(refreshInterval:(display:Off,section:0,value:0),time:(from:'2016-07-28 15:12:25-0600',mode:absolute,to:'2016-07-28 17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3" t="str">
            <v>N</v>
          </cell>
          <cell r="X193">
            <v>1</v>
          </cell>
          <cell r="Y193">
            <v>0.1074</v>
          </cell>
          <cell r="Z193">
            <v>5.8916000000000004</v>
          </cell>
          <cell r="AA193">
            <v>5.7842000000000002</v>
          </cell>
          <cell r="AB193" t="e">
            <v>#N/A</v>
          </cell>
          <cell r="AC193" t="e">
            <v>#N/A</v>
          </cell>
          <cell r="AD193" t="str">
            <v>0829-28</v>
          </cell>
          <cell r="AE193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94">
          <cell r="A194" t="str">
            <v>830-28</v>
          </cell>
          <cell r="B194">
            <v>4037</v>
          </cell>
          <cell r="C194" t="str">
            <v>DE.1.0.7.0</v>
          </cell>
          <cell r="D194" t="str">
            <v>300:58600</v>
          </cell>
          <cell r="E194">
            <v>42579.692685185182</v>
          </cell>
          <cell r="F194">
            <v>42579.693495370368</v>
          </cell>
          <cell r="G194">
            <v>1</v>
          </cell>
          <cell r="H194" t="str">
            <v>204:748</v>
          </cell>
          <cell r="I194">
            <v>42579.70511574074</v>
          </cell>
          <cell r="J194">
            <v>0</v>
          </cell>
          <cell r="K194" t="str">
            <v>4037/4038</v>
          </cell>
          <cell r="L194" t="str">
            <v>HELVIE</v>
          </cell>
          <cell r="M194">
            <v>1.1620370372838806E-2</v>
          </cell>
          <cell r="N194">
            <v>16.733333336887881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https://search-rtdc-monitor-bjffxe2xuh6vdkpspy63sjmuny.us-east-1.es.amazonaws.com/_plugin/kibana/#/discover/Steve-Slow-Train-Analysis-(2080s-and-2083s)?_g=(refreshInterval:(display:Off,section:0,value:0),time:(from:'2016-07-28 15:37:28-0600',mode:absolute,to:'2016-07-28 17:55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4" t="str">
            <v>N</v>
          </cell>
          <cell r="X194">
            <v>1</v>
          </cell>
          <cell r="Y194">
            <v>5.86</v>
          </cell>
          <cell r="Z194">
            <v>7.4800000000000005E-2</v>
          </cell>
          <cell r="AA194">
            <v>5.7852000000000006</v>
          </cell>
          <cell r="AB194" t="e">
            <v>#N/A</v>
          </cell>
          <cell r="AC194" t="e">
            <v>#N/A</v>
          </cell>
          <cell r="AD194" t="str">
            <v>0830-28</v>
          </cell>
          <cell r="AE194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95">
          <cell r="A195" t="str">
            <v>831-28</v>
          </cell>
          <cell r="B195">
            <v>4020</v>
          </cell>
          <cell r="C195" t="str">
            <v>DE.1.0.7.0</v>
          </cell>
          <cell r="D195" t="str">
            <v>204:951</v>
          </cell>
          <cell r="E195">
            <v>42579.699583333335</v>
          </cell>
          <cell r="F195">
            <v>42579.700740740744</v>
          </cell>
          <cell r="G195">
            <v>1</v>
          </cell>
          <cell r="H195" t="str">
            <v>300:58894</v>
          </cell>
          <cell r="I195">
            <v>42579.713136574072</v>
          </cell>
          <cell r="J195">
            <v>0</v>
          </cell>
          <cell r="K195" t="str">
            <v>4019/4020</v>
          </cell>
          <cell r="L195" t="str">
            <v>SWANSON</v>
          </cell>
          <cell r="M195">
            <v>1.2395833327900618E-2</v>
          </cell>
          <cell r="N195">
            <v>17.84999999217689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https://search-rtdc-monitor-bjffxe2xuh6vdkpspy63sjmuny.us-east-1.es.amazonaws.com/_plugin/kibana/#/discover/Steve-Slow-Train-Analysis-(2080s-and-2083s)?_g=(refreshInterval:(display:Off,section:0,value:0),time:(from:'2016-07-28 15:47:24-0600',mode:absolute,to:'2016-07-28 18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5" t="str">
            <v>N</v>
          </cell>
          <cell r="X195">
            <v>1</v>
          </cell>
          <cell r="Y195">
            <v>9.5100000000000004E-2</v>
          </cell>
          <cell r="Z195">
            <v>5.8894000000000002</v>
          </cell>
          <cell r="AA195">
            <v>5.7942999999999998</v>
          </cell>
          <cell r="AB195" t="e">
            <v>#N/A</v>
          </cell>
          <cell r="AC195" t="e">
            <v>#N/A</v>
          </cell>
          <cell r="AD195" t="str">
            <v>0831-28</v>
          </cell>
          <cell r="AE195" t="str">
            <v>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 &amp; 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</v>
          </cell>
        </row>
        <row r="196">
          <cell r="A196" t="str">
            <v>832-28</v>
          </cell>
          <cell r="B196">
            <v>4019</v>
          </cell>
          <cell r="C196" t="str">
            <v>DE.1.0.7.0</v>
          </cell>
          <cell r="D196" t="str">
            <v>300:58577</v>
          </cell>
          <cell r="E196">
            <v>42579.714594907404</v>
          </cell>
          <cell r="F196">
            <v>42579.715810185182</v>
          </cell>
          <cell r="G196">
            <v>1</v>
          </cell>
          <cell r="H196" t="str">
            <v>204:687</v>
          </cell>
          <cell r="I196">
            <v>42579.728148148148</v>
          </cell>
          <cell r="J196">
            <v>1</v>
          </cell>
          <cell r="K196" t="str">
            <v>4019/4020</v>
          </cell>
          <cell r="L196" t="str">
            <v>SWANSON</v>
          </cell>
          <cell r="M196">
            <v>1.2337962965830229E-2</v>
          </cell>
          <cell r="N196">
            <v>17.76666667079553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https://search-rtdc-monitor-bjffxe2xuh6vdkpspy63sjmuny.us-east-1.es.amazonaws.com/_plugin/kibana/#/discover/Steve-Slow-Train-Analysis-(2080s-and-2083s)?_g=(refreshInterval:(display:Off,section:0,value:0),time:(from:'2016-07-28 16:09:01-0600',mode:absolute,to:'2016-07-28 18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96" t="str">
            <v>N</v>
          </cell>
          <cell r="X196">
            <v>1</v>
          </cell>
          <cell r="Y196">
            <v>5.8577000000000004</v>
          </cell>
          <cell r="Z196">
            <v>6.8699999999999997E-2</v>
          </cell>
          <cell r="AA196">
            <v>5.7890000000000006</v>
          </cell>
          <cell r="AB196" t="e">
            <v>#N/A</v>
          </cell>
          <cell r="AC196" t="e">
            <v>#N/A</v>
          </cell>
          <cell r="AD196" t="str">
            <v>0832-28</v>
          </cell>
          <cell r="AE196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197">
          <cell r="A197" t="str">
            <v>833-28</v>
          </cell>
          <cell r="B197">
            <v>4038</v>
          </cell>
          <cell r="C197" t="str">
            <v>DE.1.0.7.0</v>
          </cell>
          <cell r="D197" t="str">
            <v>204:1056</v>
          </cell>
          <cell r="E197">
            <v>42579.718541666669</v>
          </cell>
          <cell r="F197">
            <v>42579.719780092593</v>
          </cell>
          <cell r="G197">
            <v>1</v>
          </cell>
          <cell r="H197" t="str">
            <v>300:58929</v>
          </cell>
          <cell r="I197">
            <v>42579.732627314814</v>
          </cell>
          <cell r="J197">
            <v>0</v>
          </cell>
          <cell r="K197" t="str">
            <v>4037/4038</v>
          </cell>
          <cell r="L197" t="str">
            <v>HELVIE</v>
          </cell>
          <cell r="M197">
            <v>1.2847222220443655E-2</v>
          </cell>
          <cell r="N197">
            <v>18.499999997438863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https://search-rtdc-monitor-bjffxe2xuh6vdkpspy63sjmuny.us-east-1.es.amazonaws.com/_plugin/kibana/#/discover/Steve-Slow-Train-Analysis-(2080s-and-2083s)?_g=(refreshInterval:(display:Off,section:0,value:0),time:(from:'2016-07-28 16:14:42-0600',mode:absolute,to:'2016-07-28 18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7" t="str">
            <v>N</v>
          </cell>
          <cell r="X197">
            <v>1</v>
          </cell>
          <cell r="Y197">
            <v>0.1056</v>
          </cell>
          <cell r="Z197">
            <v>5.8929</v>
          </cell>
          <cell r="AA197">
            <v>5.7873000000000001</v>
          </cell>
          <cell r="AB197" t="e">
            <v>#N/A</v>
          </cell>
          <cell r="AC197" t="e">
            <v>#N/A</v>
          </cell>
          <cell r="AD197" t="str">
            <v>0833-28</v>
          </cell>
          <cell r="AE197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198">
          <cell r="A198" t="str">
            <v>834-28</v>
          </cell>
          <cell r="B198">
            <v>4037</v>
          </cell>
          <cell r="C198" t="str">
            <v>DE.1.0.7.0</v>
          </cell>
          <cell r="D198" t="str">
            <v>300:58609</v>
          </cell>
          <cell r="E198">
            <v>42579.733865740738</v>
          </cell>
          <cell r="F198">
            <v>42579.734629629631</v>
          </cell>
          <cell r="G198">
            <v>1</v>
          </cell>
          <cell r="H198" t="str">
            <v>204:724</v>
          </cell>
          <cell r="I198">
            <v>42579.747083333335</v>
          </cell>
          <cell r="J198">
            <v>0</v>
          </cell>
          <cell r="K198" t="str">
            <v>4037/4038</v>
          </cell>
          <cell r="L198" t="str">
            <v>HELVIE</v>
          </cell>
          <cell r="M198">
            <v>1.2453703704522923E-2</v>
          </cell>
          <cell r="N198">
            <v>17.933333334513009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https://search-rtdc-monitor-bjffxe2xuh6vdkpspy63sjmuny.us-east-1.es.amazonaws.com/_plugin/kibana/#/discover/Steve-Slow-Train-Analysis-(2080s-and-2083s)?_g=(refreshInterval:(display:Off,section:0,value:0),time:(from:'2016-07-28 16:36:46-0600',mode:absolute,to:'2016-07-28 18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8" t="str">
            <v>N</v>
          </cell>
          <cell r="X198">
            <v>1</v>
          </cell>
          <cell r="Y198">
            <v>5.8609</v>
          </cell>
          <cell r="Z198">
            <v>7.2400000000000006E-2</v>
          </cell>
          <cell r="AA198">
            <v>5.7885</v>
          </cell>
          <cell r="AB198" t="e">
            <v>#N/A</v>
          </cell>
          <cell r="AC198" t="e">
            <v>#N/A</v>
          </cell>
          <cell r="AD198" t="str">
            <v>0834-28</v>
          </cell>
          <cell r="AE198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199">
          <cell r="A199" t="str">
            <v>835-28</v>
          </cell>
          <cell r="B199">
            <v>4020</v>
          </cell>
          <cell r="C199" t="str">
            <v>DE.1.0.7.0</v>
          </cell>
          <cell r="D199" t="str">
            <v>204:986</v>
          </cell>
          <cell r="E199">
            <v>42579.74050925926</v>
          </cell>
          <cell r="F199">
            <v>42579.741377314815</v>
          </cell>
          <cell r="G199">
            <v>1</v>
          </cell>
          <cell r="H199" t="str">
            <v>300:58929</v>
          </cell>
          <cell r="I199">
            <v>42579.754201388889</v>
          </cell>
          <cell r="J199">
            <v>0</v>
          </cell>
          <cell r="K199" t="str">
            <v>4019/4020</v>
          </cell>
          <cell r="L199" t="str">
            <v>SWANSON</v>
          </cell>
          <cell r="M199">
            <v>1.2824074074160308E-2</v>
          </cell>
          <cell r="N199">
            <v>18.466666666790843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https://search-rtdc-monitor-bjffxe2xuh6vdkpspy63sjmuny.us-east-1.es.amazonaws.com/_plugin/kibana/#/discover/Steve-Slow-Train-Analysis-(2080s-and-2083s)?_g=(refreshInterval:(display:Off,section:0,value:0),time:(from:'2016-07-28 16:46:20-0600',mode:absolute,to:'2016-07-28 19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9" t="str">
            <v>N</v>
          </cell>
          <cell r="X199">
            <v>1</v>
          </cell>
          <cell r="Y199">
            <v>9.8599999999999993E-2</v>
          </cell>
          <cell r="Z199">
            <v>5.8929</v>
          </cell>
          <cell r="AA199">
            <v>5.7942999999999998</v>
          </cell>
          <cell r="AB199" t="e">
            <v>#N/A</v>
          </cell>
          <cell r="AC199" t="e">
            <v>#N/A</v>
          </cell>
          <cell r="AD199" t="str">
            <v>0835-28</v>
          </cell>
          <cell r="AE199" t="str">
            <v>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 &amp; 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</v>
          </cell>
        </row>
        <row r="200">
          <cell r="A200" t="str">
            <v>836-28</v>
          </cell>
          <cell r="B200">
            <v>4019</v>
          </cell>
          <cell r="C200" t="str">
            <v>DE.1.0.7.0</v>
          </cell>
          <cell r="D200" t="str">
            <v>300:58611</v>
          </cell>
          <cell r="E200">
            <v>42579.755219907405</v>
          </cell>
          <cell r="F200">
            <v>42579.756030092591</v>
          </cell>
          <cell r="G200">
            <v>1</v>
          </cell>
          <cell r="H200" t="str">
            <v>204:650</v>
          </cell>
          <cell r="I200">
            <v>42579.767488425925</v>
          </cell>
          <cell r="J200">
            <v>0</v>
          </cell>
          <cell r="K200" t="str">
            <v>4019/4020</v>
          </cell>
          <cell r="L200" t="str">
            <v>SWANSON</v>
          </cell>
          <cell r="M200">
            <v>1.1458333334303461E-2</v>
          </cell>
          <cell r="N200">
            <v>16.500000001396984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https://search-rtdc-monitor-bjffxe2xuh6vdkpspy63sjmuny.us-east-1.es.amazonaws.com/_plugin/kibana/#/discover/Steve-Slow-Train-Analysis-(2080s-and-2083s)?_g=(refreshInterval:(display:Off,section:0,value:0),time:(from:'2016-07-28 17:07:31-0600',mode:absolute,to:'2016-07-28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0" t="str">
            <v>N</v>
          </cell>
          <cell r="X200">
            <v>1</v>
          </cell>
          <cell r="Y200">
            <v>5.8611000000000004</v>
          </cell>
          <cell r="Z200">
            <v>6.5000000000000002E-2</v>
          </cell>
          <cell r="AA200">
            <v>5.7961</v>
          </cell>
          <cell r="AB200" t="e">
            <v>#N/A</v>
          </cell>
          <cell r="AC200" t="e">
            <v>#N/A</v>
          </cell>
          <cell r="AD200" t="str">
            <v>0836-28</v>
          </cell>
          <cell r="AE200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201">
          <cell r="A201" t="str">
            <v>837-28</v>
          </cell>
          <cell r="B201">
            <v>4038</v>
          </cell>
          <cell r="C201" t="str">
            <v>DE.1.0.7.0</v>
          </cell>
          <cell r="D201" t="str">
            <v>204:1004</v>
          </cell>
          <cell r="E201">
            <v>42579.761076388888</v>
          </cell>
          <cell r="F201">
            <v>42579.76185185185</v>
          </cell>
          <cell r="G201">
            <v>1</v>
          </cell>
          <cell r="H201" t="str">
            <v>300:58928</v>
          </cell>
          <cell r="I201">
            <v>42579.774525462963</v>
          </cell>
          <cell r="J201">
            <v>0</v>
          </cell>
          <cell r="K201" t="str">
            <v>4037/4038</v>
          </cell>
          <cell r="L201" t="str">
            <v>HELVIE</v>
          </cell>
          <cell r="M201">
            <v>1.2673611112404615E-2</v>
          </cell>
          <cell r="N201">
            <v>18.250000001862645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https://search-rtdc-monitor-bjffxe2xuh6vdkpspy63sjmuny.us-east-1.es.amazonaws.com/_plugin/kibana/#/discover/Steve-Slow-Train-Analysis-(2080s-and-2083s)?_g=(refreshInterval:(display:Off,section:0,value:0),time:(from:'2016-07-28 17:15:57-0600',mode:absolute,to:'2016-07-28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1" t="str">
            <v>N</v>
          </cell>
          <cell r="X201">
            <v>1</v>
          </cell>
          <cell r="Y201">
            <v>0.1004</v>
          </cell>
          <cell r="Z201">
            <v>5.8928000000000003</v>
          </cell>
          <cell r="AA201">
            <v>5.7924000000000007</v>
          </cell>
          <cell r="AB201" t="e">
            <v>#N/A</v>
          </cell>
          <cell r="AC201" t="e">
            <v>#N/A</v>
          </cell>
          <cell r="AD201" t="str">
            <v>0837-28</v>
          </cell>
          <cell r="AE201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202">
          <cell r="A202" t="str">
            <v>838-28</v>
          </cell>
          <cell r="B202">
            <v>4037</v>
          </cell>
          <cell r="C202" t="str">
            <v>DE.1.0.7.0</v>
          </cell>
          <cell r="D202" t="str">
            <v>300:58608</v>
          </cell>
          <cell r="E202">
            <v>42579.77553240741</v>
          </cell>
          <cell r="F202">
            <v>42579.776493055557</v>
          </cell>
          <cell r="G202">
            <v>1</v>
          </cell>
          <cell r="H202" t="str">
            <v>204:831</v>
          </cell>
          <cell r="I202">
            <v>42579.788287037038</v>
          </cell>
          <cell r="J202">
            <v>0</v>
          </cell>
          <cell r="K202" t="str">
            <v>4037/4038</v>
          </cell>
          <cell r="L202" t="str">
            <v>HELVIE</v>
          </cell>
          <cell r="M202">
            <v>1.1793981480877846E-2</v>
          </cell>
          <cell r="N202">
            <v>16.983333332464099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https://search-rtdc-monitor-bjffxe2xuh6vdkpspy63sjmuny.us-east-1.es.amazonaws.com/_plugin/kibana/#/discover/Steve-Slow-Train-Analysis-(2080s-and-2083s)?_g=(refreshInterval:(display:Off,section:0,value:0),time:(from:'2016-07-28 17:36:46-0600',mode:absolute,to:'2016-07-28 19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2" t="str">
            <v>N</v>
          </cell>
          <cell r="X202">
            <v>1</v>
          </cell>
          <cell r="Y202">
            <v>5.8608000000000002</v>
          </cell>
          <cell r="Z202">
            <v>8.3099999999999993E-2</v>
          </cell>
          <cell r="AA202">
            <v>5.7777000000000003</v>
          </cell>
          <cell r="AB202" t="e">
            <v>#N/A</v>
          </cell>
          <cell r="AC202" t="e">
            <v>#N/A</v>
          </cell>
          <cell r="AD202" t="str">
            <v>0838-28</v>
          </cell>
          <cell r="AE202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203">
          <cell r="A203" t="str">
            <v>839-28</v>
          </cell>
          <cell r="B203">
            <v>4020</v>
          </cell>
          <cell r="C203" t="str">
            <v>DE.1.0.7.0</v>
          </cell>
          <cell r="D203" t="str">
            <v>204:923</v>
          </cell>
          <cell r="E203">
            <v>42579.783043981479</v>
          </cell>
          <cell r="F203">
            <v>42579.784004629626</v>
          </cell>
          <cell r="G203">
            <v>1</v>
          </cell>
          <cell r="H203" t="str">
            <v>300:58922</v>
          </cell>
          <cell r="I203">
            <v>42579.795659722222</v>
          </cell>
          <cell r="J203">
            <v>0</v>
          </cell>
          <cell r="K203" t="str">
            <v>4019/4020</v>
          </cell>
          <cell r="L203" t="str">
            <v>SWANSON</v>
          </cell>
          <cell r="M203">
            <v>1.1655092595901806E-2</v>
          </cell>
          <cell r="N203">
            <v>16.783333338098601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https://search-rtdc-monitor-bjffxe2xuh6vdkpspy63sjmuny.us-east-1.es.amazonaws.com/_plugin/kibana/#/discover/Steve-Slow-Train-Analysis-(2080s-and-2083s)?_g=(refreshInterval:(display:Off,section:0,value:0),time:(from:'2016-07-28 17:47:35-0600',mode:absolute,to:'2016-07-28 20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3" t="str">
            <v>N</v>
          </cell>
          <cell r="X203">
            <v>1</v>
          </cell>
          <cell r="Y203">
            <v>9.2299999999999993E-2</v>
          </cell>
          <cell r="Z203">
            <v>5.8921999999999999</v>
          </cell>
          <cell r="AA203">
            <v>5.7999000000000001</v>
          </cell>
          <cell r="AB203" t="e">
            <v>#N/A</v>
          </cell>
          <cell r="AC203" t="e">
            <v>#N/A</v>
          </cell>
          <cell r="AD203" t="str">
            <v>0839-28</v>
          </cell>
          <cell r="AE203" t="str">
            <v>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 &amp; 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</v>
          </cell>
        </row>
        <row r="204">
          <cell r="A204" t="str">
            <v>840-28</v>
          </cell>
          <cell r="B204">
            <v>4037</v>
          </cell>
          <cell r="C204" t="str">
            <v>DE.1.0.7.0</v>
          </cell>
          <cell r="D204" t="str">
            <v>300:58600</v>
          </cell>
          <cell r="E204">
            <v>42579.818032407406</v>
          </cell>
          <cell r="F204">
            <v>42579.81894675926</v>
          </cell>
          <cell r="G204">
            <v>1</v>
          </cell>
          <cell r="H204" t="str">
            <v>204:827</v>
          </cell>
          <cell r="I204">
            <v>42579.829895833333</v>
          </cell>
          <cell r="J204">
            <v>0</v>
          </cell>
          <cell r="K204" t="str">
            <v>4037/4038</v>
          </cell>
          <cell r="L204" t="str">
            <v>HELVIE</v>
          </cell>
          <cell r="M204">
            <v>1.0949074072414078E-2</v>
          </cell>
          <cell r="N204">
            <v>15.766666664276272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https://search-rtdc-monitor-bjffxe2xuh6vdkpspy63sjmuny.us-east-1.es.amazonaws.com/_plugin/kibana/#/discover/Steve-Slow-Train-Analysis-(2080s-and-2083s)?_g=(refreshInterval:(display:Off,section:0,value:0),time:(from:'2016-07-28 18:37:58-0600',mode:absolute,to:'2016-07-28 20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4" t="str">
            <v>N</v>
          </cell>
          <cell r="X204">
            <v>1</v>
          </cell>
          <cell r="Y204">
            <v>5.86</v>
          </cell>
          <cell r="Z204">
            <v>8.2699999999999996E-2</v>
          </cell>
          <cell r="AA204">
            <v>5.7773000000000003</v>
          </cell>
          <cell r="AB204" t="e">
            <v>#N/A</v>
          </cell>
          <cell r="AC204" t="e">
            <v>#N/A</v>
          </cell>
          <cell r="AD204" t="str">
            <v>0840-28</v>
          </cell>
          <cell r="AE204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205">
          <cell r="A205" t="str">
            <v>841-28</v>
          </cell>
          <cell r="B205">
            <v>4038</v>
          </cell>
          <cell r="C205" t="str">
            <v>DE.1.0.7.0</v>
          </cell>
          <cell r="D205" t="str">
            <v>204:1098</v>
          </cell>
          <cell r="E205">
            <v>42579.803576388891</v>
          </cell>
          <cell r="F205">
            <v>42579.804826388892</v>
          </cell>
          <cell r="G205">
            <v>1</v>
          </cell>
          <cell r="H205" t="str">
            <v>300:58911</v>
          </cell>
          <cell r="I205">
            <v>42579.816342592596</v>
          </cell>
          <cell r="J205">
            <v>0</v>
          </cell>
          <cell r="K205" t="str">
            <v>4037/4038</v>
          </cell>
          <cell r="L205" t="str">
            <v>HELVIE</v>
          </cell>
          <cell r="M205">
            <v>1.1516203703649808E-2</v>
          </cell>
          <cell r="N205">
            <v>16.583333333255723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https://search-rtdc-monitor-bjffxe2xuh6vdkpspy63sjmuny.us-east-1.es.amazonaws.com/_plugin/kibana/#/discover/Steve-Slow-Train-Analysis-(2080s-and-2083s)?_g=(refreshInterval:(display:Off,section:0,value:0),time:(from:'2016-07-28 18:17:09-0600',mode:absolute,to:'2016-07-28 20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5" t="str">
            <v>N</v>
          </cell>
          <cell r="X205">
            <v>1</v>
          </cell>
          <cell r="Y205">
            <v>0.10979999999999999</v>
          </cell>
          <cell r="Z205">
            <v>5.8910999999999998</v>
          </cell>
          <cell r="AA205">
            <v>5.7812999999999999</v>
          </cell>
          <cell r="AB205" t="e">
            <v>#N/A</v>
          </cell>
          <cell r="AC205" t="e">
            <v>#N/A</v>
          </cell>
          <cell r="AD205" t="str">
            <v>0841-28</v>
          </cell>
          <cell r="AE205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206">
          <cell r="A206" t="str">
            <v>842-28</v>
          </cell>
          <cell r="B206">
            <v>4037</v>
          </cell>
          <cell r="C206" t="str">
            <v>DE.1.0.7.0</v>
          </cell>
          <cell r="D206" t="str">
            <v>300:58606</v>
          </cell>
          <cell r="E206">
            <v>42579.860752314817</v>
          </cell>
          <cell r="F206">
            <v>42579.861990740741</v>
          </cell>
          <cell r="G206">
            <v>1</v>
          </cell>
          <cell r="H206" t="str">
            <v>204:832</v>
          </cell>
          <cell r="I206">
            <v>42579.871759259258</v>
          </cell>
          <cell r="J206">
            <v>0</v>
          </cell>
          <cell r="K206" t="str">
            <v>4037/4038</v>
          </cell>
          <cell r="L206" t="str">
            <v>HELVIE</v>
          </cell>
          <cell r="M206">
            <v>9.7685185173759237E-3</v>
          </cell>
          <cell r="N206">
            <v>14.06666666502133</v>
          </cell>
          <cell r="S206">
            <v>1</v>
          </cell>
          <cell r="T206" t="str">
            <v>Southbound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https://search-rtdc-monitor-bjffxe2xuh6vdkpspy63sjmuny.us-east-1.es.amazonaws.com/_plugin/kibana/#/discover/Steve-Slow-Train-Analysis-(2080s-and-2083s)?_g=(refreshInterval:(display:Off,section:0,value:0),time:(from:'2016-07-28 19:39:29-0600',mode:absolute,to:'2016-07-28 21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6" t="str">
            <v>N</v>
          </cell>
          <cell r="X206">
            <v>1</v>
          </cell>
          <cell r="Y206">
            <v>5.8605999999999998</v>
          </cell>
          <cell r="Z206">
            <v>8.3199999999999996E-2</v>
          </cell>
          <cell r="AA206">
            <v>5.7774000000000001</v>
          </cell>
          <cell r="AB206" t="e">
            <v>#N/A</v>
          </cell>
          <cell r="AC206" t="e">
            <v>#N/A</v>
          </cell>
          <cell r="AD206" t="str">
            <v>0842-28</v>
          </cell>
          <cell r="AE206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207">
          <cell r="A207" t="str">
            <v>843-28</v>
          </cell>
          <cell r="B207">
            <v>4038</v>
          </cell>
          <cell r="C207" t="str">
            <v>DE.1.0.7.0</v>
          </cell>
          <cell r="D207" t="str">
            <v>204:1130</v>
          </cell>
          <cell r="E207">
            <v>42579.843541666669</v>
          </cell>
          <cell r="F207">
            <v>42579.844664351855</v>
          </cell>
          <cell r="G207">
            <v>1</v>
          </cell>
          <cell r="H207" t="str">
            <v>300:58920</v>
          </cell>
          <cell r="I207">
            <v>42579.858958333331</v>
          </cell>
          <cell r="J207">
            <v>0</v>
          </cell>
          <cell r="K207" t="str">
            <v>4037/4038</v>
          </cell>
          <cell r="L207" t="str">
            <v>HELVIE</v>
          </cell>
          <cell r="M207">
            <v>1.4293981475930195E-2</v>
          </cell>
          <cell r="N207">
            <v>20.583333325339481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https://search-rtdc-monitor-bjffxe2xuh6vdkpspy63sjmuny.us-east-1.es.amazonaws.com/_plugin/kibana/#/discover/Steve-Slow-Train-Analysis-(2080s-and-2083s)?_g=(refreshInterval:(display:Off,section:0,value:0),time:(from:'2016-07-28 19:14:42-0600',mode:absolute,to:'2016-07-28 21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7" t="str">
            <v>N</v>
          </cell>
          <cell r="X207">
            <v>1</v>
          </cell>
          <cell r="Y207">
            <v>0.113</v>
          </cell>
          <cell r="Z207">
            <v>5.8920000000000003</v>
          </cell>
          <cell r="AA207">
            <v>5.7789999999999999</v>
          </cell>
          <cell r="AB207" t="e">
            <v>#N/A</v>
          </cell>
          <cell r="AC207" t="e">
            <v>#N/A</v>
          </cell>
          <cell r="AD207" t="str">
            <v>0843-28</v>
          </cell>
          <cell r="AE207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208">
          <cell r="A208" t="str">
            <v>844-28</v>
          </cell>
          <cell r="B208">
            <v>4037</v>
          </cell>
          <cell r="C208" t="str">
            <v>DE.1.0.7.0</v>
          </cell>
          <cell r="D208" t="str">
            <v>300:58577</v>
          </cell>
          <cell r="E208">
            <v>42579.901608796295</v>
          </cell>
          <cell r="F208">
            <v>42579.902627314812</v>
          </cell>
          <cell r="G208">
            <v>1</v>
          </cell>
          <cell r="H208" t="str">
            <v>204:678</v>
          </cell>
          <cell r="I208">
            <v>42579.914652777778</v>
          </cell>
          <cell r="J208">
            <v>0</v>
          </cell>
          <cell r="K208" t="str">
            <v>4037/4038</v>
          </cell>
          <cell r="L208" t="str">
            <v>SWANSON</v>
          </cell>
          <cell r="M208">
            <v>1.2025462965539191E-2</v>
          </cell>
          <cell r="N208">
            <v>17.316666670376435</v>
          </cell>
          <cell r="S208">
            <v>1</v>
          </cell>
          <cell r="T208" t="str">
            <v>Southbound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https://search-rtdc-monitor-bjffxe2xuh6vdkpspy63sjmuny.us-east-1.es.amazonaws.com/_plugin/kibana/#/discover/Steve-Slow-Train-Analysis-(2080s-and-2083s)?_g=(refreshInterval:(display:Off,section:0,value:0),time:(from:'2016-07-28 20:38:19-0600',mode:absolute,to:'2016-07-28 22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8" t="str">
            <v>N</v>
          </cell>
          <cell r="X208">
            <v>1</v>
          </cell>
          <cell r="Y208">
            <v>5.8577000000000004</v>
          </cell>
          <cell r="Z208">
            <v>6.7799999999999999E-2</v>
          </cell>
          <cell r="AA208">
            <v>5.7899000000000003</v>
          </cell>
          <cell r="AB208" t="e">
            <v>#N/A</v>
          </cell>
          <cell r="AC208" t="e">
            <v>#N/A</v>
          </cell>
          <cell r="AD208" t="str">
            <v>0844-28</v>
          </cell>
          <cell r="AE208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  <row r="209">
          <cell r="A209" t="str">
            <v>845-28</v>
          </cell>
          <cell r="B209">
            <v>4038</v>
          </cell>
          <cell r="C209" t="str">
            <v>DE.1.0.7.0</v>
          </cell>
          <cell r="D209" t="str">
            <v>204:1128</v>
          </cell>
          <cell r="E209">
            <v>42579.887094907404</v>
          </cell>
          <cell r="F209">
            <v>42579.888229166667</v>
          </cell>
          <cell r="G209">
            <v>1</v>
          </cell>
          <cell r="H209" t="str">
            <v>300:58897</v>
          </cell>
          <cell r="I209">
            <v>42579.900312500002</v>
          </cell>
          <cell r="J209">
            <v>0</v>
          </cell>
          <cell r="K209" t="str">
            <v>4037/4038</v>
          </cell>
          <cell r="L209" t="str">
            <v>SWANSON</v>
          </cell>
          <cell r="M209">
            <v>1.2083333334885538E-2</v>
          </cell>
          <cell r="N209">
            <v>17.400000002235174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https://search-rtdc-monitor-bjffxe2xuh6vdkpspy63sjmuny.us-east-1.es.amazonaws.com/_plugin/kibana/#/discover/Steve-Slow-Train-Analysis-(2080s-and-2083s)?_g=(refreshInterval:(display:Off,section:0,value:0),time:(from:'2016-07-28 20:17:25-0600',mode:absolute,to:'2016-07-28 22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9" t="str">
            <v>N</v>
          </cell>
          <cell r="X209">
            <v>1</v>
          </cell>
          <cell r="Y209">
            <v>0.1128</v>
          </cell>
          <cell r="Z209">
            <v>5.8897000000000004</v>
          </cell>
          <cell r="AA209">
            <v>5.7769000000000004</v>
          </cell>
          <cell r="AB209" t="e">
            <v>#N/A</v>
          </cell>
          <cell r="AC209" t="e">
            <v>#N/A</v>
          </cell>
          <cell r="AD209" t="str">
            <v>0845-28</v>
          </cell>
          <cell r="AE209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210">
          <cell r="A210" t="str">
            <v>847-28</v>
          </cell>
          <cell r="B210">
            <v>4038</v>
          </cell>
          <cell r="C210" t="str">
            <v>DE.1.0.7.0</v>
          </cell>
          <cell r="D210" t="str">
            <v>204:962</v>
          </cell>
          <cell r="E210">
            <v>42579.925185185188</v>
          </cell>
          <cell r="F210">
            <v>42579.926215277781</v>
          </cell>
          <cell r="G210">
            <v>1</v>
          </cell>
          <cell r="H210" t="str">
            <v>300:58901</v>
          </cell>
          <cell r="I210">
            <v>42579.941967592589</v>
          </cell>
          <cell r="J210">
            <v>0</v>
          </cell>
          <cell r="K210" t="str">
            <v>4037/4038</v>
          </cell>
          <cell r="L210" t="str">
            <v>SWANSON</v>
          </cell>
          <cell r="M210">
            <v>1.5752314808196388E-2</v>
          </cell>
          <cell r="N210">
            <v>22.683333323802799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https://search-rtdc-monitor-bjffxe2xuh6vdkpspy63sjmuny.us-east-1.es.amazonaws.com/_plugin/kibana/#/discover/Steve-Slow-Train-Analysis-(2080s-and-2083s)?_g=(refreshInterval:(display:Off,section:0,value:0),time:(from:'2016-07-28 21:12:16-0600',mode:absolute,to:'2016-07-28 23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0" t="str">
            <v>N</v>
          </cell>
          <cell r="X210">
            <v>2</v>
          </cell>
          <cell r="Y210">
            <v>9.6199999999999994E-2</v>
          </cell>
          <cell r="Z210">
            <v>5.8901000000000003</v>
          </cell>
          <cell r="AA210">
            <v>5.7939000000000007</v>
          </cell>
          <cell r="AB210" t="e">
            <v>#N/A</v>
          </cell>
          <cell r="AC210" t="e">
            <v>#N/A</v>
          </cell>
          <cell r="AD210" t="str">
            <v>0847-28</v>
          </cell>
          <cell r="AE210" t="str">
    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    </cell>
        </row>
        <row r="211">
          <cell r="A211" t="str">
            <v>904-28</v>
          </cell>
          <cell r="B211">
            <v>4019</v>
          </cell>
          <cell r="C211" t="str">
            <v>DE.1.0.7.0</v>
          </cell>
          <cell r="D211" t="str">
            <v>300:25141</v>
          </cell>
          <cell r="E211">
            <v>42579.6405787037</v>
          </cell>
          <cell r="F211">
            <v>42579.64167824074</v>
          </cell>
          <cell r="G211">
            <v>1</v>
          </cell>
          <cell r="H211" t="str">
            <v>204:640</v>
          </cell>
          <cell r="I211">
            <v>42579.650810185187</v>
          </cell>
          <cell r="J211">
            <v>0</v>
          </cell>
          <cell r="K211" t="str">
            <v>4019/4020</v>
          </cell>
          <cell r="L211" t="str">
            <v>SWANSON</v>
          </cell>
          <cell r="M211">
            <v>9.1319444472901523E-3</v>
          </cell>
          <cell r="N211">
            <v>13.150000004097819</v>
          </cell>
          <cell r="S211">
            <v>1</v>
          </cell>
          <cell r="T211" t="str">
            <v>Southbound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https://search-rtdc-monitor-bjffxe2xuh6vdkpspy63sjmuny.us-east-1.es.amazonaws.com/_plugin/kibana/#/discover/Steve-Slow-Train-Analysis-(2080s-and-2083s)?_g=(refreshInterval:(display:Off,section:0,value:0),time:(from:'2016-07-28 14:22:26-0600',mode:absolute,to:'2016-07-28 16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11" t="str">
            <v>Y</v>
          </cell>
          <cell r="X211">
            <v>57</v>
          </cell>
          <cell r="Y211">
            <v>2.5141</v>
          </cell>
          <cell r="Z211">
            <v>6.4000000000000001E-2</v>
          </cell>
          <cell r="AA211">
            <v>2.4500999999999999</v>
          </cell>
          <cell r="AB211" t="e">
            <v>#N/A</v>
          </cell>
          <cell r="AC211" t="e">
            <v>#N/A</v>
          </cell>
          <cell r="AD211" t="str">
            <v>0904-28</v>
          </cell>
          <cell r="AE211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212">
          <cell r="A212" t="str">
            <v>906-28</v>
          </cell>
          <cell r="B212">
            <v>4019</v>
          </cell>
          <cell r="C212" t="str">
            <v>DE.1.0.7.0</v>
          </cell>
          <cell r="D212" t="str">
            <v>300:58604</v>
          </cell>
          <cell r="E212">
            <v>42579.796793981484</v>
          </cell>
          <cell r="F212">
            <v>42579.797569444447</v>
          </cell>
          <cell r="G212">
            <v>1</v>
          </cell>
          <cell r="H212" t="str">
            <v>300:21316</v>
          </cell>
          <cell r="I212">
            <v>42579.802858796298</v>
          </cell>
          <cell r="J212">
            <v>0</v>
          </cell>
          <cell r="K212" t="str">
            <v>4019/4020</v>
          </cell>
          <cell r="L212" t="str">
            <v>SWANSON</v>
          </cell>
          <cell r="M212">
            <v>5.2893518513883464E-3</v>
          </cell>
          <cell r="N212">
            <v>7.6166666659992188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https://search-rtdc-monitor-bjffxe2xuh6vdkpspy63sjmuny.us-east-1.es.amazonaws.com/_plugin/kibana/#/discover/Steve-Slow-Train-Analysis-(2080s-and-2083s)?_g=(refreshInterval:(display:Off,section:0,value:0),time:(from:'2016-07-28 18:07:23-0600',mode:absolute,to:'2016-07-28 20:16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12" t="str">
            <v>Y</v>
          </cell>
          <cell r="X212">
            <v>2</v>
          </cell>
          <cell r="Y212">
            <v>5.8604000000000003</v>
          </cell>
          <cell r="Z212">
            <v>2.1316000000000002</v>
          </cell>
          <cell r="AA212">
            <v>3.7288000000000001</v>
          </cell>
          <cell r="AB212" t="e">
            <v>#N/A</v>
          </cell>
          <cell r="AC212" t="e">
            <v>#N/A</v>
          </cell>
          <cell r="AD212" t="str">
            <v>0906-28</v>
          </cell>
          <cell r="AE212" t="str">
    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    </cell>
        </row>
        <row r="213">
          <cell r="A213" t="str">
            <v>908-28</v>
          </cell>
          <cell r="B213">
            <v>4037</v>
          </cell>
          <cell r="C213" t="str">
            <v>DE.1.0.7.0</v>
          </cell>
          <cell r="D213" t="str">
            <v>300:58589</v>
          </cell>
          <cell r="E213">
            <v>42579.942662037036</v>
          </cell>
          <cell r="F213">
            <v>42579.943530092591</v>
          </cell>
          <cell r="G213">
            <v>1</v>
          </cell>
          <cell r="H213" t="str">
            <v>300:21594</v>
          </cell>
          <cell r="I213">
            <v>42579.949097222219</v>
          </cell>
          <cell r="J213">
            <v>0</v>
          </cell>
          <cell r="K213" t="str">
            <v>4037/4038</v>
          </cell>
          <cell r="L213" t="str">
            <v>SWANSON</v>
          </cell>
          <cell r="M213">
            <v>5.5671296286163852E-3</v>
          </cell>
          <cell r="N213">
            <v>8.0166666652075946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https://search-rtdc-monitor-bjffxe2xuh6vdkpspy63sjmuny.us-east-1.es.amazonaws.com/_plugin/kibana/#/discover/Steve-Slow-Train-Analysis-(2080s-and-2083s)?_g=(refreshInterval:(display:Off,section:0,value:0),time:(from:'2016-07-28 21:37:26-0600',mode:absolute,to:'2016-07-28 23:46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3" t="str">
            <v>Y</v>
          </cell>
          <cell r="X213">
            <v>2</v>
          </cell>
          <cell r="Y213">
            <v>5.8589000000000002</v>
          </cell>
          <cell r="Z213">
            <v>2.1594000000000002</v>
          </cell>
          <cell r="AA213">
            <v>3.6995</v>
          </cell>
          <cell r="AB213" t="e">
            <v>#N/A</v>
          </cell>
          <cell r="AC213" t="e">
            <v>#N/A</v>
          </cell>
          <cell r="AD213" t="str">
            <v>0908-28</v>
          </cell>
          <cell r="AE213" t="str">
    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    </cell>
        </row>
      </sheetData>
      <sheetData sheetId="1" refreshError="1"/>
      <sheetData sheetId="2" refreshError="1"/>
      <sheetData sheetId="3">
        <row r="1">
          <cell r="C1" t="str">
            <v>228-27</v>
          </cell>
          <cell r="D1">
            <v>1290000</v>
          </cell>
          <cell r="E1" t="str">
            <v>COOLAHAN</v>
          </cell>
        </row>
        <row r="2">
          <cell r="C2" t="str">
            <v>158-28</v>
          </cell>
          <cell r="D2">
            <v>1190000</v>
          </cell>
          <cell r="E2" t="str">
            <v>BRANNON</v>
          </cell>
        </row>
        <row r="3">
          <cell r="C3" t="str">
            <v>160-28</v>
          </cell>
          <cell r="D3">
            <v>940000</v>
          </cell>
          <cell r="E3" t="str">
            <v>BONDS</v>
          </cell>
        </row>
        <row r="4">
          <cell r="C4" t="str">
            <v>162-28</v>
          </cell>
          <cell r="D4">
            <v>2020000</v>
          </cell>
          <cell r="E4" t="str">
            <v>SHOOK</v>
          </cell>
        </row>
        <row r="5">
          <cell r="C5" t="str">
            <v>146-28</v>
          </cell>
          <cell r="D5">
            <v>1090000</v>
          </cell>
          <cell r="E5" t="str">
            <v>SPECTOR</v>
          </cell>
        </row>
        <row r="6">
          <cell r="C6" t="str">
            <v>819-28</v>
          </cell>
          <cell r="D6">
            <v>2140000</v>
          </cell>
          <cell r="E6" t="str">
            <v>ROBINSON</v>
          </cell>
        </row>
        <row r="7">
          <cell r="C7" t="str">
            <v>170-28</v>
          </cell>
          <cell r="D7">
            <v>1820000</v>
          </cell>
          <cell r="E7" t="str">
            <v>ADANE</v>
          </cell>
        </row>
        <row r="8">
          <cell r="C8" t="str">
            <v>177-28</v>
          </cell>
          <cell r="D8">
            <v>2040000</v>
          </cell>
          <cell r="E8" t="str">
            <v>MOSES</v>
          </cell>
        </row>
        <row r="9">
          <cell r="C9" t="str">
            <v>172-28</v>
          </cell>
          <cell r="D9">
            <v>950000</v>
          </cell>
          <cell r="E9" t="str">
            <v>WEBSTER</v>
          </cell>
        </row>
        <row r="10">
          <cell r="C10" t="str">
            <v>174-28</v>
          </cell>
          <cell r="D10">
            <v>940000</v>
          </cell>
          <cell r="E10" t="str">
            <v>BONDS</v>
          </cell>
        </row>
        <row r="11">
          <cell r="C11" t="str">
            <v>147-28</v>
          </cell>
          <cell r="D11">
            <v>1310000</v>
          </cell>
          <cell r="E11" t="str">
            <v>MALAVE</v>
          </cell>
        </row>
        <row r="12">
          <cell r="C12" t="str">
            <v>176-28</v>
          </cell>
          <cell r="D12">
            <v>2020000</v>
          </cell>
          <cell r="E12" t="str">
            <v>SHOOK</v>
          </cell>
        </row>
        <row r="13">
          <cell r="C13" t="str">
            <v>143-28</v>
          </cell>
          <cell r="D13">
            <v>1190000</v>
          </cell>
          <cell r="E13" t="str">
            <v>BRANNON</v>
          </cell>
        </row>
        <row r="14">
          <cell r="C14" t="str">
            <v>178-28</v>
          </cell>
          <cell r="D14">
            <v>2040000</v>
          </cell>
          <cell r="E14" t="str">
            <v>MOSES</v>
          </cell>
        </row>
        <row r="15">
          <cell r="C15" t="str">
            <v>132-28</v>
          </cell>
          <cell r="D15">
            <v>1090000</v>
          </cell>
          <cell r="E15" t="str">
            <v>SPECTOR</v>
          </cell>
        </row>
        <row r="16">
          <cell r="C16" t="str">
            <v>185-28</v>
          </cell>
          <cell r="D16">
            <v>950000</v>
          </cell>
          <cell r="E16" t="str">
            <v>WEBSTER</v>
          </cell>
        </row>
        <row r="17">
          <cell r="C17" t="str">
            <v>811-28</v>
          </cell>
          <cell r="D17">
            <v>2140000</v>
          </cell>
          <cell r="E17" t="str">
            <v>ROBINSON</v>
          </cell>
        </row>
        <row r="18">
          <cell r="C18" t="str">
            <v>824-28</v>
          </cell>
          <cell r="D18">
            <v>1540000</v>
          </cell>
          <cell r="E18" t="str">
            <v>HELVIE</v>
          </cell>
        </row>
        <row r="19">
          <cell r="C19" t="str">
            <v>807-28</v>
          </cell>
          <cell r="D19">
            <v>2140000</v>
          </cell>
          <cell r="E19" t="str">
            <v>ROBINSON</v>
          </cell>
        </row>
        <row r="20">
          <cell r="C20" t="str">
            <v>825-28</v>
          </cell>
          <cell r="D20">
            <v>1540000</v>
          </cell>
          <cell r="E20" t="str">
            <v>HELVIE</v>
          </cell>
        </row>
        <row r="21">
          <cell r="C21" t="str">
            <v>127-28</v>
          </cell>
          <cell r="D21">
            <v>2010000</v>
          </cell>
          <cell r="E21" t="str">
            <v>MAELZER</v>
          </cell>
        </row>
        <row r="22">
          <cell r="C22" t="str">
            <v>188-28</v>
          </cell>
          <cell r="D22">
            <v>940000</v>
          </cell>
          <cell r="E22" t="str">
            <v>BONDS</v>
          </cell>
        </row>
        <row r="23">
          <cell r="C23" t="str">
            <v>120-28</v>
          </cell>
          <cell r="D23">
            <v>1310000</v>
          </cell>
          <cell r="E23" t="str">
            <v>MALAVE</v>
          </cell>
        </row>
        <row r="24">
          <cell r="C24" t="str">
            <v>827-28</v>
          </cell>
          <cell r="D24">
            <v>2150000</v>
          </cell>
          <cell r="E24" t="str">
            <v>SWANSON</v>
          </cell>
        </row>
        <row r="25">
          <cell r="C25" t="str">
            <v>804-28</v>
          </cell>
          <cell r="D25">
            <v>2140000</v>
          </cell>
          <cell r="E25" t="str">
            <v>ROBINSON</v>
          </cell>
        </row>
        <row r="26">
          <cell r="C26" t="str">
            <v>204-28</v>
          </cell>
          <cell r="D26">
            <v>2020000</v>
          </cell>
          <cell r="E26" t="str">
            <v>SHOOK</v>
          </cell>
        </row>
        <row r="27">
          <cell r="C27" t="str">
            <v>121-28</v>
          </cell>
          <cell r="D27">
            <v>1460000</v>
          </cell>
          <cell r="E27" t="str">
            <v>NELSON</v>
          </cell>
        </row>
        <row r="28">
          <cell r="C28" t="str">
            <v>206-28</v>
          </cell>
          <cell r="D28">
            <v>2040000</v>
          </cell>
          <cell r="E28" t="str">
            <v>MOSES</v>
          </cell>
        </row>
        <row r="29">
          <cell r="C29" t="str">
            <v>119-28</v>
          </cell>
          <cell r="D29">
            <v>1310000</v>
          </cell>
          <cell r="E29" t="str">
            <v>MALAVE</v>
          </cell>
        </row>
        <row r="30">
          <cell r="C30" t="str">
            <v>834-28</v>
          </cell>
          <cell r="D30">
            <v>1540000</v>
          </cell>
          <cell r="E30" t="str">
            <v>HELVIE</v>
          </cell>
        </row>
        <row r="31">
          <cell r="C31" t="str">
            <v>117-28</v>
          </cell>
          <cell r="D31">
            <v>1090000</v>
          </cell>
          <cell r="E31" t="str">
            <v>SPECTOR</v>
          </cell>
        </row>
        <row r="32">
          <cell r="C32" t="str">
            <v>208-28</v>
          </cell>
          <cell r="D32">
            <v>2100000</v>
          </cell>
          <cell r="E32" t="str">
            <v>ISHMAEL</v>
          </cell>
        </row>
        <row r="33">
          <cell r="C33" t="str">
            <v>108-28</v>
          </cell>
          <cell r="D33">
            <v>1460000</v>
          </cell>
          <cell r="E33" t="str">
            <v>NELSON</v>
          </cell>
        </row>
        <row r="34">
          <cell r="C34" t="str">
            <v>215-28</v>
          </cell>
          <cell r="D34">
            <v>950000</v>
          </cell>
          <cell r="E34" t="str">
            <v>WEBSTER</v>
          </cell>
        </row>
        <row r="35">
          <cell r="C35" t="str">
            <v>308-28</v>
          </cell>
          <cell r="D35">
            <v>1460000</v>
          </cell>
          <cell r="E35" t="str">
            <v>NELSON</v>
          </cell>
        </row>
        <row r="36">
          <cell r="C36" t="str">
            <v>217-28</v>
          </cell>
          <cell r="D36">
            <v>1300000</v>
          </cell>
          <cell r="E36" t="str">
            <v>LEVIN</v>
          </cell>
        </row>
        <row r="37">
          <cell r="C37" t="str">
            <v>306-28</v>
          </cell>
          <cell r="D37">
            <v>1310000</v>
          </cell>
          <cell r="E37" t="str">
            <v>MALAVE</v>
          </cell>
        </row>
        <row r="38">
          <cell r="C38" t="str">
            <v>212-28</v>
          </cell>
          <cell r="D38">
            <v>1140000</v>
          </cell>
          <cell r="E38" t="str">
            <v>YOUNG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839-28</v>
          </cell>
          <cell r="D40">
            <v>2150000</v>
          </cell>
          <cell r="E40" t="str">
            <v>SWANSON</v>
          </cell>
        </row>
        <row r="41">
          <cell r="C41" t="str">
            <v>243-27</v>
          </cell>
          <cell r="D41">
            <v>1290000</v>
          </cell>
          <cell r="E41" t="str">
            <v>COOLAHAN</v>
          </cell>
        </row>
        <row r="42">
          <cell r="C42" t="str">
            <v>307-28</v>
          </cell>
          <cell r="D42">
            <v>950000</v>
          </cell>
          <cell r="E42" t="str">
            <v>WEBSTER</v>
          </cell>
        </row>
        <row r="43">
          <cell r="C43" t="str">
            <v>847-27</v>
          </cell>
          <cell r="D43">
            <v>2090000</v>
          </cell>
          <cell r="E43" t="str">
            <v>HAITHCOX</v>
          </cell>
        </row>
        <row r="44">
          <cell r="C44" t="str">
            <v>222-28</v>
          </cell>
          <cell r="D44">
            <v>2090000</v>
          </cell>
          <cell r="E44" t="str">
            <v>HAITHCOX</v>
          </cell>
        </row>
        <row r="45">
          <cell r="C45" t="str">
            <v>231-27</v>
          </cell>
          <cell r="D45">
            <v>2150000</v>
          </cell>
          <cell r="E45" t="str">
            <v>SWANSON</v>
          </cell>
        </row>
        <row r="46">
          <cell r="C46" t="str">
            <v>224-28</v>
          </cell>
          <cell r="D46">
            <v>1290000</v>
          </cell>
          <cell r="E46" t="str">
            <v>COOLAHAN</v>
          </cell>
        </row>
        <row r="47">
          <cell r="C47" t="str">
            <v>906-27</v>
          </cell>
          <cell r="D47">
            <v>2090000</v>
          </cell>
          <cell r="E47" t="str">
            <v>HAITHCOX</v>
          </cell>
        </row>
        <row r="48">
          <cell r="C48" t="str">
            <v>842-28</v>
          </cell>
          <cell r="D48">
            <v>1540000</v>
          </cell>
          <cell r="E48" t="str">
            <v>HELVIE</v>
          </cell>
        </row>
        <row r="49">
          <cell r="C49" t="str">
            <v>240-27</v>
          </cell>
          <cell r="D49">
            <v>2150000</v>
          </cell>
          <cell r="E49" t="str">
            <v>SWANSON</v>
          </cell>
        </row>
        <row r="50">
          <cell r="C50" t="str">
            <v>229-28</v>
          </cell>
          <cell r="D50">
            <v>2090000</v>
          </cell>
          <cell r="E50" t="str">
            <v>HAITHCOX</v>
          </cell>
        </row>
        <row r="51">
          <cell r="C51" t="str">
            <v>236-27</v>
          </cell>
          <cell r="D51">
            <v>1290000</v>
          </cell>
          <cell r="E51" t="str">
            <v>COOLAHAN</v>
          </cell>
        </row>
        <row r="52">
          <cell r="C52" t="str">
            <v>234-28</v>
          </cell>
          <cell r="D52">
            <v>1300000</v>
          </cell>
          <cell r="E52" t="str">
            <v>LEVIN</v>
          </cell>
        </row>
        <row r="53">
          <cell r="C53" t="str">
            <v>845-27</v>
          </cell>
          <cell r="D53">
            <v>2090000</v>
          </cell>
          <cell r="E53" t="str">
            <v>HAITHCOX</v>
          </cell>
        </row>
        <row r="54">
          <cell r="C54" t="str">
            <v>238-28</v>
          </cell>
          <cell r="D54">
            <v>2090000</v>
          </cell>
          <cell r="E54" t="str">
            <v>HAITHCOX</v>
          </cell>
        </row>
        <row r="55">
          <cell r="C55" t="str">
            <v>222-27</v>
          </cell>
          <cell r="D55">
            <v>1480000</v>
          </cell>
          <cell r="E55" t="str">
            <v>STURGEON</v>
          </cell>
        </row>
        <row r="56">
          <cell r="C56" t="str">
            <v>243-28</v>
          </cell>
          <cell r="D56">
            <v>1480000</v>
          </cell>
          <cell r="E56" t="str">
            <v>STURGEON</v>
          </cell>
        </row>
        <row r="57">
          <cell r="C57" t="str">
            <v>807-29</v>
          </cell>
          <cell r="D57">
            <v>1830000</v>
          </cell>
          <cell r="E57" t="str">
            <v>YORK</v>
          </cell>
        </row>
        <row r="58">
          <cell r="C58" t="str">
            <v>311-28</v>
          </cell>
          <cell r="D58">
            <v>1290000</v>
          </cell>
          <cell r="E58" t="str">
            <v>COOLAHAN</v>
          </cell>
        </row>
        <row r="59">
          <cell r="C59" t="str">
            <v>121-29</v>
          </cell>
          <cell r="D59">
            <v>1190000</v>
          </cell>
          <cell r="E59" t="str">
            <v>BRANNON</v>
          </cell>
        </row>
        <row r="60">
          <cell r="C60" t="str">
            <v>306-29</v>
          </cell>
          <cell r="D60">
            <v>1310000</v>
          </cell>
          <cell r="E60" t="str">
            <v>MALAVE</v>
          </cell>
        </row>
        <row r="61">
          <cell r="C61" t="str">
            <v>800-29</v>
          </cell>
          <cell r="D61">
            <v>1760000</v>
          </cell>
          <cell r="E61" t="str">
            <v>STRICKLAND</v>
          </cell>
        </row>
        <row r="62">
          <cell r="C62" t="str">
            <v>107-29</v>
          </cell>
          <cell r="D62">
            <v>1190000</v>
          </cell>
          <cell r="E62" t="str">
            <v>BRANNON</v>
          </cell>
        </row>
        <row r="63">
          <cell r="C63" t="str">
            <v>101-29</v>
          </cell>
          <cell r="D63">
            <v>2010000</v>
          </cell>
          <cell r="E63" t="str">
            <v>MAELZER</v>
          </cell>
        </row>
        <row r="64">
          <cell r="C64" t="str">
            <v>310-29</v>
          </cell>
          <cell r="D64">
            <v>2140000</v>
          </cell>
          <cell r="E64" t="str">
            <v>ROBINSON</v>
          </cell>
        </row>
        <row r="65">
          <cell r="C65" t="str">
            <v>244-28</v>
          </cell>
          <cell r="D65">
            <v>1480000</v>
          </cell>
          <cell r="E65" t="str">
            <v>STURGEON</v>
          </cell>
        </row>
        <row r="66">
          <cell r="C66" t="str">
            <v>109-29</v>
          </cell>
          <cell r="D66">
            <v>2140000</v>
          </cell>
          <cell r="E66" t="str">
            <v>ROBINSON</v>
          </cell>
        </row>
        <row r="67">
          <cell r="C67" t="str">
            <v>237-28</v>
          </cell>
          <cell r="D67">
            <v>2090000</v>
          </cell>
          <cell r="E67" t="str">
            <v>HAITHCOX</v>
          </cell>
        </row>
        <row r="68">
          <cell r="C68" t="str">
            <v>113-29</v>
          </cell>
          <cell r="D68">
            <v>2010000</v>
          </cell>
          <cell r="E68" t="str">
            <v>MAELZER</v>
          </cell>
        </row>
        <row r="69">
          <cell r="C69" t="str">
            <v>228-28</v>
          </cell>
          <cell r="D69">
            <v>1480000</v>
          </cell>
          <cell r="E69" t="str">
            <v>STURGEON</v>
          </cell>
        </row>
        <row r="70">
          <cell r="C70" t="str">
            <v>115-29</v>
          </cell>
          <cell r="D70">
            <v>900000</v>
          </cell>
          <cell r="E70" t="str">
            <v>ROCHA</v>
          </cell>
        </row>
        <row r="71">
          <cell r="C71" t="str">
            <v>843-28</v>
          </cell>
          <cell r="D71">
            <v>1540000</v>
          </cell>
          <cell r="E71" t="str">
            <v>HELVIE</v>
          </cell>
        </row>
        <row r="72">
          <cell r="C72" t="str">
            <v>803-29</v>
          </cell>
          <cell r="D72">
            <v>1830000</v>
          </cell>
          <cell r="E72" t="str">
            <v>YORK</v>
          </cell>
        </row>
        <row r="73">
          <cell r="C73" t="str">
            <v>843-28</v>
          </cell>
          <cell r="D73">
            <v>1540000</v>
          </cell>
          <cell r="E73" t="str">
            <v>HELVIE</v>
          </cell>
        </row>
        <row r="74">
          <cell r="C74" t="str">
            <v>129-29</v>
          </cell>
          <cell r="D74">
            <v>900000</v>
          </cell>
          <cell r="E74" t="str">
            <v>ROCHA</v>
          </cell>
        </row>
        <row r="75">
          <cell r="C75" t="str">
            <v>835-28</v>
          </cell>
          <cell r="D75">
            <v>2150000</v>
          </cell>
          <cell r="E75" t="str">
            <v>SWANSON</v>
          </cell>
        </row>
        <row r="76">
          <cell r="C76" t="str">
            <v>122-29</v>
          </cell>
          <cell r="D76">
            <v>1190000</v>
          </cell>
          <cell r="E76" t="str">
            <v>BRANNON</v>
          </cell>
        </row>
        <row r="77">
          <cell r="C77" t="str">
            <v>821-28</v>
          </cell>
          <cell r="D77">
            <v>1120000</v>
          </cell>
          <cell r="E77" t="str">
            <v>LOCKLEAR</v>
          </cell>
        </row>
        <row r="78">
          <cell r="C78" t="str">
            <v>806-29</v>
          </cell>
          <cell r="D78">
            <v>1760000</v>
          </cell>
          <cell r="E78" t="str">
            <v>STRICKLAND</v>
          </cell>
        </row>
        <row r="79">
          <cell r="C79" t="str">
            <v>816-28</v>
          </cell>
          <cell r="D79">
            <v>2140000</v>
          </cell>
          <cell r="E79" t="str">
            <v>ROBINSON</v>
          </cell>
        </row>
        <row r="80">
          <cell r="C80" t="str">
            <v>127-29</v>
          </cell>
          <cell r="D80">
            <v>2010000</v>
          </cell>
          <cell r="E80" t="str">
            <v>MAELZER</v>
          </cell>
        </row>
        <row r="81">
          <cell r="C81" t="str">
            <v>125-29</v>
          </cell>
          <cell r="D81">
            <v>1090000</v>
          </cell>
          <cell r="E81" t="str">
            <v>SPECTOR</v>
          </cell>
        </row>
        <row r="82">
          <cell r="C82" t="str">
            <v>222-27</v>
          </cell>
          <cell r="D82">
            <v>1480000</v>
          </cell>
          <cell r="E82" t="str">
            <v>STURGEON</v>
          </cell>
        </row>
        <row r="83">
          <cell r="C83" t="str">
            <v>802-29</v>
          </cell>
          <cell r="D83">
            <v>1760000</v>
          </cell>
          <cell r="E83" t="str">
            <v>STRICKLAND</v>
          </cell>
        </row>
        <row r="84">
          <cell r="C84" t="str">
            <v>233-27</v>
          </cell>
          <cell r="D84">
            <v>1300000</v>
          </cell>
          <cell r="E84" t="str">
            <v>LEVIN</v>
          </cell>
        </row>
        <row r="85">
          <cell r="C85" t="str">
            <v>315-28</v>
          </cell>
          <cell r="D85">
            <v>1480000</v>
          </cell>
          <cell r="E85" t="str">
            <v>STURGEON</v>
          </cell>
        </row>
        <row r="86">
          <cell r="C86" t="str">
            <v>237-27</v>
          </cell>
          <cell r="D86">
            <v>1480000</v>
          </cell>
          <cell r="E86" t="str">
            <v>STURGEON</v>
          </cell>
        </row>
        <row r="87">
          <cell r="C87" t="str">
            <v>241-28</v>
          </cell>
          <cell r="D87">
            <v>1300000</v>
          </cell>
          <cell r="E87" t="str">
            <v>LEVIN</v>
          </cell>
        </row>
        <row r="88">
          <cell r="C88" t="str">
            <v>241-27</v>
          </cell>
          <cell r="D88">
            <v>1300000</v>
          </cell>
          <cell r="E88" t="str">
            <v>LEVIN</v>
          </cell>
        </row>
        <row r="89">
          <cell r="C89" t="str">
            <v>227-28</v>
          </cell>
          <cell r="D89">
            <v>1480000</v>
          </cell>
          <cell r="E89" t="str">
            <v>STURGEON</v>
          </cell>
        </row>
        <row r="90">
          <cell r="C90" t="str">
            <v>103-28</v>
          </cell>
          <cell r="D90">
            <v>1090000</v>
          </cell>
          <cell r="E90" t="str">
            <v>SPECTOR</v>
          </cell>
        </row>
        <row r="91">
          <cell r="C91" t="str">
            <v>220-28</v>
          </cell>
          <cell r="D91">
            <v>1480000</v>
          </cell>
          <cell r="E91" t="str">
            <v>STURGEON</v>
          </cell>
        </row>
        <row r="92">
          <cell r="C92" t="str">
            <v>161-28</v>
          </cell>
          <cell r="D92">
            <v>2020000</v>
          </cell>
          <cell r="E92" t="str">
            <v>SHOOK</v>
          </cell>
        </row>
        <row r="93">
          <cell r="C93" t="str">
            <v>906-28</v>
          </cell>
          <cell r="D93">
            <v>2150000</v>
          </cell>
          <cell r="E93" t="str">
            <v>SWANSON</v>
          </cell>
        </row>
        <row r="94">
          <cell r="C94" t="str">
            <v>163-28</v>
          </cell>
          <cell r="D94">
            <v>2040000</v>
          </cell>
          <cell r="E94" t="str">
            <v>MOSES</v>
          </cell>
        </row>
        <row r="95">
          <cell r="C95" t="str">
            <v>195-28</v>
          </cell>
          <cell r="D95">
            <v>1140000</v>
          </cell>
          <cell r="E95" t="str">
            <v>YOUNG</v>
          </cell>
        </row>
        <row r="96">
          <cell r="C96" t="str">
            <v>168-28</v>
          </cell>
          <cell r="D96">
            <v>1140000</v>
          </cell>
          <cell r="E96" t="str">
            <v>YOUNG</v>
          </cell>
        </row>
        <row r="97">
          <cell r="C97" t="str">
            <v>823-28</v>
          </cell>
          <cell r="D97">
            <v>1540000</v>
          </cell>
          <cell r="E97" t="str">
            <v>HELVIE</v>
          </cell>
        </row>
        <row r="98">
          <cell r="C98" t="str">
            <v>304-28</v>
          </cell>
          <cell r="D98">
            <v>1090000</v>
          </cell>
          <cell r="E98" t="str">
            <v>SPECTOR</v>
          </cell>
        </row>
        <row r="99">
          <cell r="C99" t="str">
            <v>187-28</v>
          </cell>
          <cell r="D99">
            <v>940000</v>
          </cell>
          <cell r="E99" t="str">
            <v>BONDS</v>
          </cell>
        </row>
        <row r="100">
          <cell r="C100" t="str">
            <v>144-28</v>
          </cell>
          <cell r="D100">
            <v>1190000</v>
          </cell>
          <cell r="E100" t="str">
            <v>BRANNON</v>
          </cell>
        </row>
        <row r="101">
          <cell r="C101" t="str">
            <v>166-28</v>
          </cell>
          <cell r="D101">
            <v>2100000</v>
          </cell>
          <cell r="E101" t="str">
            <v>ISHMAEL</v>
          </cell>
        </row>
        <row r="102">
          <cell r="C102" t="str">
            <v>151-28</v>
          </cell>
          <cell r="D102">
            <v>900000</v>
          </cell>
          <cell r="E102" t="str">
            <v>ROCHA</v>
          </cell>
        </row>
        <row r="103">
          <cell r="C103" t="str">
            <v>159-28</v>
          </cell>
          <cell r="D103">
            <v>940000</v>
          </cell>
          <cell r="E103" t="str">
            <v>BONDS</v>
          </cell>
        </row>
        <row r="104">
          <cell r="C104" t="str">
            <v>153-28</v>
          </cell>
          <cell r="D104">
            <v>1110000</v>
          </cell>
          <cell r="E104" t="str">
            <v>STARKS</v>
          </cell>
        </row>
        <row r="105">
          <cell r="C105" t="str">
            <v>120-29</v>
          </cell>
          <cell r="D105">
            <v>1310000</v>
          </cell>
          <cell r="E105" t="str">
            <v>MALAVE</v>
          </cell>
        </row>
        <row r="106">
          <cell r="C106" t="str">
            <v>150-28</v>
          </cell>
          <cell r="D106">
            <v>1760000</v>
          </cell>
          <cell r="E106" t="str">
            <v>STRICKLAND</v>
          </cell>
        </row>
        <row r="107">
          <cell r="C107" t="str">
            <v>118-29</v>
          </cell>
          <cell r="D107">
            <v>1360000</v>
          </cell>
          <cell r="E107" t="str">
            <v>SANTIZO</v>
          </cell>
        </row>
        <row r="108">
          <cell r="C108" t="str">
            <v>818-28</v>
          </cell>
          <cell r="D108">
            <v>2140000</v>
          </cell>
          <cell r="E108" t="str">
            <v>ROBINSON</v>
          </cell>
        </row>
        <row r="109">
          <cell r="C109" t="str">
            <v>800-29</v>
          </cell>
          <cell r="D109">
            <v>1760000</v>
          </cell>
          <cell r="E109" t="str">
            <v>STRICKLAND</v>
          </cell>
        </row>
        <row r="110">
          <cell r="C110" t="str">
            <v>229-27</v>
          </cell>
          <cell r="D110">
            <v>1480000</v>
          </cell>
          <cell r="E110" t="str">
            <v>STURGEON</v>
          </cell>
        </row>
        <row r="111">
          <cell r="C111" t="str">
            <v>235-28</v>
          </cell>
          <cell r="D111">
            <v>1480000</v>
          </cell>
          <cell r="E111" t="str">
            <v>STURGEON</v>
          </cell>
        </row>
        <row r="112">
          <cell r="C112" t="str">
            <v>231-27</v>
          </cell>
          <cell r="D112">
            <v>2150000</v>
          </cell>
          <cell r="E112" t="str">
            <v>SWANSON</v>
          </cell>
        </row>
        <row r="113">
          <cell r="C113" t="str">
            <v>840-28</v>
          </cell>
          <cell r="D113">
            <v>1540000</v>
          </cell>
          <cell r="E113" t="str">
            <v>HELVIE</v>
          </cell>
        </row>
        <row r="114">
          <cell r="C114" t="str">
            <v>309-27</v>
          </cell>
          <cell r="D114">
            <v>1480000</v>
          </cell>
          <cell r="E114" t="str">
            <v>STURGEON</v>
          </cell>
        </row>
        <row r="115">
          <cell r="C115" t="str">
            <v>214-28</v>
          </cell>
          <cell r="D115">
            <v>1290000</v>
          </cell>
          <cell r="E115" t="str">
            <v>COOLAHAN</v>
          </cell>
        </row>
        <row r="116">
          <cell r="C116" t="str">
            <v>302-28</v>
          </cell>
          <cell r="D116">
            <v>2010000</v>
          </cell>
          <cell r="E116" t="str">
            <v>MAELZER</v>
          </cell>
        </row>
        <row r="117">
          <cell r="C117" t="str">
            <v>192-28</v>
          </cell>
          <cell r="D117">
            <v>2040000</v>
          </cell>
          <cell r="E117" t="str">
            <v>MOSES</v>
          </cell>
        </row>
        <row r="118">
          <cell r="C118" t="str">
            <v>104-28</v>
          </cell>
          <cell r="D118">
            <v>1090000</v>
          </cell>
          <cell r="E118" t="str">
            <v>SPECTOR</v>
          </cell>
        </row>
        <row r="119">
          <cell r="C119" t="str">
            <v>826-28</v>
          </cell>
          <cell r="D119">
            <v>1540000</v>
          </cell>
          <cell r="E119" t="str">
            <v>HELVIE</v>
          </cell>
        </row>
        <row r="120">
          <cell r="C120" t="str">
            <v>106-28</v>
          </cell>
          <cell r="D120">
            <v>1310000</v>
          </cell>
          <cell r="E120" t="str">
            <v>MALAVE</v>
          </cell>
        </row>
        <row r="121">
          <cell r="C121" t="str">
            <v>148-28</v>
          </cell>
          <cell r="D121">
            <v>1310000</v>
          </cell>
          <cell r="E121" t="str">
            <v>MALAVE</v>
          </cell>
        </row>
        <row r="122">
          <cell r="C122" t="str">
            <v>114-28</v>
          </cell>
          <cell r="D122">
            <v>2010000</v>
          </cell>
          <cell r="E122" t="str">
            <v>MAELZER</v>
          </cell>
        </row>
        <row r="123">
          <cell r="C123" t="str">
            <v>805-29</v>
          </cell>
          <cell r="D123">
            <v>1760000</v>
          </cell>
          <cell r="E123" t="str">
            <v>STRICKLAND</v>
          </cell>
        </row>
        <row r="124">
          <cell r="C124" t="str">
            <v>129-28</v>
          </cell>
          <cell r="D124">
            <v>1190000</v>
          </cell>
          <cell r="E124" t="str">
            <v>BRANNON</v>
          </cell>
        </row>
        <row r="125">
          <cell r="C125" t="str">
            <v>106-29</v>
          </cell>
          <cell r="D125">
            <v>1310000</v>
          </cell>
          <cell r="E125" t="str">
            <v>MALAVE</v>
          </cell>
        </row>
        <row r="126">
          <cell r="C126" t="str">
            <v>137-28</v>
          </cell>
          <cell r="D126">
            <v>900000</v>
          </cell>
          <cell r="E126" t="str">
            <v>ROCHA</v>
          </cell>
        </row>
        <row r="127">
          <cell r="C127" t="str">
            <v>106-29</v>
          </cell>
          <cell r="D127">
            <v>1310000</v>
          </cell>
          <cell r="E127" t="str">
            <v>MALAVE</v>
          </cell>
        </row>
        <row r="128">
          <cell r="C128" t="str">
            <v>242-27</v>
          </cell>
          <cell r="D128">
            <v>1300000</v>
          </cell>
          <cell r="E128" t="str">
            <v>LEVIN</v>
          </cell>
        </row>
        <row r="129">
          <cell r="C129" t="str">
            <v>901-29</v>
          </cell>
          <cell r="D129">
            <v>1760000</v>
          </cell>
          <cell r="E129" t="str">
            <v>STRICKLAND</v>
          </cell>
        </row>
        <row r="130">
          <cell r="C130" t="str">
            <v>109-28</v>
          </cell>
          <cell r="D130">
            <v>900000</v>
          </cell>
          <cell r="E130" t="str">
            <v>ROCHA</v>
          </cell>
        </row>
        <row r="131">
          <cell r="C131" t="str">
            <v>104-29</v>
          </cell>
          <cell r="D131">
            <v>1360000</v>
          </cell>
          <cell r="E131" t="str">
            <v>SANTIZO</v>
          </cell>
        </row>
        <row r="132">
          <cell r="C132" t="str">
            <v>131-28</v>
          </cell>
          <cell r="D132">
            <v>1090000</v>
          </cell>
          <cell r="E132" t="str">
            <v>SPECTOR</v>
          </cell>
        </row>
        <row r="133">
          <cell r="C133" t="str">
            <v>105-29</v>
          </cell>
          <cell r="D133">
            <v>1310000</v>
          </cell>
          <cell r="E133" t="str">
            <v>MALAVE</v>
          </cell>
        </row>
        <row r="134">
          <cell r="C134" t="str">
            <v>138-28</v>
          </cell>
          <cell r="D134">
            <v>900000</v>
          </cell>
          <cell r="E134" t="str">
            <v>ROCHA</v>
          </cell>
        </row>
        <row r="135">
          <cell r="C135" t="str">
            <v>231-28</v>
          </cell>
          <cell r="D135">
            <v>1290000</v>
          </cell>
          <cell r="E135" t="str">
            <v>COOLAHAN</v>
          </cell>
        </row>
        <row r="136">
          <cell r="C136" t="str">
            <v>157-28</v>
          </cell>
          <cell r="D136">
            <v>1190000</v>
          </cell>
          <cell r="E136" t="str">
            <v>BRANNON</v>
          </cell>
        </row>
        <row r="137">
          <cell r="C137" t="str">
            <v>200-28</v>
          </cell>
          <cell r="D137">
            <v>950000</v>
          </cell>
          <cell r="E137" t="str">
            <v>WEBSTER</v>
          </cell>
        </row>
        <row r="138">
          <cell r="C138" t="str">
            <v>224-27</v>
          </cell>
          <cell r="D138">
            <v>2150000</v>
          </cell>
          <cell r="E138" t="str">
            <v>SWANSON</v>
          </cell>
        </row>
        <row r="139">
          <cell r="C139" t="str">
            <v>196-28</v>
          </cell>
          <cell r="D139">
            <v>1140000</v>
          </cell>
          <cell r="E139" t="str">
            <v>YOUNG</v>
          </cell>
        </row>
        <row r="140">
          <cell r="C140" t="str">
            <v>844-27</v>
          </cell>
          <cell r="D140">
            <v>2090000</v>
          </cell>
          <cell r="E140" t="str">
            <v>HAITHCOX</v>
          </cell>
        </row>
        <row r="141">
          <cell r="C141" t="str">
            <v>197-28</v>
          </cell>
          <cell r="D141">
            <v>1820000</v>
          </cell>
          <cell r="E141" t="str">
            <v>ADANE</v>
          </cell>
        </row>
        <row r="142">
          <cell r="C142" t="str">
            <v>107-28</v>
          </cell>
          <cell r="D142">
            <v>1460000</v>
          </cell>
          <cell r="E142" t="str">
            <v>NELSON</v>
          </cell>
        </row>
        <row r="143">
          <cell r="C143" t="str">
            <v>184-28</v>
          </cell>
          <cell r="D143">
            <v>1820000</v>
          </cell>
          <cell r="E143" t="str">
            <v>ADANE</v>
          </cell>
        </row>
        <row r="144">
          <cell r="C144" t="str">
            <v>115-28</v>
          </cell>
          <cell r="D144">
            <v>1190000</v>
          </cell>
          <cell r="E144" t="str">
            <v>BRANNON</v>
          </cell>
        </row>
        <row r="145">
          <cell r="C145" t="str">
            <v>173-28</v>
          </cell>
          <cell r="D145">
            <v>940000</v>
          </cell>
          <cell r="E145" t="str">
            <v>BONDS</v>
          </cell>
        </row>
        <row r="146">
          <cell r="C146" t="str">
            <v>125-28</v>
          </cell>
          <cell r="D146">
            <v>1360000</v>
          </cell>
          <cell r="E146" t="str">
            <v>SANTIZO</v>
          </cell>
        </row>
        <row r="147">
          <cell r="C147" t="str">
            <v>233-27</v>
          </cell>
          <cell r="D147">
            <v>1300000</v>
          </cell>
          <cell r="E147" t="str">
            <v>LEVIN</v>
          </cell>
        </row>
        <row r="148">
          <cell r="C148" t="str">
            <v>126-28</v>
          </cell>
          <cell r="D148">
            <v>1360000</v>
          </cell>
          <cell r="E148" t="str">
            <v>SANTIZO</v>
          </cell>
        </row>
        <row r="149">
          <cell r="C149" t="str">
            <v>123-28</v>
          </cell>
          <cell r="D149">
            <v>900000</v>
          </cell>
          <cell r="E149" t="str">
            <v>ROCHA</v>
          </cell>
        </row>
        <row r="150">
          <cell r="C150" t="str">
            <v>136-28</v>
          </cell>
          <cell r="D150">
            <v>1760000</v>
          </cell>
          <cell r="E150" t="str">
            <v>STRICKLAND</v>
          </cell>
        </row>
        <row r="151">
          <cell r="C151" t="str">
            <v>113-28</v>
          </cell>
          <cell r="D151">
            <v>2010000</v>
          </cell>
          <cell r="E151" t="str">
            <v>MAELZER</v>
          </cell>
        </row>
        <row r="152">
          <cell r="C152" t="str">
            <v>817-28</v>
          </cell>
          <cell r="D152">
            <v>2140000</v>
          </cell>
          <cell r="E152" t="str">
            <v>ROBINSON</v>
          </cell>
        </row>
        <row r="153">
          <cell r="C153" t="str">
            <v>111-28</v>
          </cell>
          <cell r="D153">
            <v>1110000</v>
          </cell>
          <cell r="E153" t="str">
            <v>STARKS</v>
          </cell>
        </row>
        <row r="154">
          <cell r="C154" t="str">
            <v>904-28</v>
          </cell>
          <cell r="D154">
            <v>2150000</v>
          </cell>
          <cell r="E154" t="str">
            <v>SWANSON</v>
          </cell>
        </row>
        <row r="155">
          <cell r="C155" t="str">
            <v>232-27</v>
          </cell>
          <cell r="D155">
            <v>2150000</v>
          </cell>
          <cell r="E155" t="str">
            <v>SWANSON</v>
          </cell>
        </row>
        <row r="156">
          <cell r="C156" t="str">
            <v>828-28</v>
          </cell>
          <cell r="D156">
            <v>2150000</v>
          </cell>
          <cell r="E156" t="str">
            <v>SWANSON</v>
          </cell>
        </row>
        <row r="157">
          <cell r="C157" t="str">
            <v>110-28</v>
          </cell>
          <cell r="D157">
            <v>900000</v>
          </cell>
          <cell r="E157" t="str">
            <v>ROCHA</v>
          </cell>
        </row>
        <row r="158">
          <cell r="C158" t="str">
            <v>836-28</v>
          </cell>
          <cell r="D158">
            <v>2150000</v>
          </cell>
          <cell r="E158" t="str">
            <v>SWANSON</v>
          </cell>
        </row>
        <row r="159">
          <cell r="C159" t="str">
            <v>801-28</v>
          </cell>
          <cell r="D159">
            <v>1830000</v>
          </cell>
          <cell r="E159" t="str">
            <v>YORK</v>
          </cell>
        </row>
        <row r="160">
          <cell r="C160" t="str">
            <v>233-28</v>
          </cell>
          <cell r="D160">
            <v>1300000</v>
          </cell>
          <cell r="E160" t="str">
            <v>LEVIN</v>
          </cell>
        </row>
        <row r="161">
          <cell r="C161" t="str">
            <v>244-27</v>
          </cell>
          <cell r="D161">
            <v>1290000</v>
          </cell>
          <cell r="E161" t="str">
            <v>COOLAHAN</v>
          </cell>
        </row>
        <row r="162">
          <cell r="C162" t="str">
            <v>908-28</v>
          </cell>
          <cell r="D162">
            <v>2150000</v>
          </cell>
          <cell r="E162" t="str">
            <v>SWANSON</v>
          </cell>
        </row>
        <row r="163">
          <cell r="C163" t="str">
            <v>234-27</v>
          </cell>
          <cell r="D163">
            <v>1300000</v>
          </cell>
          <cell r="E163" t="str">
            <v>LEVIN</v>
          </cell>
        </row>
        <row r="164">
          <cell r="C164" t="str">
            <v>308-29</v>
          </cell>
          <cell r="D164">
            <v>1190000</v>
          </cell>
          <cell r="E164" t="str">
            <v>BRANNON</v>
          </cell>
        </row>
        <row r="165">
          <cell r="C165" t="str">
            <v>145-28</v>
          </cell>
          <cell r="D165">
            <v>1090000</v>
          </cell>
          <cell r="E165" t="str">
            <v>SPECTOR</v>
          </cell>
        </row>
        <row r="166">
          <cell r="C166" t="str">
            <v>111-29</v>
          </cell>
          <cell r="D166">
            <v>1090000</v>
          </cell>
          <cell r="E166" t="str">
            <v>SPECTOR</v>
          </cell>
        </row>
        <row r="167">
          <cell r="C167" t="str">
            <v>812-28</v>
          </cell>
          <cell r="D167">
            <v>2140000</v>
          </cell>
          <cell r="E167" t="str">
            <v>ROBINSON</v>
          </cell>
        </row>
        <row r="168">
          <cell r="C168" t="str">
            <v>181-28</v>
          </cell>
          <cell r="D168">
            <v>1140000</v>
          </cell>
          <cell r="E168" t="str">
            <v>YOUNG</v>
          </cell>
        </row>
        <row r="169">
          <cell r="C169" t="str">
            <v>808-28</v>
          </cell>
          <cell r="D169">
            <v>2140000</v>
          </cell>
          <cell r="E169" t="str">
            <v>ROBINSON</v>
          </cell>
        </row>
        <row r="170">
          <cell r="C170" t="str">
            <v>216-28</v>
          </cell>
          <cell r="D170">
            <v>950000</v>
          </cell>
          <cell r="E170" t="str">
            <v>WEBSTER</v>
          </cell>
        </row>
        <row r="171">
          <cell r="C171" t="str">
            <v>803-28</v>
          </cell>
          <cell r="D171">
            <v>2140000</v>
          </cell>
          <cell r="E171" t="str">
            <v>ROBINSON</v>
          </cell>
        </row>
        <row r="172">
          <cell r="C172" t="str">
            <v>302-29</v>
          </cell>
          <cell r="D172">
            <v>2010000</v>
          </cell>
          <cell r="E172" t="str">
            <v>MAELZER</v>
          </cell>
        </row>
        <row r="173">
          <cell r="C173" t="str">
            <v>113-28</v>
          </cell>
          <cell r="D173">
            <v>2010000</v>
          </cell>
          <cell r="E173" t="str">
            <v>MAELZER</v>
          </cell>
        </row>
        <row r="174">
          <cell r="C174" t="str">
            <v>102-29</v>
          </cell>
          <cell r="D174">
            <v>2010000</v>
          </cell>
          <cell r="E174" t="str">
            <v>MAELZER</v>
          </cell>
        </row>
        <row r="175">
          <cell r="C175" t="str">
            <v>238-27</v>
          </cell>
          <cell r="D175">
            <v>1480000</v>
          </cell>
          <cell r="E175" t="str">
            <v>STURGEON</v>
          </cell>
        </row>
        <row r="176">
          <cell r="C176" t="str">
            <v>119-29</v>
          </cell>
          <cell r="D176">
            <v>1310000</v>
          </cell>
          <cell r="E176" t="str">
            <v>MALAVE</v>
          </cell>
        </row>
        <row r="177">
          <cell r="C177" t="str">
            <v>228-27</v>
          </cell>
          <cell r="D177">
            <v>1290000</v>
          </cell>
          <cell r="E177" t="str">
            <v>COOLAHAN</v>
          </cell>
        </row>
        <row r="178">
          <cell r="C178" t="str">
            <v>116-29</v>
          </cell>
          <cell r="D178">
            <v>900000</v>
          </cell>
          <cell r="E178" t="str">
            <v>ROCHA</v>
          </cell>
        </row>
        <row r="179">
          <cell r="C179" t="str">
            <v>306-29</v>
          </cell>
          <cell r="D179">
            <v>1310000</v>
          </cell>
          <cell r="E179" t="str">
            <v>MALAVE</v>
          </cell>
        </row>
        <row r="180">
          <cell r="C180" t="str">
            <v>829-28</v>
          </cell>
          <cell r="D180">
            <v>1540000</v>
          </cell>
          <cell r="E180" t="str">
            <v>HELVIE</v>
          </cell>
        </row>
        <row r="181">
          <cell r="C181" t="str">
            <v>103-29</v>
          </cell>
          <cell r="D181">
            <v>1360000</v>
          </cell>
          <cell r="E181" t="str">
            <v>SANTIZO</v>
          </cell>
        </row>
        <row r="182">
          <cell r="C182" t="str">
            <v>210-28</v>
          </cell>
          <cell r="D182">
            <v>2090000</v>
          </cell>
          <cell r="E182" t="str">
            <v>HAITHCOX</v>
          </cell>
        </row>
        <row r="183">
          <cell r="C183" t="str">
            <v>225-28</v>
          </cell>
          <cell r="D183">
            <v>1300000</v>
          </cell>
          <cell r="E183" t="str">
            <v>LEVIN</v>
          </cell>
        </row>
        <row r="184">
          <cell r="C184" t="str">
            <v>221-28</v>
          </cell>
          <cell r="D184">
            <v>2090000</v>
          </cell>
          <cell r="E184" t="str">
            <v>HAITHCOX</v>
          </cell>
        </row>
        <row r="185">
          <cell r="C185" t="str">
            <v>840-28</v>
          </cell>
          <cell r="D185">
            <v>1540000</v>
          </cell>
          <cell r="E185" t="str">
            <v>HELVIE</v>
          </cell>
        </row>
        <row r="186">
          <cell r="C186" t="str">
            <v>218-28</v>
          </cell>
          <cell r="D186">
            <v>1300000</v>
          </cell>
          <cell r="E186" t="str">
            <v>LEVIN</v>
          </cell>
        </row>
        <row r="187">
          <cell r="C187" t="str">
            <v>156-28</v>
          </cell>
          <cell r="D187">
            <v>1830000</v>
          </cell>
          <cell r="E187" t="str">
            <v>YORK</v>
          </cell>
        </row>
        <row r="188">
          <cell r="C188" t="str">
            <v>201-28</v>
          </cell>
          <cell r="D188">
            <v>940000</v>
          </cell>
          <cell r="E188" t="str">
            <v>BONDS</v>
          </cell>
        </row>
        <row r="189">
          <cell r="C189" t="str">
            <v>152-28</v>
          </cell>
          <cell r="D189">
            <v>900000</v>
          </cell>
          <cell r="E189" t="str">
            <v>ROCHA</v>
          </cell>
        </row>
        <row r="190">
          <cell r="C190" t="str">
            <v>203-28</v>
          </cell>
          <cell r="D190">
            <v>2020000</v>
          </cell>
          <cell r="E190" t="str">
            <v>SHOOK</v>
          </cell>
        </row>
        <row r="191">
          <cell r="C191" t="str">
            <v>110-29</v>
          </cell>
          <cell r="D191">
            <v>2140000</v>
          </cell>
          <cell r="E191" t="str">
            <v>ROBINSON</v>
          </cell>
        </row>
        <row r="192">
          <cell r="C192" t="str">
            <v>198-28</v>
          </cell>
          <cell r="D192">
            <v>1820000</v>
          </cell>
          <cell r="E192" t="str">
            <v>ADANE</v>
          </cell>
        </row>
        <row r="193">
          <cell r="C193" t="str">
            <v>108-29</v>
          </cell>
          <cell r="D193">
            <v>1190000</v>
          </cell>
          <cell r="E193" t="str">
            <v>BRANNON</v>
          </cell>
        </row>
        <row r="194">
          <cell r="C194" t="str">
            <v>209-28</v>
          </cell>
          <cell r="D194">
            <v>2090000</v>
          </cell>
          <cell r="E194" t="str">
            <v>HAITHCOX</v>
          </cell>
        </row>
        <row r="195">
          <cell r="C195" t="str">
            <v>230-28</v>
          </cell>
          <cell r="D195">
            <v>2090000</v>
          </cell>
          <cell r="E195" t="str">
            <v>HAITHCOX</v>
          </cell>
        </row>
        <row r="196">
          <cell r="C196" t="str">
            <v>233-27</v>
          </cell>
          <cell r="D196">
            <v>1300000</v>
          </cell>
          <cell r="E196" t="str">
            <v>LEVIN</v>
          </cell>
        </row>
        <row r="197">
          <cell r="C197" t="str">
            <v>837-28</v>
          </cell>
          <cell r="D197">
            <v>1540000</v>
          </cell>
          <cell r="E197" t="str">
            <v>HELVIE</v>
          </cell>
        </row>
        <row r="198">
          <cell r="C198" t="str">
            <v>233-27</v>
          </cell>
          <cell r="D198">
            <v>1300000</v>
          </cell>
          <cell r="E198" t="str">
            <v>LEVIN</v>
          </cell>
        </row>
        <row r="199">
          <cell r="C199" t="str">
            <v>832-28</v>
          </cell>
          <cell r="D199">
            <v>2150000</v>
          </cell>
          <cell r="E199" t="str">
            <v>SWANSON</v>
          </cell>
        </row>
        <row r="200">
          <cell r="C200" t="str">
            <v>110-28</v>
          </cell>
          <cell r="D200">
            <v>900000</v>
          </cell>
          <cell r="E200" t="str">
            <v>ROCHA</v>
          </cell>
        </row>
        <row r="201">
          <cell r="C201" t="str">
            <v>194-28</v>
          </cell>
          <cell r="D201">
            <v>2100000</v>
          </cell>
          <cell r="E201" t="str">
            <v>ISHMAEL</v>
          </cell>
        </row>
        <row r="202">
          <cell r="C202" t="str">
            <v>116-28</v>
          </cell>
          <cell r="D202">
            <v>1190000</v>
          </cell>
          <cell r="E202" t="str">
            <v>BRANNON</v>
          </cell>
        </row>
        <row r="203">
          <cell r="C203" t="str">
            <v>904-28</v>
          </cell>
          <cell r="D203">
            <v>2150000</v>
          </cell>
          <cell r="E203" t="str">
            <v>SWANSON</v>
          </cell>
        </row>
        <row r="204">
          <cell r="C204" t="str">
            <v>805-28</v>
          </cell>
          <cell r="D204">
            <v>1830000</v>
          </cell>
          <cell r="E204" t="str">
            <v>YORK</v>
          </cell>
        </row>
        <row r="205">
          <cell r="C205" t="str">
            <v>186-28</v>
          </cell>
          <cell r="D205">
            <v>950000</v>
          </cell>
          <cell r="E205" t="str">
            <v>WEBSTER</v>
          </cell>
        </row>
        <row r="206">
          <cell r="C206" t="str">
            <v>118-28</v>
          </cell>
          <cell r="D206">
            <v>1090000</v>
          </cell>
          <cell r="E206" t="str">
            <v>SPECTOR</v>
          </cell>
        </row>
        <row r="207">
          <cell r="C207" t="str">
            <v>182-28</v>
          </cell>
          <cell r="D207">
            <v>1140000</v>
          </cell>
          <cell r="E207" t="str">
            <v>YOUNG</v>
          </cell>
        </row>
        <row r="208">
          <cell r="C208" t="str">
            <v>165-28</v>
          </cell>
          <cell r="D208">
            <v>2100000</v>
          </cell>
          <cell r="E208" t="str">
            <v>ISHMAEL</v>
          </cell>
        </row>
        <row r="209">
          <cell r="C209" t="str">
            <v>189-28</v>
          </cell>
          <cell r="D209">
            <v>2020000</v>
          </cell>
          <cell r="E209" t="str">
            <v>SHOOK</v>
          </cell>
        </row>
        <row r="210">
          <cell r="C210" t="str">
            <v>908-27</v>
          </cell>
          <cell r="D210">
            <v>2090000</v>
          </cell>
          <cell r="E210" t="str">
            <v>HAITHCOX</v>
          </cell>
        </row>
        <row r="211">
          <cell r="C211" t="str">
            <v>124-29</v>
          </cell>
          <cell r="D211">
            <v>2140000</v>
          </cell>
          <cell r="E211" t="str">
            <v>ROBINSON</v>
          </cell>
        </row>
        <row r="212">
          <cell r="C212" t="str">
            <v>154-28</v>
          </cell>
          <cell r="D212">
            <v>1110000</v>
          </cell>
          <cell r="E212" t="str">
            <v>STARKS</v>
          </cell>
        </row>
        <row r="213">
          <cell r="C213" t="str">
            <v>801-29</v>
          </cell>
          <cell r="D213">
            <v>1760000</v>
          </cell>
          <cell r="E213" t="str">
            <v>STRICKLAND</v>
          </cell>
        </row>
        <row r="214">
          <cell r="C214" t="str">
            <v>156-28</v>
          </cell>
          <cell r="D214">
            <v>1830000</v>
          </cell>
          <cell r="E214" t="str">
            <v>YORK</v>
          </cell>
        </row>
        <row r="215">
          <cell r="C215" t="str">
            <v>313-28</v>
          </cell>
          <cell r="D215">
            <v>1300000</v>
          </cell>
          <cell r="E215" t="str">
            <v>LEVIN</v>
          </cell>
        </row>
        <row r="216">
          <cell r="C216" t="str">
            <v>227-27</v>
          </cell>
          <cell r="D216">
            <v>1290000</v>
          </cell>
          <cell r="E216" t="str">
            <v>COOLAHAN</v>
          </cell>
        </row>
        <row r="217">
          <cell r="C217" t="str">
            <v>239-28</v>
          </cell>
          <cell r="D217">
            <v>1290000</v>
          </cell>
          <cell r="E217" t="str">
            <v>COOLAHAN</v>
          </cell>
        </row>
        <row r="218">
          <cell r="C218" t="str">
            <v>225-27</v>
          </cell>
          <cell r="D218">
            <v>1300000</v>
          </cell>
          <cell r="E218" t="str">
            <v>LEVIN</v>
          </cell>
        </row>
        <row r="219">
          <cell r="C219" t="str">
            <v>236-28</v>
          </cell>
          <cell r="D219">
            <v>1480000</v>
          </cell>
          <cell r="E219" t="str">
            <v>STURGEON</v>
          </cell>
        </row>
        <row r="220">
          <cell r="C220" t="str">
            <v>233-27</v>
          </cell>
          <cell r="D220">
            <v>1300000</v>
          </cell>
          <cell r="E220" t="str">
            <v>LEVIN</v>
          </cell>
        </row>
        <row r="221">
          <cell r="C221" t="str">
            <v>847-28</v>
          </cell>
          <cell r="D221">
            <v>2150000</v>
          </cell>
          <cell r="E221" t="str">
            <v>SWANSON</v>
          </cell>
        </row>
        <row r="222">
          <cell r="C222" t="str">
            <v>239-27</v>
          </cell>
          <cell r="D222">
            <v>2150000</v>
          </cell>
          <cell r="E222" t="str">
            <v>SWANSON</v>
          </cell>
        </row>
        <row r="223">
          <cell r="C223" t="str">
            <v>223-28</v>
          </cell>
          <cell r="D223">
            <v>1290000</v>
          </cell>
          <cell r="E223" t="str">
            <v>COOLAHAN</v>
          </cell>
        </row>
        <row r="224">
          <cell r="C224" t="str">
            <v>302-28</v>
          </cell>
          <cell r="D224">
            <v>2010000</v>
          </cell>
          <cell r="E224" t="str">
            <v>MAELZER</v>
          </cell>
        </row>
        <row r="225">
          <cell r="C225" t="str">
            <v>841-28</v>
          </cell>
          <cell r="D225">
            <v>1540000</v>
          </cell>
          <cell r="E225" t="str">
            <v>HELVIE</v>
          </cell>
        </row>
        <row r="226">
          <cell r="C226" t="str">
            <v>101-28</v>
          </cell>
          <cell r="D226">
            <v>2010000</v>
          </cell>
          <cell r="E226" t="str">
            <v>MAELZER</v>
          </cell>
        </row>
        <row r="227">
          <cell r="C227" t="str">
            <v>838-28</v>
          </cell>
          <cell r="D227">
            <v>1540000</v>
          </cell>
          <cell r="E227" t="str">
            <v>HELVIE</v>
          </cell>
        </row>
        <row r="228">
          <cell r="C228" t="str">
            <v>102-28</v>
          </cell>
          <cell r="D228">
            <v>2010000</v>
          </cell>
          <cell r="E228" t="str">
            <v>MAELZER</v>
          </cell>
        </row>
        <row r="229">
          <cell r="C229" t="str">
            <v>207-28</v>
          </cell>
          <cell r="D229">
            <v>2100000</v>
          </cell>
          <cell r="E229" t="str">
            <v>ISHMAEL</v>
          </cell>
        </row>
        <row r="230">
          <cell r="C230" t="str">
            <v>802-28</v>
          </cell>
          <cell r="D230">
            <v>1830000</v>
          </cell>
          <cell r="E230" t="str">
            <v>YORK</v>
          </cell>
        </row>
        <row r="231">
          <cell r="C231" t="str">
            <v>196-28</v>
          </cell>
          <cell r="D231">
            <v>1140000</v>
          </cell>
          <cell r="E231" t="str">
            <v>YOUNG</v>
          </cell>
        </row>
        <row r="232">
          <cell r="C232" t="str">
            <v>806-28</v>
          </cell>
          <cell r="D232">
            <v>1830000</v>
          </cell>
          <cell r="E232" t="str">
            <v>YORK</v>
          </cell>
        </row>
        <row r="233">
          <cell r="C233" t="str">
            <v>180-28</v>
          </cell>
          <cell r="D233">
            <v>2100000</v>
          </cell>
          <cell r="E233" t="str">
            <v>ISHMAEL</v>
          </cell>
        </row>
        <row r="234">
          <cell r="C234" t="str">
            <v>809-28</v>
          </cell>
          <cell r="D234">
            <v>1830000</v>
          </cell>
          <cell r="E234" t="str">
            <v>YORK</v>
          </cell>
        </row>
        <row r="235">
          <cell r="C235" t="str">
            <v>171-28</v>
          </cell>
          <cell r="D235">
            <v>950000</v>
          </cell>
          <cell r="E235" t="str">
            <v>WEBSTER</v>
          </cell>
        </row>
        <row r="236">
          <cell r="C236" t="str">
            <v>135-28</v>
          </cell>
          <cell r="D236">
            <v>1760000</v>
          </cell>
          <cell r="E236" t="str">
            <v>STRICKLAND</v>
          </cell>
        </row>
        <row r="237">
          <cell r="C237" t="str">
            <v>164-28</v>
          </cell>
          <cell r="D237">
            <v>2040000</v>
          </cell>
          <cell r="E237" t="str">
            <v>MOSES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101-29</v>
          </cell>
          <cell r="B13">
            <v>4025</v>
          </cell>
          <cell r="C13" t="str">
            <v>DE.1.0.7.0</v>
          </cell>
          <cell r="D13" t="str">
            <v>204:724</v>
          </cell>
          <cell r="E13">
            <v>42580.132511574076</v>
          </cell>
          <cell r="F13">
            <v>42580.134814814817</v>
          </cell>
          <cell r="G13">
            <v>3</v>
          </cell>
          <cell r="H13" t="str">
            <v>204:233293</v>
          </cell>
          <cell r="I13">
            <v>42580.161122685182</v>
          </cell>
          <cell r="J13">
            <v>0</v>
          </cell>
          <cell r="K13" t="str">
            <v>4025/4026</v>
          </cell>
          <cell r="L13" t="str">
            <v>MAELZER</v>
          </cell>
          <cell r="M13">
            <v>2.6307870364689734E-2</v>
          </cell>
          <cell r="N13">
            <v>37.883333325153217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https://search-rtdc-monitor-bjffxe2xuh6vdkpspy63sjmuny.us-east-1.es.amazonaws.com/_plugin/kibana/#/discover/Steve-Slow-Train-Analysis-(2080s-and-2083s)?_g=(refreshInterval:(display:Off,section:0,value:0),time:(from:'2016-07-29 02:10:49-0600',mode:absolute,to:'2016-07-29 04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" t="str">
            <v>N</v>
          </cell>
          <cell r="X13" t="e">
            <v>#REF!</v>
          </cell>
          <cell r="Y13">
            <v>7.2400000000000006E-2</v>
          </cell>
          <cell r="Z13">
            <v>23.3293</v>
          </cell>
          <cell r="AA13">
            <v>23.256900000000002</v>
          </cell>
          <cell r="AB13" t="e">
            <v>#N/A</v>
          </cell>
          <cell r="AC13" t="e">
            <v>#N/A</v>
          </cell>
          <cell r="AD13" t="str">
            <v>0101-29</v>
          </cell>
          <cell r="AE13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14">
          <cell r="A14" t="str">
            <v>102-29</v>
          </cell>
          <cell r="B14">
            <v>4028</v>
          </cell>
          <cell r="C14" t="str">
            <v>DE.1.0.7.0</v>
          </cell>
          <cell r="D14" t="str">
            <v>204:232690</v>
          </cell>
          <cell r="E14">
            <v>42580.16642361111</v>
          </cell>
          <cell r="F14">
            <v>42580.167141203703</v>
          </cell>
          <cell r="G14">
            <v>1</v>
          </cell>
          <cell r="H14" t="str">
            <v>204:99</v>
          </cell>
          <cell r="I14">
            <v>42580.200983796298</v>
          </cell>
          <cell r="J14">
            <v>0</v>
          </cell>
          <cell r="K14" t="str">
            <v>4027/4028</v>
          </cell>
          <cell r="L14" t="str">
            <v>MAELZER</v>
          </cell>
          <cell r="M14">
            <v>3.3842592594737653E-2</v>
          </cell>
          <cell r="N14">
            <v>48.73333333642222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https://search-rtdc-monitor-bjffxe2xuh6vdkpspy63sjmuny.us-east-1.es.amazonaws.com/_plugin/kibana/#/discover/Steve-Slow-Train-Analysis-(2080s-and-2083s)?_g=(refreshInterval:(display:Off,section:0,value:0),time:(from:'2016-07-29 02:59:39-0600',mode:absolute,to:'2016-07-29 05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" t="str">
            <v>N</v>
          </cell>
          <cell r="X14">
            <v>1</v>
          </cell>
          <cell r="Y14">
            <v>23.268999999999998</v>
          </cell>
          <cell r="Z14">
            <v>9.9000000000000008E-3</v>
          </cell>
          <cell r="AA14">
            <v>23.2591</v>
          </cell>
          <cell r="AB14" t="e">
            <v>#N/A</v>
          </cell>
          <cell r="AC14" t="e">
            <v>#N/A</v>
          </cell>
          <cell r="AD14" t="str">
            <v>0102-29</v>
          </cell>
          <cell r="AE14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15">
          <cell r="A15" t="str">
            <v>103-29</v>
          </cell>
          <cell r="B15">
            <v>4020</v>
          </cell>
          <cell r="C15" t="str">
            <v>DE.1.0.7.0</v>
          </cell>
          <cell r="D15" t="str">
            <v>204:712</v>
          </cell>
          <cell r="E15">
            <v>42580.151539351849</v>
          </cell>
          <cell r="F15">
            <v>42580.152569444443</v>
          </cell>
          <cell r="G15">
            <v>1</v>
          </cell>
          <cell r="H15" t="str">
            <v>204:233300</v>
          </cell>
          <cell r="I15">
            <v>42580.182083333333</v>
          </cell>
          <cell r="J15">
            <v>0</v>
          </cell>
          <cell r="K15" t="str">
            <v>4019/4020</v>
          </cell>
          <cell r="L15" t="str">
            <v>SANTIZO</v>
          </cell>
          <cell r="M15">
            <v>2.9513888890505768E-2</v>
          </cell>
          <cell r="N15">
            <v>42.500000002328306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https://search-rtdc-monitor-bjffxe2xuh6vdkpspy63sjmuny.us-east-1.es.amazonaws.com/_plugin/kibana/#/discover/Steve-Slow-Train-Analysis-(2080s-and-2083s)?_g=(refreshInterval:(display:Off,section:0,value:0),time:(from:'2016-07-29 02:38:13-0600',mode:absolute,to:'2016-07-29 05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" t="str">
            <v>N</v>
          </cell>
          <cell r="X15">
            <v>1</v>
          </cell>
          <cell r="Y15">
            <v>7.1199999999999999E-2</v>
          </cell>
          <cell r="Z15">
            <v>23.33</v>
          </cell>
          <cell r="AA15">
            <v>23.258799999999997</v>
          </cell>
          <cell r="AB15" t="e">
            <v>#N/A</v>
          </cell>
          <cell r="AC15" t="e">
            <v>#N/A</v>
          </cell>
          <cell r="AD15" t="str">
            <v>0103-29</v>
          </cell>
          <cell r="AE15" t="str">
    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    </cell>
        </row>
        <row r="16">
          <cell r="A16" t="str">
            <v>104-29</v>
          </cell>
          <cell r="B16">
            <v>4008</v>
          </cell>
          <cell r="C16" t="str">
            <v>DE.1.0.7.0</v>
          </cell>
          <cell r="D16" t="str">
            <v>204:232653</v>
          </cell>
          <cell r="E16">
            <v>42580.189710648148</v>
          </cell>
          <cell r="F16">
            <v>42580.190937500003</v>
          </cell>
          <cell r="G16">
            <v>1</v>
          </cell>
          <cell r="H16" t="str">
            <v>204:138</v>
          </cell>
          <cell r="I16">
            <v>42580.225081018521</v>
          </cell>
          <cell r="J16">
            <v>0</v>
          </cell>
          <cell r="K16" t="str">
            <v>4007/4008</v>
          </cell>
          <cell r="L16" t="str">
            <v>SANTIZO</v>
          </cell>
          <cell r="M16">
            <v>3.4143518518249039E-2</v>
          </cell>
          <cell r="N16">
            <v>49.166666666278616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https://search-rtdc-monitor-bjffxe2xuh6vdkpspy63sjmuny.us-east-1.es.amazonaws.com/_plugin/kibana/#/discover/Steve-Slow-Train-Analysis-(2080s-and-2083s)?_g=(refreshInterval:(display:Off,section:0,value:0),time:(from:'2016-07-29 03:33:11-0600',mode:absolute,to:'2016-07-29 06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" t="str">
            <v>N</v>
          </cell>
          <cell r="X16">
            <v>1</v>
          </cell>
          <cell r="Y16">
            <v>23.2653</v>
          </cell>
          <cell r="Z16">
            <v>1.38E-2</v>
          </cell>
          <cell r="AA16">
            <v>23.2515</v>
          </cell>
          <cell r="AB16" t="e">
            <v>#N/A</v>
          </cell>
          <cell r="AC16" t="e">
            <v>#N/A</v>
          </cell>
          <cell r="AD16" t="str">
            <v>0104-29</v>
          </cell>
          <cell r="AE16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17">
          <cell r="A17" t="str">
            <v>105-29</v>
          </cell>
          <cell r="B17">
            <v>4042</v>
          </cell>
          <cell r="C17" t="str">
            <v>DE.1.0.7.0</v>
          </cell>
          <cell r="D17" t="str">
            <v>204:741</v>
          </cell>
          <cell r="E17">
            <v>42580.175879629627</v>
          </cell>
          <cell r="F17">
            <v>42580.17695601852</v>
          </cell>
          <cell r="G17">
            <v>1</v>
          </cell>
          <cell r="H17" t="str">
            <v>204:233286</v>
          </cell>
          <cell r="I17">
            <v>42580.203182870369</v>
          </cell>
          <cell r="J17">
            <v>0</v>
          </cell>
          <cell r="K17" t="str">
            <v>4041/4042</v>
          </cell>
          <cell r="L17" t="str">
            <v>MALAVE</v>
          </cell>
          <cell r="M17">
            <v>2.622685184906004E-2</v>
          </cell>
          <cell r="N17">
            <v>37.766666662646458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https://search-rtdc-monitor-bjffxe2xuh6vdkpspy63sjmuny.us-east-1.es.amazonaws.com/_plugin/kibana/#/discover/Steve-Slow-Train-Analysis-(2080s-and-2083s)?_g=(refreshInterval:(display:Off,section:0,value:0),time:(from:'2016-07-29 03:13:16-0600',mode:absolute,to:'2016-07-29 05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" t="str">
            <v>N</v>
          </cell>
          <cell r="X17">
            <v>1</v>
          </cell>
          <cell r="Y17">
            <v>7.4099999999999999E-2</v>
          </cell>
          <cell r="Z17">
            <v>23.328600000000002</v>
          </cell>
          <cell r="AA17">
            <v>23.2545</v>
          </cell>
          <cell r="AB17" t="e">
            <v>#N/A</v>
          </cell>
          <cell r="AC17" t="e">
            <v>#N/A</v>
          </cell>
          <cell r="AD17" t="str">
            <v>0105-29</v>
          </cell>
          <cell r="AE17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18">
          <cell r="A18" t="str">
            <v>106-29</v>
          </cell>
          <cell r="B18">
            <v>4015</v>
          </cell>
          <cell r="C18" t="str">
            <v>DE.1.0.7.0</v>
          </cell>
          <cell r="D18" t="str">
            <v>204:127778</v>
          </cell>
          <cell r="E18">
            <v>42580.213796296295</v>
          </cell>
          <cell r="F18">
            <v>42580.227430555555</v>
          </cell>
          <cell r="G18">
            <v>19</v>
          </cell>
          <cell r="H18" t="str">
            <v>204:127414</v>
          </cell>
          <cell r="I18">
            <v>42580.228865740741</v>
          </cell>
          <cell r="J18">
            <v>2</v>
          </cell>
          <cell r="K18" t="str">
            <v>4015/4016</v>
          </cell>
          <cell r="L18" t="str">
            <v>MALAVE</v>
          </cell>
          <cell r="M18">
            <v>1.4351851859828457E-3</v>
          </cell>
          <cell r="P18">
            <v>2.0666666678152978</v>
          </cell>
          <cell r="R18" t="str">
            <v>Poor GPS signal at DIA prevented track selection, then went active too close to 40th 2S</v>
          </cell>
          <cell r="S18">
            <v>0</v>
          </cell>
          <cell r="T18" t="str">
            <v>Southbound</v>
          </cell>
          <cell r="U18">
            <v>0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https://search-rtdc-monitor-bjffxe2xuh6vdkpspy63sjmuny.us-east-1.es.amazonaws.com/_plugin/kibana/#/discover/Steve-Slow-Train-Analysis-(2080s-and-2083s)?_g=(refreshInterval:(display:Off,section:0,value:0),time:(from:'2016-07-29 04:07:52-0600',mode:absolute,to:'2016-07-29 06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" t="str">
            <v>Y</v>
          </cell>
          <cell r="X18">
            <v>1</v>
          </cell>
          <cell r="Y18">
            <v>12.777799999999999</v>
          </cell>
          <cell r="Z18">
            <v>12.741400000000001</v>
          </cell>
          <cell r="AA18">
            <v>3.6399999999998656E-2</v>
          </cell>
          <cell r="AB18">
            <v>127587</v>
          </cell>
          <cell r="AC18" t="str">
            <v>SIGNAL</v>
          </cell>
          <cell r="AD18" t="str">
            <v>0106-29</v>
          </cell>
          <cell r="AE18" t="str">
    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    </cell>
        </row>
        <row r="19">
          <cell r="A19" t="str">
            <v>107-29</v>
          </cell>
          <cell r="B19">
            <v>4038</v>
          </cell>
          <cell r="C19" t="str">
            <v>DE.1.0.7.0</v>
          </cell>
          <cell r="D19" t="str">
            <v>204:19133</v>
          </cell>
          <cell r="E19">
            <v>42580.193067129629</v>
          </cell>
          <cell r="F19">
            <v>42580.193842592591</v>
          </cell>
          <cell r="G19">
            <v>1</v>
          </cell>
          <cell r="H19" t="str">
            <v>204:233295</v>
          </cell>
          <cell r="I19">
            <v>42580.217175925929</v>
          </cell>
          <cell r="J19">
            <v>0</v>
          </cell>
          <cell r="K19" t="str">
            <v>4037/4038</v>
          </cell>
          <cell r="L19" t="str">
            <v>BRANNON</v>
          </cell>
          <cell r="M19">
            <v>2.3333333338086959E-2</v>
          </cell>
          <cell r="P19">
            <v>44.95000000926666</v>
          </cell>
          <cell r="R19" t="str">
            <v>DUS 2N was STOP, dispatcher did not clear signal until 5 minutes after cut out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https://search-rtdc-monitor-bjffxe2xuh6vdkpspy63sjmuny.us-east-1.es.amazonaws.com/_plugin/kibana/#/discover/Steve-Slow-Train-Analysis-(2080s-and-2083s)?_g=(refreshInterval:(display:Off,section:0,value:0),time:(from:'2016-07-29 03:38:01-0600',mode:absolute,to:'2016-07-29 06:12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" t="str">
            <v>Y</v>
          </cell>
          <cell r="X19">
            <v>1</v>
          </cell>
          <cell r="Y19">
            <v>1.9133</v>
          </cell>
          <cell r="Z19">
            <v>23.329499999999999</v>
          </cell>
          <cell r="AA19">
            <v>21.4162</v>
          </cell>
          <cell r="AB19">
            <v>1692</v>
          </cell>
          <cell r="AC19" t="str">
            <v>SIGNAL</v>
          </cell>
          <cell r="AD19" t="str">
            <v>0107-29</v>
          </cell>
          <cell r="AE19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20">
          <cell r="A20" t="str">
            <v>107-29</v>
          </cell>
          <cell r="B20">
            <v>4038</v>
          </cell>
          <cell r="C20" t="str">
            <v>DE.1.0.7.0</v>
          </cell>
          <cell r="D20" t="str">
            <v>204:502</v>
          </cell>
          <cell r="E20">
            <v>42580.18074074074</v>
          </cell>
          <cell r="F20">
            <v>42580.181574074071</v>
          </cell>
          <cell r="G20">
            <v>1</v>
          </cell>
          <cell r="H20" t="str">
            <v>204:1579</v>
          </cell>
          <cell r="I20">
            <v>42580.189456018517</v>
          </cell>
          <cell r="J20">
            <v>1</v>
          </cell>
          <cell r="K20" t="str">
            <v>4037/4038</v>
          </cell>
          <cell r="L20" t="str">
            <v>BRANNON</v>
          </cell>
          <cell r="M20">
            <v>7.8819444461259991E-3</v>
          </cell>
          <cell r="T20" t="str">
            <v>NorthBound</v>
          </cell>
          <cell r="U20">
            <v>0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https://search-rtdc-monitor-bjffxe2xuh6vdkpspy63sjmuny.us-east-1.es.amazonaws.com/_plugin/kibana/#/discover/Steve-Slow-Train-Analysis-(2080s-and-2083s)?_g=(refreshInterval:(display:Off,section:0,value:0),time:(from:'2016-07-29 03:20:16-0600',mode:absolute,to:'2016-07-29 05:32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" t="str">
            <v>Y</v>
          </cell>
          <cell r="X20">
            <v>0</v>
          </cell>
          <cell r="Y20">
            <v>5.0200000000000002E-2</v>
          </cell>
          <cell r="Z20">
            <v>0.15790000000000001</v>
          </cell>
          <cell r="AA20">
            <v>0.10770000000000002</v>
          </cell>
          <cell r="AB20">
            <v>1692</v>
          </cell>
          <cell r="AC20" t="str">
            <v>SIGNAL</v>
          </cell>
          <cell r="AD20" t="str">
            <v>0107-29</v>
          </cell>
          <cell r="AE20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21">
          <cell r="A21" t="str">
            <v>108-29</v>
          </cell>
          <cell r="B21">
            <v>4037</v>
          </cell>
          <cell r="C21" t="str">
            <v>DE.1.0.7.0</v>
          </cell>
          <cell r="D21" t="str">
            <v>204:233000</v>
          </cell>
          <cell r="E21">
            <v>42580.221307870372</v>
          </cell>
          <cell r="F21">
            <v>42580.22216435185</v>
          </cell>
          <cell r="G21">
            <v>1</v>
          </cell>
          <cell r="H21" t="str">
            <v>204:145</v>
          </cell>
          <cell r="I21">
            <v>42580.254328703704</v>
          </cell>
          <cell r="J21">
            <v>0</v>
          </cell>
          <cell r="K21" t="str">
            <v>4037/4038</v>
          </cell>
          <cell r="L21" t="str">
            <v>BRANNON</v>
          </cell>
          <cell r="M21">
            <v>3.2164351854589768E-2</v>
          </cell>
          <cell r="N21">
            <v>46.316666670609266</v>
          </cell>
          <cell r="S21">
            <v>1</v>
          </cell>
          <cell r="T21" t="str">
            <v>Southbound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https://search-rtdc-monitor-bjffxe2xuh6vdkpspy63sjmuny.us-east-1.es.amazonaws.com/_plugin/kibana/#/discover/Steve-Slow-Train-Analysis-(2080s-and-2083s)?_g=(refreshInterval:(display:Off,section:0,value:0),time:(from:'2016-07-29 04:18:41-0600',mode:absolute,to:'2016-07-29 07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" t="str">
            <v>N</v>
          </cell>
          <cell r="X21">
            <v>1</v>
          </cell>
          <cell r="Y21">
            <v>23.3</v>
          </cell>
          <cell r="Z21">
            <v>1.4500000000000001E-2</v>
          </cell>
          <cell r="AA21">
            <v>23.285499999999999</v>
          </cell>
          <cell r="AB21" t="e">
            <v>#N/A</v>
          </cell>
          <cell r="AC21" t="e">
            <v>#N/A</v>
          </cell>
          <cell r="AD21" t="str">
            <v>0108-29</v>
          </cell>
          <cell r="AE21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22">
          <cell r="A22" t="str">
            <v>109-29</v>
          </cell>
          <cell r="B22">
            <v>4009</v>
          </cell>
          <cell r="C22" t="str">
            <v>DE.1.0.7.0</v>
          </cell>
          <cell r="D22" t="str">
            <v>204:466</v>
          </cell>
          <cell r="E22">
            <v>42580.195532407408</v>
          </cell>
          <cell r="F22">
            <v>42580.19734953704</v>
          </cell>
          <cell r="G22">
            <v>2</v>
          </cell>
          <cell r="H22" t="str">
            <v>204:233295</v>
          </cell>
          <cell r="I22">
            <v>42580.222870370373</v>
          </cell>
          <cell r="J22">
            <v>0</v>
          </cell>
          <cell r="K22" t="str">
            <v>4009/4010</v>
          </cell>
          <cell r="L22" t="str">
            <v>ROBINSON</v>
          </cell>
          <cell r="M22">
            <v>2.5520833332848269E-2</v>
          </cell>
          <cell r="N22">
            <v>36.749999999301508</v>
          </cell>
          <cell r="S22">
            <v>1</v>
          </cell>
          <cell r="T22" t="str">
            <v>NorthBound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https://search-rtdc-monitor-bjffxe2xuh6vdkpspy63sjmuny.us-east-1.es.amazonaws.com/_plugin/kibana/#/discover/Steve-Slow-Train-Analysis-(2080s-and-2083s)?_g=(refreshInterval:(display:Off,section:0,value:0),time:(from:'2016-07-29 03:41:34-0600',mode:absolute,to:'2016-07-29 06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2" t="str">
            <v>N</v>
          </cell>
          <cell r="X22">
            <v>1</v>
          </cell>
          <cell r="Y22">
            <v>4.6600000000000003E-2</v>
          </cell>
          <cell r="Z22">
            <v>23.329499999999999</v>
          </cell>
          <cell r="AA22">
            <v>23.282899999999998</v>
          </cell>
          <cell r="AB22" t="e">
            <v>#N/A</v>
          </cell>
          <cell r="AC22" t="e">
            <v>#N/A</v>
          </cell>
          <cell r="AD22" t="str">
            <v>0109-29</v>
          </cell>
          <cell r="AE22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23">
          <cell r="A23" t="str">
            <v>110-29</v>
          </cell>
          <cell r="B23">
            <v>4010</v>
          </cell>
          <cell r="C23" t="str">
            <v>DE.1.0.7.0</v>
          </cell>
          <cell r="D23" t="str">
            <v>204:232973</v>
          </cell>
          <cell r="E23">
            <v>42580.231863425928</v>
          </cell>
          <cell r="F23">
            <v>42580.233287037037</v>
          </cell>
          <cell r="G23">
            <v>2</v>
          </cell>
          <cell r="H23" t="str">
            <v>204:132</v>
          </cell>
          <cell r="I23">
            <v>42580.265347222223</v>
          </cell>
          <cell r="J23">
            <v>0</v>
          </cell>
          <cell r="K23" t="str">
            <v>4009/4010</v>
          </cell>
          <cell r="L23" t="str">
            <v>ROBINSON</v>
          </cell>
          <cell r="M23">
            <v>3.2060185185400769E-2</v>
          </cell>
          <cell r="N23">
            <v>46.166666666977108</v>
          </cell>
          <cell r="S23">
            <v>1</v>
          </cell>
          <cell r="T23" t="str">
            <v>Southbound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https://search-rtdc-monitor-bjffxe2xuh6vdkpspy63sjmuny.us-east-1.es.amazonaws.com/_plugin/kibana/#/discover/Steve-Slow-Train-Analysis-(2080s-and-2083s)?_g=(refreshInterval:(display:Off,section:0,value:0),time:(from:'2016-07-29 04:33:53-0600',mode:absolute,to:'2016-07-29 07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3" t="str">
            <v>N</v>
          </cell>
          <cell r="X23">
            <v>1</v>
          </cell>
          <cell r="Y23">
            <v>23.2973</v>
          </cell>
          <cell r="Z23">
            <v>1.32E-2</v>
          </cell>
          <cell r="AA23">
            <v>23.284099999999999</v>
          </cell>
          <cell r="AB23" t="e">
            <v>#N/A</v>
          </cell>
          <cell r="AC23" t="e">
            <v>#N/A</v>
          </cell>
          <cell r="AD23" t="str">
            <v>0110-29</v>
          </cell>
          <cell r="AE23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24">
          <cell r="A24" t="str">
            <v>111-29</v>
          </cell>
          <cell r="B24">
            <v>4025</v>
          </cell>
          <cell r="C24" t="str">
            <v>DE.1.0.7.0</v>
          </cell>
          <cell r="D24" t="str">
            <v>204:713</v>
          </cell>
          <cell r="E24">
            <v>42580.204768518517</v>
          </cell>
          <cell r="F24">
            <v>42580.205925925926</v>
          </cell>
          <cell r="G24">
            <v>1</v>
          </cell>
          <cell r="H24" t="str">
            <v>204:233308</v>
          </cell>
          <cell r="I24">
            <v>42580.2346412037</v>
          </cell>
          <cell r="J24">
            <v>0</v>
          </cell>
          <cell r="K24" t="str">
            <v>4025/4026</v>
          </cell>
          <cell r="L24" t="str">
            <v>SPECTOR</v>
          </cell>
          <cell r="M24">
            <v>2.8715277774608694E-2</v>
          </cell>
          <cell r="N24">
            <v>41.349999995436519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https://search-rtdc-monitor-bjffxe2xuh6vdkpspy63sjmuny.us-east-1.es.amazonaws.com/_plugin/kibana/#/discover/Steve-Slow-Train-Analysis-(2080s-and-2083s)?_g=(refreshInterval:(display:Off,section:0,value:0),time:(from:'2016-07-29 03:54:52-0600',mode:absolute,to:'2016-07-29 06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4" t="str">
            <v>N</v>
          </cell>
          <cell r="X24">
            <v>1</v>
          </cell>
          <cell r="Y24">
            <v>7.1300000000000002E-2</v>
          </cell>
          <cell r="Z24">
            <v>23.3308</v>
          </cell>
          <cell r="AA24">
            <v>23.259499999999999</v>
          </cell>
          <cell r="AB24" t="e">
            <v>#N/A</v>
          </cell>
          <cell r="AC24" t="e">
            <v>#N/A</v>
          </cell>
          <cell r="AD24" t="str">
            <v>0111-29</v>
          </cell>
          <cell r="AE24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25">
          <cell r="A25" t="str">
            <v>112-29</v>
          </cell>
          <cell r="B25">
            <v>4026</v>
          </cell>
          <cell r="C25" t="str">
            <v>DE.1.0.7.0</v>
          </cell>
          <cell r="D25" t="str">
            <v>204:232989</v>
          </cell>
          <cell r="E25">
            <v>42580.243043981478</v>
          </cell>
          <cell r="F25">
            <v>42580.244270833333</v>
          </cell>
          <cell r="G25">
            <v>1</v>
          </cell>
          <cell r="H25" t="str">
            <v>204:125</v>
          </cell>
          <cell r="I25">
            <v>42580.274236111109</v>
          </cell>
          <cell r="J25">
            <v>0</v>
          </cell>
          <cell r="K25" t="str">
            <v>4025/4026</v>
          </cell>
          <cell r="L25" t="str">
            <v>SPECTOR</v>
          </cell>
          <cell r="M25">
            <v>2.9965277775772847E-2</v>
          </cell>
          <cell r="N25">
            <v>43.1499999971129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https://search-rtdc-monitor-bjffxe2xuh6vdkpspy63sjmuny.us-east-1.es.amazonaws.com/_plugin/kibana/#/discover/Steve-Slow-Train-Analysis-(2080s-and-2083s)?_g=(refreshInterval:(display:Off,section:0,value:0),time:(from:'2016-07-29 04:49:59-0600',mode:absolute,to:'2016-07-29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5" t="str">
            <v>N</v>
          </cell>
          <cell r="X25">
            <v>1</v>
          </cell>
          <cell r="Y25">
            <v>23.2989</v>
          </cell>
          <cell r="Z25">
            <v>1.2500000000000001E-2</v>
          </cell>
          <cell r="AA25">
            <v>23.2864</v>
          </cell>
          <cell r="AB25" t="e">
            <v>#N/A</v>
          </cell>
          <cell r="AC25" t="e">
            <v>#N/A</v>
          </cell>
          <cell r="AD25" t="str">
            <v>0112-29</v>
          </cell>
          <cell r="AE25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26">
          <cell r="A26" t="str">
            <v>113-29</v>
          </cell>
          <cell r="B26">
            <v>4027</v>
          </cell>
          <cell r="C26" t="str">
            <v>DE.1.0.7.0</v>
          </cell>
          <cell r="D26" t="str">
            <v>204:407</v>
          </cell>
          <cell r="E26">
            <v>42580.212511574071</v>
          </cell>
          <cell r="F26">
            <v>42580.217118055552</v>
          </cell>
          <cell r="G26">
            <v>6</v>
          </cell>
          <cell r="H26" t="str">
            <v>204:233307</v>
          </cell>
          <cell r="I26">
            <v>42580.245821759258</v>
          </cell>
          <cell r="J26">
            <v>0</v>
          </cell>
          <cell r="K26" t="str">
            <v>4027/4028</v>
          </cell>
          <cell r="L26" t="str">
            <v>MAELZER</v>
          </cell>
          <cell r="M26">
            <v>2.8703703705104999E-2</v>
          </cell>
          <cell r="N26">
            <v>41.333333335351199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https://search-rtdc-monitor-bjffxe2xuh6vdkpspy63sjmuny.us-east-1.es.amazonaws.com/_plugin/kibana/#/discover/Steve-Slow-Train-Analysis-(2080s-and-2083s)?_g=(refreshInterval:(display:Off,section:0,value:0),time:(from:'2016-07-29 04:06:01-0600',mode:absolute,to:'2016-07-29 06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6" t="str">
            <v>N</v>
          </cell>
          <cell r="X26">
            <v>1</v>
          </cell>
          <cell r="Y26">
            <v>4.07E-2</v>
          </cell>
          <cell r="Z26">
            <v>23.3307</v>
          </cell>
          <cell r="AA26">
            <v>23.29</v>
          </cell>
          <cell r="AB26" t="e">
            <v>#N/A</v>
          </cell>
          <cell r="AC26" t="e">
            <v>#N/A</v>
          </cell>
          <cell r="AD26" t="str">
            <v>0113-29</v>
          </cell>
          <cell r="AE26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27">
          <cell r="A27" t="str">
            <v>114-29</v>
          </cell>
          <cell r="B27">
            <v>4028</v>
          </cell>
          <cell r="C27" t="str">
            <v>DE.1.0.7.0</v>
          </cell>
          <cell r="D27" t="str">
            <v>204:232977</v>
          </cell>
          <cell r="E27">
            <v>42580.253993055558</v>
          </cell>
          <cell r="F27">
            <v>42580.254814814813</v>
          </cell>
          <cell r="G27">
            <v>1</v>
          </cell>
          <cell r="H27" t="str">
            <v>204:149</v>
          </cell>
          <cell r="I27">
            <v>42580.28402777778</v>
          </cell>
          <cell r="J27">
            <v>0</v>
          </cell>
          <cell r="K27" t="str">
            <v>4027/4028</v>
          </cell>
          <cell r="L27" t="str">
            <v>MAELZER</v>
          </cell>
          <cell r="M27">
            <v>2.9212962966994382E-2</v>
          </cell>
          <cell r="N27">
            <v>42.066666672471911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https://search-rtdc-monitor-bjffxe2xuh6vdkpspy63sjmuny.us-east-1.es.amazonaws.com/_plugin/kibana/#/discover/Steve-Slow-Train-Analysis-(2080s-and-2083s)?_g=(refreshInterval:(display:Off,section:0,value:0),time:(from:'2016-07-29 05:05:45-0600',mode:absolute,to:'2016-07-29 07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7" t="str">
            <v>N</v>
          </cell>
          <cell r="X27">
            <v>1</v>
          </cell>
          <cell r="Y27">
            <v>23.297699999999999</v>
          </cell>
          <cell r="Z27">
            <v>1.49E-2</v>
          </cell>
          <cell r="AA27">
            <v>23.282799999999998</v>
          </cell>
          <cell r="AB27" t="e">
            <v>#N/A</v>
          </cell>
          <cell r="AC27" t="e">
            <v>#N/A</v>
          </cell>
          <cell r="AD27" t="str">
            <v>0114-29</v>
          </cell>
          <cell r="AE27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28">
          <cell r="A28" t="str">
            <v>115-29</v>
          </cell>
          <cell r="B28">
            <v>4020</v>
          </cell>
          <cell r="C28" t="str">
            <v>DE.1.0.7.0</v>
          </cell>
          <cell r="D28" t="str">
            <v>204:766</v>
          </cell>
          <cell r="E28">
            <v>42580.227280092593</v>
          </cell>
          <cell r="F28">
            <v>42580.228414351855</v>
          </cell>
          <cell r="G28">
            <v>1</v>
          </cell>
          <cell r="H28" t="str">
            <v>204:233310</v>
          </cell>
          <cell r="I28">
            <v>42580.25509259259</v>
          </cell>
          <cell r="J28">
            <v>1</v>
          </cell>
          <cell r="K28" t="str">
            <v>4019/4020</v>
          </cell>
          <cell r="L28" t="str">
            <v>ROCHA</v>
          </cell>
          <cell r="M28">
            <v>2.6678240734327119E-2</v>
          </cell>
          <cell r="N28">
            <v>38.416666657431051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https://search-rtdc-monitor-bjffxe2xuh6vdkpspy63sjmuny.us-east-1.es.amazonaws.com/_plugin/kibana/#/discover/Steve-Slow-Train-Analysis-(2080s-and-2083s)?_g=(refreshInterval:(display:Off,section:0,value:0),time:(from:'2016-07-29 04:27:17-0600',mode:absolute,to:'2016-07-29 07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8" t="str">
            <v>N</v>
          </cell>
          <cell r="X28">
            <v>1</v>
          </cell>
          <cell r="Y28">
            <v>7.6600000000000001E-2</v>
          </cell>
          <cell r="Z28">
            <v>23.331</v>
          </cell>
          <cell r="AA28">
            <v>23.2544</v>
          </cell>
          <cell r="AB28">
            <v>230436</v>
          </cell>
          <cell r="AC28" t="str">
            <v>PERMANENT SPEED RESTRICTION</v>
          </cell>
          <cell r="AD28" t="str">
            <v>0115-29</v>
          </cell>
          <cell r="AE28" t="str">
    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    </cell>
        </row>
        <row r="29">
          <cell r="A29" t="str">
            <v>116-29</v>
          </cell>
          <cell r="B29">
            <v>4019</v>
          </cell>
          <cell r="C29" t="str">
            <v>DE.1.0.7.0</v>
          </cell>
          <cell r="D29" t="str">
            <v>204:232989</v>
          </cell>
          <cell r="E29">
            <v>42580.267650462964</v>
          </cell>
          <cell r="F29">
            <v>42580.268564814818</v>
          </cell>
          <cell r="G29">
            <v>1</v>
          </cell>
          <cell r="H29" t="str">
            <v>204:1177</v>
          </cell>
          <cell r="I29">
            <v>42580.295300925929</v>
          </cell>
          <cell r="J29">
            <v>0</v>
          </cell>
          <cell r="K29" t="str">
            <v>4019/4020</v>
          </cell>
          <cell r="L29" t="str">
            <v>ROCHA</v>
          </cell>
          <cell r="M29">
            <v>2.6736111110949423E-2</v>
          </cell>
          <cell r="N29">
            <v>38.499999999767169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https://search-rtdc-monitor-bjffxe2xuh6vdkpspy63sjmuny.us-east-1.es.amazonaws.com/_plugin/kibana/#/discover/Steve-Slow-Train-Analysis-(2080s-and-2083s)?_g=(refreshInterval:(display:Off,section:0,value:0),time:(from:'2016-07-29 05:25:25-0600',mode:absolute,to:'2016-07-29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9" t="str">
            <v>N</v>
          </cell>
          <cell r="X29">
            <v>1</v>
          </cell>
          <cell r="Y29">
            <v>23.2989</v>
          </cell>
          <cell r="Z29">
            <v>0.1177</v>
          </cell>
          <cell r="AA29">
            <v>23.1812</v>
          </cell>
          <cell r="AB29" t="e">
            <v>#N/A</v>
          </cell>
          <cell r="AC29" t="e">
            <v>#N/A</v>
          </cell>
          <cell r="AD29" t="str">
            <v>0116-29</v>
          </cell>
          <cell r="AE29" t="str">
            <v>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 &amp; 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</v>
          </cell>
        </row>
        <row r="30">
          <cell r="A30" t="str">
            <v>117-29</v>
          </cell>
          <cell r="B30">
            <v>4007</v>
          </cell>
          <cell r="C30" t="str">
            <v>DE.1.0.7.0</v>
          </cell>
          <cell r="D30" t="str">
            <v>204:442</v>
          </cell>
          <cell r="E30">
            <v>42580.229942129627</v>
          </cell>
          <cell r="F30">
            <v>42580.23096064815</v>
          </cell>
          <cell r="G30">
            <v>1</v>
          </cell>
          <cell r="H30" t="str">
            <v>204:233309</v>
          </cell>
          <cell r="I30">
            <v>42580.264467592591</v>
          </cell>
          <cell r="J30">
            <v>0</v>
          </cell>
          <cell r="K30" t="str">
            <v>4007/4008</v>
          </cell>
          <cell r="L30" t="str">
            <v>SANTIZO</v>
          </cell>
          <cell r="M30">
            <v>3.350694444088731E-2</v>
          </cell>
          <cell r="N30">
            <v>48.249999994877726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https://search-rtdc-monitor-bjffxe2xuh6vdkpspy63sjmuny.us-east-1.es.amazonaws.com/_plugin/kibana/#/discover/Steve-Slow-Train-Analysis-(2080s-and-2083s)?_g=(refreshInterval:(display:Off,section:0,value:0),time:(from:'2016-07-29 04:31:07-0600',mode:absolute,to:'2016-07-29 07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0" t="str">
            <v>N</v>
          </cell>
          <cell r="X30">
            <v>1</v>
          </cell>
          <cell r="Y30">
            <v>4.4200000000000003E-2</v>
          </cell>
          <cell r="Z30">
            <v>23.3309</v>
          </cell>
          <cell r="AA30">
            <v>23.2867</v>
          </cell>
          <cell r="AB30" t="e">
            <v>#N/A</v>
          </cell>
          <cell r="AC30" t="e">
            <v>#N/A</v>
          </cell>
          <cell r="AD30" t="str">
            <v>0117-29</v>
          </cell>
          <cell r="AE30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31">
          <cell r="A31" t="str">
            <v>118-29</v>
          </cell>
          <cell r="B31">
            <v>4008</v>
          </cell>
          <cell r="C31" t="str">
            <v>DE.1.0.7.0</v>
          </cell>
          <cell r="D31" t="str">
            <v>204:232980</v>
          </cell>
          <cell r="E31">
            <v>42580.265868055554</v>
          </cell>
          <cell r="F31">
            <v>42580.266701388886</v>
          </cell>
          <cell r="G31">
            <v>1</v>
          </cell>
          <cell r="H31" t="str">
            <v>204:121</v>
          </cell>
          <cell r="I31">
            <v>42580.304814814815</v>
          </cell>
          <cell r="J31">
            <v>0</v>
          </cell>
          <cell r="K31" t="str">
            <v>4007/4008</v>
          </cell>
          <cell r="L31" t="str">
            <v>SANTIZO</v>
          </cell>
          <cell r="M31">
            <v>3.811342592962319E-2</v>
          </cell>
          <cell r="N31">
            <v>54.883333338657394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https://search-rtdc-monitor-bjffxe2xuh6vdkpspy63sjmuny.us-east-1.es.amazonaws.com/_plugin/kibana/#/discover/Steve-Slow-Train-Analysis-(2080s-and-2083s)?_g=(refreshInterval:(display:Off,section:0,value:0),time:(from:'2016-07-29 05:22:51-0600',mode:absolute,to:'2016-07-29 08:18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1" t="str">
            <v>N</v>
          </cell>
          <cell r="X31">
            <v>1</v>
          </cell>
          <cell r="Y31">
            <v>23.297999999999998</v>
          </cell>
          <cell r="Z31">
            <v>1.21E-2</v>
          </cell>
          <cell r="AA31">
            <v>23.285899999999998</v>
          </cell>
          <cell r="AB31" t="e">
            <v>#N/A</v>
          </cell>
          <cell r="AC31" t="e">
            <v>#N/A</v>
          </cell>
          <cell r="AD31" t="str">
            <v>0118-29</v>
          </cell>
          <cell r="AE31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32">
          <cell r="A32" t="str">
            <v>119-29</v>
          </cell>
          <cell r="B32">
            <v>4042</v>
          </cell>
          <cell r="C32" t="str">
            <v>DE.1.0.7.0</v>
          </cell>
          <cell r="D32" t="str">
            <v>204:781</v>
          </cell>
          <cell r="E32">
            <v>42580.250520833331</v>
          </cell>
          <cell r="F32">
            <v>42580.251539351855</v>
          </cell>
          <cell r="G32">
            <v>1</v>
          </cell>
          <cell r="H32" t="str">
            <v>204:233295</v>
          </cell>
          <cell r="I32">
            <v>42580.276342592595</v>
          </cell>
          <cell r="J32">
            <v>0</v>
          </cell>
          <cell r="K32" t="str">
            <v>4041/4042</v>
          </cell>
          <cell r="L32" t="str">
            <v>MALAVE</v>
          </cell>
          <cell r="M32">
            <v>2.4803240739856847E-2</v>
          </cell>
          <cell r="N32">
            <v>35.716666665393859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https://search-rtdc-monitor-bjffxe2xuh6vdkpspy63sjmuny.us-east-1.es.amazonaws.com/_plugin/kibana/#/discover/Steve-Slow-Train-Analysis-(2080s-and-2083s)?_g=(refreshInterval:(display:Off,section:0,value:0),time:(from:'2016-07-29 05:00:45-0600',mode:absolute,to:'2016-07-29 07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2" t="str">
            <v>N</v>
          </cell>
          <cell r="X32">
            <v>1</v>
          </cell>
          <cell r="Y32">
            <v>7.8100000000000003E-2</v>
          </cell>
          <cell r="Z32">
            <v>23.329499999999999</v>
          </cell>
          <cell r="AA32">
            <v>23.2514</v>
          </cell>
          <cell r="AB32" t="e">
            <v>#N/A</v>
          </cell>
          <cell r="AC32" t="e">
            <v>#N/A</v>
          </cell>
          <cell r="AD32" t="str">
            <v>0119-29</v>
          </cell>
          <cell r="AE32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33">
          <cell r="A33" t="str">
            <v>120-29</v>
          </cell>
          <cell r="B33">
            <v>4041</v>
          </cell>
          <cell r="C33" t="str">
            <v>DE.1.0.7.0</v>
          </cell>
          <cell r="D33" t="str">
            <v>204:232977</v>
          </cell>
          <cell r="E33">
            <v>42580.28633101852</v>
          </cell>
          <cell r="F33">
            <v>42580.287395833337</v>
          </cell>
          <cell r="G33">
            <v>1</v>
          </cell>
          <cell r="H33" t="str">
            <v>204:154</v>
          </cell>
          <cell r="I33">
            <v>42580.315810185188</v>
          </cell>
          <cell r="J33">
            <v>0</v>
          </cell>
          <cell r="K33" t="str">
            <v>4041/4042</v>
          </cell>
          <cell r="L33" t="str">
            <v>MALAVE</v>
          </cell>
          <cell r="M33">
            <v>2.8414351851097308E-2</v>
          </cell>
          <cell r="N33">
            <v>40.916666665580124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https://search-rtdc-monitor-bjffxe2xuh6vdkpspy63sjmuny.us-east-1.es.amazonaws.com/_plugin/kibana/#/discover/Steve-Slow-Train-Analysis-(2080s-and-2083s)?_g=(refreshInterval:(display:Off,section:0,value:0),time:(from:'2016-07-29 05:52:19-0600',mode:absolute,to:'2016-07-29 08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3" t="str">
            <v>N</v>
          </cell>
          <cell r="X33">
            <v>1</v>
          </cell>
          <cell r="Y33">
            <v>23.297699999999999</v>
          </cell>
          <cell r="Z33">
            <v>1.54E-2</v>
          </cell>
          <cell r="AA33">
            <v>23.282299999999999</v>
          </cell>
          <cell r="AB33" t="e">
            <v>#N/A</v>
          </cell>
          <cell r="AC33" t="e">
            <v>#N/A</v>
          </cell>
          <cell r="AD33" t="str">
            <v>0120-29</v>
          </cell>
          <cell r="AE33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34">
          <cell r="A34" t="str">
            <v>121-29</v>
          </cell>
          <cell r="B34">
            <v>4038</v>
          </cell>
          <cell r="C34" t="str">
            <v>DE.1.0.7.0</v>
          </cell>
          <cell r="D34" t="str">
            <v>204:447</v>
          </cell>
          <cell r="E34">
            <v>42580.255567129629</v>
          </cell>
          <cell r="F34">
            <v>42580.256712962961</v>
          </cell>
          <cell r="G34">
            <v>1</v>
          </cell>
          <cell r="H34" t="str">
            <v>204:233289</v>
          </cell>
          <cell r="I34">
            <v>42580.286400462966</v>
          </cell>
          <cell r="J34">
            <v>0</v>
          </cell>
          <cell r="K34" t="str">
            <v>4037/4038</v>
          </cell>
          <cell r="L34" t="str">
            <v>BRANNON</v>
          </cell>
          <cell r="M34">
            <v>2.9687500005820766E-2</v>
          </cell>
          <cell r="N34">
            <v>42.750000008381903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https://search-rtdc-monitor-bjffxe2xuh6vdkpspy63sjmuny.us-east-1.es.amazonaws.com/_plugin/kibana/#/discover/Steve-Slow-Train-Analysis-(2080s-and-2083s)?_g=(refreshInterval:(display:Off,section:0,value:0),time:(from:'2016-07-29 05:08:01-0600',mode:absolute,to:'2016-07-29 07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4" t="str">
            <v>N</v>
          </cell>
          <cell r="X34">
            <v>1</v>
          </cell>
          <cell r="Y34">
            <v>4.4699999999999997E-2</v>
          </cell>
          <cell r="Z34">
            <v>23.328900000000001</v>
          </cell>
          <cell r="AA34">
            <v>23.284200000000002</v>
          </cell>
          <cell r="AB34" t="e">
            <v>#N/A</v>
          </cell>
          <cell r="AC34" t="e">
            <v>#N/A</v>
          </cell>
          <cell r="AD34" t="str">
            <v>0121-29</v>
          </cell>
          <cell r="AE34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35">
          <cell r="A35" t="str">
            <v>122-29</v>
          </cell>
          <cell r="B35">
            <v>4037</v>
          </cell>
          <cell r="C35" t="str">
            <v>DE.1.0.7.0</v>
          </cell>
          <cell r="D35" t="str">
            <v>204:232969</v>
          </cell>
          <cell r="E35">
            <v>42580.295486111114</v>
          </cell>
          <cell r="F35">
            <v>42580.296342592592</v>
          </cell>
          <cell r="G35">
            <v>1</v>
          </cell>
          <cell r="H35" t="str">
            <v>204:161</v>
          </cell>
          <cell r="I35">
            <v>42580.326469907406</v>
          </cell>
          <cell r="J35">
            <v>0</v>
          </cell>
          <cell r="K35" t="str">
            <v>4037/4038</v>
          </cell>
          <cell r="L35" t="str">
            <v>BRANNON</v>
          </cell>
          <cell r="M35">
            <v>3.0127314814308193E-2</v>
          </cell>
          <cell r="N35">
            <v>43.383333332603797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https://search-rtdc-monitor-bjffxe2xuh6vdkpspy63sjmuny.us-east-1.es.amazonaws.com/_plugin/kibana/#/discover/Steve-Slow-Train-Analysis-(2080s-and-2083s)?_g=(refreshInterval:(display:Off,section:0,value:0),time:(from:'2016-07-29 06:05:30-0600',mode:absolute,to:'2016-07-29 08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5" t="str">
            <v>N</v>
          </cell>
          <cell r="X35">
            <v>1</v>
          </cell>
          <cell r="Y35">
            <v>23.296900000000001</v>
          </cell>
          <cell r="Z35">
            <v>1.61E-2</v>
          </cell>
          <cell r="AA35">
            <v>23.280799999999999</v>
          </cell>
          <cell r="AB35" t="e">
            <v>#N/A</v>
          </cell>
          <cell r="AC35" t="e">
            <v>#N/A</v>
          </cell>
          <cell r="AD35" t="str">
            <v>0122-29</v>
          </cell>
          <cell r="AE35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36">
          <cell r="A36" t="str">
            <v>123-29</v>
          </cell>
          <cell r="B36">
            <v>4009</v>
          </cell>
          <cell r="C36" t="str">
            <v>DE.1.0.7.0</v>
          </cell>
          <cell r="D36" t="str">
            <v>204:435</v>
          </cell>
          <cell r="E36">
            <v>42580.267233796294</v>
          </cell>
          <cell r="F36">
            <v>42580.268229166664</v>
          </cell>
          <cell r="G36">
            <v>1</v>
          </cell>
          <cell r="H36" t="str">
            <v>204:233306</v>
          </cell>
          <cell r="I36">
            <v>42580.297164351854</v>
          </cell>
          <cell r="J36">
            <v>0</v>
          </cell>
          <cell r="K36" t="str">
            <v>4009/4010</v>
          </cell>
          <cell r="L36" t="str">
            <v>ROBINSON</v>
          </cell>
          <cell r="M36">
            <v>2.8935185189766344E-2</v>
          </cell>
          <cell r="N36">
            <v>41.666666673263535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https://search-rtdc-monitor-bjffxe2xuh6vdkpspy63sjmuny.us-east-1.es.amazonaws.com/_plugin/kibana/#/discover/Steve-Slow-Train-Analysis-(2080s-and-2083s)?_g=(refreshInterval:(display:Off,section:0,value:0),time:(from:'2016-07-29 05:24:49-0600',mode:absolute,to:'2016-07-29 08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6" t="str">
            <v>N</v>
          </cell>
          <cell r="X36">
            <v>1</v>
          </cell>
          <cell r="Y36">
            <v>4.3499999999999997E-2</v>
          </cell>
          <cell r="Z36">
            <v>23.3306</v>
          </cell>
          <cell r="AA36">
            <v>23.287099999999999</v>
          </cell>
          <cell r="AB36" t="e">
            <v>#N/A</v>
          </cell>
          <cell r="AC36" t="e">
            <v>#N/A</v>
          </cell>
          <cell r="AD36" t="str">
            <v>0123-29</v>
          </cell>
          <cell r="AE36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37">
          <cell r="A37" t="str">
            <v>124-29</v>
          </cell>
          <cell r="B37">
            <v>4010</v>
          </cell>
          <cell r="C37" t="str">
            <v>DE.1.0.7.0</v>
          </cell>
          <cell r="D37" t="str">
            <v>204:232979</v>
          </cell>
          <cell r="E37">
            <v>42580.299560185187</v>
          </cell>
          <cell r="F37">
            <v>42580.300844907404</v>
          </cell>
          <cell r="G37">
            <v>1</v>
          </cell>
          <cell r="H37" t="str">
            <v>204:149</v>
          </cell>
          <cell r="I37">
            <v>42580.337291666663</v>
          </cell>
          <cell r="J37">
            <v>1</v>
          </cell>
          <cell r="K37" t="str">
            <v>4009/4010</v>
          </cell>
          <cell r="L37" t="str">
            <v>ROBINSON</v>
          </cell>
          <cell r="M37">
            <v>3.6446759258979E-2</v>
          </cell>
          <cell r="N37">
            <v>52.48333333292976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https://search-rtdc-monitor-bjffxe2xuh6vdkpspy63sjmuny.us-east-1.es.amazonaws.com/_plugin/kibana/#/discover/Steve-Slow-Train-Analysis-(2080s-and-2083s)?_g=(refreshInterval:(display:Off,section:0,value:0),time:(from:'2016-07-29 06:11:22-0600',mode:absolute,to:'2016-07-29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7" t="str">
            <v>N</v>
          </cell>
          <cell r="X37">
            <v>1</v>
          </cell>
          <cell r="Y37">
            <v>23.297899999999998</v>
          </cell>
          <cell r="Z37">
            <v>1.49E-2</v>
          </cell>
          <cell r="AA37">
            <v>23.282999999999998</v>
          </cell>
          <cell r="AB37">
            <v>63309</v>
          </cell>
          <cell r="AC37" t="str">
            <v>GRADE CROSSING</v>
          </cell>
          <cell r="AD37" t="str">
            <v>0124-29</v>
          </cell>
          <cell r="AE37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38">
          <cell r="A38" t="str">
            <v>125-29</v>
          </cell>
          <cell r="B38">
            <v>4025</v>
          </cell>
          <cell r="C38" t="str">
            <v>DE.1.0.7.0</v>
          </cell>
          <cell r="D38" t="str">
            <v>204:444</v>
          </cell>
          <cell r="E38">
            <v>42580.276550925926</v>
          </cell>
          <cell r="F38">
            <v>42580.277592592596</v>
          </cell>
          <cell r="G38">
            <v>1</v>
          </cell>
          <cell r="H38" t="str">
            <v>204:233312</v>
          </cell>
          <cell r="I38">
            <v>42580.306331018517</v>
          </cell>
          <cell r="J38">
            <v>0</v>
          </cell>
          <cell r="K38" t="str">
            <v>4025/4026</v>
          </cell>
          <cell r="L38" t="str">
            <v>SPECTOR</v>
          </cell>
          <cell r="M38">
            <v>2.8738425920892041E-2</v>
          </cell>
          <cell r="N38">
            <v>41.383333326084539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https://search-rtdc-monitor-bjffxe2xuh6vdkpspy63sjmuny.us-east-1.es.amazonaws.com/_plugin/kibana/#/discover/Steve-Slow-Train-Analysis-(2080s-and-2083s)?_g=(refreshInterval:(display:Off,section:0,value:0),time:(from:'2016-07-29 05:38:14-0600',mode:absolute,to:'2016-07-29 08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8" t="str">
            <v>N</v>
          </cell>
          <cell r="X38">
            <v>1</v>
          </cell>
          <cell r="Y38">
            <v>4.4400000000000002E-2</v>
          </cell>
          <cell r="Z38">
            <v>23.331199999999999</v>
          </cell>
          <cell r="AA38">
            <v>23.286799999999999</v>
          </cell>
          <cell r="AB38" t="e">
            <v>#N/A</v>
          </cell>
          <cell r="AC38" t="e">
            <v>#N/A</v>
          </cell>
          <cell r="AD38" t="str">
            <v>0125-29</v>
          </cell>
          <cell r="AE38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39">
          <cell r="A39" t="str">
            <v>126-29</v>
          </cell>
          <cell r="B39">
            <v>4026</v>
          </cell>
          <cell r="C39" t="str">
            <v>DE.1.0.7.0</v>
          </cell>
          <cell r="D39" t="str">
            <v>204:232992</v>
          </cell>
          <cell r="E39">
            <v>42580.314212962963</v>
          </cell>
          <cell r="F39">
            <v>42580.31521990741</v>
          </cell>
          <cell r="G39">
            <v>1</v>
          </cell>
          <cell r="H39" t="str">
            <v>204:147</v>
          </cell>
          <cell r="I39">
            <v>42580.347349537034</v>
          </cell>
          <cell r="J39">
            <v>0</v>
          </cell>
          <cell r="K39" t="str">
            <v>4025/4026</v>
          </cell>
          <cell r="L39" t="str">
            <v>SPECTOR</v>
          </cell>
          <cell r="M39">
            <v>3.2129629624250811E-2</v>
          </cell>
          <cell r="N39">
            <v>46.266666658921167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https://search-rtdc-monitor-bjffxe2xuh6vdkpspy63sjmuny.us-east-1.es.amazonaws.com/_plugin/kibana/#/discover/Steve-Slow-Train-Analysis-(2080s-and-2083s)?_g=(refreshInterval:(display:Off,section:0,value:0),time:(from:'2016-07-29 06:32:28-0600',mode:absolute,to:'2016-07-29 09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9" t="str">
            <v>N</v>
          </cell>
          <cell r="X39">
            <v>1</v>
          </cell>
          <cell r="Y39">
            <v>23.299199999999999</v>
          </cell>
          <cell r="Z39">
            <v>1.47E-2</v>
          </cell>
          <cell r="AA39">
            <v>23.284499999999998</v>
          </cell>
          <cell r="AB39" t="e">
            <v>#N/A</v>
          </cell>
          <cell r="AC39" t="e">
            <v>#N/A</v>
          </cell>
          <cell r="AD39" t="str">
            <v>0126-29</v>
          </cell>
          <cell r="AE39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40">
          <cell r="A40" t="str">
            <v>127-29</v>
          </cell>
          <cell r="B40">
            <v>4027</v>
          </cell>
          <cell r="C40" t="str">
            <v>DE.1.0.7.0</v>
          </cell>
          <cell r="D40" t="str">
            <v>204:464</v>
          </cell>
          <cell r="E40">
            <v>42580.287083333336</v>
          </cell>
          <cell r="F40">
            <v>42580.288078703707</v>
          </cell>
          <cell r="G40">
            <v>1</v>
          </cell>
          <cell r="H40" t="str">
            <v>204:233302</v>
          </cell>
          <cell r="I40">
            <v>42580.316886574074</v>
          </cell>
          <cell r="J40">
            <v>0</v>
          </cell>
          <cell r="K40" t="str">
            <v>4027/4028</v>
          </cell>
          <cell r="L40" t="str">
            <v>MAELZER</v>
          </cell>
          <cell r="M40">
            <v>2.880787036701804E-2</v>
          </cell>
          <cell r="N40">
            <v>41.483333328505978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https://search-rtdc-monitor-bjffxe2xuh6vdkpspy63sjmuny.us-east-1.es.amazonaws.com/_plugin/kibana/#/discover/Steve-Slow-Train-Analysis-(2080s-and-2083s)?_g=(refreshInterval:(display:Off,section:0,value:0),time:(from:'2016-07-29 05:53:24-0600',mode:absolute,to:'2016-07-29 08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0" t="str">
            <v>N</v>
          </cell>
          <cell r="X40">
            <v>1</v>
          </cell>
          <cell r="Y40">
            <v>4.6399999999999997E-2</v>
          </cell>
          <cell r="Z40">
            <v>23.330200000000001</v>
          </cell>
          <cell r="AA40">
            <v>23.283800000000003</v>
          </cell>
          <cell r="AB40" t="e">
            <v>#N/A</v>
          </cell>
          <cell r="AC40" t="e">
            <v>#N/A</v>
          </cell>
          <cell r="AD40" t="str">
            <v>0127-29</v>
          </cell>
          <cell r="AE40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41">
          <cell r="A41" t="str">
            <v>128-29</v>
          </cell>
          <cell r="B41">
            <v>4028</v>
          </cell>
          <cell r="C41" t="str">
            <v>DE.1.0.7.0</v>
          </cell>
          <cell r="D41" t="str">
            <v>204:232998</v>
          </cell>
          <cell r="E41">
            <v>42580.322546296295</v>
          </cell>
          <cell r="F41">
            <v>42580.323495370372</v>
          </cell>
          <cell r="G41">
            <v>1</v>
          </cell>
          <cell r="H41" t="str">
            <v>204:154</v>
          </cell>
          <cell r="I41">
            <v>42580.357129629629</v>
          </cell>
          <cell r="J41">
            <v>0</v>
          </cell>
          <cell r="K41" t="str">
            <v>4027/4028</v>
          </cell>
          <cell r="L41" t="str">
            <v>MAELZER</v>
          </cell>
          <cell r="M41">
            <v>3.3634259256359655E-2</v>
          </cell>
          <cell r="N41">
            <v>48.433333329157904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https://search-rtdc-monitor-bjffxe2xuh6vdkpspy63sjmuny.us-east-1.es.amazonaws.com/_plugin/kibana/#/discover/Steve-Slow-Train-Analysis-(2080s-and-2083s)?_g=(refreshInterval:(display:Off,section:0,value:0),time:(from:'2016-07-29 06:44:28-0600',mode:absolute,to:'2016-07-29 09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1" t="str">
            <v>N</v>
          </cell>
          <cell r="X41">
            <v>1</v>
          </cell>
          <cell r="Y41">
            <v>23.299800000000001</v>
          </cell>
          <cell r="Z41">
            <v>1.54E-2</v>
          </cell>
          <cell r="AA41">
            <v>23.284400000000002</v>
          </cell>
          <cell r="AB41" t="e">
            <v>#N/A</v>
          </cell>
          <cell r="AC41" t="e">
            <v>#N/A</v>
          </cell>
          <cell r="AD41" t="str">
            <v>0128-29</v>
          </cell>
          <cell r="AE41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42">
          <cell r="A42" t="str">
            <v>129-29</v>
          </cell>
          <cell r="B42">
            <v>4016</v>
          </cell>
          <cell r="C42" t="str">
            <v>DE.1.0.7.0</v>
          </cell>
          <cell r="D42" t="str">
            <v>204:451</v>
          </cell>
          <cell r="E42">
            <v>42580.300405092596</v>
          </cell>
          <cell r="F42">
            <v>42580.302349537036</v>
          </cell>
          <cell r="G42">
            <v>2</v>
          </cell>
          <cell r="H42" t="str">
            <v>204:233282</v>
          </cell>
          <cell r="I42">
            <v>42580.327245370368</v>
          </cell>
          <cell r="J42">
            <v>1</v>
          </cell>
          <cell r="K42" t="str">
            <v>4015/4016</v>
          </cell>
          <cell r="L42" t="str">
            <v>ROCHA</v>
          </cell>
          <cell r="M42">
            <v>2.4895833332266193E-2</v>
          </cell>
          <cell r="N42">
            <v>35.849999998463318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https://search-rtdc-monitor-bjffxe2xuh6vdkpspy63sjmuny.us-east-1.es.amazonaws.com/_plugin/kibana/#/discover/Steve-Slow-Train-Analysis-(2080s-and-2083s)?_g=(refreshInterval:(display:Off,section:0,value:0),time:(from:'2016-07-29 06:12:35-0600',mode:absolute,to:'2016-07-29 08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2" t="str">
            <v>N</v>
          </cell>
          <cell r="X42">
            <v>1</v>
          </cell>
          <cell r="Y42">
            <v>4.5100000000000001E-2</v>
          </cell>
          <cell r="Z42">
            <v>23.328199999999999</v>
          </cell>
          <cell r="AA42">
            <v>23.283099999999997</v>
          </cell>
          <cell r="AB42">
            <v>116838</v>
          </cell>
          <cell r="AC42" t="str">
            <v>PERMANENT SPEED RESTRICTION</v>
          </cell>
          <cell r="AD42" t="str">
            <v>0129-29</v>
          </cell>
          <cell r="AE42" t="str">
    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    </cell>
        </row>
        <row r="43">
          <cell r="A43" t="str">
            <v>130-29</v>
          </cell>
          <cell r="B43">
            <v>4015</v>
          </cell>
          <cell r="C43" t="str">
            <v>DE.1.0.7.0</v>
          </cell>
          <cell r="D43" t="str">
            <v>204:233005</v>
          </cell>
          <cell r="E43">
            <v>42580.339872685188</v>
          </cell>
          <cell r="F43">
            <v>42580.340949074074</v>
          </cell>
          <cell r="G43">
            <v>1</v>
          </cell>
          <cell r="H43" t="str">
            <v>204:156</v>
          </cell>
          <cell r="I43">
            <v>42580.367106481484</v>
          </cell>
          <cell r="J43">
            <v>0</v>
          </cell>
          <cell r="K43" t="str">
            <v>4015/4016</v>
          </cell>
          <cell r="L43" t="str">
            <v>ROCHA</v>
          </cell>
          <cell r="M43">
            <v>2.6157407410209998E-2</v>
          </cell>
          <cell r="N43">
            <v>37.666666670702398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https://search-rtdc-monitor-bjffxe2xuh6vdkpspy63sjmuny.us-east-1.es.amazonaws.com/_plugin/kibana/#/discover/Steve-Slow-Train-Analysis-(2080s-and-2083s)?_g=(refreshInterval:(display:Off,section:0,value:0),time:(from:'2016-07-29 07:09:25-0600',mode:absolute,to:'2016-07-29 09:48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3" t="str">
            <v>N</v>
          </cell>
          <cell r="X43">
            <v>1</v>
          </cell>
          <cell r="Y43">
            <v>23.3005</v>
          </cell>
          <cell r="Z43">
            <v>1.5599999999999999E-2</v>
          </cell>
          <cell r="AA43">
            <v>23.2849</v>
          </cell>
          <cell r="AB43" t="e">
            <v>#N/A</v>
          </cell>
          <cell r="AC43" t="e">
            <v>#N/A</v>
          </cell>
          <cell r="AD43" t="str">
            <v>0130-29</v>
          </cell>
          <cell r="AE43" t="str">
    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    </cell>
        </row>
        <row r="44">
          <cell r="A44" t="str">
            <v>131-29</v>
          </cell>
          <cell r="B44">
            <v>4007</v>
          </cell>
          <cell r="C44" t="str">
            <v>DE.1.0.7.0</v>
          </cell>
          <cell r="D44" t="str">
            <v>204:453</v>
          </cell>
          <cell r="E44">
            <v>42580.309155092589</v>
          </cell>
          <cell r="F44">
            <v>42580.310057870367</v>
          </cell>
          <cell r="G44">
            <v>1</v>
          </cell>
          <cell r="H44" t="str">
            <v>204:233317</v>
          </cell>
          <cell r="I44">
            <v>42580.338171296295</v>
          </cell>
          <cell r="J44">
            <v>1</v>
          </cell>
          <cell r="K44" t="str">
            <v>4007/4008</v>
          </cell>
          <cell r="L44" t="str">
            <v>SANTIZO</v>
          </cell>
          <cell r="M44">
            <v>2.8113425927585922E-2</v>
          </cell>
          <cell r="N44">
            <v>40.483333335723728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https://search-rtdc-monitor-bjffxe2xuh6vdkpspy63sjmuny.us-east-1.es.amazonaws.com/_plugin/kibana/#/discover/Steve-Slow-Train-Analysis-(2080s-and-2083s)?_g=(refreshInterval:(display:Off,section:0,value:0),time:(from:'2016-07-29 06:25:11-0600',mode:absolute,to:'2016-07-29 09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4" t="str">
            <v>N</v>
          </cell>
          <cell r="X44">
            <v>1</v>
          </cell>
          <cell r="Y44">
            <v>4.53E-2</v>
          </cell>
          <cell r="Z44">
            <v>23.331700000000001</v>
          </cell>
          <cell r="AA44">
            <v>23.2864</v>
          </cell>
          <cell r="AB44" t="e">
            <v>#N/A</v>
          </cell>
          <cell r="AC44" t="e">
            <v>#N/A</v>
          </cell>
          <cell r="AD44" t="str">
            <v>0131-29</v>
          </cell>
          <cell r="AE44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45">
          <cell r="A45" t="str">
            <v>132-29</v>
          </cell>
          <cell r="B45">
            <v>4008</v>
          </cell>
          <cell r="C45" t="str">
            <v>DE.1.0.7.0</v>
          </cell>
          <cell r="D45" t="str">
            <v>204:233006</v>
          </cell>
          <cell r="E45">
            <v>42580.33934027778</v>
          </cell>
          <cell r="F45">
            <v>42580.340138888889</v>
          </cell>
          <cell r="G45">
            <v>1</v>
          </cell>
          <cell r="H45" t="str">
            <v>204:143</v>
          </cell>
          <cell r="I45">
            <v>42580.385069444441</v>
          </cell>
          <cell r="J45">
            <v>0</v>
          </cell>
          <cell r="K45" t="str">
            <v>4007/4008</v>
          </cell>
          <cell r="L45" t="str">
            <v>SANTIZO</v>
          </cell>
          <cell r="M45">
            <v>4.4930555552127771E-2</v>
          </cell>
          <cell r="N45">
            <v>64.69999999506399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https://search-rtdc-monitor-bjffxe2xuh6vdkpspy63sjmuny.us-east-1.es.amazonaws.com/_plugin/kibana/#/discover/Steve-Slow-Train-Analysis-(2080s-and-2083s)?_g=(refreshInterval:(display:Off,section:0,value:0),time:(from:'2016-07-29 07:08:39-0600',mode:absolute,to:'2016-07-29 10:14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5" t="str">
            <v>N</v>
          </cell>
          <cell r="X45">
            <v>1</v>
          </cell>
          <cell r="Y45">
            <v>23.300599999999999</v>
          </cell>
          <cell r="Z45">
            <v>1.43E-2</v>
          </cell>
          <cell r="AA45">
            <v>23.286300000000001</v>
          </cell>
          <cell r="AB45" t="e">
            <v>#N/A</v>
          </cell>
          <cell r="AC45" t="e">
            <v>#N/A</v>
          </cell>
          <cell r="AD45" t="str">
            <v>0132-29</v>
          </cell>
          <cell r="AE45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46">
          <cell r="A46" t="str">
            <v>133-29</v>
          </cell>
          <cell r="B46">
            <v>4042</v>
          </cell>
          <cell r="C46" t="str">
            <v>DE.1.0.7.0</v>
          </cell>
          <cell r="D46" t="str">
            <v>204:19126</v>
          </cell>
          <cell r="E46">
            <v>42580.326226851852</v>
          </cell>
          <cell r="F46">
            <v>42580.327106481483</v>
          </cell>
          <cell r="G46">
            <v>1</v>
          </cell>
          <cell r="H46" t="str">
            <v>204:233286</v>
          </cell>
          <cell r="I46">
            <v>42580.348611111112</v>
          </cell>
          <cell r="J46">
            <v>0</v>
          </cell>
          <cell r="K46" t="str">
            <v>4041/4042</v>
          </cell>
          <cell r="L46" t="str">
            <v>MALAVE</v>
          </cell>
          <cell r="M46">
            <v>2.1504629628907423E-2</v>
          </cell>
          <cell r="P46">
            <v>30.96666666562669</v>
          </cell>
          <cell r="R46" t="str">
            <v>Onboard in-route failure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https://search-rtdc-monitor-bjffxe2xuh6vdkpspy63sjmuny.us-east-1.es.amazonaws.com/_plugin/kibana/#/discover/Steve-Slow-Train-Analysis-(2080s-and-2083s)?_g=(refreshInterval:(display:Off,section:0,value:0),time:(from:'2016-07-29 06:49:46-0600',mode:absolute,to:'2016-07-29 09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6" t="str">
            <v>Y</v>
          </cell>
          <cell r="X46">
            <v>1</v>
          </cell>
          <cell r="Y46">
            <v>1.9126000000000001</v>
          </cell>
          <cell r="Z46">
            <v>23.328600000000002</v>
          </cell>
          <cell r="AA46">
            <v>21.416</v>
          </cell>
          <cell r="AB46" t="e">
            <v>#N/A</v>
          </cell>
          <cell r="AC46" t="e">
            <v>#N/A</v>
          </cell>
          <cell r="AD46" t="str">
            <v>0133-29</v>
          </cell>
          <cell r="AE46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47">
          <cell r="A47" t="str">
            <v>134-29</v>
          </cell>
          <cell r="B47">
            <v>4041</v>
          </cell>
          <cell r="C47" t="str">
            <v>DE.1.0.7.0</v>
          </cell>
          <cell r="D47" t="str">
            <v>204:232982</v>
          </cell>
          <cell r="E47">
            <v>42580.360185185185</v>
          </cell>
          <cell r="F47">
            <v>42580.361944444441</v>
          </cell>
          <cell r="G47">
            <v>2</v>
          </cell>
          <cell r="H47" t="str">
            <v>204:218</v>
          </cell>
          <cell r="I47">
            <v>42580.392685185187</v>
          </cell>
          <cell r="J47">
            <v>1</v>
          </cell>
          <cell r="K47" t="str">
            <v>4041/4042</v>
          </cell>
          <cell r="L47" t="str">
            <v>MALAVE</v>
          </cell>
          <cell r="M47">
            <v>3.0740740745386574E-2</v>
          </cell>
          <cell r="N47">
            <v>44.266666673356667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https://search-rtdc-monitor-bjffxe2xuh6vdkpspy63sjmuny.us-east-1.es.amazonaws.com/_plugin/kibana/#/discover/Steve-Slow-Train-Analysis-(2080s-and-2083s)?_g=(refreshInterval:(display:Off,section:0,value:0),time:(from:'2016-07-29 07:38:40-0600',mode:absolute,to:'2016-07-29 10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7" t="str">
            <v>N</v>
          </cell>
          <cell r="X47">
            <v>1</v>
          </cell>
          <cell r="Y47">
            <v>23.298200000000001</v>
          </cell>
          <cell r="Z47">
            <v>2.18E-2</v>
          </cell>
          <cell r="AA47">
            <v>23.276400000000002</v>
          </cell>
          <cell r="AB47" t="e">
            <v>#N/A</v>
          </cell>
          <cell r="AC47" t="e">
            <v>#N/A</v>
          </cell>
          <cell r="AD47" t="str">
            <v>0134-29</v>
          </cell>
          <cell r="AE47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48">
          <cell r="A48" t="str">
            <v>135-29</v>
          </cell>
          <cell r="B48">
            <v>4038</v>
          </cell>
          <cell r="C48" t="str">
            <v>DE.1.0.7.0</v>
          </cell>
          <cell r="D48" t="str">
            <v>204:460</v>
          </cell>
          <cell r="E48">
            <v>42580.328796296293</v>
          </cell>
          <cell r="F48">
            <v>42580.329756944448</v>
          </cell>
          <cell r="G48">
            <v>1</v>
          </cell>
          <cell r="H48" t="str">
            <v>204:233303</v>
          </cell>
          <cell r="I48">
            <v>42580.366087962961</v>
          </cell>
          <cell r="J48">
            <v>0</v>
          </cell>
          <cell r="K48" t="str">
            <v>4037/4038</v>
          </cell>
          <cell r="L48" t="str">
            <v>BRANNON</v>
          </cell>
          <cell r="M48">
            <v>3.6331018513010349E-2</v>
          </cell>
          <cell r="N48">
            <v>52.316666658734903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https://search-rtdc-monitor-bjffxe2xuh6vdkpspy63sjmuny.us-east-1.es.amazonaws.com/_plugin/kibana/#/discover/Steve-Slow-Train-Analysis-(2080s-and-2083s)?_g=(refreshInterval:(display:Off,section:0,value:0),time:(from:'2016-07-29 06:53:28-0600',mode:absolute,to:'2016-07-29 09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48" t="str">
            <v>N</v>
          </cell>
          <cell r="X48">
            <v>1</v>
          </cell>
          <cell r="Y48">
            <v>4.5999999999999999E-2</v>
          </cell>
          <cell r="Z48">
            <v>23.330300000000001</v>
          </cell>
          <cell r="AA48">
            <v>23.284300000000002</v>
          </cell>
          <cell r="AB48" t="e">
            <v>#N/A</v>
          </cell>
          <cell r="AC48" t="e">
            <v>#N/A</v>
          </cell>
          <cell r="AD48" t="str">
            <v>0135-29</v>
          </cell>
          <cell r="AE48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49">
          <cell r="A49" t="str">
            <v>136-29</v>
          </cell>
          <cell r="B49">
            <v>4037</v>
          </cell>
          <cell r="C49" t="str">
            <v>DE.1.0.7.0</v>
          </cell>
          <cell r="D49" t="str">
            <v>204:232978</v>
          </cell>
          <cell r="E49">
            <v>42580.371759259258</v>
          </cell>
          <cell r="F49">
            <v>42580.372627314813</v>
          </cell>
          <cell r="G49">
            <v>1</v>
          </cell>
          <cell r="H49" t="str">
            <v>204:180</v>
          </cell>
          <cell r="I49">
            <v>42580.400231481479</v>
          </cell>
          <cell r="J49">
            <v>0</v>
          </cell>
          <cell r="K49" t="str">
            <v>4037/4038</v>
          </cell>
          <cell r="L49" t="str">
            <v>BRANNON</v>
          </cell>
          <cell r="M49">
            <v>2.7604166665696539E-2</v>
          </cell>
          <cell r="N49">
            <v>39.749999998603016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https://search-rtdc-monitor-bjffxe2xuh6vdkpspy63sjmuny.us-east-1.es.amazonaws.com/_plugin/kibana/#/discover/Steve-Slow-Train-Analysis-(2080s-and-2083s)?_g=(refreshInterval:(display:Off,section:0,value:0),time:(from:'2016-07-29 07:55:20-0600',mode:absolute,to:'2016-07-29 10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49" t="str">
            <v>N</v>
          </cell>
          <cell r="X49">
            <v>1</v>
          </cell>
          <cell r="Y49">
            <v>23.297799999999999</v>
          </cell>
          <cell r="Z49">
            <v>1.7999999999999999E-2</v>
          </cell>
          <cell r="AA49">
            <v>23.279799999999998</v>
          </cell>
          <cell r="AB49" t="e">
            <v>#N/A</v>
          </cell>
          <cell r="AC49" t="e">
            <v>#N/A</v>
          </cell>
          <cell r="AD49" t="str">
            <v>0136-29</v>
          </cell>
          <cell r="AE49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50">
          <cell r="A50" t="str">
            <v>137-29</v>
          </cell>
          <cell r="B50">
            <v>4009</v>
          </cell>
          <cell r="C50" t="str">
            <v>DE.1.0.7.0</v>
          </cell>
          <cell r="D50" t="str">
            <v>204:442</v>
          </cell>
          <cell r="E50">
            <v>42580.339490740742</v>
          </cell>
          <cell r="F50">
            <v>42580.340590277781</v>
          </cell>
          <cell r="G50">
            <v>1</v>
          </cell>
          <cell r="H50" t="str">
            <v>204:233280</v>
          </cell>
          <cell r="I50">
            <v>42580.373113425929</v>
          </cell>
          <cell r="J50">
            <v>0</v>
          </cell>
          <cell r="K50" t="str">
            <v>4009/4010</v>
          </cell>
          <cell r="L50" t="str">
            <v>ROBINSON</v>
          </cell>
          <cell r="M50">
            <v>3.25231481474475E-2</v>
          </cell>
          <cell r="N50">
            <v>46.833333332324401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https://search-rtdc-monitor-bjffxe2xuh6vdkpspy63sjmuny.us-east-1.es.amazonaws.com/_plugin/kibana/#/discover/Steve-Slow-Train-Analysis-(2080s-and-2083s)?_g=(refreshInterval:(display:Off,section:0,value:0),time:(from:'2016-07-29 07:08:52-0600',mode:absolute,to:'2016-07-29 09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0" t="str">
            <v>N</v>
          </cell>
          <cell r="X50">
            <v>1</v>
          </cell>
          <cell r="Y50">
            <v>4.4200000000000003E-2</v>
          </cell>
          <cell r="Z50">
            <v>23.327999999999999</v>
          </cell>
          <cell r="AA50">
            <v>23.283799999999999</v>
          </cell>
          <cell r="AB50" t="e">
            <v>#N/A</v>
          </cell>
          <cell r="AC50" t="e">
            <v>#N/A</v>
          </cell>
          <cell r="AD50" t="str">
            <v>0137-29</v>
          </cell>
          <cell r="AE50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51">
          <cell r="A51" t="str">
            <v>138-29</v>
          </cell>
          <cell r="B51">
            <v>4010</v>
          </cell>
          <cell r="C51" t="str">
            <v>DE.1.0.7.0</v>
          </cell>
          <cell r="D51" t="str">
            <v>204:232966</v>
          </cell>
          <cell r="E51">
            <v>42580.377349537041</v>
          </cell>
          <cell r="F51">
            <v>42580.378425925926</v>
          </cell>
          <cell r="G51">
            <v>1</v>
          </cell>
          <cell r="H51" t="str">
            <v>204:150</v>
          </cell>
          <cell r="I51">
            <v>42580.410324074073</v>
          </cell>
          <cell r="J51">
            <v>0</v>
          </cell>
          <cell r="K51" t="str">
            <v>4009/4010</v>
          </cell>
          <cell r="L51" t="str">
            <v>ROBINSON</v>
          </cell>
          <cell r="M51">
            <v>3.1898148146865424E-2</v>
          </cell>
          <cell r="N51">
            <v>45.93333333148621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https://search-rtdc-monitor-bjffxe2xuh6vdkpspy63sjmuny.us-east-1.es.amazonaws.com/_plugin/kibana/#/discover/Steve-Slow-Train-Analysis-(2080s-and-2083s)?_g=(refreshInterval:(display:Off,section:0,value:0),time:(from:'2016-07-29 08:03:23-0600',mode:absolute,to:'2016-07-29 10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1" t="str">
            <v>N</v>
          </cell>
          <cell r="X51">
            <v>1</v>
          </cell>
          <cell r="Y51">
            <v>23.296600000000002</v>
          </cell>
          <cell r="Z51">
            <v>1.4999999999999999E-2</v>
          </cell>
          <cell r="AA51">
            <v>23.281600000000001</v>
          </cell>
          <cell r="AB51" t="e">
            <v>#N/A</v>
          </cell>
          <cell r="AC51" t="e">
            <v>#N/A</v>
          </cell>
          <cell r="AD51" t="str">
            <v>0138-29</v>
          </cell>
          <cell r="AE51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52">
          <cell r="A52" t="str">
            <v>139-29</v>
          </cell>
          <cell r="B52">
            <v>4025</v>
          </cell>
          <cell r="C52" t="str">
            <v>DE.1.0.7.0</v>
          </cell>
          <cell r="D52" t="str">
            <v>204:469</v>
          </cell>
          <cell r="E52">
            <v>42580.350081018521</v>
          </cell>
          <cell r="F52">
            <v>42580.350914351853</v>
          </cell>
          <cell r="G52">
            <v>1</v>
          </cell>
          <cell r="H52" t="str">
            <v>204:233291</v>
          </cell>
          <cell r="I52">
            <v>42580.386597222219</v>
          </cell>
          <cell r="J52">
            <v>0</v>
          </cell>
          <cell r="K52" t="str">
            <v>4025/4026</v>
          </cell>
          <cell r="L52" t="str">
            <v>SPECTOR</v>
          </cell>
          <cell r="M52">
            <v>3.5682870366144925E-2</v>
          </cell>
          <cell r="N52">
            <v>51.383333327248693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https://search-rtdc-monitor-bjffxe2xuh6vdkpspy63sjmuny.us-east-1.es.amazonaws.com/_plugin/kibana/#/discover/Steve-Slow-Train-Analysis-(2080s-and-2083s)?_g=(refreshInterval:(display:Off,section:0,value:0),time:(from:'2016-07-29 07:24:07-0600',mode:absolute,to:'2016-07-29 10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2" t="str">
            <v>N</v>
          </cell>
          <cell r="X52">
            <v>1</v>
          </cell>
          <cell r="Y52">
            <v>4.6899999999999997E-2</v>
          </cell>
          <cell r="Z52">
            <v>23.3291</v>
          </cell>
          <cell r="AA52">
            <v>23.2822</v>
          </cell>
          <cell r="AB52" t="e">
            <v>#N/A</v>
          </cell>
          <cell r="AC52" t="e">
            <v>#N/A</v>
          </cell>
          <cell r="AD52" t="str">
            <v>0139-29</v>
          </cell>
          <cell r="AE52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53">
          <cell r="A53" t="str">
            <v>140-29</v>
          </cell>
          <cell r="B53">
            <v>4026</v>
          </cell>
          <cell r="C53" t="str">
            <v>DE.1.0.7.0</v>
          </cell>
          <cell r="D53" t="str">
            <v>204:232994</v>
          </cell>
          <cell r="E53">
            <v>42580.39402777778</v>
          </cell>
          <cell r="F53">
            <v>42580.395011574074</v>
          </cell>
          <cell r="G53">
            <v>1</v>
          </cell>
          <cell r="H53" t="str">
            <v>204:154</v>
          </cell>
          <cell r="I53">
            <v>42580.423657407409</v>
          </cell>
          <cell r="J53">
            <v>1</v>
          </cell>
          <cell r="K53" t="str">
            <v>4025/4026</v>
          </cell>
          <cell r="L53" t="str">
            <v>SPECTOR</v>
          </cell>
          <cell r="M53">
            <v>2.8645833335758653E-2</v>
          </cell>
          <cell r="N53">
            <v>41.25000000349246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https://search-rtdc-monitor-bjffxe2xuh6vdkpspy63sjmuny.us-east-1.es.amazonaws.com/_plugin/kibana/#/discover/Steve-Slow-Train-Analysis-(2080s-and-2083s)?_g=(refreshInterval:(display:Off,section:0,value:0),time:(from:'2016-07-29 08:27:24-0600',mode:absolute,to:'2016-07-29 11:10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3" t="str">
            <v>N</v>
          </cell>
          <cell r="X53">
            <v>1</v>
          </cell>
          <cell r="Y53">
            <v>23.299399999999999</v>
          </cell>
          <cell r="Z53">
            <v>1.54E-2</v>
          </cell>
          <cell r="AA53">
            <v>23.283999999999999</v>
          </cell>
          <cell r="AB53">
            <v>30562</v>
          </cell>
          <cell r="AC53" t="str">
            <v>PERMANENT SPEED RESTRICTION</v>
          </cell>
          <cell r="AD53" t="str">
            <v>0140-29</v>
          </cell>
          <cell r="AE53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54">
          <cell r="A54" t="str">
            <v>141-29</v>
          </cell>
          <cell r="B54">
            <v>4027</v>
          </cell>
          <cell r="C54" t="str">
            <v>DE.1.0.7.0</v>
          </cell>
          <cell r="D54" t="str">
            <v>204:466</v>
          </cell>
          <cell r="E54">
            <v>42580.359849537039</v>
          </cell>
          <cell r="F54">
            <v>42580.360879629632</v>
          </cell>
          <cell r="G54">
            <v>1</v>
          </cell>
          <cell r="H54" t="str">
            <v>204:233317</v>
          </cell>
          <cell r="I54">
            <v>42580.390115740738</v>
          </cell>
          <cell r="J54">
            <v>0</v>
          </cell>
          <cell r="K54" t="str">
            <v>4027/4028</v>
          </cell>
          <cell r="L54" t="str">
            <v>MAELZER</v>
          </cell>
          <cell r="M54">
            <v>2.9236111106001772E-2</v>
          </cell>
          <cell r="N54">
            <v>42.099999992642552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https://search-rtdc-monitor-bjffxe2xuh6vdkpspy63sjmuny.us-east-1.es.amazonaws.com/_plugin/kibana/#/discover/Steve-Slow-Train-Analysis-(2080s-and-2083s)?_g=(refreshInterval:(display:Off,section:0,value:0),time:(from:'2016-07-29 07:38:11-0600',mode:absolute,to:'2016-07-29 10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4" t="str">
            <v>N</v>
          </cell>
          <cell r="X54">
            <v>1</v>
          </cell>
          <cell r="Y54">
            <v>4.6600000000000003E-2</v>
          </cell>
          <cell r="Z54">
            <v>23.331700000000001</v>
          </cell>
          <cell r="AA54">
            <v>23.2851</v>
          </cell>
          <cell r="AB54" t="e">
            <v>#N/A</v>
          </cell>
          <cell r="AC54" t="e">
            <v>#N/A</v>
          </cell>
          <cell r="AD54" t="str">
            <v>0141-29</v>
          </cell>
          <cell r="AE54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55">
          <cell r="A55" t="str">
            <v>142-29</v>
          </cell>
          <cell r="B55">
            <v>4028</v>
          </cell>
          <cell r="C55" t="str">
            <v>DE.1.0.7.0</v>
          </cell>
          <cell r="D55" t="str">
            <v>204:233000</v>
          </cell>
          <cell r="E55">
            <v>42580.396064814813</v>
          </cell>
          <cell r="F55">
            <v>42580.396724537037</v>
          </cell>
          <cell r="G55">
            <v>0</v>
          </cell>
          <cell r="H55" t="str">
            <v>204:134</v>
          </cell>
          <cell r="I55">
            <v>42580.432013888887</v>
          </cell>
          <cell r="J55">
            <v>0</v>
          </cell>
          <cell r="K55" t="str">
            <v>4027/4028</v>
          </cell>
          <cell r="L55" t="str">
            <v>MAELZER</v>
          </cell>
          <cell r="M55">
            <v>3.5289351850224193E-2</v>
          </cell>
          <cell r="N55">
            <v>50.816666664322838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https://search-rtdc-monitor-bjffxe2xuh6vdkpspy63sjmuny.us-east-1.es.amazonaws.com/_plugin/kibana/#/discover/Steve-Slow-Train-Analysis-(2080s-and-2083s)?_g=(refreshInterval:(display:Off,section:0,value:0),time:(from:'2016-07-29 08:30:20-0600',mode:absolute,to:'2016-07-29 11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5" t="str">
            <v>N</v>
          </cell>
          <cell r="X55">
            <v>1</v>
          </cell>
          <cell r="Y55">
            <v>23.3</v>
          </cell>
          <cell r="Z55">
            <v>1.34E-2</v>
          </cell>
          <cell r="AA55">
            <v>23.2866</v>
          </cell>
          <cell r="AB55" t="e">
            <v>#N/A</v>
          </cell>
          <cell r="AC55" t="e">
            <v>#N/A</v>
          </cell>
          <cell r="AD55" t="str">
            <v>0142-29</v>
          </cell>
          <cell r="AE55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56">
          <cell r="A56" t="str">
            <v>143-29</v>
          </cell>
          <cell r="B56">
            <v>4016</v>
          </cell>
          <cell r="C56" t="str">
            <v>DE.1.0.7.0</v>
          </cell>
          <cell r="D56" t="str">
            <v>204:447</v>
          </cell>
          <cell r="E56">
            <v>42580.372893518521</v>
          </cell>
          <cell r="F56">
            <v>42580.373935185184</v>
          </cell>
          <cell r="G56">
            <v>1</v>
          </cell>
          <cell r="H56" t="str">
            <v>204:233385</v>
          </cell>
          <cell r="I56">
            <v>42580.401331018518</v>
          </cell>
          <cell r="J56">
            <v>0</v>
          </cell>
          <cell r="K56" t="str">
            <v>4015/4016</v>
          </cell>
          <cell r="L56" t="str">
            <v>ROCHA</v>
          </cell>
          <cell r="M56">
            <v>2.7395833334594499E-2</v>
          </cell>
          <cell r="N56">
            <v>39.450000001816079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https://search-rtdc-monitor-bjffxe2xuh6vdkpspy63sjmuny.us-east-1.es.amazonaws.com/_plugin/kibana/#/discover/Steve-Slow-Train-Analysis-(2080s-and-2083s)?_g=(refreshInterval:(display:Off,section:0,value:0),time:(from:'2016-07-29 07:56:58-0600',mode:absolute,to:'2016-07-29 10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6" t="str">
            <v>N</v>
          </cell>
          <cell r="X56">
            <v>1</v>
          </cell>
          <cell r="Y56">
            <v>4.4699999999999997E-2</v>
          </cell>
          <cell r="Z56">
            <v>23.3385</v>
          </cell>
          <cell r="AA56">
            <v>23.293800000000001</v>
          </cell>
          <cell r="AB56" t="e">
            <v>#N/A</v>
          </cell>
          <cell r="AC56" t="e">
            <v>#N/A</v>
          </cell>
          <cell r="AD56" t="str">
            <v>0143-29</v>
          </cell>
          <cell r="AE56" t="str">
    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    </cell>
        </row>
        <row r="57">
          <cell r="A57" t="str">
            <v>144-29</v>
          </cell>
          <cell r="B57">
            <v>4015</v>
          </cell>
          <cell r="C57" t="str">
            <v>DE.1.0.7.0</v>
          </cell>
          <cell r="D57" t="str">
            <v>204:232969</v>
          </cell>
          <cell r="E57">
            <v>42580.408900462964</v>
          </cell>
          <cell r="F57">
            <v>42580.410057870373</v>
          </cell>
          <cell r="G57">
            <v>1</v>
          </cell>
          <cell r="H57" t="str">
            <v>204:145</v>
          </cell>
          <cell r="I57">
            <v>42580.44190972222</v>
          </cell>
          <cell r="J57">
            <v>0</v>
          </cell>
          <cell r="K57" t="str">
            <v>4015/4016</v>
          </cell>
          <cell r="L57" t="str">
            <v>ROCHA</v>
          </cell>
          <cell r="M57">
            <v>3.1851851847022772E-2</v>
          </cell>
          <cell r="N57">
            <v>45.866666659712791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https://search-rtdc-monitor-bjffxe2xuh6vdkpspy63sjmuny.us-east-1.es.amazonaws.com/_plugin/kibana/#/discover/Steve-Slow-Train-Analysis-(2080s-and-2083s)?_g=(refreshInterval:(display:Off,section:0,value:0),time:(from:'2016-07-29 08:48:49-0600',mode:absolute,to:'2016-07-29 11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7" t="str">
            <v>N</v>
          </cell>
          <cell r="X57">
            <v>1</v>
          </cell>
          <cell r="Y57">
            <v>23.296900000000001</v>
          </cell>
          <cell r="Z57">
            <v>1.4500000000000001E-2</v>
          </cell>
          <cell r="AA57">
            <v>23.282399999999999</v>
          </cell>
          <cell r="AB57" t="e">
            <v>#N/A</v>
          </cell>
          <cell r="AC57" t="e">
            <v>#N/A</v>
          </cell>
          <cell r="AD57" t="str">
            <v>0144-29</v>
          </cell>
          <cell r="AE57" t="str">
    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    </cell>
        </row>
        <row r="58">
          <cell r="A58" t="str">
            <v>145-29</v>
          </cell>
          <cell r="B58">
            <v>4007</v>
          </cell>
          <cell r="C58" t="str">
            <v>DE.1.0.7.0</v>
          </cell>
          <cell r="D58" t="str">
            <v>204:453</v>
          </cell>
          <cell r="E58">
            <v>42580.387962962966</v>
          </cell>
          <cell r="F58">
            <v>42580.388912037037</v>
          </cell>
          <cell r="G58">
            <v>1</v>
          </cell>
          <cell r="H58" t="str">
            <v>204:233302</v>
          </cell>
          <cell r="I58">
            <v>42580.414097222223</v>
          </cell>
          <cell r="J58">
            <v>1</v>
          </cell>
          <cell r="K58" t="str">
            <v>4007/4008</v>
          </cell>
          <cell r="L58" t="str">
            <v>SANTIZO</v>
          </cell>
          <cell r="M58">
            <v>2.5185185186273884E-2</v>
          </cell>
          <cell r="N58">
            <v>36.266666668234393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https://search-rtdc-monitor-bjffxe2xuh6vdkpspy63sjmuny.us-east-1.es.amazonaws.com/_plugin/kibana/#/discover/Steve-Slow-Train-Analysis-(2080s-and-2083s)?_g=(refreshInterval:(display:Off,section:0,value:0),time:(from:'2016-07-29 08:18:40-0600',mode:absolute,to:'2016-07-29 10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8" t="str">
            <v>N</v>
          </cell>
          <cell r="X58">
            <v>1</v>
          </cell>
          <cell r="Y58">
            <v>4.53E-2</v>
          </cell>
          <cell r="Z58">
            <v>23.330200000000001</v>
          </cell>
          <cell r="AA58">
            <v>23.2849</v>
          </cell>
          <cell r="AB58">
            <v>230436</v>
          </cell>
          <cell r="AC58" t="str">
            <v>PERMANENT SPEED RESTRICTION</v>
          </cell>
          <cell r="AD58" t="str">
            <v>0145-29</v>
          </cell>
          <cell r="AE58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59">
          <cell r="A59" t="str">
            <v>146-29</v>
          </cell>
          <cell r="B59">
            <v>4008</v>
          </cell>
          <cell r="C59" t="str">
            <v>DE.1.0.7.0</v>
          </cell>
          <cell r="D59" t="str">
            <v>204:232979</v>
          </cell>
          <cell r="E59">
            <v>42580.420995370368</v>
          </cell>
          <cell r="F59">
            <v>42580.4218287037</v>
          </cell>
          <cell r="G59">
            <v>1</v>
          </cell>
          <cell r="H59" t="str">
            <v>204:145</v>
          </cell>
          <cell r="I59">
            <v>42580.451226851852</v>
          </cell>
          <cell r="J59">
            <v>0</v>
          </cell>
          <cell r="K59" t="str">
            <v>4007/4008</v>
          </cell>
          <cell r="L59" t="str">
            <v>SANTIZO</v>
          </cell>
          <cell r="M59">
            <v>2.9398148151813075E-2</v>
          </cell>
          <cell r="N59">
            <v>42.333333338610828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https://search-rtdc-monitor-bjffxe2xuh6vdkpspy63sjmuny.us-east-1.es.amazonaws.com/_plugin/kibana/#/discover/Steve-Slow-Train-Analysis-(2080s-and-2083s)?_g=(refreshInterval:(display:Off,section:0,value:0),time:(from:'2016-07-29 09:06:14-0600',mode:absolute,to:'2016-07-29 11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9" t="str">
            <v>N</v>
          </cell>
          <cell r="X59">
            <v>1</v>
          </cell>
          <cell r="Y59">
            <v>23.297899999999998</v>
          </cell>
          <cell r="Z59">
            <v>1.4500000000000001E-2</v>
          </cell>
          <cell r="AA59">
            <v>23.283399999999997</v>
          </cell>
          <cell r="AB59" t="e">
            <v>#N/A</v>
          </cell>
          <cell r="AC59" t="e">
            <v>#N/A</v>
          </cell>
          <cell r="AD59" t="str">
            <v>0146-29</v>
          </cell>
          <cell r="AE59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60">
          <cell r="A60" t="str">
            <v>147-29</v>
          </cell>
          <cell r="B60">
            <v>4042</v>
          </cell>
          <cell r="C60" t="str">
            <v>DE.1.0.7.0</v>
          </cell>
          <cell r="D60" t="str">
            <v>204:513</v>
          </cell>
          <cell r="E60">
            <v>42580.394652777781</v>
          </cell>
          <cell r="F60">
            <v>42580.395798611113</v>
          </cell>
          <cell r="G60">
            <v>1</v>
          </cell>
          <cell r="H60" t="str">
            <v>204:233289</v>
          </cell>
          <cell r="I60">
            <v>42580.423333333332</v>
          </cell>
          <cell r="J60">
            <v>0</v>
          </cell>
          <cell r="K60" t="str">
            <v>4041/4042</v>
          </cell>
          <cell r="L60" t="str">
            <v>MALAVE</v>
          </cell>
          <cell r="M60">
            <v>2.753472221957054E-2</v>
          </cell>
          <cell r="N60">
            <v>39.649999996181577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https://search-rtdc-monitor-bjffxe2xuh6vdkpspy63sjmuny.us-east-1.es.amazonaws.com/_plugin/kibana/#/discover/Steve-Slow-Train-Analysis-(2080s-and-2083s)?_g=(refreshInterval:(display:Off,section:0,value:0),time:(from:'2016-07-29 08:28:18-0600',mode:absolute,to:'2016-07-29 11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0" t="str">
            <v>N</v>
          </cell>
          <cell r="X60">
            <v>1</v>
          </cell>
          <cell r="Y60">
            <v>5.1299999999999998E-2</v>
          </cell>
          <cell r="Z60">
            <v>23.328900000000001</v>
          </cell>
          <cell r="AA60">
            <v>23.2776</v>
          </cell>
          <cell r="AB60" t="e">
            <v>#N/A</v>
          </cell>
          <cell r="AC60" t="e">
            <v>#N/A</v>
          </cell>
          <cell r="AD60" t="str">
            <v>0147-29</v>
          </cell>
          <cell r="AE60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61">
          <cell r="A61" t="str">
            <v>148-29</v>
          </cell>
          <cell r="B61">
            <v>4041</v>
          </cell>
          <cell r="C61" t="str">
            <v>DE.1.0.7.0</v>
          </cell>
          <cell r="D61" t="str">
            <v>204:232961</v>
          </cell>
          <cell r="E61">
            <v>42580.43310185185</v>
          </cell>
          <cell r="F61">
            <v>42580.433738425927</v>
          </cell>
          <cell r="G61">
            <v>0</v>
          </cell>
          <cell r="H61" t="str">
            <v>204:156</v>
          </cell>
          <cell r="I61">
            <v>42580.462870370371</v>
          </cell>
          <cell r="J61">
            <v>0</v>
          </cell>
          <cell r="K61" t="str">
            <v>4041/4042</v>
          </cell>
          <cell r="L61" t="str">
            <v>MALAVE</v>
          </cell>
          <cell r="M61">
            <v>2.9131944444088731E-2</v>
          </cell>
          <cell r="N61">
            <v>41.949999999487773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https://search-rtdc-monitor-bjffxe2xuh6vdkpspy63sjmuny.us-east-1.es.amazonaws.com/_plugin/kibana/#/discover/Steve-Slow-Train-Analysis-(2080s-and-2083s)?_g=(refreshInterval:(display:Off,section:0,value:0),time:(from:'2016-07-29 09:23:40-0600',mode:absolute,to:'2016-07-29 12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1" t="str">
            <v>N</v>
          </cell>
          <cell r="X61">
            <v>1</v>
          </cell>
          <cell r="Y61">
            <v>23.296099999999999</v>
          </cell>
          <cell r="Z61">
            <v>1.5599999999999999E-2</v>
          </cell>
          <cell r="AA61">
            <v>23.2805</v>
          </cell>
          <cell r="AB61" t="e">
            <v>#N/A</v>
          </cell>
          <cell r="AC61" t="e">
            <v>#N/A</v>
          </cell>
          <cell r="AD61" t="str">
            <v>0148-29</v>
          </cell>
          <cell r="AE61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62">
          <cell r="A62" t="str">
            <v>149-29</v>
          </cell>
          <cell r="B62">
            <v>4038</v>
          </cell>
          <cell r="C62" t="str">
            <v>DE.1.0.7.0</v>
          </cell>
          <cell r="D62" t="str">
            <v>204:455</v>
          </cell>
          <cell r="E62">
            <v>42580.401180555556</v>
          </cell>
          <cell r="F62">
            <v>42580.405439814815</v>
          </cell>
          <cell r="G62">
            <v>6</v>
          </cell>
          <cell r="H62" t="str">
            <v>204:233306</v>
          </cell>
          <cell r="I62">
            <v>42580.43167824074</v>
          </cell>
          <cell r="J62">
            <v>0</v>
          </cell>
          <cell r="K62" t="str">
            <v>4037/4038</v>
          </cell>
          <cell r="L62" t="str">
            <v>BRANNON</v>
          </cell>
          <cell r="M62">
            <v>2.6238425925839692E-2</v>
          </cell>
          <cell r="N62">
            <v>37.783333333209157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https://search-rtdc-monitor-bjffxe2xuh6vdkpspy63sjmuny.us-east-1.es.amazonaws.com/_plugin/kibana/#/discover/Steve-Slow-Train-Analysis-(2080s-and-2083s)?_g=(refreshInterval:(display:Off,section:0,value:0),time:(from:'2016-07-29 08:37:42-0600',mode:absolute,to:'2016-07-29 11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2" t="str">
            <v>N</v>
          </cell>
          <cell r="X62">
            <v>1</v>
          </cell>
          <cell r="Y62">
            <v>4.5499999999999999E-2</v>
          </cell>
          <cell r="Z62">
            <v>23.3306</v>
          </cell>
          <cell r="AA62">
            <v>23.2851</v>
          </cell>
          <cell r="AB62" t="e">
            <v>#N/A</v>
          </cell>
          <cell r="AC62" t="e">
            <v>#N/A</v>
          </cell>
          <cell r="AD62" t="str">
            <v>0149-29</v>
          </cell>
          <cell r="AE62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63">
          <cell r="A63" t="str">
            <v>150-29</v>
          </cell>
          <cell r="B63">
            <v>4037</v>
          </cell>
          <cell r="C63" t="str">
            <v>DE.1.0.7.0</v>
          </cell>
          <cell r="D63" t="str">
            <v>204:232994</v>
          </cell>
          <cell r="E63">
            <v>42580.435960648145</v>
          </cell>
          <cell r="F63">
            <v>42580.436840277776</v>
          </cell>
          <cell r="G63">
            <v>1</v>
          </cell>
          <cell r="H63" t="str">
            <v>204:143</v>
          </cell>
          <cell r="I63">
            <v>42580.472094907411</v>
          </cell>
          <cell r="J63">
            <v>0</v>
          </cell>
          <cell r="K63" t="str">
            <v>4037/4038</v>
          </cell>
          <cell r="L63" t="str">
            <v>BRANNON</v>
          </cell>
          <cell r="M63">
            <v>3.5254629634437151E-2</v>
          </cell>
          <cell r="N63">
            <v>50.766666673589498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https://search-rtdc-monitor-bjffxe2xuh6vdkpspy63sjmuny.us-east-1.es.amazonaws.com/_plugin/kibana/#/discover/Steve-Slow-Train-Analysis-(2080s-and-2083s)?_g=(refreshInterval:(display:Off,section:0,value:0),time:(from:'2016-07-29 09:27:47-0600',mode:absolute,to:'2016-07-29 12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3" t="str">
            <v>N</v>
          </cell>
          <cell r="X63">
            <v>1</v>
          </cell>
          <cell r="Y63">
            <v>23.299399999999999</v>
          </cell>
          <cell r="Z63">
            <v>1.43E-2</v>
          </cell>
          <cell r="AA63">
            <v>23.2851</v>
          </cell>
          <cell r="AB63" t="e">
            <v>#N/A</v>
          </cell>
          <cell r="AC63" t="e">
            <v>#N/A</v>
          </cell>
          <cell r="AD63" t="str">
            <v>0150-29</v>
          </cell>
          <cell r="AE63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64">
          <cell r="A64" t="str">
            <v>151-29</v>
          </cell>
          <cell r="B64">
            <v>4009</v>
          </cell>
          <cell r="C64" t="str">
            <v>DE.1.0.7.0</v>
          </cell>
          <cell r="D64" t="str">
            <v>204:458</v>
          </cell>
          <cell r="E64">
            <v>42580.412488425929</v>
          </cell>
          <cell r="F64">
            <v>42580.413784722223</v>
          </cell>
          <cell r="G64">
            <v>1</v>
          </cell>
          <cell r="H64" t="str">
            <v>204:233295</v>
          </cell>
          <cell r="I64">
            <v>42580.441319444442</v>
          </cell>
          <cell r="J64">
            <v>0</v>
          </cell>
          <cell r="K64" t="str">
            <v>4009/4010</v>
          </cell>
          <cell r="L64" t="str">
            <v>ROBINSON</v>
          </cell>
          <cell r="M64">
            <v>2.753472221957054E-2</v>
          </cell>
          <cell r="N64">
            <v>39.649999996181577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https://search-rtdc-monitor-bjffxe2xuh6vdkpspy63sjmuny.us-east-1.es.amazonaws.com/_plugin/kibana/#/discover/Steve-Slow-Train-Analysis-(2080s-and-2083s)?_g=(refreshInterval:(display:Off,section:0,value:0),time:(from:'2016-07-29 08:53:59-0600',mode:absolute,to:'2016-07-29 11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4" t="str">
            <v>N</v>
          </cell>
          <cell r="X64">
            <v>1</v>
          </cell>
          <cell r="Y64">
            <v>4.58E-2</v>
          </cell>
          <cell r="Z64">
            <v>23.329499999999999</v>
          </cell>
          <cell r="AA64">
            <v>23.2837</v>
          </cell>
          <cell r="AB64" t="e">
            <v>#N/A</v>
          </cell>
          <cell r="AC64" t="e">
            <v>#N/A</v>
          </cell>
          <cell r="AD64" t="str">
            <v>0151-29</v>
          </cell>
          <cell r="AE64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65">
          <cell r="A65" t="str">
            <v>152-29</v>
          </cell>
          <cell r="B65">
            <v>4010</v>
          </cell>
          <cell r="C65" t="str">
            <v>DE.1.0.7.0</v>
          </cell>
          <cell r="D65" t="str">
            <v>204:232977</v>
          </cell>
          <cell r="E65">
            <v>42580.449236111112</v>
          </cell>
          <cell r="F65">
            <v>42580.450185185182</v>
          </cell>
          <cell r="G65">
            <v>1</v>
          </cell>
          <cell r="H65" t="str">
            <v>204:152</v>
          </cell>
          <cell r="I65">
            <v>42580.484340277777</v>
          </cell>
          <cell r="J65">
            <v>0</v>
          </cell>
          <cell r="K65" t="str">
            <v>4009/4010</v>
          </cell>
          <cell r="L65" t="str">
            <v>ROBINSON</v>
          </cell>
          <cell r="M65">
            <v>3.4155092595028691E-2</v>
          </cell>
          <cell r="N65">
            <v>49.183333336841315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https://search-rtdc-monitor-bjffxe2xuh6vdkpspy63sjmuny.us-east-1.es.amazonaws.com/_plugin/kibana/#/discover/Steve-Slow-Train-Analysis-(2080s-and-2083s)?_g=(refreshInterval:(display:Off,section:0,value:0),time:(from:'2016-07-29 09:46:54-0600',mode:absolute,to:'2016-07-29 12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5" t="str">
            <v>N</v>
          </cell>
          <cell r="X65">
            <v>1</v>
          </cell>
          <cell r="Y65">
            <v>23.297699999999999</v>
          </cell>
          <cell r="Z65">
            <v>1.52E-2</v>
          </cell>
          <cell r="AA65">
            <v>23.282499999999999</v>
          </cell>
          <cell r="AB65" t="e">
            <v>#N/A</v>
          </cell>
          <cell r="AC65" t="e">
            <v>#N/A</v>
          </cell>
          <cell r="AD65" t="str">
            <v>0152-29</v>
          </cell>
          <cell r="AE65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66">
          <cell r="A66" t="str">
            <v>153-29</v>
          </cell>
          <cell r="B66">
            <v>4025</v>
          </cell>
          <cell r="C66" t="str">
            <v>DE.1.0.7.0</v>
          </cell>
          <cell r="D66" t="str">
            <v>204:426</v>
          </cell>
          <cell r="E66">
            <v>42580.425555555557</v>
          </cell>
          <cell r="F66">
            <v>42580.426400462966</v>
          </cell>
          <cell r="G66">
            <v>1</v>
          </cell>
          <cell r="H66" t="str">
            <v>204:233304</v>
          </cell>
          <cell r="I66">
            <v>42580.45239583333</v>
          </cell>
          <cell r="J66">
            <v>0</v>
          </cell>
          <cell r="K66" t="str">
            <v>4025/4026</v>
          </cell>
          <cell r="L66" t="str">
            <v>SPECTOR</v>
          </cell>
          <cell r="M66">
            <v>2.5995370364398696E-2</v>
          </cell>
          <cell r="N66">
            <v>37.433333324734122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https://search-rtdc-monitor-bjffxe2xuh6vdkpspy63sjmuny.us-east-1.es.amazonaws.com/_plugin/kibana/#/discover/Steve-Slow-Train-Analysis-(2080s-and-2083s)?_g=(refreshInterval:(display:Off,section:0,value:0),time:(from:'2016-07-29 09:12:48-0600',mode:absolute,to:'2016-07-29 11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6" t="str">
            <v>N</v>
          </cell>
          <cell r="X66">
            <v>1</v>
          </cell>
          <cell r="Y66">
            <v>4.2599999999999999E-2</v>
          </cell>
          <cell r="Z66">
            <v>23.330400000000001</v>
          </cell>
          <cell r="AA66">
            <v>23.287800000000001</v>
          </cell>
          <cell r="AB66" t="e">
            <v>#N/A</v>
          </cell>
          <cell r="AC66" t="e">
            <v>#N/A</v>
          </cell>
          <cell r="AD66" t="str">
            <v>0153-29</v>
          </cell>
          <cell r="AE66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67">
          <cell r="A67" t="str">
            <v>154-29</v>
          </cell>
          <cell r="B67">
            <v>4026</v>
          </cell>
          <cell r="C67" t="str">
            <v>DE.1.0.7.0</v>
          </cell>
          <cell r="D67" t="str">
            <v>204:233002</v>
          </cell>
          <cell r="E67">
            <v>42580.462766203702</v>
          </cell>
          <cell r="F67">
            <v>42580.46371527778</v>
          </cell>
          <cell r="G67">
            <v>1</v>
          </cell>
          <cell r="H67" t="str">
            <v>204:139</v>
          </cell>
          <cell r="I67">
            <v>42580.492905092593</v>
          </cell>
          <cell r="J67">
            <v>0</v>
          </cell>
          <cell r="K67" t="str">
            <v>4025/4026</v>
          </cell>
          <cell r="L67" t="str">
            <v>SPECTOR</v>
          </cell>
          <cell r="M67">
            <v>2.9189814813435078E-2</v>
          </cell>
          <cell r="N67">
            <v>42.033333331346512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https://search-rtdc-monitor-bjffxe2xuh6vdkpspy63sjmuny.us-east-1.es.amazonaws.com/_plugin/kibana/#/discover/Steve-Slow-Train-Analysis-(2080s-and-2083s)?_g=(refreshInterval:(display:Off,section:0,value:0),time:(from:'2016-07-29 10:06:23-0600',mode:absolute,to:'2016-07-29 12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7" t="str">
            <v>N</v>
          </cell>
          <cell r="X67">
            <v>1</v>
          </cell>
          <cell r="Y67">
            <v>23.3002</v>
          </cell>
          <cell r="Z67">
            <v>1.3899999999999999E-2</v>
          </cell>
          <cell r="AA67">
            <v>23.286300000000001</v>
          </cell>
          <cell r="AB67" t="e">
            <v>#N/A</v>
          </cell>
          <cell r="AC67" t="e">
            <v>#N/A</v>
          </cell>
          <cell r="AD67" t="str">
            <v>0154-29</v>
          </cell>
          <cell r="AE67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68">
          <cell r="A68" t="str">
            <v>155-29</v>
          </cell>
          <cell r="B68">
            <v>4027</v>
          </cell>
          <cell r="C68" t="str">
            <v>DE.1.0.7.0</v>
          </cell>
          <cell r="D68" t="str">
            <v>204:455</v>
          </cell>
          <cell r="E68">
            <v>42580.433553240742</v>
          </cell>
          <cell r="F68">
            <v>42580.435555555552</v>
          </cell>
          <cell r="G68">
            <v>2</v>
          </cell>
          <cell r="H68" t="str">
            <v>204:233288</v>
          </cell>
          <cell r="I68">
            <v>42580.465300925927</v>
          </cell>
          <cell r="J68">
            <v>0</v>
          </cell>
          <cell r="K68" t="str">
            <v>4027/4028</v>
          </cell>
          <cell r="L68" t="str">
            <v>STRICKLAND</v>
          </cell>
          <cell r="M68">
            <v>2.9745370375167113E-2</v>
          </cell>
          <cell r="N68">
            <v>42.833333340240642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https://search-rtdc-monitor-bjffxe2xuh6vdkpspy63sjmuny.us-east-1.es.amazonaws.com/_plugin/kibana/#/discover/Steve-Slow-Train-Analysis-(2080s-and-2083s)?_g=(refreshInterval:(display:Off,section:0,value:0),time:(from:'2016-07-29 09:24:19-0600',mode:absolute,to:'2016-07-29 12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8" t="str">
            <v>N</v>
          </cell>
          <cell r="X68">
            <v>1</v>
          </cell>
          <cell r="Y68">
            <v>4.5499999999999999E-2</v>
          </cell>
          <cell r="Z68">
            <v>23.328800000000001</v>
          </cell>
          <cell r="AA68">
            <v>23.283300000000001</v>
          </cell>
          <cell r="AB68" t="e">
            <v>#N/A</v>
          </cell>
          <cell r="AC68" t="e">
            <v>#N/A</v>
          </cell>
          <cell r="AD68" t="str">
            <v>0155-29</v>
          </cell>
          <cell r="AE68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69">
          <cell r="A69" t="str">
            <v>156-29</v>
          </cell>
          <cell r="B69">
            <v>4028</v>
          </cell>
          <cell r="C69" t="str">
            <v>DE.1.0.7.0</v>
          </cell>
          <cell r="D69" t="str">
            <v>204:232998</v>
          </cell>
          <cell r="E69">
            <v>42580.470289351855</v>
          </cell>
          <cell r="F69">
            <v>42580.471909722219</v>
          </cell>
          <cell r="G69">
            <v>2</v>
          </cell>
          <cell r="H69" t="str">
            <v>204:160</v>
          </cell>
          <cell r="I69">
            <v>42580.505023148151</v>
          </cell>
          <cell r="J69">
            <v>0</v>
          </cell>
          <cell r="K69" t="str">
            <v>4027/4028</v>
          </cell>
          <cell r="L69" t="str">
            <v>STRICKLAND</v>
          </cell>
          <cell r="M69">
            <v>3.3113425932242535E-2</v>
          </cell>
          <cell r="N69">
            <v>47.68333334242925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https://search-rtdc-monitor-bjffxe2xuh6vdkpspy63sjmuny.us-east-1.es.amazonaws.com/_plugin/kibana/#/discover/Steve-Slow-Train-Analysis-(2080s-and-2083s)?_g=(refreshInterval:(display:Off,section:0,value:0),time:(from:'2016-07-29 10:17:13-0600',mode:absolute,to:'2016-07-29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9" t="str">
            <v>N</v>
          </cell>
          <cell r="X69">
            <v>1</v>
          </cell>
          <cell r="Y69">
            <v>23.299800000000001</v>
          </cell>
          <cell r="Z69">
            <v>1.6E-2</v>
          </cell>
          <cell r="AA69">
            <v>23.283800000000003</v>
          </cell>
          <cell r="AB69" t="e">
            <v>#N/A</v>
          </cell>
          <cell r="AC69" t="e">
            <v>#N/A</v>
          </cell>
          <cell r="AD69" t="str">
            <v>0156-29</v>
          </cell>
          <cell r="AE69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70">
          <cell r="A70" t="str">
            <v>157-29</v>
          </cell>
          <cell r="B70">
            <v>4016</v>
          </cell>
          <cell r="C70" t="str">
            <v>DE.1.0.7.0</v>
          </cell>
          <cell r="D70" t="str">
            <v>204:444</v>
          </cell>
          <cell r="E70">
            <v>42580.447164351855</v>
          </cell>
          <cell r="F70">
            <v>42580.447905092595</v>
          </cell>
          <cell r="G70">
            <v>1</v>
          </cell>
          <cell r="H70" t="str">
            <v>204:233293</v>
          </cell>
          <cell r="I70">
            <v>42580.472743055558</v>
          </cell>
          <cell r="J70">
            <v>0</v>
          </cell>
          <cell r="K70" t="str">
            <v>4015/4016</v>
          </cell>
          <cell r="L70" t="str">
            <v>ROCHA</v>
          </cell>
          <cell r="M70">
            <v>2.4837962962919846E-2</v>
          </cell>
          <cell r="N70">
            <v>35.766666666604578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https://search-rtdc-monitor-bjffxe2xuh6vdkpspy63sjmuny.us-east-1.es.amazonaws.com/_plugin/kibana/#/discover/Steve-Slow-Train-Analysis-(2080s-and-2083s)?_g=(refreshInterval:(display:Off,section:0,value:0),time:(from:'2016-07-29 09:43:55-0600',mode:absolute,to:'2016-07-29 12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0" t="str">
            <v>N</v>
          </cell>
          <cell r="X70">
            <v>1</v>
          </cell>
          <cell r="Y70">
            <v>4.4400000000000002E-2</v>
          </cell>
          <cell r="Z70">
            <v>23.3293</v>
          </cell>
          <cell r="AA70">
            <v>23.2849</v>
          </cell>
          <cell r="AB70" t="e">
            <v>#N/A</v>
          </cell>
          <cell r="AC70" t="e">
            <v>#N/A</v>
          </cell>
          <cell r="AD70" t="str">
            <v>0157-29</v>
          </cell>
          <cell r="AE70" t="str">
    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    </cell>
        </row>
        <row r="71">
          <cell r="A71" t="str">
            <v>158-29</v>
          </cell>
          <cell r="B71">
            <v>4015</v>
          </cell>
          <cell r="C71" t="str">
            <v>DE.1.0.7.0</v>
          </cell>
          <cell r="D71" t="str">
            <v>204:232991</v>
          </cell>
          <cell r="E71">
            <v>42580.484178240738</v>
          </cell>
          <cell r="F71">
            <v>42580.485023148147</v>
          </cell>
          <cell r="G71">
            <v>1</v>
          </cell>
          <cell r="H71" t="str">
            <v>204:165</v>
          </cell>
          <cell r="I71">
            <v>42580.512615740743</v>
          </cell>
          <cell r="J71">
            <v>1</v>
          </cell>
          <cell r="K71" t="str">
            <v>4015/4016</v>
          </cell>
          <cell r="L71" t="str">
            <v>ROCHA</v>
          </cell>
          <cell r="M71">
            <v>2.7592592596192844E-2</v>
          </cell>
          <cell r="N71">
            <v>39.733333338517696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https://search-rtdc-monitor-bjffxe2xuh6vdkpspy63sjmuny.us-east-1.es.amazonaws.com/_plugin/kibana/#/discover/Steve-Slow-Train-Analysis-(2080s-and-2083s)?_g=(refreshInterval:(display:Off,section:0,value:0),time:(from:'2016-07-29 10:37:13-0600',mode:absolute,to:'2016-07-29 13:18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1" t="str">
            <v>N</v>
          </cell>
          <cell r="X71">
            <v>1</v>
          </cell>
          <cell r="Y71">
            <v>23.299099999999999</v>
          </cell>
          <cell r="Z71">
            <v>1.6500000000000001E-2</v>
          </cell>
          <cell r="AA71">
            <v>23.282599999999999</v>
          </cell>
          <cell r="AB71" t="e">
            <v>#N/A</v>
          </cell>
          <cell r="AC71" t="e">
            <v>#N/A</v>
          </cell>
          <cell r="AD71" t="str">
            <v>0158-29</v>
          </cell>
          <cell r="AE71" t="str">
    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    </cell>
        </row>
        <row r="72">
          <cell r="A72" t="str">
            <v>159-29</v>
          </cell>
          <cell r="B72">
            <v>4007</v>
          </cell>
          <cell r="C72" t="str">
            <v>DE.1.0.7.0</v>
          </cell>
          <cell r="D72" t="str">
            <v>204:451</v>
          </cell>
          <cell r="E72">
            <v>42580.453865740739</v>
          </cell>
          <cell r="F72">
            <v>42580.455127314817</v>
          </cell>
          <cell r="G72">
            <v>1</v>
          </cell>
          <cell r="H72" t="str">
            <v>204:233213</v>
          </cell>
          <cell r="I72">
            <v>42580.483819444446</v>
          </cell>
          <cell r="J72">
            <v>1</v>
          </cell>
          <cell r="K72" t="str">
            <v>4007/4008</v>
          </cell>
          <cell r="L72" t="str">
            <v>STEWART</v>
          </cell>
          <cell r="M72">
            <v>2.8692129628325347E-2</v>
          </cell>
          <cell r="N72">
            <v>41.316666664788499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https://search-rtdc-monitor-bjffxe2xuh6vdkpspy63sjmuny.us-east-1.es.amazonaws.com/_plugin/kibana/#/discover/Steve-Slow-Train-Analysis-(2080s-and-2083s)?_g=(refreshInterval:(display:Off,section:0,value:0),time:(from:'2016-07-29 09:53:34-0600',mode:absolute,to:'2016-07-29 12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2" t="str">
            <v>N</v>
          </cell>
          <cell r="X72">
            <v>1</v>
          </cell>
          <cell r="Y72">
            <v>4.5100000000000001E-2</v>
          </cell>
          <cell r="Z72">
            <v>23.321300000000001</v>
          </cell>
          <cell r="AA72">
            <v>23.276199999999999</v>
          </cell>
          <cell r="AB72" t="e">
            <v>#N/A</v>
          </cell>
          <cell r="AC72" t="e">
            <v>#N/A</v>
          </cell>
          <cell r="AD72" t="str">
            <v>0159-29</v>
          </cell>
          <cell r="AE72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73">
          <cell r="A73" t="str">
            <v>160-29</v>
          </cell>
          <cell r="B73">
            <v>4008</v>
          </cell>
          <cell r="C73" t="str">
            <v>DE.1.0.7.0</v>
          </cell>
          <cell r="D73" t="str">
            <v>204:232884</v>
          </cell>
          <cell r="E73">
            <v>42580.491793981484</v>
          </cell>
          <cell r="F73">
            <v>42580.492754629631</v>
          </cell>
          <cell r="G73">
            <v>1</v>
          </cell>
          <cell r="H73" t="str">
            <v>204:147</v>
          </cell>
          <cell r="I73">
            <v>42580.525358796294</v>
          </cell>
          <cell r="J73">
            <v>1</v>
          </cell>
          <cell r="K73" t="str">
            <v>4007/4008</v>
          </cell>
          <cell r="L73" t="str">
            <v>STEWART</v>
          </cell>
          <cell r="M73">
            <v>3.2604166663077194E-2</v>
          </cell>
          <cell r="N73">
            <v>46.94999999483116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https://search-rtdc-monitor-bjffxe2xuh6vdkpspy63sjmuny.us-east-1.es.amazonaws.com/_plugin/kibana/#/discover/Steve-Slow-Train-Analysis-(2080s-and-2083s)?_g=(refreshInterval:(display:Off,section:0,value:0),time:(from:'2016-07-29 10:48:11-0600',mode:absolute,to:'2016-07-29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3" t="str">
            <v>N</v>
          </cell>
          <cell r="X73">
            <v>1</v>
          </cell>
          <cell r="Y73">
            <v>23.288399999999999</v>
          </cell>
          <cell r="Z73">
            <v>1.47E-2</v>
          </cell>
          <cell r="AA73">
            <v>23.273699999999998</v>
          </cell>
          <cell r="AB73">
            <v>128462</v>
          </cell>
          <cell r="AC73" t="str">
            <v>GRADE CROSSING</v>
          </cell>
          <cell r="AD73" t="str">
            <v>0160-29</v>
          </cell>
          <cell r="AE73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74">
          <cell r="A74" t="str">
            <v>161-29</v>
          </cell>
          <cell r="B74">
            <v>4042</v>
          </cell>
          <cell r="C74" t="str">
            <v>DE.1.0.7.0</v>
          </cell>
          <cell r="D74" t="str">
            <v>204:462</v>
          </cell>
          <cell r="E74">
            <v>42580.465810185182</v>
          </cell>
          <cell r="F74">
            <v>42580.466851851852</v>
          </cell>
          <cell r="G74">
            <v>1</v>
          </cell>
          <cell r="H74" t="str">
            <v>204:233295</v>
          </cell>
          <cell r="I74">
            <v>42580.494606481479</v>
          </cell>
          <cell r="J74">
            <v>0</v>
          </cell>
          <cell r="K74" t="str">
            <v>4041/4042</v>
          </cell>
          <cell r="L74" t="str">
            <v>ISHMAEL</v>
          </cell>
          <cell r="M74">
            <v>2.7754629627452232E-2</v>
          </cell>
          <cell r="N74">
            <v>39.966666663531214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https://search-rtdc-monitor-bjffxe2xuh6vdkpspy63sjmuny.us-east-1.es.amazonaws.com/_plugin/kibana/#/discover/Steve-Slow-Train-Analysis-(2080s-and-2083s)?_g=(refreshInterval:(display:Off,section:0,value:0),time:(from:'2016-07-29 10:10:46-0600',mode:absolute,to:'2016-07-29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4" t="str">
            <v>N</v>
          </cell>
          <cell r="X74">
            <v>1</v>
          </cell>
          <cell r="Y74">
            <v>4.6199999999999998E-2</v>
          </cell>
          <cell r="Z74">
            <v>23.329499999999999</v>
          </cell>
          <cell r="AA74">
            <v>23.283300000000001</v>
          </cell>
          <cell r="AB74" t="e">
            <v>#N/A</v>
          </cell>
          <cell r="AC74" t="e">
            <v>#N/A</v>
          </cell>
          <cell r="AD74" t="str">
            <v>0161-29</v>
          </cell>
          <cell r="AE74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75">
          <cell r="A75" t="str">
            <v>162-29</v>
          </cell>
          <cell r="B75">
            <v>4041</v>
          </cell>
          <cell r="C75" t="str">
            <v>DE.1.0.7.0</v>
          </cell>
          <cell r="D75" t="str">
            <v>204:232983</v>
          </cell>
          <cell r="E75">
            <v>42580.496018518519</v>
          </cell>
          <cell r="F75">
            <v>42580.497407407405</v>
          </cell>
          <cell r="G75">
            <v>2</v>
          </cell>
          <cell r="H75" t="str">
            <v>204:154</v>
          </cell>
          <cell r="I75">
            <v>42580.53460648148</v>
          </cell>
          <cell r="J75">
            <v>0</v>
          </cell>
          <cell r="K75" t="str">
            <v>4041/4042</v>
          </cell>
          <cell r="L75" t="str">
            <v>ISHMAEL</v>
          </cell>
          <cell r="M75">
            <v>3.7199074075033423E-2</v>
          </cell>
          <cell r="N75">
            <v>53.566666668048128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https://search-rtdc-monitor-bjffxe2xuh6vdkpspy63sjmuny.us-east-1.es.amazonaws.com/_plugin/kibana/#/discover/Steve-Slow-Train-Analysis-(2080s-and-2083s)?_g=(refreshInterval:(display:Off,section:0,value:0),time:(from:'2016-07-29 10:54:16-0600',mode:absolute,to:'2016-07-29 13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75" t="str">
            <v>N</v>
          </cell>
          <cell r="X75">
            <v>1</v>
          </cell>
          <cell r="Y75">
            <v>23.298300000000001</v>
          </cell>
          <cell r="Z75">
            <v>1.54E-2</v>
          </cell>
          <cell r="AA75">
            <v>23.282900000000001</v>
          </cell>
          <cell r="AB75" t="e">
            <v>#N/A</v>
          </cell>
          <cell r="AC75" t="e">
            <v>#N/A</v>
          </cell>
          <cell r="AD75" t="str">
            <v>0162-29</v>
          </cell>
          <cell r="AE75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76">
          <cell r="A76" t="str">
            <v>163-29</v>
          </cell>
          <cell r="B76">
            <v>4038</v>
          </cell>
          <cell r="C76" t="str">
            <v>DE.1.0.7.0</v>
          </cell>
          <cell r="D76" t="str">
            <v>204:447</v>
          </cell>
          <cell r="E76">
            <v>42580.475335648145</v>
          </cell>
          <cell r="F76">
            <v>42580.476909722223</v>
          </cell>
          <cell r="G76">
            <v>2</v>
          </cell>
          <cell r="H76" t="str">
            <v>204:233286</v>
          </cell>
          <cell r="I76">
            <v>42580.504976851851</v>
          </cell>
          <cell r="J76">
            <v>0</v>
          </cell>
          <cell r="K76" t="str">
            <v>4037/4038</v>
          </cell>
          <cell r="L76" t="str">
            <v>HAITHCOX</v>
          </cell>
          <cell r="M76">
            <v>2.806712962774327E-2</v>
          </cell>
          <cell r="N76">
            <v>40.416666663950309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https://search-rtdc-monitor-bjffxe2xuh6vdkpspy63sjmuny.us-east-1.es.amazonaws.com/_plugin/kibana/#/discover/Steve-Slow-Train-Analysis-(2080s-and-2083s)?_g=(refreshInterval:(display:Off,section:0,value:0),time:(from:'2016-07-29 10:24:29-0600',mode:absolute,to:'2016-07-29 13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6" t="str">
            <v>N</v>
          </cell>
          <cell r="X76">
            <v>1</v>
          </cell>
          <cell r="Y76">
            <v>4.4699999999999997E-2</v>
          </cell>
          <cell r="Z76">
            <v>23.328600000000002</v>
          </cell>
          <cell r="AA76">
            <v>23.283900000000003</v>
          </cell>
          <cell r="AB76" t="e">
            <v>#N/A</v>
          </cell>
          <cell r="AC76" t="e">
            <v>#N/A</v>
          </cell>
          <cell r="AD76" t="str">
            <v>0163-29</v>
          </cell>
          <cell r="AE76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77">
          <cell r="A77" t="str">
            <v>164-29</v>
          </cell>
          <cell r="B77">
            <v>4037</v>
          </cell>
          <cell r="C77" t="str">
            <v>DE.1.0.7.0</v>
          </cell>
          <cell r="D77" t="str">
            <v>204:232950</v>
          </cell>
          <cell r="E77">
            <v>42580.508391203701</v>
          </cell>
          <cell r="F77">
            <v>42580.510416666664</v>
          </cell>
          <cell r="G77">
            <v>2</v>
          </cell>
          <cell r="H77" t="str">
            <v>204:152</v>
          </cell>
          <cell r="I77">
            <v>42580.545254629629</v>
          </cell>
          <cell r="J77">
            <v>0</v>
          </cell>
          <cell r="K77" t="str">
            <v>4037/4038</v>
          </cell>
          <cell r="L77" t="str">
            <v>HAITHCOX</v>
          </cell>
          <cell r="M77">
            <v>3.4837962964957114E-2</v>
          </cell>
          <cell r="N77">
            <v>50.166666669538245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https://search-rtdc-monitor-bjffxe2xuh6vdkpspy63sjmuny.us-east-1.es.amazonaws.com/_plugin/kibana/#/discover/Steve-Slow-Train-Analysis-(2080s-and-2083s)?_g=(refreshInterval:(display:Off,section:0,value:0),time:(from:'2016-07-29 11:12:05-0600',mode:absolute,to:'2016-07-29 14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77" t="str">
            <v>N</v>
          </cell>
          <cell r="X77">
            <v>1</v>
          </cell>
          <cell r="Y77">
            <v>23.295000000000002</v>
          </cell>
          <cell r="Z77">
            <v>1.52E-2</v>
          </cell>
          <cell r="AA77">
            <v>23.279800000000002</v>
          </cell>
          <cell r="AB77" t="e">
            <v>#N/A</v>
          </cell>
          <cell r="AC77" t="e">
            <v>#N/A</v>
          </cell>
          <cell r="AD77" t="str">
            <v>0164-29</v>
          </cell>
          <cell r="AE77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78">
          <cell r="A78" t="str">
            <v>165-29</v>
          </cell>
          <cell r="B78">
            <v>4009</v>
          </cell>
          <cell r="C78" t="str">
            <v>DE.1.0.7.0</v>
          </cell>
          <cell r="D78" t="str">
            <v>204:438</v>
          </cell>
          <cell r="E78">
            <v>42580.487314814818</v>
          </cell>
          <cell r="F78">
            <v>42580.489108796297</v>
          </cell>
          <cell r="G78">
            <v>2</v>
          </cell>
          <cell r="H78" t="str">
            <v>204:233314</v>
          </cell>
          <cell r="I78">
            <v>42580.515474537038</v>
          </cell>
          <cell r="J78">
            <v>0</v>
          </cell>
          <cell r="K78" t="str">
            <v>4009/4010</v>
          </cell>
          <cell r="L78" t="str">
            <v>MOSES</v>
          </cell>
          <cell r="M78">
            <v>2.6365740741312038E-2</v>
          </cell>
          <cell r="N78">
            <v>37.966666667489335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https://search-rtdc-monitor-bjffxe2xuh6vdkpspy63sjmuny.us-east-1.es.amazonaws.com/_plugin/kibana/#/discover/Steve-Slow-Train-Analysis-(2080s-and-2083s)?_g=(refreshInterval:(display:Off,section:0,value:0),time:(from:'2016-07-29 10:41:44-0600',mode:absolute,to:'2016-07-29 13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8" t="str">
            <v>N</v>
          </cell>
          <cell r="X78">
            <v>1</v>
          </cell>
          <cell r="Y78">
            <v>4.3799999999999999E-2</v>
          </cell>
          <cell r="Z78">
            <v>23.331399999999999</v>
          </cell>
          <cell r="AA78">
            <v>23.287599999999998</v>
          </cell>
          <cell r="AB78" t="e">
            <v>#N/A</v>
          </cell>
          <cell r="AC78" t="e">
            <v>#N/A</v>
          </cell>
          <cell r="AD78" t="str">
            <v>0165-29</v>
          </cell>
          <cell r="AE78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79">
          <cell r="A79" t="str">
            <v>166-29</v>
          </cell>
          <cell r="B79">
            <v>4010</v>
          </cell>
          <cell r="C79" t="str">
            <v>DE.1.0.7.0</v>
          </cell>
          <cell r="D79" t="str">
            <v>204:232993</v>
          </cell>
          <cell r="E79">
            <v>42580.523657407408</v>
          </cell>
          <cell r="F79">
            <v>42580.524930555555</v>
          </cell>
          <cell r="G79">
            <v>1</v>
          </cell>
          <cell r="H79" t="str">
            <v>204:139</v>
          </cell>
          <cell r="I79">
            <v>42580.555856481478</v>
          </cell>
          <cell r="J79">
            <v>0</v>
          </cell>
          <cell r="K79" t="str">
            <v>4009/4010</v>
          </cell>
          <cell r="L79" t="str">
            <v>MOSES</v>
          </cell>
          <cell r="M79">
            <v>3.0925925922929309E-2</v>
          </cell>
          <cell r="N79">
            <v>44.533333329018205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https://search-rtdc-monitor-bjffxe2xuh6vdkpspy63sjmuny.us-east-1.es.amazonaws.com/_plugin/kibana/#/discover/Steve-Slow-Train-Analysis-(2080s-and-2083s)?_g=(refreshInterval:(display:Off,section:0,value:0),time:(from:'2016-07-29 11:34:04-0600',mode:absolute,to:'2016-07-29 14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9" t="str">
            <v>N</v>
          </cell>
          <cell r="X79">
            <v>1</v>
          </cell>
          <cell r="Y79">
            <v>23.299299999999999</v>
          </cell>
          <cell r="Z79">
            <v>1.3899999999999999E-2</v>
          </cell>
          <cell r="AA79">
            <v>23.285399999999999</v>
          </cell>
          <cell r="AB79" t="e">
            <v>#N/A</v>
          </cell>
          <cell r="AC79" t="e">
            <v>#N/A</v>
          </cell>
          <cell r="AD79" t="str">
            <v>0166-29</v>
          </cell>
          <cell r="AE79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80">
          <cell r="A80" t="str">
            <v>167-29</v>
          </cell>
          <cell r="B80">
            <v>4025</v>
          </cell>
          <cell r="C80" t="str">
            <v>DE.1.0.7.0</v>
          </cell>
          <cell r="D80" t="str">
            <v>204:437</v>
          </cell>
          <cell r="E80">
            <v>42580.495567129627</v>
          </cell>
          <cell r="F80">
            <v>42580.496574074074</v>
          </cell>
          <cell r="G80">
            <v>1</v>
          </cell>
          <cell r="H80" t="str">
            <v>204:233299</v>
          </cell>
          <cell r="I80">
            <v>42580.524618055555</v>
          </cell>
          <cell r="J80">
            <v>0</v>
          </cell>
          <cell r="K80" t="str">
            <v>4025/4026</v>
          </cell>
          <cell r="L80" t="str">
            <v>ADANE</v>
          </cell>
          <cell r="M80">
            <v>2.8043981481459923E-2</v>
          </cell>
          <cell r="N80">
            <v>40.383333333302289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https://search-rtdc-monitor-bjffxe2xuh6vdkpspy63sjmuny.us-east-1.es.amazonaws.com/_plugin/kibana/#/discover/Steve-Slow-Train-Analysis-(2080s-and-2083s)?_g=(refreshInterval:(display:Off,section:0,value:0),time:(from:'2016-07-29 10:53:37-0600',mode:absolute,to:'2016-07-29 13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0" t="str">
            <v>N</v>
          </cell>
          <cell r="X80">
            <v>1</v>
          </cell>
          <cell r="Y80">
            <v>4.3700000000000003E-2</v>
          </cell>
          <cell r="Z80">
            <v>23.329899999999999</v>
          </cell>
          <cell r="AA80">
            <v>23.286199999999997</v>
          </cell>
          <cell r="AB80" t="e">
            <v>#N/A</v>
          </cell>
          <cell r="AC80" t="e">
            <v>#N/A</v>
          </cell>
          <cell r="AD80" t="str">
            <v>0167-29</v>
          </cell>
          <cell r="AE80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81">
          <cell r="A81" t="str">
            <v>168-29</v>
          </cell>
          <cell r="B81">
            <v>4026</v>
          </cell>
          <cell r="C81" t="str">
            <v>DE.1.0.7.0</v>
          </cell>
          <cell r="D81" t="str">
            <v>204:232971</v>
          </cell>
          <cell r="E81">
            <v>42580.535694444443</v>
          </cell>
          <cell r="F81">
            <v>42580.539155092592</v>
          </cell>
          <cell r="G81">
            <v>4</v>
          </cell>
          <cell r="H81" t="str">
            <v>204:145</v>
          </cell>
          <cell r="I81">
            <v>42580.565451388888</v>
          </cell>
          <cell r="J81">
            <v>1</v>
          </cell>
          <cell r="K81" t="str">
            <v>4025/4026</v>
          </cell>
          <cell r="L81" t="str">
            <v>ADANE</v>
          </cell>
          <cell r="M81">
            <v>2.6296296295186039E-2</v>
          </cell>
          <cell r="N81">
            <v>37.866666665067896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https://search-rtdc-monitor-bjffxe2xuh6vdkpspy63sjmuny.us-east-1.es.amazonaws.com/_plugin/kibana/#/discover/Steve-Slow-Train-Analysis-(2080s-and-2083s)?_g=(refreshInterval:(display:Off,section:0,value:0),time:(from:'2016-07-29 11:51:24-0600',mode:absolute,to:'2016-07-29 14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1" t="str">
            <v>N</v>
          </cell>
          <cell r="X81">
            <v>1</v>
          </cell>
          <cell r="Y81">
            <v>23.2971</v>
          </cell>
          <cell r="Z81">
            <v>1.4500000000000001E-2</v>
          </cell>
          <cell r="AA81">
            <v>23.282599999999999</v>
          </cell>
          <cell r="AB81">
            <v>228668</v>
          </cell>
          <cell r="AC81" t="str">
            <v>PERMANENT SPEED RESTRICTION</v>
          </cell>
          <cell r="AD81" t="str">
            <v>0168-29</v>
          </cell>
          <cell r="AE81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82">
          <cell r="A82" t="str">
            <v>169-29</v>
          </cell>
          <cell r="B82">
            <v>4027</v>
          </cell>
          <cell r="C82" t="str">
            <v>DE.1.0.7.0</v>
          </cell>
          <cell r="D82" t="str">
            <v>204:451</v>
          </cell>
          <cell r="E82">
            <v>42580.507141203707</v>
          </cell>
          <cell r="F82">
            <v>42580.508275462962</v>
          </cell>
          <cell r="G82">
            <v>1</v>
          </cell>
          <cell r="H82" t="str">
            <v>204:233295</v>
          </cell>
          <cell r="I82">
            <v>42580.53701388889</v>
          </cell>
          <cell r="J82">
            <v>0</v>
          </cell>
          <cell r="K82" t="str">
            <v>4027/4028</v>
          </cell>
          <cell r="L82" t="str">
            <v>STAMBAUGH</v>
          </cell>
          <cell r="M82">
            <v>2.8738425928167999E-2</v>
          </cell>
          <cell r="N82">
            <v>41.383333336561918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https://search-rtdc-monitor-bjffxe2xuh6vdkpspy63sjmuny.us-east-1.es.amazonaws.com/_plugin/kibana/#/discover/Steve-Slow-Train-Analysis-(2080s-and-2083s)?_g=(refreshInterval:(display:Off,section:0,value:0),time:(from:'2016-07-29 11:10:17-0600',mode:absolute,to:'2016-07-29 13:53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2" t="str">
            <v>N</v>
          </cell>
          <cell r="X82">
            <v>1</v>
          </cell>
          <cell r="Y82">
            <v>4.5100000000000001E-2</v>
          </cell>
          <cell r="Z82">
            <v>23.329499999999999</v>
          </cell>
          <cell r="AA82">
            <v>23.284399999999998</v>
          </cell>
          <cell r="AB82" t="e">
            <v>#N/A</v>
          </cell>
          <cell r="AC82" t="e">
            <v>#N/A</v>
          </cell>
          <cell r="AD82" t="str">
            <v>0169-29</v>
          </cell>
          <cell r="AE82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83">
          <cell r="A83" t="str">
            <v>170-29</v>
          </cell>
          <cell r="B83">
            <v>4028</v>
          </cell>
          <cell r="C83" t="str">
            <v>DE.1.0.7.0</v>
          </cell>
          <cell r="D83" t="str">
            <v>204:232994</v>
          </cell>
          <cell r="E83">
            <v>42580.543611111112</v>
          </cell>
          <cell r="F83">
            <v>42580.54478009259</v>
          </cell>
          <cell r="G83">
            <v>1</v>
          </cell>
          <cell r="H83" t="str">
            <v>204:150</v>
          </cell>
          <cell r="I83">
            <v>42580.577326388891</v>
          </cell>
          <cell r="J83">
            <v>0</v>
          </cell>
          <cell r="K83" t="str">
            <v>4027/4028</v>
          </cell>
          <cell r="L83" t="str">
            <v>STAMBAUGH</v>
          </cell>
          <cell r="M83">
            <v>3.2546296301006805E-2</v>
          </cell>
          <cell r="N83">
            <v>46.866666673449799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https://search-rtdc-monitor-bjffxe2xuh6vdkpspy63sjmuny.us-east-1.es.amazonaws.com/_plugin/kibana/#/discover/Steve-Slow-Train-Analysis-(2080s-and-2083s)?_g=(refreshInterval:(display:Off,section:0,value:0),time:(from:'2016-07-29 12:02:48-0600',mode:absolute,to:'2016-07-29 14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3" t="str">
            <v>N</v>
          </cell>
          <cell r="X83">
            <v>1</v>
          </cell>
          <cell r="Y83">
            <v>23.299399999999999</v>
          </cell>
          <cell r="Z83">
            <v>1.4999999999999999E-2</v>
          </cell>
          <cell r="AA83">
            <v>23.284399999999998</v>
          </cell>
          <cell r="AB83" t="e">
            <v>#N/A</v>
          </cell>
          <cell r="AC83" t="e">
            <v>#N/A</v>
          </cell>
          <cell r="AD83" t="str">
            <v>0170-29</v>
          </cell>
          <cell r="AE83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84">
          <cell r="A84" t="str">
            <v>171-29</v>
          </cell>
          <cell r="B84">
            <v>4016</v>
          </cell>
          <cell r="C84" t="str">
            <v>DE.1.0.7.0</v>
          </cell>
          <cell r="D84" t="str">
            <v>204:478</v>
          </cell>
          <cell r="E84">
            <v>42580.515347222223</v>
          </cell>
          <cell r="F84">
            <v>42580.517268518517</v>
          </cell>
          <cell r="G84">
            <v>2</v>
          </cell>
          <cell r="H84" t="str">
            <v>204:233305</v>
          </cell>
          <cell r="I84">
            <v>42580.546331018515</v>
          </cell>
          <cell r="J84">
            <v>0</v>
          </cell>
          <cell r="K84" t="str">
            <v>4015/4016</v>
          </cell>
          <cell r="L84" t="str">
            <v>WEBSTER</v>
          </cell>
          <cell r="M84">
            <v>2.9062499997962732E-2</v>
          </cell>
          <cell r="N84">
            <v>41.849999997066334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https://search-rtdc-monitor-bjffxe2xuh6vdkpspy63sjmuny.us-east-1.es.amazonaws.com/_plugin/kibana/#/discover/Steve-Slow-Train-Analysis-(2080s-and-2083s)?_g=(refreshInterval:(display:Off,section:0,value:0),time:(from:'2016-07-29 11:22:06-0600',mode:absolute,to:'2016-07-29 14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4" t="str">
            <v>N</v>
          </cell>
          <cell r="X84">
            <v>1</v>
          </cell>
          <cell r="Y84">
            <v>4.7800000000000002E-2</v>
          </cell>
          <cell r="Z84">
            <v>23.330500000000001</v>
          </cell>
          <cell r="AA84">
            <v>23.282700000000002</v>
          </cell>
          <cell r="AB84" t="e">
            <v>#N/A</v>
          </cell>
          <cell r="AC84" t="e">
            <v>#N/A</v>
          </cell>
          <cell r="AD84" t="str">
            <v>0171-29</v>
          </cell>
          <cell r="AE84" t="str">
    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    </cell>
        </row>
        <row r="85">
          <cell r="A85" t="str">
            <v>172-29</v>
          </cell>
          <cell r="B85">
            <v>4015</v>
          </cell>
          <cell r="C85" t="str">
            <v>DE.1.0.7.0</v>
          </cell>
          <cell r="D85" t="str">
            <v>204:232982</v>
          </cell>
          <cell r="E85">
            <v>42580.555625000001</v>
          </cell>
          <cell r="F85">
            <v>42580.55704861111</v>
          </cell>
          <cell r="G85">
            <v>2</v>
          </cell>
          <cell r="H85" t="str">
            <v>204:139</v>
          </cell>
          <cell r="I85">
            <v>42580.587638888886</v>
          </cell>
          <cell r="J85">
            <v>0</v>
          </cell>
          <cell r="K85" t="str">
            <v>4015/4016</v>
          </cell>
          <cell r="L85" t="str">
            <v>WEBSTER</v>
          </cell>
          <cell r="M85">
            <v>3.0590277776354924E-2</v>
          </cell>
          <cell r="N85">
            <v>44.04999999795109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https://search-rtdc-monitor-bjffxe2xuh6vdkpspy63sjmuny.us-east-1.es.amazonaws.com/_plugin/kibana/#/discover/Steve-Slow-Train-Analysis-(2080s-and-2083s)?_g=(refreshInterval:(display:Off,section:0,value:0),time:(from:'2016-07-29 12:20:06-0600',mode:absolute,to:'2016-07-29 15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5" t="str">
            <v>N</v>
          </cell>
          <cell r="X85">
            <v>1</v>
          </cell>
          <cell r="Y85">
            <v>23.298200000000001</v>
          </cell>
          <cell r="Z85">
            <v>1.3899999999999999E-2</v>
          </cell>
          <cell r="AA85">
            <v>23.284300000000002</v>
          </cell>
          <cell r="AB85" t="e">
            <v>#N/A</v>
          </cell>
          <cell r="AC85" t="e">
            <v>#N/A</v>
          </cell>
          <cell r="AD85" t="str">
            <v>0172-29</v>
          </cell>
          <cell r="AE85" t="str">
    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    </cell>
        </row>
        <row r="86">
          <cell r="A86" t="str">
            <v>173-29</v>
          </cell>
          <cell r="B86">
            <v>4007</v>
          </cell>
          <cell r="C86" t="str">
            <v>DE.1.0.7.0</v>
          </cell>
          <cell r="D86" t="str">
            <v>204:466</v>
          </cell>
          <cell r="E86">
            <v>42580.528321759259</v>
          </cell>
          <cell r="F86">
            <v>42580.529131944444</v>
          </cell>
          <cell r="G86">
            <v>1</v>
          </cell>
          <cell r="H86" t="str">
            <v>204:233213</v>
          </cell>
          <cell r="I86">
            <v>42580.556608796294</v>
          </cell>
          <cell r="J86">
            <v>1</v>
          </cell>
          <cell r="K86" t="str">
            <v>4007/4008</v>
          </cell>
          <cell r="L86" t="str">
            <v>STEWART</v>
          </cell>
          <cell r="M86">
            <v>2.7476851850224193E-2</v>
          </cell>
          <cell r="N86">
            <v>39.566666664322838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https://search-rtdc-monitor-bjffxe2xuh6vdkpspy63sjmuny.us-east-1.es.amazonaws.com/_plugin/kibana/#/discover/Steve-Slow-Train-Analysis-(2080s-and-2083s)?_g=(refreshInterval:(display:Off,section:0,value:0),time:(from:'2016-07-29 11:40:47-0600',mode:absolute,to:'2016-07-29 14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6" t="str">
            <v>N</v>
          </cell>
          <cell r="X86">
            <v>1</v>
          </cell>
          <cell r="Y86">
            <v>4.6600000000000003E-2</v>
          </cell>
          <cell r="Z86">
            <v>23.321300000000001</v>
          </cell>
          <cell r="AA86">
            <v>23.274699999999999</v>
          </cell>
          <cell r="AB86" t="e">
            <v>#N/A</v>
          </cell>
          <cell r="AC86" t="e">
            <v>#N/A</v>
          </cell>
          <cell r="AD86" t="str">
            <v>0173-29</v>
          </cell>
          <cell r="AE86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87">
          <cell r="A87" t="str">
            <v>174-29</v>
          </cell>
          <cell r="B87">
            <v>4008</v>
          </cell>
          <cell r="C87" t="str">
            <v>DE.1.0.7.0</v>
          </cell>
          <cell r="D87" t="str">
            <v>204:232898</v>
          </cell>
          <cell r="E87">
            <v>42580.566504629627</v>
          </cell>
          <cell r="F87">
            <v>42580.567442129628</v>
          </cell>
          <cell r="G87">
            <v>1</v>
          </cell>
          <cell r="H87" t="str">
            <v>204:163</v>
          </cell>
          <cell r="I87">
            <v>42580.596805555557</v>
          </cell>
          <cell r="J87">
            <v>0</v>
          </cell>
          <cell r="K87" t="str">
            <v>4007/4008</v>
          </cell>
          <cell r="L87" t="str">
            <v>STEWART</v>
          </cell>
          <cell r="M87">
            <v>2.9363425928750075E-2</v>
          </cell>
          <cell r="N87">
            <v>42.283333337400109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https://search-rtdc-monitor-bjffxe2xuh6vdkpspy63sjmuny.us-east-1.es.amazonaws.com/_plugin/kibana/#/discover/Steve-Slow-Train-Analysis-(2080s-and-2083s)?_g=(refreshInterval:(display:Off,section:0,value:0),time:(from:'2016-07-29 12:35:46-0600',mode:absolute,to:'2016-07-29 15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7" t="str">
            <v>N</v>
          </cell>
          <cell r="X87">
            <v>1</v>
          </cell>
          <cell r="Y87">
            <v>23.2898</v>
          </cell>
          <cell r="Z87">
            <v>1.6299999999999999E-2</v>
          </cell>
          <cell r="AA87">
            <v>23.273499999999999</v>
          </cell>
          <cell r="AB87" t="e">
            <v>#N/A</v>
          </cell>
          <cell r="AC87" t="e">
            <v>#N/A</v>
          </cell>
          <cell r="AD87" t="str">
            <v>0174-29</v>
          </cell>
          <cell r="AE87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88">
          <cell r="A88" t="str">
            <v>175-29</v>
          </cell>
          <cell r="B88">
            <v>4042</v>
          </cell>
          <cell r="C88" t="str">
            <v>DE.1.0.7.0</v>
          </cell>
          <cell r="D88" t="str">
            <v>204:469</v>
          </cell>
          <cell r="E88">
            <v>42580.536226851851</v>
          </cell>
          <cell r="F88">
            <v>42580.537326388891</v>
          </cell>
          <cell r="G88">
            <v>1</v>
          </cell>
          <cell r="H88" t="str">
            <v>204:233282</v>
          </cell>
          <cell r="I88">
            <v>42580.56826388889</v>
          </cell>
          <cell r="J88">
            <v>0</v>
          </cell>
          <cell r="K88" t="str">
            <v>4041/4042</v>
          </cell>
          <cell r="L88" t="str">
            <v>ISHMAEL</v>
          </cell>
          <cell r="M88">
            <v>3.0937499999708962E-2</v>
          </cell>
          <cell r="N88">
            <v>44.549999999580905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https://search-rtdc-monitor-bjffxe2xuh6vdkpspy63sjmuny.us-east-1.es.amazonaws.com/_plugin/kibana/#/discover/Steve-Slow-Train-Analysis-(2080s-and-2083s)?_g=(refreshInterval:(display:Off,section:0,value:0),time:(from:'2016-07-29 11:52:10-0600',mode:absolute,to:'2016-07-29 14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88" t="str">
            <v>N</v>
          </cell>
          <cell r="X88">
            <v>1</v>
          </cell>
          <cell r="Y88">
            <v>4.6899999999999997E-2</v>
          </cell>
          <cell r="Z88">
            <v>23.328199999999999</v>
          </cell>
          <cell r="AA88">
            <v>23.281299999999998</v>
          </cell>
          <cell r="AB88" t="e">
            <v>#N/A</v>
          </cell>
          <cell r="AC88" t="e">
            <v>#N/A</v>
          </cell>
          <cell r="AD88" t="str">
            <v>0175-29</v>
          </cell>
          <cell r="AE88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89">
          <cell r="A89" t="str">
            <v>176-29</v>
          </cell>
          <cell r="B89">
            <v>4041</v>
          </cell>
          <cell r="C89" t="str">
            <v>DE.1.0.7.0</v>
          </cell>
          <cell r="D89" t="str">
            <v>204:232975</v>
          </cell>
          <cell r="E89">
            <v>42580.569803240738</v>
          </cell>
          <cell r="F89">
            <v>42580.570856481485</v>
          </cell>
          <cell r="G89">
            <v>1</v>
          </cell>
          <cell r="H89" t="str">
            <v>204:205</v>
          </cell>
          <cell r="I89">
            <v>42580.607928240737</v>
          </cell>
          <cell r="J89">
            <v>1</v>
          </cell>
          <cell r="K89" t="str">
            <v>4041/4042</v>
          </cell>
          <cell r="L89" t="str">
            <v>ISHMAEL</v>
          </cell>
          <cell r="M89">
            <v>3.7071759252285119E-2</v>
          </cell>
          <cell r="N89">
            <v>53.383333323290572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https://search-rtdc-monitor-bjffxe2xuh6vdkpspy63sjmuny.us-east-1.es.amazonaws.com/_plugin/kibana/#/discover/Steve-Slow-Train-Analysis-(2080s-and-2083s)?_g=(refreshInterval:(display:Off,section:0,value:0),time:(from:'2016-07-29 12:40:31-0600',mode:absolute,to:'2016-07-29 15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89" t="str">
            <v>N</v>
          </cell>
          <cell r="X89">
            <v>1</v>
          </cell>
          <cell r="Y89">
            <v>23.297499999999999</v>
          </cell>
          <cell r="Z89">
            <v>2.0500000000000001E-2</v>
          </cell>
          <cell r="AA89">
            <v>23.277000000000001</v>
          </cell>
          <cell r="AB89" t="e">
            <v>#N/A</v>
          </cell>
          <cell r="AC89" t="e">
            <v>#N/A</v>
          </cell>
          <cell r="AD89" t="str">
            <v>0176-29</v>
          </cell>
          <cell r="AE89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90">
          <cell r="A90" t="str">
            <v>177-29</v>
          </cell>
          <cell r="B90">
            <v>4038</v>
          </cell>
          <cell r="C90" t="str">
            <v>DE.1.0.7.0</v>
          </cell>
          <cell r="D90" t="str">
            <v>204:447</v>
          </cell>
          <cell r="E90">
            <v>42580.546944444446</v>
          </cell>
          <cell r="F90">
            <v>42580.547881944447</v>
          </cell>
          <cell r="G90">
            <v>1</v>
          </cell>
          <cell r="H90" t="str">
            <v>204:233308</v>
          </cell>
          <cell r="I90">
            <v>42580.577094907407</v>
          </cell>
          <cell r="J90">
            <v>0</v>
          </cell>
          <cell r="K90" t="str">
            <v>4037/4038</v>
          </cell>
          <cell r="L90" t="str">
            <v>HAITHCOX</v>
          </cell>
          <cell r="M90">
            <v>2.9212962959718425E-2</v>
          </cell>
          <cell r="N90">
            <v>42.066666661994532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https://search-rtdc-monitor-bjffxe2xuh6vdkpspy63sjmuny.us-east-1.es.amazonaws.com/_plugin/kibana/#/discover/Steve-Slow-Train-Analysis-(2080s-and-2083s)?_g=(refreshInterval:(display:Off,section:0,value:0),time:(from:'2016-07-29 12:07:36-0600',mode:absolute,to:'2016-07-29 14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0" t="str">
            <v>N</v>
          </cell>
          <cell r="X90">
            <v>1</v>
          </cell>
          <cell r="Y90">
            <v>4.4699999999999997E-2</v>
          </cell>
          <cell r="Z90">
            <v>23.3308</v>
          </cell>
          <cell r="AA90">
            <v>23.286100000000001</v>
          </cell>
          <cell r="AB90" t="e">
            <v>#N/A</v>
          </cell>
          <cell r="AC90" t="e">
            <v>#N/A</v>
          </cell>
          <cell r="AD90" t="str">
            <v>0177-29</v>
          </cell>
          <cell r="AE90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91">
          <cell r="A91" t="str">
            <v>178-29</v>
          </cell>
          <cell r="B91">
            <v>4037</v>
          </cell>
          <cell r="C91" t="str">
            <v>DE.1.0.7.0</v>
          </cell>
          <cell r="D91" t="str">
            <v>204:232985</v>
          </cell>
          <cell r="E91">
            <v>42580.585462962961</v>
          </cell>
          <cell r="F91">
            <v>42580.586608796293</v>
          </cell>
          <cell r="G91">
            <v>1</v>
          </cell>
          <cell r="H91" t="str">
            <v>204:147</v>
          </cell>
          <cell r="I91">
            <v>42580.618136574078</v>
          </cell>
          <cell r="J91">
            <v>0</v>
          </cell>
          <cell r="K91" t="str">
            <v>4037/4038</v>
          </cell>
          <cell r="L91" t="str">
            <v>HAITHCOX</v>
          </cell>
          <cell r="M91">
            <v>3.1527777784503996E-2</v>
          </cell>
          <cell r="N91">
            <v>45.400000009685755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https://search-rtdc-monitor-bjffxe2xuh6vdkpspy63sjmuny.us-east-1.es.amazonaws.com/_plugin/kibana/#/discover/Steve-Slow-Train-Analysis-(2080s-and-2083s)?_g=(refreshInterval:(display:Off,section:0,value:0),time:(from:'2016-07-29 13:03:04-0600',mode:absolute,to:'2016-07-29 15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1" t="str">
            <v>N</v>
          </cell>
          <cell r="X91">
            <v>1</v>
          </cell>
          <cell r="Y91">
            <v>23.298500000000001</v>
          </cell>
          <cell r="Z91">
            <v>1.47E-2</v>
          </cell>
          <cell r="AA91">
            <v>23.283799999999999</v>
          </cell>
          <cell r="AB91" t="e">
            <v>#N/A</v>
          </cell>
          <cell r="AC91" t="e">
            <v>#N/A</v>
          </cell>
          <cell r="AD91" t="str">
            <v>0178-29</v>
          </cell>
          <cell r="AE91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92">
          <cell r="A92" t="str">
            <v>179-29</v>
          </cell>
          <cell r="B92">
            <v>4009</v>
          </cell>
          <cell r="C92" t="str">
            <v>DE.1.0.7.0</v>
          </cell>
          <cell r="D92" t="str">
            <v>204:453</v>
          </cell>
          <cell r="E92">
            <v>42580.559618055559</v>
          </cell>
          <cell r="F92">
            <v>42580.560798611114</v>
          </cell>
          <cell r="G92">
            <v>1</v>
          </cell>
          <cell r="H92" t="str">
            <v>204:233337</v>
          </cell>
          <cell r="I92">
            <v>42580.588194444441</v>
          </cell>
          <cell r="J92">
            <v>0</v>
          </cell>
          <cell r="K92" t="str">
            <v>4009/4010</v>
          </cell>
          <cell r="L92" t="str">
            <v>MOSES</v>
          </cell>
          <cell r="M92">
            <v>2.7395833327318542E-2</v>
          </cell>
          <cell r="N92">
            <v>39.4499999913387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https://search-rtdc-monitor-bjffxe2xuh6vdkpspy63sjmuny.us-east-1.es.amazonaws.com/_plugin/kibana/#/discover/Steve-Slow-Train-Analysis-(2080s-and-2083s)?_g=(refreshInterval:(display:Off,section:0,value:0),time:(from:'2016-07-29 12:25:51-0600',mode:absolute,to:'2016-07-29 15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2" t="str">
            <v>N</v>
          </cell>
          <cell r="X92">
            <v>1</v>
          </cell>
          <cell r="Y92">
            <v>4.53E-2</v>
          </cell>
          <cell r="Z92">
            <v>23.3337</v>
          </cell>
          <cell r="AA92">
            <v>23.288399999999999</v>
          </cell>
          <cell r="AB92" t="e">
            <v>#N/A</v>
          </cell>
          <cell r="AC92" t="e">
            <v>#N/A</v>
          </cell>
          <cell r="AD92" t="str">
            <v>0179-29</v>
          </cell>
          <cell r="AE92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93">
          <cell r="A93" t="str">
            <v>180-29</v>
          </cell>
          <cell r="B93">
            <v>4010</v>
          </cell>
          <cell r="C93" t="str">
            <v>DE.1.0.7.0</v>
          </cell>
          <cell r="D93" t="str">
            <v>204:233003</v>
          </cell>
          <cell r="E93">
            <v>42580.596273148149</v>
          </cell>
          <cell r="F93">
            <v>42580.59752314815</v>
          </cell>
          <cell r="G93">
            <v>1</v>
          </cell>
          <cell r="H93" t="str">
            <v>204:150</v>
          </cell>
          <cell r="I93">
            <v>42580.628981481481</v>
          </cell>
          <cell r="J93">
            <v>0</v>
          </cell>
          <cell r="K93" t="str">
            <v>4009/4010</v>
          </cell>
          <cell r="L93" t="str">
            <v>MOSES</v>
          </cell>
          <cell r="M93">
            <v>3.145833333110204E-2</v>
          </cell>
          <cell r="N93">
            <v>45.299999996786937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https://search-rtdc-monitor-bjffxe2xuh6vdkpspy63sjmuny.us-east-1.es.amazonaws.com/_plugin/kibana/#/discover/Steve-Slow-Train-Analysis-(2080s-and-2083s)?_g=(refreshInterval:(display:Off,section:0,value:0),time:(from:'2016-07-29 13:18:38-0600',mode:absolute,to:'2016-07-29 16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3" t="str">
            <v>N</v>
          </cell>
          <cell r="X93">
            <v>1</v>
          </cell>
          <cell r="Y93">
            <v>23.3003</v>
          </cell>
          <cell r="Z93">
            <v>1.4999999999999999E-2</v>
          </cell>
          <cell r="AA93">
            <v>23.285299999999999</v>
          </cell>
          <cell r="AB93" t="e">
            <v>#N/A</v>
          </cell>
          <cell r="AC93" t="e">
            <v>#N/A</v>
          </cell>
          <cell r="AD93" t="str">
            <v>0180-29</v>
          </cell>
          <cell r="AE93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94">
          <cell r="A94" t="str">
            <v>181-29</v>
          </cell>
          <cell r="B94">
            <v>4025</v>
          </cell>
          <cell r="C94" t="str">
            <v>DE.1.0.7.0</v>
          </cell>
          <cell r="D94" t="str">
            <v>204:460</v>
          </cell>
          <cell r="E94">
            <v>42580.569837962961</v>
          </cell>
          <cell r="F94">
            <v>42580.570671296293</v>
          </cell>
          <cell r="G94">
            <v>1</v>
          </cell>
          <cell r="H94" t="str">
            <v>204:233289</v>
          </cell>
          <cell r="I94">
            <v>42580.598252314812</v>
          </cell>
          <cell r="J94">
            <v>1</v>
          </cell>
          <cell r="K94" t="str">
            <v>4025/4026</v>
          </cell>
          <cell r="L94" t="str">
            <v>ADANE</v>
          </cell>
          <cell r="M94">
            <v>2.7581018519413192E-2</v>
          </cell>
          <cell r="N94">
            <v>39.716666667954996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https://search-rtdc-monitor-bjffxe2xuh6vdkpspy63sjmuny.us-east-1.es.amazonaws.com/_plugin/kibana/#/discover/Steve-Slow-Train-Analysis-(2080s-and-2083s)?_g=(refreshInterval:(display:Off,section:0,value:0),time:(from:'2016-07-29 12:40:34-0600',mode:absolute,to:'2016-07-29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4" t="str">
            <v>N</v>
          </cell>
          <cell r="X94">
            <v>1</v>
          </cell>
          <cell r="Y94">
            <v>4.5999999999999999E-2</v>
          </cell>
          <cell r="Z94">
            <v>23.328900000000001</v>
          </cell>
          <cell r="AA94">
            <v>23.282900000000001</v>
          </cell>
          <cell r="AB94">
            <v>86214</v>
          </cell>
          <cell r="AC94" t="str">
            <v>GRADE CROSSING</v>
          </cell>
          <cell r="AD94" t="str">
            <v>0181-29</v>
          </cell>
          <cell r="AE94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95">
          <cell r="A95" t="str">
            <v>182-29</v>
          </cell>
          <cell r="B95">
            <v>4026</v>
          </cell>
          <cell r="C95" t="str">
            <v>DE.1.0.7.0</v>
          </cell>
          <cell r="D95" t="str">
            <v>204:232981</v>
          </cell>
          <cell r="E95">
            <v>42580.61042824074</v>
          </cell>
          <cell r="F95">
            <v>42580.611250000002</v>
          </cell>
          <cell r="G95">
            <v>1</v>
          </cell>
          <cell r="H95" t="str">
            <v>204:145</v>
          </cell>
          <cell r="I95">
            <v>42580.637604166666</v>
          </cell>
          <cell r="J95">
            <v>0</v>
          </cell>
          <cell r="K95" t="str">
            <v>4025/4026</v>
          </cell>
          <cell r="L95" t="str">
            <v>ADANE</v>
          </cell>
          <cell r="M95">
            <v>2.6354166664532386E-2</v>
          </cell>
          <cell r="N95">
            <v>37.949999996926636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https://search-rtdc-monitor-bjffxe2xuh6vdkpspy63sjmuny.us-east-1.es.amazonaws.com/_plugin/kibana/#/discover/Steve-Slow-Train-Analysis-(2080s-and-2083s)?_g=(refreshInterval:(display:Off,section:0,value:0),time:(from:'2016-07-29 13:39:01-0600',mode:absolute,to:'2016-07-29 16:18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5" t="str">
            <v>N</v>
          </cell>
          <cell r="X95">
            <v>1</v>
          </cell>
          <cell r="Y95">
            <v>23.298100000000002</v>
          </cell>
          <cell r="Z95">
            <v>1.4500000000000001E-2</v>
          </cell>
          <cell r="AA95">
            <v>23.2836</v>
          </cell>
          <cell r="AB95" t="e">
            <v>#N/A</v>
          </cell>
          <cell r="AC95" t="e">
            <v>#N/A</v>
          </cell>
          <cell r="AD95" t="str">
            <v>0182-29</v>
          </cell>
          <cell r="AE95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96">
          <cell r="A96" t="str">
            <v>183-29</v>
          </cell>
          <cell r="B96">
            <v>4027</v>
          </cell>
          <cell r="C96" t="str">
            <v>DE.1.0.7.0</v>
          </cell>
          <cell r="D96" t="str">
            <v>204:466</v>
          </cell>
          <cell r="E96">
            <v>42580.579386574071</v>
          </cell>
          <cell r="F96">
            <v>42580.580416666664</v>
          </cell>
          <cell r="G96">
            <v>1</v>
          </cell>
          <cell r="H96" t="str">
            <v>204:233264</v>
          </cell>
          <cell r="I96">
            <v>42580.609467592592</v>
          </cell>
          <cell r="J96">
            <v>0</v>
          </cell>
          <cell r="K96" t="str">
            <v>4027/4028</v>
          </cell>
          <cell r="L96" t="str">
            <v>STAMBAUGH</v>
          </cell>
          <cell r="M96">
            <v>2.9050925928459037E-2</v>
          </cell>
          <cell r="N96">
            <v>41.833333336981013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https://search-rtdc-monitor-bjffxe2xuh6vdkpspy63sjmuny.us-east-1.es.amazonaws.com/_plugin/kibana/#/discover/Steve-Slow-Train-Analysis-(2080s-and-2083s)?_g=(refreshInterval:(display:Off,section:0,value:0),time:(from:'2016-07-29 12:54:19-0600',mode:absolute,to:'2016-07-29 15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6" t="str">
            <v>N</v>
          </cell>
          <cell r="X96">
            <v>1</v>
          </cell>
          <cell r="Y96">
            <v>4.6600000000000003E-2</v>
          </cell>
          <cell r="Z96">
            <v>23.3264</v>
          </cell>
          <cell r="AA96">
            <v>23.279799999999998</v>
          </cell>
          <cell r="AB96" t="e">
            <v>#N/A</v>
          </cell>
          <cell r="AC96" t="e">
            <v>#N/A</v>
          </cell>
          <cell r="AD96" t="str">
            <v>0183-29</v>
          </cell>
          <cell r="AE96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97">
          <cell r="A97" t="str">
            <v>184-29</v>
          </cell>
          <cell r="B97">
            <v>4028</v>
          </cell>
          <cell r="C97" t="str">
            <v>DE.1.0.7.0</v>
          </cell>
          <cell r="D97" t="str">
            <v>204:232961</v>
          </cell>
          <cell r="E97">
            <v>42580.617094907408</v>
          </cell>
          <cell r="F97">
            <v>42580.618263888886</v>
          </cell>
          <cell r="G97">
            <v>1</v>
          </cell>
          <cell r="H97" t="str">
            <v>204:161</v>
          </cell>
          <cell r="I97">
            <v>42580.650902777779</v>
          </cell>
          <cell r="J97">
            <v>0</v>
          </cell>
          <cell r="K97" t="str">
            <v>4027/4028</v>
          </cell>
          <cell r="L97" t="str">
            <v>STAMBAUGH</v>
          </cell>
          <cell r="M97">
            <v>3.2638888893416151E-2</v>
          </cell>
          <cell r="N97">
            <v>47.000000006519258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https://search-rtdc-monitor-bjffxe2xuh6vdkpspy63sjmuny.us-east-1.es.amazonaws.com/_plugin/kibana/#/discover/Steve-Slow-Train-Analysis-(2080s-and-2083s)?_g=(refreshInterval:(display:Off,section:0,value:0),time:(from:'2016-07-29 13:48:37-0600',mode:absolute,to:'2016-07-29 16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7" t="str">
            <v>N</v>
          </cell>
          <cell r="X97">
            <v>1</v>
          </cell>
          <cell r="Y97">
            <v>23.296099999999999</v>
          </cell>
          <cell r="Z97">
            <v>1.61E-2</v>
          </cell>
          <cell r="AA97">
            <v>23.279999999999998</v>
          </cell>
          <cell r="AB97" t="e">
            <v>#N/A</v>
          </cell>
          <cell r="AC97" t="e">
            <v>#N/A</v>
          </cell>
          <cell r="AD97" t="str">
            <v>0184-29</v>
          </cell>
          <cell r="AE97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98">
          <cell r="A98" t="str">
            <v>185-29</v>
          </cell>
          <cell r="B98">
            <v>4016</v>
          </cell>
          <cell r="C98" t="str">
            <v>DE.1.0.7.0</v>
          </cell>
          <cell r="D98" t="str">
            <v>204:462</v>
          </cell>
          <cell r="E98">
            <v>42580.589467592596</v>
          </cell>
          <cell r="F98">
            <v>42580.590694444443</v>
          </cell>
          <cell r="G98">
            <v>1</v>
          </cell>
          <cell r="H98" t="str">
            <v>204:233308</v>
          </cell>
          <cell r="I98">
            <v>42580.619166666664</v>
          </cell>
          <cell r="J98">
            <v>0</v>
          </cell>
          <cell r="K98" t="str">
            <v>4015/4016</v>
          </cell>
          <cell r="L98" t="str">
            <v>WEBSTER</v>
          </cell>
          <cell r="M98">
            <v>2.8472222220443655E-2</v>
          </cell>
          <cell r="N98">
            <v>40.999999997438863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https://search-rtdc-monitor-bjffxe2xuh6vdkpspy63sjmuny.us-east-1.es.amazonaws.com/_plugin/kibana/#/discover/Steve-Slow-Train-Analysis-(2080s-and-2083s)?_g=(refreshInterval:(display:Off,section:0,value:0),time:(from:'2016-07-29 13:08:50-0600',mode:absolute,to:'2016-07-29 15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8" t="str">
            <v>N</v>
          </cell>
          <cell r="X98">
            <v>1</v>
          </cell>
          <cell r="Y98">
            <v>4.6199999999999998E-2</v>
          </cell>
          <cell r="Z98">
            <v>23.3308</v>
          </cell>
          <cell r="AA98">
            <v>23.284600000000001</v>
          </cell>
          <cell r="AB98" t="e">
            <v>#N/A</v>
          </cell>
          <cell r="AC98" t="e">
            <v>#N/A</v>
          </cell>
          <cell r="AD98" t="str">
            <v>0185-29</v>
          </cell>
          <cell r="AE98" t="str">
    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    </cell>
        </row>
        <row r="99">
          <cell r="A99" t="str">
            <v>186-29</v>
          </cell>
          <cell r="B99">
            <v>4015</v>
          </cell>
          <cell r="C99" t="str">
            <v>DE.1.0.7.0</v>
          </cell>
          <cell r="D99" t="str">
            <v>204:232993</v>
          </cell>
          <cell r="E99">
            <v>42580.63008101852</v>
          </cell>
          <cell r="F99">
            <v>42580.631203703706</v>
          </cell>
          <cell r="G99">
            <v>1</v>
          </cell>
          <cell r="H99" t="str">
            <v>204:154</v>
          </cell>
          <cell r="I99">
            <v>42580.659814814811</v>
          </cell>
          <cell r="J99">
            <v>0</v>
          </cell>
          <cell r="K99" t="str">
            <v>4015/4016</v>
          </cell>
          <cell r="L99" t="str">
            <v>WEBSTER</v>
          </cell>
          <cell r="M99">
            <v>2.8611111105419695E-2</v>
          </cell>
          <cell r="N99">
            <v>41.199999991804361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https://search-rtdc-monitor-bjffxe2xuh6vdkpspy63sjmuny.us-east-1.es.amazonaws.com/_plugin/kibana/#/discover/Steve-Slow-Train-Analysis-(2080s-and-2083s)?_g=(refreshInterval:(display:Off,section:0,value:0),time:(from:'2016-07-29 14:07:19-0600',mode:absolute,to:'2016-07-29 16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9" t="str">
            <v>N</v>
          </cell>
          <cell r="X99">
            <v>1</v>
          </cell>
          <cell r="Y99">
            <v>23.299299999999999</v>
          </cell>
          <cell r="Z99">
            <v>1.54E-2</v>
          </cell>
          <cell r="AA99">
            <v>23.283899999999999</v>
          </cell>
          <cell r="AB99" t="e">
            <v>#N/A</v>
          </cell>
          <cell r="AC99" t="e">
            <v>#N/A</v>
          </cell>
          <cell r="AD99" t="str">
            <v>0186-29</v>
          </cell>
          <cell r="AE99" t="str">
    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    </cell>
        </row>
        <row r="100">
          <cell r="A100" t="str">
            <v>187-29</v>
          </cell>
          <cell r="B100">
            <v>4007</v>
          </cell>
          <cell r="C100" t="str">
            <v>DE.1.0.7.0</v>
          </cell>
          <cell r="D100" t="str">
            <v>204:457</v>
          </cell>
          <cell r="E100">
            <v>42580.600624999999</v>
          </cell>
          <cell r="F100">
            <v>42580.601539351854</v>
          </cell>
          <cell r="G100">
            <v>1</v>
          </cell>
          <cell r="H100" t="str">
            <v>204:233295</v>
          </cell>
          <cell r="I100">
            <v>42580.630023148151</v>
          </cell>
          <cell r="J100">
            <v>0</v>
          </cell>
          <cell r="K100" t="str">
            <v>4007/4008</v>
          </cell>
          <cell r="L100" t="str">
            <v>STEWART</v>
          </cell>
          <cell r="M100">
            <v>2.8483796297223307E-2</v>
          </cell>
          <cell r="N100">
            <v>41.016666668001562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https://search-rtdc-monitor-bjffxe2xuh6vdkpspy63sjmuny.us-east-1.es.amazonaws.com/_plugin/kibana/#/discover/Steve-Slow-Train-Analysis-(2080s-and-2083s)?_g=(refreshInterval:(display:Off,section:0,value:0),time:(from:'2016-07-29 13:24:54-0600',mode:absolute,to:'2016-07-29 16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0" t="str">
            <v>N</v>
          </cell>
          <cell r="X100">
            <v>1</v>
          </cell>
          <cell r="Y100">
            <v>4.5699999999999998E-2</v>
          </cell>
          <cell r="Z100">
            <v>23.329499999999999</v>
          </cell>
          <cell r="AA100">
            <v>23.283799999999999</v>
          </cell>
          <cell r="AB100" t="e">
            <v>#N/A</v>
          </cell>
          <cell r="AC100" t="e">
            <v>#N/A</v>
          </cell>
          <cell r="AD100" t="str">
            <v>0187-29</v>
          </cell>
          <cell r="AE100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101">
          <cell r="A101" t="str">
            <v>188-29</v>
          </cell>
          <cell r="B101">
            <v>4008</v>
          </cell>
          <cell r="C101" t="str">
            <v>DE.1.0.7.0</v>
          </cell>
          <cell r="D101" t="str">
            <v>204:232998</v>
          </cell>
          <cell r="E101">
            <v>42580.640532407408</v>
          </cell>
          <cell r="F101">
            <v>42580.641458333332</v>
          </cell>
          <cell r="G101">
            <v>1</v>
          </cell>
          <cell r="H101" t="str">
            <v>204:141</v>
          </cell>
          <cell r="I101">
            <v>42580.671064814815</v>
          </cell>
          <cell r="J101">
            <v>0</v>
          </cell>
          <cell r="K101" t="str">
            <v>4007/4008</v>
          </cell>
          <cell r="L101" t="str">
            <v>STEWART</v>
          </cell>
          <cell r="M101">
            <v>2.9606481482915115E-2</v>
          </cell>
          <cell r="N101">
            <v>42.633333335397765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https://search-rtdc-monitor-bjffxe2xuh6vdkpspy63sjmuny.us-east-1.es.amazonaws.com/_plugin/kibana/#/discover/Steve-Slow-Train-Analysis-(2080s-and-2083s)?_g=(refreshInterval:(display:Off,section:0,value:0),time:(from:'2016-07-29 14:22:22-0600',mode:absolute,to:'2016-07-29 17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1" t="str">
            <v>N</v>
          </cell>
          <cell r="X101">
            <v>1</v>
          </cell>
          <cell r="Y101">
            <v>23.299800000000001</v>
          </cell>
          <cell r="Z101">
            <v>1.41E-2</v>
          </cell>
          <cell r="AA101">
            <v>23.285700000000002</v>
          </cell>
          <cell r="AB101" t="e">
            <v>#N/A</v>
          </cell>
          <cell r="AC101" t="e">
            <v>#N/A</v>
          </cell>
          <cell r="AD101" t="str">
            <v>0188-29</v>
          </cell>
          <cell r="AE101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102">
          <cell r="A102" t="str">
            <v>189-29</v>
          </cell>
          <cell r="B102">
            <v>4042</v>
          </cell>
          <cell r="C102" t="str">
            <v>DE.1.0.7.0</v>
          </cell>
          <cell r="D102" t="str">
            <v>204:498</v>
          </cell>
          <cell r="E102">
            <v>42580.609872685185</v>
          </cell>
          <cell r="F102">
            <v>42580.610833333332</v>
          </cell>
          <cell r="G102">
            <v>1</v>
          </cell>
          <cell r="H102" t="str">
            <v>204:233293</v>
          </cell>
          <cell r="I102">
            <v>42580.63962962963</v>
          </cell>
          <cell r="J102">
            <v>0</v>
          </cell>
          <cell r="K102" t="str">
            <v>4041/4042</v>
          </cell>
          <cell r="L102" t="str">
            <v>ISHMAEL</v>
          </cell>
          <cell r="M102">
            <v>2.8796296297514345E-2</v>
          </cell>
          <cell r="N102">
            <v>41.466666668420658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https://search-rtdc-monitor-bjffxe2xuh6vdkpspy63sjmuny.us-east-1.es.amazonaws.com/_plugin/kibana/#/discover/Steve-Slow-Train-Analysis-(2080s-and-2083s)?_g=(refreshInterval:(display:Off,section:0,value:0),time:(from:'2016-07-29 13:38:13-0600',mode:absolute,to:'2016-07-29 16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2" t="str">
            <v>N</v>
          </cell>
          <cell r="X102">
            <v>1</v>
          </cell>
          <cell r="Y102">
            <v>4.9799999999999997E-2</v>
          </cell>
          <cell r="Z102">
            <v>23.3293</v>
          </cell>
          <cell r="AA102">
            <v>23.279499999999999</v>
          </cell>
          <cell r="AB102" t="e">
            <v>#N/A</v>
          </cell>
          <cell r="AC102" t="e">
            <v>#N/A</v>
          </cell>
          <cell r="AD102" t="str">
            <v>0189-29</v>
          </cell>
          <cell r="AE102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103">
          <cell r="A103" t="str">
            <v>190-29</v>
          </cell>
          <cell r="B103">
            <v>4041</v>
          </cell>
          <cell r="C103" t="str">
            <v>DE.1.0.7.0</v>
          </cell>
          <cell r="D103" t="str">
            <v>204:232979</v>
          </cell>
          <cell r="E103">
            <v>42580.64503472222</v>
          </cell>
          <cell r="F103">
            <v>42580.646122685182</v>
          </cell>
          <cell r="G103">
            <v>1</v>
          </cell>
          <cell r="H103" t="str">
            <v>204:134</v>
          </cell>
          <cell r="I103">
            <v>42580.682523148149</v>
          </cell>
          <cell r="J103">
            <v>0</v>
          </cell>
          <cell r="K103" t="str">
            <v>4041/4042</v>
          </cell>
          <cell r="L103" t="str">
            <v>ISHMAEL</v>
          </cell>
          <cell r="M103">
            <v>3.6400462966412306E-2</v>
          </cell>
          <cell r="N103">
            <v>52.41666667163372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https://search-rtdc-monitor-bjffxe2xuh6vdkpspy63sjmuny.us-east-1.es.amazonaws.com/_plugin/kibana/#/discover/Steve-Slow-Train-Analysis-(2080s-and-2083s)?_g=(refreshInterval:(display:Off,section:0,value:0),time:(from:'2016-07-29 14:28:51-0600',mode:absolute,to:'2016-07-29 17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3" t="str">
            <v>N</v>
          </cell>
          <cell r="X103">
            <v>1</v>
          </cell>
          <cell r="Y103">
            <v>23.297899999999998</v>
          </cell>
          <cell r="Z103">
            <v>1.34E-2</v>
          </cell>
          <cell r="AA103">
            <v>23.284499999999998</v>
          </cell>
          <cell r="AB103" t="e">
            <v>#N/A</v>
          </cell>
          <cell r="AC103" t="e">
            <v>#N/A</v>
          </cell>
          <cell r="AD103" t="str">
            <v>0190-29</v>
          </cell>
          <cell r="AE103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104">
          <cell r="A104" t="str">
            <v>191-29</v>
          </cell>
          <cell r="B104">
            <v>4038</v>
          </cell>
          <cell r="C104" t="str">
            <v>DE.1.0.7.0</v>
          </cell>
          <cell r="D104" t="str">
            <v>204:469</v>
          </cell>
          <cell r="E104">
            <v>42580.619895833333</v>
          </cell>
          <cell r="F104">
            <v>42580.624328703707</v>
          </cell>
          <cell r="G104">
            <v>6</v>
          </cell>
          <cell r="H104" t="str">
            <v>204:233274</v>
          </cell>
          <cell r="I104">
            <v>42580.650127314817</v>
          </cell>
          <cell r="J104">
            <v>0</v>
          </cell>
          <cell r="K104" t="str">
            <v>4037/4038</v>
          </cell>
          <cell r="L104" t="str">
            <v>HAITHCOX</v>
          </cell>
          <cell r="M104">
            <v>2.5798611110076308E-2</v>
          </cell>
          <cell r="N104">
            <v>37.149999998509884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https://search-rtdc-monitor-bjffxe2xuh6vdkpspy63sjmuny.us-east-1.es.amazonaws.com/_plugin/kibana/#/discover/Steve-Slow-Train-Analysis-(2080s-and-2083s)?_g=(refreshInterval:(display:Off,section:0,value:0),time:(from:'2016-07-29 13:52:39-0600',mode:absolute,to:'2016-07-29 16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4" t="str">
            <v>N</v>
          </cell>
          <cell r="X104">
            <v>1</v>
          </cell>
          <cell r="Y104">
            <v>4.6899999999999997E-2</v>
          </cell>
          <cell r="Z104">
            <v>23.327400000000001</v>
          </cell>
          <cell r="AA104">
            <v>23.2805</v>
          </cell>
          <cell r="AB104" t="e">
            <v>#N/A</v>
          </cell>
          <cell r="AC104" t="e">
            <v>#N/A</v>
          </cell>
          <cell r="AD104" t="str">
            <v>0191-29</v>
          </cell>
          <cell r="AE104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105">
          <cell r="A105" t="str">
            <v>192-29</v>
          </cell>
          <cell r="B105">
            <v>4037</v>
          </cell>
          <cell r="C105" t="str">
            <v>DE.1.0.7.0</v>
          </cell>
          <cell r="D105" t="str">
            <v>204:232967</v>
          </cell>
          <cell r="E105">
            <v>42580.657627314817</v>
          </cell>
          <cell r="F105">
            <v>42580.659259259257</v>
          </cell>
          <cell r="G105">
            <v>2</v>
          </cell>
          <cell r="H105" t="str">
            <v>204:160</v>
          </cell>
          <cell r="I105">
            <v>42580.692280092589</v>
          </cell>
          <cell r="J105">
            <v>0</v>
          </cell>
          <cell r="K105" t="str">
            <v>4037/4038</v>
          </cell>
          <cell r="L105" t="str">
            <v>HAITHCOX</v>
          </cell>
          <cell r="M105">
            <v>3.3020833332557231E-2</v>
          </cell>
          <cell r="N105">
            <v>47.549999998882413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https://search-rtdc-monitor-bjffxe2xuh6vdkpspy63sjmuny.us-east-1.es.amazonaws.com/_plugin/kibana/#/discover/Steve-Slow-Train-Analysis-(2080s-and-2083s)?_g=(refreshInterval:(display:Off,section:0,value:0),time:(from:'2016-07-29 14:46:59-0600',mode:absolute,to:'2016-07-29 17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5" t="str">
            <v>N</v>
          </cell>
          <cell r="X105">
            <v>1</v>
          </cell>
          <cell r="Y105">
            <v>23.296700000000001</v>
          </cell>
          <cell r="Z105">
            <v>1.6E-2</v>
          </cell>
          <cell r="AA105">
            <v>23.280700000000003</v>
          </cell>
          <cell r="AB105" t="e">
            <v>#N/A</v>
          </cell>
          <cell r="AC105" t="e">
            <v>#N/A</v>
          </cell>
          <cell r="AD105" t="str">
            <v>0192-29</v>
          </cell>
          <cell r="AE105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106">
          <cell r="A106" t="str">
            <v>193-29</v>
          </cell>
          <cell r="B106">
            <v>4009</v>
          </cell>
          <cell r="C106" t="str">
            <v>DE.1.0.7.0</v>
          </cell>
          <cell r="D106" t="str">
            <v>204:447</v>
          </cell>
          <cell r="E106">
            <v>42580.63175925926</v>
          </cell>
          <cell r="F106">
            <v>42580.635405092595</v>
          </cell>
          <cell r="G106">
            <v>5</v>
          </cell>
          <cell r="H106" t="str">
            <v>204:233302</v>
          </cell>
          <cell r="I106">
            <v>42580.661111111112</v>
          </cell>
          <cell r="J106">
            <v>0</v>
          </cell>
          <cell r="K106" t="str">
            <v>4009/4010</v>
          </cell>
          <cell r="L106" t="str">
            <v>MOSES</v>
          </cell>
          <cell r="M106">
            <v>2.5706018517666962E-2</v>
          </cell>
          <cell r="N106">
            <v>37.016666665440425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https://search-rtdc-monitor-bjffxe2xuh6vdkpspy63sjmuny.us-east-1.es.amazonaws.com/_plugin/kibana/#/discover/Steve-Slow-Train-Analysis-(2080s-and-2083s)?_g=(refreshInterval:(display:Off,section:0,value:0),time:(from:'2016-07-29 14:09:44-0600',mode:absolute,to:'2016-07-29 16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6" t="str">
            <v>N</v>
          </cell>
          <cell r="X106">
            <v>1</v>
          </cell>
          <cell r="Y106">
            <v>4.4699999999999997E-2</v>
          </cell>
          <cell r="Z106">
            <v>23.330200000000001</v>
          </cell>
          <cell r="AA106">
            <v>23.285500000000003</v>
          </cell>
          <cell r="AB106" t="e">
            <v>#N/A</v>
          </cell>
          <cell r="AC106" t="e">
            <v>#N/A</v>
          </cell>
          <cell r="AD106" t="str">
            <v>0193-29</v>
          </cell>
          <cell r="AE106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107">
          <cell r="A107" t="str">
            <v>194-29</v>
          </cell>
          <cell r="B107">
            <v>4010</v>
          </cell>
          <cell r="C107" t="str">
            <v>DE.1.0.7.0</v>
          </cell>
          <cell r="D107" t="str">
            <v>204:232989</v>
          </cell>
          <cell r="E107">
            <v>42580.671597222223</v>
          </cell>
          <cell r="F107">
            <v>42580.672488425924</v>
          </cell>
          <cell r="G107">
            <v>1</v>
          </cell>
          <cell r="H107" t="str">
            <v>204:141</v>
          </cell>
          <cell r="I107">
            <v>42580.702708333331</v>
          </cell>
          <cell r="J107">
            <v>0</v>
          </cell>
          <cell r="K107" t="str">
            <v>4009/4010</v>
          </cell>
          <cell r="L107" t="str">
            <v>MOSES</v>
          </cell>
          <cell r="M107">
            <v>3.0219907406717539E-2</v>
          </cell>
          <cell r="N107">
            <v>43.516666665673256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https://search-rtdc-monitor-bjffxe2xuh6vdkpspy63sjmuny.us-east-1.es.amazonaws.com/_plugin/kibana/#/discover/Steve-Slow-Train-Analysis-(2080s-and-2083s)?_g=(refreshInterval:(display:Off,section:0,value:0),time:(from:'2016-07-29 15:07:06-0600',mode:absolute,to:'2016-07-29 17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7" t="str">
            <v>N</v>
          </cell>
          <cell r="X107">
            <v>1</v>
          </cell>
          <cell r="Y107">
            <v>23.2989</v>
          </cell>
          <cell r="Z107">
            <v>1.41E-2</v>
          </cell>
          <cell r="AA107">
            <v>23.284800000000001</v>
          </cell>
          <cell r="AB107" t="e">
            <v>#N/A</v>
          </cell>
          <cell r="AC107" t="e">
            <v>#N/A</v>
          </cell>
          <cell r="AD107" t="str">
            <v>0194-29</v>
          </cell>
          <cell r="AE107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108">
          <cell r="A108" t="str">
            <v>195-29</v>
          </cell>
          <cell r="B108">
            <v>4025</v>
          </cell>
          <cell r="C108" t="str">
            <v>DE.1.0.7.0</v>
          </cell>
          <cell r="D108" t="str">
            <v>204:462</v>
          </cell>
          <cell r="E108">
            <v>42580.642847222225</v>
          </cell>
          <cell r="F108">
            <v>42580.646666666667</v>
          </cell>
          <cell r="G108">
            <v>5</v>
          </cell>
          <cell r="H108" t="str">
            <v>204:233299</v>
          </cell>
          <cell r="I108">
            <v>42580.673055555555</v>
          </cell>
          <cell r="J108">
            <v>2</v>
          </cell>
          <cell r="K108" t="str">
            <v>4025/4026</v>
          </cell>
          <cell r="L108" t="str">
            <v>ADANE</v>
          </cell>
          <cell r="M108">
            <v>2.6388888887595385E-2</v>
          </cell>
          <cell r="N108">
            <v>37.999999998137355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https://search-rtdc-monitor-bjffxe2xuh6vdkpspy63sjmuny.us-east-1.es.amazonaws.com/_plugin/kibana/#/discover/Steve-Slow-Train-Analysis-(2080s-and-2083s)?_g=(refreshInterval:(display:Off,section:0,value:0),time:(from:'2016-07-29 14:25:42-0600',mode:absolute,to:'2016-07-29 17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8" t="str">
            <v>N</v>
          </cell>
          <cell r="X108">
            <v>1</v>
          </cell>
          <cell r="Y108">
            <v>4.6199999999999998E-2</v>
          </cell>
          <cell r="Z108">
            <v>23.329899999999999</v>
          </cell>
          <cell r="AA108">
            <v>23.2837</v>
          </cell>
          <cell r="AB108">
            <v>43651</v>
          </cell>
          <cell r="AC108" t="str">
            <v>SIGNAL</v>
          </cell>
          <cell r="AD108" t="str">
            <v>0195-29</v>
          </cell>
          <cell r="AE108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109">
          <cell r="A109" t="str">
            <v>196-29</v>
          </cell>
          <cell r="B109">
            <v>4026</v>
          </cell>
          <cell r="C109" t="str">
            <v>DE.1.0.7.0</v>
          </cell>
          <cell r="D109" t="str">
            <v>204:232961</v>
          </cell>
          <cell r="E109">
            <v>42580.683171296296</v>
          </cell>
          <cell r="F109">
            <v>42580.684131944443</v>
          </cell>
          <cell r="G109">
            <v>1</v>
          </cell>
          <cell r="H109" t="str">
            <v>204:139</v>
          </cell>
          <cell r="I109">
            <v>42580.711087962962</v>
          </cell>
          <cell r="J109">
            <v>1</v>
          </cell>
          <cell r="K109" t="str">
            <v>4025/4026</v>
          </cell>
          <cell r="L109" t="str">
            <v>ADANE</v>
          </cell>
          <cell r="M109">
            <v>2.6956018518831115E-2</v>
          </cell>
          <cell r="N109">
            <v>38.816666667116806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https://search-rtdc-monitor-bjffxe2xuh6vdkpspy63sjmuny.us-east-1.es.amazonaws.com/_plugin/kibana/#/discover/Steve-Slow-Train-Analysis-(2080s-and-2083s)?_g=(refreshInterval:(display:Off,section:0,value:0),time:(from:'2016-07-29 15:23:46-0600',mode:absolute,to:'2016-07-29 18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9" t="str">
            <v>N</v>
          </cell>
          <cell r="X109">
            <v>1</v>
          </cell>
          <cell r="Y109">
            <v>23.296099999999999</v>
          </cell>
          <cell r="Z109">
            <v>1.3899999999999999E-2</v>
          </cell>
          <cell r="AA109">
            <v>23.2822</v>
          </cell>
          <cell r="AB109">
            <v>229055</v>
          </cell>
          <cell r="AC109" t="str">
            <v>PERMANENT SPEED RESTRICTION</v>
          </cell>
          <cell r="AD109" t="str">
            <v>0196-29</v>
          </cell>
          <cell r="AE109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110">
          <cell r="A110" t="str">
            <v>197-29</v>
          </cell>
          <cell r="B110">
            <v>4027</v>
          </cell>
          <cell r="C110" t="str">
            <v>DE.1.0.7.0</v>
          </cell>
          <cell r="D110" t="str">
            <v>204:469</v>
          </cell>
          <cell r="E110">
            <v>42580.653240740743</v>
          </cell>
          <cell r="F110">
            <v>42580.654513888891</v>
          </cell>
          <cell r="G110">
            <v>1</v>
          </cell>
          <cell r="H110" t="str">
            <v>204:233298</v>
          </cell>
          <cell r="I110">
            <v>42580.682650462964</v>
          </cell>
          <cell r="J110">
            <v>0</v>
          </cell>
          <cell r="K110" t="str">
            <v>4027/4028</v>
          </cell>
          <cell r="L110" t="str">
            <v>STAMBAUGH</v>
          </cell>
          <cell r="M110">
            <v>2.8136574073869269E-2</v>
          </cell>
          <cell r="N110">
            <v>40.516666666371748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https://search-rtdc-monitor-bjffxe2xuh6vdkpspy63sjmuny.us-east-1.es.amazonaws.com/_plugin/kibana/#/discover/Steve-Slow-Train-Analysis-(2080s-and-2083s)?_g=(refreshInterval:(display:Off,section:0,value:0),time:(from:'2016-07-29 14:40:40-0600',mode:absolute,to:'2016-07-29 17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0" t="str">
            <v>N</v>
          </cell>
          <cell r="X110">
            <v>1</v>
          </cell>
          <cell r="Y110">
            <v>4.6899999999999997E-2</v>
          </cell>
          <cell r="Z110">
            <v>23.329799999999999</v>
          </cell>
          <cell r="AA110">
            <v>23.282899999999998</v>
          </cell>
          <cell r="AB110" t="e">
            <v>#N/A</v>
          </cell>
          <cell r="AC110" t="e">
            <v>#N/A</v>
          </cell>
          <cell r="AD110" t="str">
            <v>0197-29</v>
          </cell>
          <cell r="AE110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111">
          <cell r="A111" t="str">
            <v>198-29</v>
          </cell>
          <cell r="B111">
            <v>4028</v>
          </cell>
          <cell r="C111" t="str">
            <v>DE.1.0.7.0</v>
          </cell>
          <cell r="D111" t="str">
            <v>204:232981</v>
          </cell>
          <cell r="E111">
            <v>42580.691527777781</v>
          </cell>
          <cell r="F111">
            <v>42580.692673611113</v>
          </cell>
          <cell r="G111">
            <v>1</v>
          </cell>
          <cell r="H111" t="str">
            <v>204:152</v>
          </cell>
          <cell r="I111">
            <v>42580.72315972222</v>
          </cell>
          <cell r="J111">
            <v>0</v>
          </cell>
          <cell r="K111" t="str">
            <v>4027/4028</v>
          </cell>
          <cell r="L111" t="str">
            <v>STAMBAUGH</v>
          </cell>
          <cell r="M111">
            <v>3.0486111107165925E-2</v>
          </cell>
          <cell r="N111">
            <v>43.899999994318932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https://search-rtdc-monitor-bjffxe2xuh6vdkpspy63sjmuny.us-east-1.es.amazonaws.com/_plugin/kibana/#/discover/Steve-Slow-Train-Analysis-(2080s-and-2083s)?_g=(refreshInterval:(display:Off,section:0,value:0),time:(from:'2016-07-29 15:35:48-0600',mode:absolute,to:'2016-07-29 18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1" t="str">
            <v>N</v>
          </cell>
          <cell r="X111">
            <v>1</v>
          </cell>
          <cell r="Y111">
            <v>23.298100000000002</v>
          </cell>
          <cell r="Z111">
            <v>1.52E-2</v>
          </cell>
          <cell r="AA111">
            <v>23.282900000000001</v>
          </cell>
          <cell r="AB111" t="e">
            <v>#N/A</v>
          </cell>
          <cell r="AC111" t="e">
            <v>#N/A</v>
          </cell>
          <cell r="AD111" t="str">
            <v>0198-29</v>
          </cell>
          <cell r="AE111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112">
          <cell r="A112" t="str">
            <v>199-29</v>
          </cell>
          <cell r="B112">
            <v>4020</v>
          </cell>
          <cell r="C112" t="str">
            <v>DE.1.0.7.0</v>
          </cell>
          <cell r="D112" t="str">
            <v>204:1503</v>
          </cell>
          <cell r="E112">
            <v>42580.666331018518</v>
          </cell>
          <cell r="F112">
            <v>42580.667615740742</v>
          </cell>
          <cell r="G112">
            <v>1</v>
          </cell>
          <cell r="H112" t="str">
            <v>204:233316</v>
          </cell>
          <cell r="I112">
            <v>42580.693159722221</v>
          </cell>
          <cell r="J112">
            <v>0</v>
          </cell>
          <cell r="K112" t="str">
            <v>4019/4020</v>
          </cell>
          <cell r="L112" t="str">
            <v>WEBSTER</v>
          </cell>
          <cell r="M112">
            <v>2.5543981479131617E-2</v>
          </cell>
          <cell r="N112">
            <v>36.783333329949528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https://search-rtdc-monitor-bjffxe2xuh6vdkpspy63sjmuny.us-east-1.es.amazonaws.com/_plugin/kibana/#/discover/Steve-Slow-Train-Analysis-(2080s-and-2083s)?_g=(refreshInterval:(display:Off,section:0,value:0),time:(from:'2016-07-29 14:59:31-0600',mode:absolute,to:'2016-07-29 17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2" t="str">
            <v>N</v>
          </cell>
          <cell r="X112">
            <v>1</v>
          </cell>
          <cell r="Y112">
            <v>0.15029999999999999</v>
          </cell>
          <cell r="Z112">
            <v>23.331600000000002</v>
          </cell>
          <cell r="AA112">
            <v>23.1813</v>
          </cell>
          <cell r="AB112" t="e">
            <v>#N/A</v>
          </cell>
          <cell r="AC112" t="e">
            <v>#N/A</v>
          </cell>
          <cell r="AD112" t="str">
            <v>0199-29</v>
          </cell>
          <cell r="AE112" t="str">
    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    </cell>
        </row>
        <row r="113">
          <cell r="A113" t="str">
            <v>200-29</v>
          </cell>
          <cell r="B113">
            <v>4019</v>
          </cell>
          <cell r="C113" t="str">
            <v>DE.1.0.7.0</v>
          </cell>
          <cell r="D113" t="str">
            <v>204:232990</v>
          </cell>
          <cell r="E113">
            <v>42580.702731481484</v>
          </cell>
          <cell r="F113">
            <v>42580.703946759262</v>
          </cell>
          <cell r="G113">
            <v>1</v>
          </cell>
          <cell r="H113" t="str">
            <v>204:147</v>
          </cell>
          <cell r="I113">
            <v>42580.733206018522</v>
          </cell>
          <cell r="J113">
            <v>0</v>
          </cell>
          <cell r="K113" t="str">
            <v>4019/4020</v>
          </cell>
          <cell r="L113" t="str">
            <v>WEBSTER</v>
          </cell>
          <cell r="M113">
            <v>2.9259259259561077E-2</v>
          </cell>
          <cell r="N113">
            <v>42.133333333767951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https://search-rtdc-monitor-bjffxe2xuh6vdkpspy63sjmuny.us-east-1.es.amazonaws.com/_plugin/kibana/#/discover/Steve-Slow-Train-Analysis-(2080s-and-2083s)?_g=(refreshInterval:(display:Off,section:0,value:0),time:(from:'2016-07-29 15:51:56-0600',mode:absolute,to:'2016-07-29 18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3" t="str">
            <v>N</v>
          </cell>
          <cell r="X113">
            <v>1</v>
          </cell>
          <cell r="Y113">
            <v>23.298999999999999</v>
          </cell>
          <cell r="Z113">
            <v>1.47E-2</v>
          </cell>
          <cell r="AA113">
            <v>23.284299999999998</v>
          </cell>
          <cell r="AB113" t="e">
            <v>#N/A</v>
          </cell>
          <cell r="AC113" t="e">
            <v>#N/A</v>
          </cell>
          <cell r="AD113" t="str">
            <v>0200-29</v>
          </cell>
          <cell r="AE113" t="str">
            <v>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 &amp; 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</v>
          </cell>
        </row>
        <row r="114">
          <cell r="A114" t="str">
            <v>201-29</v>
          </cell>
          <cell r="B114">
            <v>4007</v>
          </cell>
          <cell r="C114" t="str">
            <v>DE.1.0.7.0</v>
          </cell>
          <cell r="D114" t="str">
            <v>204:442</v>
          </cell>
          <cell r="E114">
            <v>42580.67396990741</v>
          </cell>
          <cell r="F114">
            <v>42580.675173611111</v>
          </cell>
          <cell r="G114">
            <v>1</v>
          </cell>
          <cell r="H114" t="str">
            <v>204:233306</v>
          </cell>
          <cell r="I114">
            <v>42580.702337962961</v>
          </cell>
          <cell r="J114">
            <v>0</v>
          </cell>
          <cell r="K114" t="str">
            <v>4007/4008</v>
          </cell>
          <cell r="L114" t="str">
            <v>STEWART</v>
          </cell>
          <cell r="M114">
            <v>2.7164351849933155E-2</v>
          </cell>
          <cell r="N114">
            <v>39.116666663903743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https://search-rtdc-monitor-bjffxe2xuh6vdkpspy63sjmuny.us-east-1.es.amazonaws.com/_plugin/kibana/#/discover/Steve-Slow-Train-Analysis-(2080s-and-2083s)?_g=(refreshInterval:(display:Off,section:0,value:0),time:(from:'2016-07-29 15:10:31-0600',mode:absolute,to:'2016-07-29 17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4" t="str">
            <v>N</v>
          </cell>
          <cell r="X114">
            <v>1</v>
          </cell>
          <cell r="Y114">
            <v>4.4200000000000003E-2</v>
          </cell>
          <cell r="Z114">
            <v>23.3306</v>
          </cell>
          <cell r="AA114">
            <v>23.2864</v>
          </cell>
          <cell r="AB114" t="e">
            <v>#N/A</v>
          </cell>
          <cell r="AC114" t="e">
            <v>#N/A</v>
          </cell>
          <cell r="AD114" t="str">
            <v>0201-29</v>
          </cell>
          <cell r="AE114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115">
          <cell r="A115" t="str">
            <v>202-29</v>
          </cell>
          <cell r="B115">
            <v>4008</v>
          </cell>
          <cell r="C115" t="str">
            <v>DE.1.0.7.0</v>
          </cell>
          <cell r="D115" t="str">
            <v>204:232981</v>
          </cell>
          <cell r="E115">
            <v>42580.712453703702</v>
          </cell>
          <cell r="F115">
            <v>42580.713564814818</v>
          </cell>
          <cell r="G115">
            <v>1</v>
          </cell>
          <cell r="H115" t="str">
            <v>204:172</v>
          </cell>
          <cell r="I115">
            <v>42580.74291666667</v>
          </cell>
          <cell r="J115">
            <v>0</v>
          </cell>
          <cell r="K115" t="str">
            <v>4007/4008</v>
          </cell>
          <cell r="L115" t="str">
            <v>STEWART</v>
          </cell>
          <cell r="M115">
            <v>2.9351851851970423E-2</v>
          </cell>
          <cell r="N115">
            <v>42.266666666837409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https://search-rtdc-monitor-bjffxe2xuh6vdkpspy63sjmuny.us-east-1.es.amazonaws.com/_plugin/kibana/#/discover/Steve-Slow-Train-Analysis-(2080s-and-2083s)?_g=(refreshInterval:(display:Off,section:0,value:0),time:(from:'2016-07-29 16:05:56-0600',mode:absolute,to:'2016-07-29 18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5" t="str">
            <v>N</v>
          </cell>
          <cell r="X115">
            <v>1</v>
          </cell>
          <cell r="Y115">
            <v>23.298100000000002</v>
          </cell>
          <cell r="Z115">
            <v>1.72E-2</v>
          </cell>
          <cell r="AA115">
            <v>23.280900000000003</v>
          </cell>
          <cell r="AB115" t="e">
            <v>#N/A</v>
          </cell>
          <cell r="AC115" t="e">
            <v>#N/A</v>
          </cell>
          <cell r="AD115" t="str">
            <v>0202-29</v>
          </cell>
          <cell r="AE115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116">
          <cell r="A116" t="str">
            <v>203-29</v>
          </cell>
          <cell r="B116">
            <v>4042</v>
          </cell>
          <cell r="C116" t="str">
            <v>DE.1.0.7.0</v>
          </cell>
          <cell r="D116" t="str">
            <v>204:438</v>
          </cell>
          <cell r="E116">
            <v>42580.684270833335</v>
          </cell>
          <cell r="F116">
            <v>42580.685740740744</v>
          </cell>
          <cell r="G116">
            <v>2</v>
          </cell>
          <cell r="H116" t="str">
            <v>204:233303</v>
          </cell>
          <cell r="I116">
            <v>42580.712835648148</v>
          </cell>
          <cell r="J116">
            <v>1</v>
          </cell>
          <cell r="K116" t="str">
            <v>4041/4042</v>
          </cell>
          <cell r="L116" t="str">
            <v>MAYBERRY</v>
          </cell>
          <cell r="M116">
            <v>2.7094907403807156E-2</v>
          </cell>
          <cell r="N116">
            <v>39.016666661482304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https://search-rtdc-monitor-bjffxe2xuh6vdkpspy63sjmuny.us-east-1.es.amazonaws.com/_plugin/kibana/#/discover/Steve-Slow-Train-Analysis-(2080s-and-2083s)?_g=(refreshInterval:(display:Off,section:0,value:0),time:(from:'2016-07-29 15:25:21-0600',mode:absolute,to:'2016-07-29 18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16" t="str">
            <v>N</v>
          </cell>
          <cell r="X116">
            <v>1</v>
          </cell>
          <cell r="Y116">
            <v>4.3799999999999999E-2</v>
          </cell>
          <cell r="Z116">
            <v>23.330300000000001</v>
          </cell>
          <cell r="AA116">
            <v>23.2865</v>
          </cell>
          <cell r="AB116">
            <v>17867</v>
          </cell>
          <cell r="AC116" t="str">
            <v>PERMANENT SPEED RESTRICTION</v>
          </cell>
          <cell r="AD116" t="str">
            <v>0203-29</v>
          </cell>
          <cell r="AE116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117">
          <cell r="A117" t="str">
            <v>204-29</v>
          </cell>
          <cell r="B117">
            <v>4041</v>
          </cell>
          <cell r="C117" t="str">
            <v>DE.1.0.7.0</v>
          </cell>
          <cell r="D117" t="str">
            <v>204:232969</v>
          </cell>
          <cell r="E117">
            <v>42580.716678240744</v>
          </cell>
          <cell r="F117">
            <v>42580.717916666668</v>
          </cell>
          <cell r="G117">
            <v>1</v>
          </cell>
          <cell r="H117" t="str">
            <v>204:143</v>
          </cell>
          <cell r="I117">
            <v>42580.754745370374</v>
          </cell>
          <cell r="J117">
            <v>1</v>
          </cell>
          <cell r="K117" t="str">
            <v>4041/4042</v>
          </cell>
          <cell r="L117" t="str">
            <v>MAYBERRY</v>
          </cell>
          <cell r="M117">
            <v>3.6828703705396038E-2</v>
          </cell>
          <cell r="N117">
            <v>53.033333335770294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https://search-rtdc-monitor-bjffxe2xuh6vdkpspy63sjmuny.us-east-1.es.amazonaws.com/_plugin/kibana/#/discover/Steve-Slow-Train-Analysis-(2080s-and-2083s)?_g=(refreshInterval:(display:Off,section:0,value:0),time:(from:'2016-07-29 16:12:01-0600',mode:absolute,to:'2016-07-29 19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17" t="str">
            <v>N</v>
          </cell>
          <cell r="X117">
            <v>1</v>
          </cell>
          <cell r="Y117">
            <v>23.296900000000001</v>
          </cell>
          <cell r="Z117">
            <v>1.43E-2</v>
          </cell>
          <cell r="AA117">
            <v>23.282600000000002</v>
          </cell>
          <cell r="AB117">
            <v>224244</v>
          </cell>
          <cell r="AC117" t="str">
            <v>SIGNAL</v>
          </cell>
          <cell r="AD117" t="str">
            <v>0204-29</v>
          </cell>
          <cell r="AE117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118">
          <cell r="A118" t="str">
            <v>205-29</v>
          </cell>
          <cell r="B118">
            <v>4038</v>
          </cell>
          <cell r="C118" t="str">
            <v>DE.1.0.7.0</v>
          </cell>
          <cell r="D118" t="str">
            <v>204:460</v>
          </cell>
          <cell r="E118">
            <v>42580.694305555553</v>
          </cell>
          <cell r="F118">
            <v>42580.698101851849</v>
          </cell>
          <cell r="G118">
            <v>5</v>
          </cell>
          <cell r="H118" t="str">
            <v>204:233315</v>
          </cell>
          <cell r="I118">
            <v>42580.723622685182</v>
          </cell>
          <cell r="J118">
            <v>0</v>
          </cell>
          <cell r="K118" t="str">
            <v>4037/4038</v>
          </cell>
          <cell r="L118" t="str">
            <v>HAITHCOX</v>
          </cell>
          <cell r="M118">
            <v>2.5520833332848269E-2</v>
          </cell>
          <cell r="N118">
            <v>36.749999999301508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https://search-rtdc-monitor-bjffxe2xuh6vdkpspy63sjmuny.us-east-1.es.amazonaws.com/_plugin/kibana/#/discover/Steve-Slow-Train-Analysis-(2080s-and-2083s)?_g=(refreshInterval:(display:Off,section:0,value:0),time:(from:'2016-07-29 15:39:48-0600',mode:absolute,to:'2016-07-29 18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18" t="str">
            <v>N</v>
          </cell>
          <cell r="X118">
            <v>1</v>
          </cell>
          <cell r="Y118">
            <v>4.5999999999999999E-2</v>
          </cell>
          <cell r="Z118">
            <v>23.331499999999998</v>
          </cell>
          <cell r="AA118">
            <v>23.285499999999999</v>
          </cell>
          <cell r="AB118" t="e">
            <v>#N/A</v>
          </cell>
          <cell r="AC118" t="e">
            <v>#N/A</v>
          </cell>
          <cell r="AD118" t="str">
            <v>0205-29</v>
          </cell>
          <cell r="AE118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119">
          <cell r="A119" t="str">
            <v>206-29</v>
          </cell>
          <cell r="B119">
            <v>4037</v>
          </cell>
          <cell r="C119" t="str">
            <v>DE.1.0.7.0</v>
          </cell>
          <cell r="D119" t="str">
            <v>204:232989</v>
          </cell>
          <cell r="E119">
            <v>42580.73369212963</v>
          </cell>
          <cell r="F119">
            <v>42580.734467592592</v>
          </cell>
          <cell r="G119">
            <v>1</v>
          </cell>
          <cell r="H119" t="str">
            <v>204:238</v>
          </cell>
          <cell r="I119">
            <v>42580.765324074076</v>
          </cell>
          <cell r="J119">
            <v>1</v>
          </cell>
          <cell r="K119" t="str">
            <v>4037/4038</v>
          </cell>
          <cell r="L119" t="str">
            <v>HAITHCOX</v>
          </cell>
          <cell r="M119">
            <v>3.0856481484079268E-2</v>
          </cell>
          <cell r="N119">
            <v>44.433333337074146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https://search-rtdc-monitor-bjffxe2xuh6vdkpspy63sjmuny.us-east-1.es.amazonaws.com/_plugin/kibana/#/discover/Steve-Slow-Train-Analysis-(2080s-and-2083s)?_g=(refreshInterval:(display:Off,section:0,value:0),time:(from:'2016-07-29 16:36:31-0600',mode:absolute,to:'2016-07-29 19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19" t="str">
            <v>N</v>
          </cell>
          <cell r="X119">
            <v>1</v>
          </cell>
          <cell r="Y119">
            <v>23.2989</v>
          </cell>
          <cell r="Z119">
            <v>2.3800000000000002E-2</v>
          </cell>
          <cell r="AA119">
            <v>23.275099999999998</v>
          </cell>
          <cell r="AB119" t="e">
            <v>#N/A</v>
          </cell>
          <cell r="AC119" t="e">
            <v>#N/A</v>
          </cell>
          <cell r="AD119" t="str">
            <v>0206-29</v>
          </cell>
          <cell r="AE119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120">
          <cell r="A120" t="str">
            <v>207-29</v>
          </cell>
          <cell r="B120">
            <v>4009</v>
          </cell>
          <cell r="C120" t="str">
            <v>DE.1.0.7.0</v>
          </cell>
          <cell r="D120" t="str">
            <v>204:435</v>
          </cell>
          <cell r="E120">
            <v>42580.70516203704</v>
          </cell>
          <cell r="F120">
            <v>42580.706331018519</v>
          </cell>
          <cell r="G120">
            <v>1</v>
          </cell>
          <cell r="H120" t="str">
            <v>204:233303</v>
          </cell>
          <cell r="I120">
            <v>42580.733784722222</v>
          </cell>
          <cell r="J120">
            <v>0</v>
          </cell>
          <cell r="K120" t="str">
            <v>4009/4010</v>
          </cell>
          <cell r="L120" t="str">
            <v>MOSES</v>
          </cell>
          <cell r="M120">
            <v>2.7453703703940846E-2</v>
          </cell>
          <cell r="N120">
            <v>39.533333333674818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https://search-rtdc-monitor-bjffxe2xuh6vdkpspy63sjmuny.us-east-1.es.amazonaws.com/_plugin/kibana/#/discover/Steve-Slow-Train-Analysis-(2080s-and-2083s)?_g=(refreshInterval:(display:Off,section:0,value:0),time:(from:'2016-07-29 15:55:26-0600',mode:absolute,to:'2016-07-29 18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0" t="str">
            <v>N</v>
          </cell>
          <cell r="X120">
            <v>1</v>
          </cell>
          <cell r="Y120">
            <v>4.3499999999999997E-2</v>
          </cell>
          <cell r="Z120">
            <v>23.330300000000001</v>
          </cell>
          <cell r="AA120">
            <v>23.286799999999999</v>
          </cell>
          <cell r="AB120" t="e">
            <v>#N/A</v>
          </cell>
          <cell r="AC120" t="e">
            <v>#N/A</v>
          </cell>
          <cell r="AD120" t="str">
            <v>0207-29</v>
          </cell>
          <cell r="AE120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121">
          <cell r="A121" t="str">
            <v>208-29</v>
          </cell>
          <cell r="B121">
            <v>4010</v>
          </cell>
          <cell r="C121" t="str">
            <v>DE.1.0.7.0</v>
          </cell>
          <cell r="D121" t="str">
            <v>204:232982</v>
          </cell>
          <cell r="E121">
            <v>42580.744340277779</v>
          </cell>
          <cell r="F121">
            <v>42580.74559027778</v>
          </cell>
          <cell r="G121">
            <v>1</v>
          </cell>
          <cell r="H121" t="str">
            <v>204:150</v>
          </cell>
          <cell r="I121">
            <v>42580.774305555555</v>
          </cell>
          <cell r="J121">
            <v>0</v>
          </cell>
          <cell r="K121" t="str">
            <v>4009/4010</v>
          </cell>
          <cell r="L121" t="str">
            <v>MOSES</v>
          </cell>
          <cell r="M121">
            <v>2.8715277774608694E-2</v>
          </cell>
          <cell r="N121">
            <v>41.349999995436519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https://search-rtdc-monitor-bjffxe2xuh6vdkpspy63sjmuny.us-east-1.es.amazonaws.com/_plugin/kibana/#/discover/Steve-Slow-Train-Analysis-(2080s-and-2083s)?_g=(refreshInterval:(display:Off,section:0,value:0),time:(from:'2016-07-29 16:51:51-0600',mode:absolute,to:'2016-07-29 19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1" t="str">
            <v>N</v>
          </cell>
          <cell r="X121">
            <v>1</v>
          </cell>
          <cell r="Y121">
            <v>23.298200000000001</v>
          </cell>
          <cell r="Z121">
            <v>1.4999999999999999E-2</v>
          </cell>
          <cell r="AA121">
            <v>23.283200000000001</v>
          </cell>
          <cell r="AB121" t="e">
            <v>#N/A</v>
          </cell>
          <cell r="AC121" t="e">
            <v>#N/A</v>
          </cell>
          <cell r="AD121" t="str">
            <v>0208-29</v>
          </cell>
          <cell r="AE121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122">
          <cell r="A122" t="str">
            <v>209-29</v>
          </cell>
          <cell r="B122">
            <v>4025</v>
          </cell>
          <cell r="C122" t="str">
            <v>DE.1.0.7.0</v>
          </cell>
          <cell r="D122" t="str">
            <v>204:453</v>
          </cell>
          <cell r="E122">
            <v>42580.71466435185</v>
          </cell>
          <cell r="F122">
            <v>42580.715474537035</v>
          </cell>
          <cell r="G122">
            <v>1</v>
          </cell>
          <cell r="H122" t="str">
            <v>204:233304</v>
          </cell>
          <cell r="I122">
            <v>42580.743472222224</v>
          </cell>
          <cell r="J122">
            <v>0</v>
          </cell>
          <cell r="K122" t="str">
            <v>4025/4026</v>
          </cell>
          <cell r="L122" t="str">
            <v>ADANE</v>
          </cell>
          <cell r="M122">
            <v>2.7997685188893229E-2</v>
          </cell>
          <cell r="N122">
            <v>40.316666672006249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https://search-rtdc-monitor-bjffxe2xuh6vdkpspy63sjmuny.us-east-1.es.amazonaws.com/_plugin/kibana/#/discover/Steve-Slow-Train-Analysis-(2080s-and-2083s)?_g=(refreshInterval:(display:Off,section:0,value:0),time:(from:'2016-07-29 16:09:07-0600',mode:absolute,to:'2016-07-29 18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2" t="str">
            <v>N</v>
          </cell>
          <cell r="X122">
            <v>1</v>
          </cell>
          <cell r="Y122">
            <v>4.53E-2</v>
          </cell>
          <cell r="Z122">
            <v>23.330400000000001</v>
          </cell>
          <cell r="AA122">
            <v>23.2851</v>
          </cell>
          <cell r="AB122" t="e">
            <v>#N/A</v>
          </cell>
          <cell r="AC122" t="e">
            <v>#N/A</v>
          </cell>
          <cell r="AD122" t="str">
            <v>0209-29</v>
          </cell>
          <cell r="AE122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123">
          <cell r="A123" t="str">
            <v>210-29</v>
          </cell>
          <cell r="B123">
            <v>4026</v>
          </cell>
          <cell r="C123" t="str">
            <v>DE.1.0.7.0</v>
          </cell>
          <cell r="D123" t="str">
            <v>204:232993</v>
          </cell>
          <cell r="E123">
            <v>42580.752523148149</v>
          </cell>
          <cell r="F123">
            <v>42580.753888888888</v>
          </cell>
          <cell r="G123">
            <v>1</v>
          </cell>
          <cell r="H123" t="str">
            <v>204:149</v>
          </cell>
          <cell r="I123">
            <v>42580.78402777778</v>
          </cell>
          <cell r="J123">
            <v>1</v>
          </cell>
          <cell r="K123" t="str">
            <v>4025/4026</v>
          </cell>
          <cell r="L123" t="str">
            <v>ADANE</v>
          </cell>
          <cell r="M123">
            <v>3.0138888891087845E-2</v>
          </cell>
          <cell r="N123">
            <v>43.400000003166497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https://search-rtdc-monitor-bjffxe2xuh6vdkpspy63sjmuny.us-east-1.es.amazonaws.com/_plugin/kibana/#/discover/Steve-Slow-Train-Analysis-(2080s-and-2083s)?_g=(refreshInterval:(display:Off,section:0,value:0),time:(from:'2016-07-29 17:03:38-0600',mode:absolute,to:'2016-07-29 19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3" t="str">
            <v>N</v>
          </cell>
          <cell r="X123">
            <v>1</v>
          </cell>
          <cell r="Y123">
            <v>23.299299999999999</v>
          </cell>
          <cell r="Z123">
            <v>1.49E-2</v>
          </cell>
          <cell r="AA123">
            <v>23.284399999999998</v>
          </cell>
          <cell r="AB123">
            <v>21848</v>
          </cell>
          <cell r="AC123" t="str">
            <v>PERMANENT SPEED RESTRICTION</v>
          </cell>
          <cell r="AD123" t="str">
            <v>0210-29</v>
          </cell>
          <cell r="AE123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124">
          <cell r="A124" t="str">
            <v>211-29</v>
          </cell>
          <cell r="B124">
            <v>4027</v>
          </cell>
          <cell r="C124" t="str">
            <v>DE.1.0.7.0</v>
          </cell>
          <cell r="D124" t="str">
            <v>204:464</v>
          </cell>
          <cell r="E124">
            <v>42580.726446759261</v>
          </cell>
          <cell r="F124">
            <v>42580.727731481478</v>
          </cell>
          <cell r="G124">
            <v>1</v>
          </cell>
          <cell r="H124" t="str">
            <v>204:233299</v>
          </cell>
          <cell r="I124">
            <v>42580.755462962959</v>
          </cell>
          <cell r="J124">
            <v>0</v>
          </cell>
          <cell r="K124" t="str">
            <v>4027/4028</v>
          </cell>
          <cell r="L124" t="str">
            <v>STAMBAUGH</v>
          </cell>
          <cell r="M124">
            <v>2.7731481481168885E-2</v>
          </cell>
          <cell r="N124">
            <v>39.933333332883194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https://search-rtdc-monitor-bjffxe2xuh6vdkpspy63sjmuny.us-east-1.es.amazonaws.com/_plugin/kibana/#/discover/Steve-Slow-Train-Analysis-(2080s-and-2083s)?_g=(refreshInterval:(display:Off,section:0,value:0),time:(from:'2016-07-29 16:26:05-0600',mode:absolute,to:'2016-07-29 19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4" t="str">
            <v>N</v>
          </cell>
          <cell r="X124">
            <v>1</v>
          </cell>
          <cell r="Y124">
            <v>4.6399999999999997E-2</v>
          </cell>
          <cell r="Z124">
            <v>23.329899999999999</v>
          </cell>
          <cell r="AA124">
            <v>23.2835</v>
          </cell>
          <cell r="AB124" t="e">
            <v>#N/A</v>
          </cell>
          <cell r="AC124" t="e">
            <v>#N/A</v>
          </cell>
          <cell r="AD124" t="str">
            <v>0211-29</v>
          </cell>
          <cell r="AE124" t="str">
            <v>aws s3 cp s3://rtdc.mdm.uploadarchive/RTDC4027/2016-07-29/ "C:\Users\stu\Documents\Analysis\2016-02-23 RTDC Observations"\RTDC4027\2016-07-29 --recursive &amp; "C:\Users\stu\Documents\GitHub\mrs-test-scripts\Headless Mode &amp; Sideloading\WalkAndUnGZ.bat" "C:\Users\stu\Documents\Analysis\2016-02-23 RTDC Observations"\RTDC4027\2016-07-29 &amp; 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</v>
          </cell>
        </row>
        <row r="125">
          <cell r="A125" t="str">
            <v>212-29</v>
          </cell>
          <cell r="B125">
            <v>4028</v>
          </cell>
          <cell r="C125" t="str">
            <v>DE.1.0.7.0</v>
          </cell>
          <cell r="D125" t="str">
            <v>204:232984</v>
          </cell>
          <cell r="E125">
            <v>42580.764710648145</v>
          </cell>
          <cell r="F125">
            <v>42580.765960648147</v>
          </cell>
          <cell r="G125">
            <v>1</v>
          </cell>
          <cell r="H125" t="str">
            <v>204:167</v>
          </cell>
          <cell r="I125">
            <v>42580.79583333333</v>
          </cell>
          <cell r="J125">
            <v>1</v>
          </cell>
          <cell r="K125" t="str">
            <v>4027/4028</v>
          </cell>
          <cell r="L125" t="str">
            <v>STAMBAUGH</v>
          </cell>
          <cell r="M125">
            <v>2.9872685183363501E-2</v>
          </cell>
          <cell r="N125">
            <v>43.016666664043441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https://search-rtdc-monitor-bjffxe2xuh6vdkpspy63sjmuny.us-east-1.es.amazonaws.com/_plugin/kibana/#/discover/Steve-Slow-Train-Analysis-(2080s-and-2083s)?_g=(refreshInterval:(display:Off,section:0,value:0),time:(from:'2016-07-29 17:21:11-0600',mode:absolute,to:'2016-07-29 20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5" t="str">
            <v>N</v>
          </cell>
          <cell r="X125">
            <v>1</v>
          </cell>
          <cell r="Y125">
            <v>23.298400000000001</v>
          </cell>
          <cell r="Z125">
            <v>1.67E-2</v>
          </cell>
          <cell r="AA125">
            <v>23.281700000000001</v>
          </cell>
          <cell r="AB125" t="e">
            <v>#N/A</v>
          </cell>
          <cell r="AC125" t="e">
            <v>#N/A</v>
          </cell>
          <cell r="AD125" t="str">
            <v>0212-29</v>
          </cell>
          <cell r="AE125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126">
          <cell r="A126" t="str">
            <v>213-29</v>
          </cell>
          <cell r="B126">
            <v>4020</v>
          </cell>
          <cell r="C126" t="str">
            <v>DE.1.0.7.0</v>
          </cell>
          <cell r="D126" t="str">
            <v>204:478</v>
          </cell>
          <cell r="E126">
            <v>42580.735254629632</v>
          </cell>
          <cell r="F126">
            <v>42580.73641203704</v>
          </cell>
          <cell r="G126">
            <v>1</v>
          </cell>
          <cell r="H126" t="str">
            <v>204:233306</v>
          </cell>
          <cell r="I126">
            <v>42580.765011574076</v>
          </cell>
          <cell r="J126">
            <v>0</v>
          </cell>
          <cell r="K126" t="str">
            <v>4019/4020</v>
          </cell>
          <cell r="L126" t="str">
            <v>SWANSON</v>
          </cell>
          <cell r="M126">
            <v>2.8599537035916001E-2</v>
          </cell>
          <cell r="N126">
            <v>41.183333331719041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https://search-rtdc-monitor-bjffxe2xuh6vdkpspy63sjmuny.us-east-1.es.amazonaws.com/_plugin/kibana/#/discover/Steve-Slow-Train-Analysis-(2080s-and-2083s)?_g=(refreshInterval:(display:Off,section:0,value:0),time:(from:'2016-07-29 16:38:46-0600',mode:absolute,to:'2016-07-29 19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26" t="str">
            <v>N</v>
          </cell>
          <cell r="X126">
            <v>1</v>
          </cell>
          <cell r="Y126">
            <v>4.7800000000000002E-2</v>
          </cell>
          <cell r="Z126">
            <v>23.3306</v>
          </cell>
          <cell r="AA126">
            <v>23.282800000000002</v>
          </cell>
          <cell r="AB126" t="e">
            <v>#N/A</v>
          </cell>
          <cell r="AC126" t="e">
            <v>#N/A</v>
          </cell>
          <cell r="AD126" t="str">
            <v>0213-29</v>
          </cell>
          <cell r="AE126" t="str">
    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    </cell>
        </row>
        <row r="127">
          <cell r="A127" t="str">
            <v>214-29</v>
          </cell>
          <cell r="B127">
            <v>4019</v>
          </cell>
          <cell r="C127" t="str">
            <v>DE.1.0.7.0</v>
          </cell>
          <cell r="D127" t="str">
            <v>204:232981</v>
          </cell>
          <cell r="E127">
            <v>42580.775127314817</v>
          </cell>
          <cell r="F127">
            <v>42580.776712962965</v>
          </cell>
          <cell r="G127">
            <v>2</v>
          </cell>
          <cell r="H127" t="str">
            <v>204:156</v>
          </cell>
          <cell r="I127">
            <v>42580.806018518517</v>
          </cell>
          <cell r="J127">
            <v>0</v>
          </cell>
          <cell r="K127" t="str">
            <v>4019/4020</v>
          </cell>
          <cell r="L127" t="str">
            <v>SWANSON</v>
          </cell>
          <cell r="M127">
            <v>2.9305555552127771E-2</v>
          </cell>
          <cell r="N127">
            <v>42.19999999506399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https://search-rtdc-monitor-bjffxe2xuh6vdkpspy63sjmuny.us-east-1.es.amazonaws.com/_plugin/kibana/#/discover/Steve-Slow-Train-Analysis-(2080s-and-2083s)?_g=(refreshInterval:(display:Off,section:0,value:0),time:(from:'2016-07-29 17:36:11-0600',mode:absolute,to:'2016-07-29 20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27" t="str">
            <v>N</v>
          </cell>
          <cell r="X127">
            <v>1</v>
          </cell>
          <cell r="Y127">
            <v>23.298100000000002</v>
          </cell>
          <cell r="Z127">
            <v>1.5599999999999999E-2</v>
          </cell>
          <cell r="AA127">
            <v>23.282500000000002</v>
          </cell>
          <cell r="AB127" t="e">
            <v>#N/A</v>
          </cell>
          <cell r="AC127" t="e">
            <v>#N/A</v>
          </cell>
          <cell r="AD127" t="str">
            <v>0214-29</v>
          </cell>
          <cell r="AE127" t="str">
            <v>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 &amp; 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</v>
          </cell>
        </row>
        <row r="128">
          <cell r="A128" t="str">
            <v>215-29</v>
          </cell>
          <cell r="B128">
            <v>4007</v>
          </cell>
          <cell r="C128" t="str">
            <v>DE.1.0.7.0</v>
          </cell>
          <cell r="D128" t="str">
            <v>204:478</v>
          </cell>
          <cell r="E128">
            <v>42580.745983796296</v>
          </cell>
          <cell r="F128">
            <v>42580.747291666667</v>
          </cell>
          <cell r="G128">
            <v>1</v>
          </cell>
          <cell r="H128" t="str">
            <v>204:233295</v>
          </cell>
          <cell r="I128">
            <v>42580.774895833332</v>
          </cell>
          <cell r="J128">
            <v>0</v>
          </cell>
          <cell r="K128" t="str">
            <v>4007/4008</v>
          </cell>
          <cell r="L128" t="str">
            <v>WEBSTER</v>
          </cell>
          <cell r="M128">
            <v>2.7604166665696539E-2</v>
          </cell>
          <cell r="N128">
            <v>39.749999998603016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https://search-rtdc-monitor-bjffxe2xuh6vdkpspy63sjmuny.us-east-1.es.amazonaws.com/_plugin/kibana/#/discover/Steve-Slow-Train-Analysis-(2080s-and-2083s)?_g=(refreshInterval:(display:Off,section:0,value:0),time:(from:'2016-07-29 16:54:13-0600',mode:absolute,to:'2016-07-29 19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8" t="str">
            <v>N</v>
          </cell>
          <cell r="X128">
            <v>1</v>
          </cell>
          <cell r="Y128">
            <v>4.7800000000000002E-2</v>
          </cell>
          <cell r="Z128">
            <v>23.329499999999999</v>
          </cell>
          <cell r="AA128">
            <v>23.281700000000001</v>
          </cell>
          <cell r="AB128" t="e">
            <v>#N/A</v>
          </cell>
          <cell r="AC128" t="e">
            <v>#N/A</v>
          </cell>
          <cell r="AD128" t="str">
            <v>0215-29</v>
          </cell>
          <cell r="AE128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129">
          <cell r="A129" t="str">
            <v>216-29</v>
          </cell>
          <cell r="B129">
            <v>4008</v>
          </cell>
          <cell r="C129" t="str">
            <v>DE.1.0.7.0</v>
          </cell>
          <cell r="D129" t="str">
            <v>204:232971</v>
          </cell>
          <cell r="E129">
            <v>42580.783229166664</v>
          </cell>
          <cell r="F129">
            <v>42580.784386574072</v>
          </cell>
          <cell r="G129">
            <v>1</v>
          </cell>
          <cell r="H129" t="str">
            <v>204:327</v>
          </cell>
          <cell r="I129">
            <v>42580.819571759261</v>
          </cell>
          <cell r="J129">
            <v>0</v>
          </cell>
          <cell r="K129" t="str">
            <v>4007/4008</v>
          </cell>
          <cell r="L129" t="str">
            <v>WEBSTER</v>
          </cell>
          <cell r="M129">
            <v>3.5185185188311152E-2</v>
          </cell>
          <cell r="N129">
            <v>50.666666671168059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https://search-rtdc-monitor-bjffxe2xuh6vdkpspy63sjmuny.us-east-1.es.amazonaws.com/_plugin/kibana/#/discover/Steve-Slow-Train-Analysis-(2080s-and-2083s)?_g=(refreshInterval:(display:Off,section:0,value:0),time:(from:'2016-07-29 17:47:51-0600',mode:absolute,to:'2016-07-29 20:40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9" t="str">
            <v>N</v>
          </cell>
          <cell r="X129">
            <v>1</v>
          </cell>
          <cell r="Y129">
            <v>23.2971</v>
          </cell>
          <cell r="Z129">
            <v>3.27E-2</v>
          </cell>
          <cell r="AA129">
            <v>23.264400000000002</v>
          </cell>
          <cell r="AB129" t="e">
            <v>#N/A</v>
          </cell>
          <cell r="AC129" t="e">
            <v>#N/A</v>
          </cell>
          <cell r="AD129" t="str">
            <v>0216-29</v>
          </cell>
          <cell r="AE129" t="str">
    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    </cell>
        </row>
        <row r="130">
          <cell r="A130" t="str">
            <v>217-29</v>
          </cell>
          <cell r="B130">
            <v>4042</v>
          </cell>
          <cell r="C130" t="str">
            <v>DE.1.0.7.0</v>
          </cell>
          <cell r="D130" t="str">
            <v>204:458</v>
          </cell>
          <cell r="E130">
            <v>42580.759606481479</v>
          </cell>
          <cell r="F130">
            <v>42580.761203703703</v>
          </cell>
          <cell r="G130">
            <v>2</v>
          </cell>
          <cell r="H130" t="str">
            <v>204:233314</v>
          </cell>
          <cell r="I130">
            <v>42580.785509259258</v>
          </cell>
          <cell r="J130">
            <v>0</v>
          </cell>
          <cell r="K130" t="str">
            <v>4041/4042</v>
          </cell>
          <cell r="L130" t="str">
            <v>CHANDLER</v>
          </cell>
          <cell r="M130">
            <v>2.4305555554747116E-2</v>
          </cell>
          <cell r="N130">
            <v>34.999999998835847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https://search-rtdc-monitor-bjffxe2xuh6vdkpspy63sjmuny.us-east-1.es.amazonaws.com/_plugin/kibana/#/discover/Steve-Slow-Train-Analysis-(2080s-and-2083s)?_g=(refreshInterval:(display:Off,section:0,value:0),time:(from:'2016-07-29 17:13:50-0600',mode:absolute,to:'2016-07-29 19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0" t="str">
            <v>N</v>
          </cell>
          <cell r="X130">
            <v>1</v>
          </cell>
          <cell r="Y130">
            <v>4.58E-2</v>
          </cell>
          <cell r="Z130">
            <v>23.331399999999999</v>
          </cell>
          <cell r="AA130">
            <v>23.285599999999999</v>
          </cell>
          <cell r="AB130" t="e">
            <v>#N/A</v>
          </cell>
          <cell r="AC130" t="e">
            <v>#N/A</v>
          </cell>
          <cell r="AD130" t="str">
            <v>0217-29</v>
          </cell>
          <cell r="AE130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131">
          <cell r="A131" t="str">
            <v>218-29</v>
          </cell>
          <cell r="B131">
            <v>4041</v>
          </cell>
          <cell r="C131" t="str">
            <v>DE.1.0.7.0</v>
          </cell>
          <cell r="D131" t="str">
            <v>204:232998</v>
          </cell>
          <cell r="E131">
            <v>42580.797488425924</v>
          </cell>
          <cell r="F131">
            <v>42580.798379629632</v>
          </cell>
          <cell r="G131">
            <v>1</v>
          </cell>
          <cell r="H131" t="str">
            <v>204:167</v>
          </cell>
          <cell r="I131">
            <v>42580.826689814814</v>
          </cell>
          <cell r="J131">
            <v>0</v>
          </cell>
          <cell r="K131" t="str">
            <v>4041/4042</v>
          </cell>
          <cell r="L131" t="str">
            <v>CHANDLER</v>
          </cell>
          <cell r="M131">
            <v>2.8310185181908309E-2</v>
          </cell>
          <cell r="N131">
            <v>40.766666661947966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https://search-rtdc-monitor-bjffxe2xuh6vdkpspy63sjmuny.us-east-1.es.amazonaws.com/_plugin/kibana/#/discover/Steve-Slow-Train-Analysis-(2080s-and-2083s)?_g=(refreshInterval:(display:Off,section:0,value:0),time:(from:'2016-07-29 18:08:23-0600',mode:absolute,to:'2016-07-29 20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1" t="str">
            <v>N</v>
          </cell>
          <cell r="X131">
            <v>1</v>
          </cell>
          <cell r="Y131">
            <v>23.299800000000001</v>
          </cell>
          <cell r="Z131">
            <v>1.67E-2</v>
          </cell>
          <cell r="AA131">
            <v>23.283100000000001</v>
          </cell>
          <cell r="AB131" t="e">
            <v>#N/A</v>
          </cell>
          <cell r="AC131" t="e">
            <v>#N/A</v>
          </cell>
          <cell r="AD131" t="str">
            <v>0218-29</v>
          </cell>
          <cell r="AE131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132">
          <cell r="A132" t="str">
            <v>219-29</v>
          </cell>
          <cell r="B132">
            <v>4038</v>
          </cell>
          <cell r="C132" t="str">
            <v>DE.1.0.7.0</v>
          </cell>
          <cell r="D132" t="str">
            <v>204:555</v>
          </cell>
          <cell r="E132">
            <v>42580.767627314817</v>
          </cell>
          <cell r="F132">
            <v>42580.769768518519</v>
          </cell>
          <cell r="G132">
            <v>3</v>
          </cell>
          <cell r="H132" t="str">
            <v>204:233282</v>
          </cell>
          <cell r="I132">
            <v>42580.796701388892</v>
          </cell>
          <cell r="J132">
            <v>0</v>
          </cell>
          <cell r="K132" t="str">
            <v>4037/4038</v>
          </cell>
          <cell r="L132" t="str">
            <v>STURGEON</v>
          </cell>
          <cell r="M132">
            <v>2.6932870372547768E-2</v>
          </cell>
          <cell r="N132">
            <v>38.783333336468786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https://search-rtdc-monitor-bjffxe2xuh6vdkpspy63sjmuny.us-east-1.es.amazonaws.com/_plugin/kibana/#/discover/Steve-Slow-Train-Analysis-(2080s-and-2083s)?_g=(refreshInterval:(display:Off,section:0,value:0),time:(from:'2016-07-29 17:25:23-0600',mode:absolute,to:'2016-07-29 20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2" t="str">
            <v>N</v>
          </cell>
          <cell r="X132">
            <v>1</v>
          </cell>
          <cell r="Y132">
            <v>5.5500000000000001E-2</v>
          </cell>
          <cell r="Z132">
            <v>23.328199999999999</v>
          </cell>
          <cell r="AA132">
            <v>23.2727</v>
          </cell>
          <cell r="AB132" t="e">
            <v>#N/A</v>
          </cell>
          <cell r="AC132" t="e">
            <v>#N/A</v>
          </cell>
          <cell r="AD132" t="str">
            <v>0219-29</v>
          </cell>
          <cell r="AE132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133">
          <cell r="A133" t="str">
            <v>220-29</v>
          </cell>
          <cell r="B133">
            <v>4037</v>
          </cell>
          <cell r="C133" t="str">
            <v>DE.1.0.7.0</v>
          </cell>
          <cell r="D133" t="str">
            <v>204:232963</v>
          </cell>
          <cell r="E133">
            <v>42580.801689814813</v>
          </cell>
          <cell r="F133">
            <v>42580.806238425925</v>
          </cell>
          <cell r="G133">
            <v>6</v>
          </cell>
          <cell r="H133" t="str">
            <v>204:170</v>
          </cell>
          <cell r="I133">
            <v>42580.840462962966</v>
          </cell>
          <cell r="J133">
            <v>0</v>
          </cell>
          <cell r="K133" t="str">
            <v>4037/4038</v>
          </cell>
          <cell r="L133" t="str">
            <v>STURGEON</v>
          </cell>
          <cell r="M133">
            <v>3.422453704115469E-2</v>
          </cell>
          <cell r="N133">
            <v>49.283333339262754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https://search-rtdc-monitor-bjffxe2xuh6vdkpspy63sjmuny.us-east-1.es.amazonaws.com/_plugin/kibana/#/discover/Steve-Slow-Train-Analysis-(2080s-and-2083s)?_g=(refreshInterval:(display:Off,section:0,value:0),time:(from:'2016-07-29 18:14:26-0600',mode:absolute,to:'2016-07-29 21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3" t="str">
            <v>N</v>
          </cell>
          <cell r="X133">
            <v>1</v>
          </cell>
          <cell r="Y133">
            <v>23.296299999999999</v>
          </cell>
          <cell r="Z133">
            <v>1.7000000000000001E-2</v>
          </cell>
          <cell r="AA133">
            <v>23.279299999999999</v>
          </cell>
          <cell r="AB133" t="e">
            <v>#N/A</v>
          </cell>
          <cell r="AC133" t="e">
            <v>#N/A</v>
          </cell>
          <cell r="AD133" t="str">
            <v>0220-29</v>
          </cell>
          <cell r="AE133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134">
          <cell r="A134" t="str">
            <v>221-29</v>
          </cell>
          <cell r="B134">
            <v>4025</v>
          </cell>
          <cell r="C134" t="str">
            <v>DE.1.0.7.0</v>
          </cell>
          <cell r="D134" t="str">
            <v>204:444</v>
          </cell>
          <cell r="E134">
            <v>42580.787685185183</v>
          </cell>
          <cell r="F134">
            <v>42580.788912037038</v>
          </cell>
          <cell r="G134">
            <v>1</v>
          </cell>
          <cell r="H134" t="str">
            <v>204:233308</v>
          </cell>
          <cell r="I134">
            <v>42580.816469907404</v>
          </cell>
          <cell r="J134">
            <v>0</v>
          </cell>
          <cell r="K134" t="str">
            <v>4025/4026</v>
          </cell>
          <cell r="L134" t="str">
            <v>LEVIN</v>
          </cell>
          <cell r="M134">
            <v>2.7557870365853887E-2</v>
          </cell>
          <cell r="N134">
            <v>39.683333326829597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https://search-rtdc-monitor-bjffxe2xuh6vdkpspy63sjmuny.us-east-1.es.amazonaws.com/_plugin/kibana/#/discover/Steve-Slow-Train-Analysis-(2080s-and-2083s)?_g=(refreshInterval:(display:Off,section:0,value:0),time:(from:'2016-07-29 17:54:16-0600',mode:absolute,to:'2016-07-29 20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4" t="str">
            <v>N</v>
          </cell>
          <cell r="X134">
            <v>1</v>
          </cell>
          <cell r="Y134">
            <v>4.4400000000000002E-2</v>
          </cell>
          <cell r="Z134">
            <v>23.3308</v>
          </cell>
          <cell r="AA134">
            <v>23.2864</v>
          </cell>
          <cell r="AB134" t="e">
            <v>#N/A</v>
          </cell>
          <cell r="AC134" t="e">
            <v>#N/A</v>
          </cell>
          <cell r="AD134" t="str">
            <v>0221-29</v>
          </cell>
          <cell r="AE134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135">
          <cell r="A135" t="str">
            <v>222-29</v>
          </cell>
          <cell r="B135">
            <v>4026</v>
          </cell>
          <cell r="C135" t="str">
            <v>DE.1.0.7.0</v>
          </cell>
          <cell r="D135" t="str">
            <v>204:232994</v>
          </cell>
          <cell r="E135">
            <v>42580.824097222219</v>
          </cell>
          <cell r="F135">
            <v>42580.825208333335</v>
          </cell>
          <cell r="G135">
            <v>1</v>
          </cell>
          <cell r="H135" t="str">
            <v>204:2096</v>
          </cell>
          <cell r="I135">
            <v>42580.857141203705</v>
          </cell>
          <cell r="J135">
            <v>0</v>
          </cell>
          <cell r="K135" t="str">
            <v>4025/4026</v>
          </cell>
          <cell r="L135" t="str">
            <v>LEVIN</v>
          </cell>
          <cell r="M135">
            <v>3.1932870369928423E-2</v>
          </cell>
          <cell r="N135">
            <v>45.98333333269693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https://search-rtdc-monitor-bjffxe2xuh6vdkpspy63sjmuny.us-east-1.es.amazonaws.com/_plugin/kibana/#/discover/Steve-Slow-Train-Analysis-(2080s-and-2083s)?_g=(refreshInterval:(display:Off,section:0,value:0),time:(from:'2016-07-29 18:46:42-0600',mode:absolute,to:'2016-07-29 21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5" t="str">
            <v>N</v>
          </cell>
          <cell r="X135">
            <v>1</v>
          </cell>
          <cell r="Y135">
            <v>23.299399999999999</v>
          </cell>
          <cell r="Z135">
            <v>0.20960000000000001</v>
          </cell>
          <cell r="AA135">
            <v>23.089799999999997</v>
          </cell>
          <cell r="AB135" t="e">
            <v>#N/A</v>
          </cell>
          <cell r="AC135" t="e">
            <v>#N/A</v>
          </cell>
          <cell r="AD135" t="str">
            <v>0222-29</v>
          </cell>
          <cell r="AE135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136">
          <cell r="A136" t="str">
            <v>223-29</v>
          </cell>
          <cell r="B136">
            <v>4020</v>
          </cell>
          <cell r="C136" t="str">
            <v>DE.1.0.7.0</v>
          </cell>
          <cell r="D136" t="str">
            <v>204:446</v>
          </cell>
          <cell r="E136">
            <v>42580.807766203703</v>
          </cell>
          <cell r="F136">
            <v>42580.808912037035</v>
          </cell>
          <cell r="G136">
            <v>1</v>
          </cell>
          <cell r="H136" t="str">
            <v>204:233295</v>
          </cell>
          <cell r="I136">
            <v>42580.838240740741</v>
          </cell>
          <cell r="J136">
            <v>0</v>
          </cell>
          <cell r="K136" t="str">
            <v>4019/4020</v>
          </cell>
          <cell r="L136" t="str">
            <v>SWANSON</v>
          </cell>
          <cell r="M136">
            <v>2.9328703705687076E-2</v>
          </cell>
          <cell r="N136">
            <v>42.233333336189389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https://search-rtdc-monitor-bjffxe2xuh6vdkpspy63sjmuny.us-east-1.es.amazonaws.com/_plugin/kibana/#/discover/Steve-Slow-Train-Analysis-(2080s-and-2083s)?_g=(refreshInterval:(display:Off,section:0,value:0),time:(from:'2016-07-29 18:23:11-0600',mode:absolute,to:'2016-07-29 21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6" t="str">
            <v>N</v>
          </cell>
          <cell r="X136">
            <v>1</v>
          </cell>
          <cell r="Y136">
            <v>4.4600000000000001E-2</v>
          </cell>
          <cell r="Z136">
            <v>23.329499999999999</v>
          </cell>
          <cell r="AA136">
            <v>23.2849</v>
          </cell>
          <cell r="AB136" t="e">
            <v>#N/A</v>
          </cell>
          <cell r="AC136" t="e">
            <v>#N/A</v>
          </cell>
          <cell r="AD136" t="str">
            <v>0223-29</v>
          </cell>
          <cell r="AE136" t="str">
    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    </cell>
        </row>
        <row r="137">
          <cell r="A137" t="str">
            <v>224-29</v>
          </cell>
          <cell r="B137">
            <v>4019</v>
          </cell>
          <cell r="C137" t="str">
            <v>DE.1.0.7.0</v>
          </cell>
          <cell r="D137" t="str">
            <v>204:232967</v>
          </cell>
          <cell r="E137">
            <v>42580.841909722221</v>
          </cell>
          <cell r="F137">
            <v>42580.842812499999</v>
          </cell>
          <cell r="G137">
            <v>1</v>
          </cell>
          <cell r="H137" t="str">
            <v>204:143</v>
          </cell>
          <cell r="I137">
            <v>42580.88082175926</v>
          </cell>
          <cell r="J137">
            <v>0</v>
          </cell>
          <cell r="K137" t="str">
            <v>4019/4020</v>
          </cell>
          <cell r="L137" t="str">
            <v>SWANSON</v>
          </cell>
          <cell r="M137">
            <v>3.8009259260434192E-2</v>
          </cell>
          <cell r="N137">
            <v>54.733333335025236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https://search-rtdc-monitor-bjffxe2xuh6vdkpspy63sjmuny.us-east-1.es.amazonaws.com/_plugin/kibana/#/discover/Steve-Slow-Train-Analysis-(2080s-and-2083s)?_g=(refreshInterval:(display:Off,section:0,value:0),time:(from:'2016-07-29 19:12:21-0600',mode:absolute,to:'2016-07-29 22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7" t="str">
            <v>N</v>
          </cell>
          <cell r="X137">
            <v>1</v>
          </cell>
          <cell r="Y137">
            <v>23.296700000000001</v>
          </cell>
          <cell r="Z137">
            <v>1.43E-2</v>
          </cell>
          <cell r="AA137">
            <v>23.282400000000003</v>
          </cell>
          <cell r="AB137" t="e">
            <v>#N/A</v>
          </cell>
          <cell r="AC137" t="e">
            <v>#N/A</v>
          </cell>
          <cell r="AD137" t="str">
            <v>0224-29</v>
          </cell>
          <cell r="AE137" t="str">
            <v>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 &amp; 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</v>
          </cell>
        </row>
        <row r="138">
          <cell r="A138" t="str">
            <v>225-29</v>
          </cell>
          <cell r="B138">
            <v>4042</v>
          </cell>
          <cell r="C138" t="str">
            <v>DE.1.0.7.0</v>
          </cell>
          <cell r="D138" t="str">
            <v>204:466</v>
          </cell>
          <cell r="E138">
            <v>42580.830983796295</v>
          </cell>
          <cell r="F138">
            <v>42580.832835648151</v>
          </cell>
          <cell r="G138">
            <v>2</v>
          </cell>
          <cell r="H138" t="str">
            <v>204:233289</v>
          </cell>
          <cell r="I138">
            <v>42580.860543981478</v>
          </cell>
          <cell r="J138">
            <v>0</v>
          </cell>
          <cell r="K138" t="str">
            <v>4041/4042</v>
          </cell>
          <cell r="L138" t="str">
            <v>CHANDLER</v>
          </cell>
          <cell r="M138">
            <v>2.770833332760958E-2</v>
          </cell>
          <cell r="N138">
            <v>39.899999991757795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https://search-rtdc-monitor-bjffxe2xuh6vdkpspy63sjmuny.us-east-1.es.amazonaws.com/_plugin/kibana/#/discover/Steve-Slow-Train-Analysis-(2080s-and-2083s)?_g=(refreshInterval:(display:Off,section:0,value:0),time:(from:'2016-07-29 18:56:37-0600',mode:absolute,to:'2016-07-29 21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8" t="str">
            <v>N</v>
          </cell>
          <cell r="X138">
            <v>1</v>
          </cell>
          <cell r="Y138">
            <v>4.6600000000000003E-2</v>
          </cell>
          <cell r="Z138">
            <v>23.328900000000001</v>
          </cell>
          <cell r="AA138">
            <v>23.282299999999999</v>
          </cell>
          <cell r="AB138" t="e">
            <v>#N/A</v>
          </cell>
          <cell r="AC138" t="e">
            <v>#N/A</v>
          </cell>
          <cell r="AD138" t="str">
            <v>0225-29</v>
          </cell>
          <cell r="AE138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139">
          <cell r="A139" t="str">
            <v>226-29</v>
          </cell>
          <cell r="B139">
            <v>4041</v>
          </cell>
          <cell r="C139" t="str">
            <v>DE.1.0.7.0</v>
          </cell>
          <cell r="D139" t="str">
            <v>204:232993</v>
          </cell>
          <cell r="E139">
            <v>42580.86959490741</v>
          </cell>
          <cell r="F139">
            <v>42580.870868055557</v>
          </cell>
          <cell r="G139">
            <v>1</v>
          </cell>
          <cell r="H139" t="str">
            <v>204:161</v>
          </cell>
          <cell r="I139">
            <v>42580.90284722222</v>
          </cell>
          <cell r="J139">
            <v>0</v>
          </cell>
          <cell r="K139" t="str">
            <v>4041/4042</v>
          </cell>
          <cell r="L139" t="str">
            <v>CHANDLER</v>
          </cell>
          <cell r="M139">
            <v>3.1979166662495118E-2</v>
          </cell>
          <cell r="N139">
            <v>46.049999993992969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https://search-rtdc-monitor-bjffxe2xuh6vdkpspy63sjmuny.us-east-1.es.amazonaws.com/_plugin/kibana/#/discover/Steve-Slow-Train-Analysis-(2080s-and-2083s)?_g=(refreshInterval:(display:Off,section:0,value:0),time:(from:'2016-07-29 19:52:13-0600',mode:absolute,to:'2016-07-29 22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9" t="str">
            <v>N</v>
          </cell>
          <cell r="X139">
            <v>1</v>
          </cell>
          <cell r="Y139">
            <v>23.299299999999999</v>
          </cell>
          <cell r="Z139">
            <v>1.61E-2</v>
          </cell>
          <cell r="AA139">
            <v>23.283199999999997</v>
          </cell>
          <cell r="AB139" t="e">
            <v>#N/A</v>
          </cell>
          <cell r="AC139" t="e">
            <v>#N/A</v>
          </cell>
          <cell r="AD139" t="str">
            <v>0226-29</v>
          </cell>
          <cell r="AE139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140">
          <cell r="A140" t="str">
            <v>227-29</v>
          </cell>
          <cell r="B140">
            <v>4038</v>
          </cell>
          <cell r="C140" t="str">
            <v>DE.1.0.7.0</v>
          </cell>
          <cell r="D140" t="str">
            <v>204:504</v>
          </cell>
          <cell r="E140">
            <v>42580.844618055555</v>
          </cell>
          <cell r="F140">
            <v>42580.845613425925</v>
          </cell>
          <cell r="G140">
            <v>1</v>
          </cell>
          <cell r="H140" t="str">
            <v>204:233312</v>
          </cell>
          <cell r="I140">
            <v>42580.881886574076</v>
          </cell>
          <cell r="J140">
            <v>0</v>
          </cell>
          <cell r="K140" t="str">
            <v>4037/4038</v>
          </cell>
          <cell r="L140" t="str">
            <v>STURGEON</v>
          </cell>
          <cell r="M140">
            <v>3.627314815093996E-2</v>
          </cell>
          <cell r="N140">
            <v>52.233333337353542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https://search-rtdc-monitor-bjffxe2xuh6vdkpspy63sjmuny.us-east-1.es.amazonaws.com/_plugin/kibana/#/discover/Steve-Slow-Train-Analysis-(2080s-and-2083s)?_g=(refreshInterval:(display:Off,section:0,value:0),time:(from:'2016-07-29 19:16:15-0600',mode:absolute,to:'2016-07-29 22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0" t="str">
            <v>N</v>
          </cell>
          <cell r="X140">
            <v>1</v>
          </cell>
          <cell r="Y140">
            <v>5.04E-2</v>
          </cell>
          <cell r="Z140">
            <v>23.331199999999999</v>
          </cell>
          <cell r="AA140">
            <v>23.280799999999999</v>
          </cell>
          <cell r="AB140" t="e">
            <v>#N/A</v>
          </cell>
          <cell r="AC140" t="e">
            <v>#N/A</v>
          </cell>
          <cell r="AD140" t="str">
            <v>0227-29</v>
          </cell>
          <cell r="AE140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141">
          <cell r="A141" t="str">
            <v>228-29</v>
          </cell>
          <cell r="B141">
            <v>4037</v>
          </cell>
          <cell r="C141" t="str">
            <v>DE.1.0.7.0</v>
          </cell>
          <cell r="D141" t="str">
            <v>204:232959</v>
          </cell>
          <cell r="E141">
            <v>42580.887824074074</v>
          </cell>
          <cell r="F141">
            <v>42580.889525462961</v>
          </cell>
          <cell r="G141">
            <v>2</v>
          </cell>
          <cell r="H141" t="str">
            <v>204:165</v>
          </cell>
          <cell r="I141">
            <v>42580.922812500001</v>
          </cell>
          <cell r="J141">
            <v>0</v>
          </cell>
          <cell r="K141" t="str">
            <v>4037/4038</v>
          </cell>
          <cell r="L141" t="str">
            <v>STURGEON</v>
          </cell>
          <cell r="M141">
            <v>3.3287037040281575E-2</v>
          </cell>
          <cell r="N141">
            <v>47.933333338005468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https://search-rtdc-monitor-bjffxe2xuh6vdkpspy63sjmuny.us-east-1.es.amazonaws.com/_plugin/kibana/#/discover/Steve-Slow-Train-Analysis-(2080s-and-2083s)?_g=(refreshInterval:(display:Off,section:0,value:0),time:(from:'2016-07-29 20:18:28-0600',mode:absolute,to:'2016-07-29 23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1" t="str">
            <v>N</v>
          </cell>
          <cell r="X141">
            <v>1</v>
          </cell>
          <cell r="Y141">
            <v>23.2959</v>
          </cell>
          <cell r="Z141">
            <v>1.6500000000000001E-2</v>
          </cell>
          <cell r="AA141">
            <v>23.279399999999999</v>
          </cell>
          <cell r="AB141" t="e">
            <v>#N/A</v>
          </cell>
          <cell r="AC141" t="e">
            <v>#N/A</v>
          </cell>
          <cell r="AD141" t="str">
            <v>0228-29</v>
          </cell>
          <cell r="AE141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142">
          <cell r="A142" t="str">
            <v>229-29</v>
          </cell>
          <cell r="B142">
            <v>4025</v>
          </cell>
          <cell r="C142" t="str">
            <v>DE.1.0.7.0</v>
          </cell>
          <cell r="D142" t="str">
            <v>204:449</v>
          </cell>
          <cell r="E142">
            <v>42580.865798611114</v>
          </cell>
          <cell r="F142">
            <v>42580.866840277777</v>
          </cell>
          <cell r="G142">
            <v>1</v>
          </cell>
          <cell r="H142" t="str">
            <v>204:233319</v>
          </cell>
          <cell r="I142">
            <v>42580.901122685187</v>
          </cell>
          <cell r="J142">
            <v>0</v>
          </cell>
          <cell r="K142" t="str">
            <v>4025/4026</v>
          </cell>
          <cell r="L142" t="str">
            <v>LEVIN</v>
          </cell>
          <cell r="M142">
            <v>3.4282407410501037E-2</v>
          </cell>
          <cell r="N142">
            <v>49.366666671121493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https://search-rtdc-monitor-bjffxe2xuh6vdkpspy63sjmuny.us-east-1.es.amazonaws.com/_plugin/kibana/#/discover/Steve-Slow-Train-Analysis-(2080s-and-2083s)?_g=(refreshInterval:(display:Off,section:0,value:0),time:(from:'2016-07-29 19:46:45-0600',mode:absolute,to:'2016-07-29 22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2" t="str">
            <v>N</v>
          </cell>
          <cell r="X142">
            <v>1</v>
          </cell>
          <cell r="Y142">
            <v>4.4900000000000002E-2</v>
          </cell>
          <cell r="Z142">
            <v>23.331900000000001</v>
          </cell>
          <cell r="AA142">
            <v>23.287000000000003</v>
          </cell>
          <cell r="AB142" t="e">
            <v>#N/A</v>
          </cell>
          <cell r="AC142" t="e">
            <v>#N/A</v>
          </cell>
          <cell r="AD142" t="str">
            <v>0229-29</v>
          </cell>
          <cell r="AE142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143">
          <cell r="A143" t="str">
            <v>230-29</v>
          </cell>
          <cell r="B143">
            <v>4026</v>
          </cell>
          <cell r="C143" t="str">
            <v>DE.1.0.7.0</v>
          </cell>
          <cell r="D143" t="str">
            <v>204:232993</v>
          </cell>
          <cell r="E143">
            <v>42580.90902777778</v>
          </cell>
          <cell r="F143">
            <v>42580.910138888888</v>
          </cell>
          <cell r="G143">
            <v>1</v>
          </cell>
          <cell r="H143" t="str">
            <v>204:138</v>
          </cell>
          <cell r="I143">
            <v>42580.940208333333</v>
          </cell>
          <cell r="J143">
            <v>0</v>
          </cell>
          <cell r="K143" t="str">
            <v>4025/4026</v>
          </cell>
          <cell r="L143" t="str">
            <v>LEVIN</v>
          </cell>
          <cell r="M143">
            <v>3.0069444444961846E-2</v>
          </cell>
          <cell r="N143">
            <v>43.300000000745058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https://search-rtdc-monitor-bjffxe2xuh6vdkpspy63sjmuny.us-east-1.es.amazonaws.com/_plugin/kibana/#/discover/Steve-Slow-Train-Analysis-(2080s-and-2083s)?_g=(refreshInterval:(display:Off,section:0,value:0),time:(from:'2016-07-29 20:49:00-0600',mode:absolute,to:'2016-07-29 23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3" t="str">
            <v>N</v>
          </cell>
          <cell r="X143">
            <v>1</v>
          </cell>
          <cell r="Y143">
            <v>23.299299999999999</v>
          </cell>
          <cell r="Z143">
            <v>1.38E-2</v>
          </cell>
          <cell r="AA143">
            <v>23.285499999999999</v>
          </cell>
          <cell r="AB143" t="e">
            <v>#N/A</v>
          </cell>
          <cell r="AC143" t="e">
            <v>#N/A</v>
          </cell>
          <cell r="AD143" t="str">
            <v>0230-29</v>
          </cell>
          <cell r="AE143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144">
          <cell r="A144" t="str">
            <v>231-29</v>
          </cell>
          <cell r="B144">
            <v>4020</v>
          </cell>
          <cell r="C144" t="str">
            <v>DE.1.0.7.0</v>
          </cell>
          <cell r="D144" t="str">
            <v>204:455</v>
          </cell>
          <cell r="E144">
            <v>42580.889444444445</v>
          </cell>
          <cell r="F144">
            <v>42580.890405092592</v>
          </cell>
          <cell r="G144">
            <v>1</v>
          </cell>
          <cell r="H144" t="str">
            <v>204:233332</v>
          </cell>
          <cell r="I144">
            <v>42580.920983796299</v>
          </cell>
          <cell r="J144">
            <v>0</v>
          </cell>
          <cell r="K144" t="str">
            <v>4019/4020</v>
          </cell>
          <cell r="L144" t="str">
            <v>SWANSON</v>
          </cell>
          <cell r="M144">
            <v>3.0578703706851229E-2</v>
          </cell>
          <cell r="N144">
            <v>44.03333333786577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https://search-rtdc-monitor-bjffxe2xuh6vdkpspy63sjmuny.us-east-1.es.amazonaws.com/_plugin/kibana/#/discover/Steve-Slow-Train-Analysis-(2080s-and-2083s)?_g=(refreshInterval:(display:Off,section:0,value:0),time:(from:'2016-07-29 20:20:48-0600',mode:absolute,to:'2016-07-29 23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4" t="str">
            <v>N</v>
          </cell>
          <cell r="X144">
            <v>1</v>
          </cell>
          <cell r="Y144">
            <v>4.5499999999999999E-2</v>
          </cell>
          <cell r="Z144">
            <v>23.333200000000001</v>
          </cell>
          <cell r="AA144">
            <v>23.287700000000001</v>
          </cell>
          <cell r="AB144" t="e">
            <v>#N/A</v>
          </cell>
          <cell r="AC144" t="e">
            <v>#N/A</v>
          </cell>
          <cell r="AD144" t="str">
            <v>0231-29</v>
          </cell>
          <cell r="AE144" t="str">
    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    </cell>
        </row>
        <row r="145">
          <cell r="A145" t="str">
            <v>232-29</v>
          </cell>
          <cell r="B145">
            <v>4019</v>
          </cell>
          <cell r="C145" t="str">
            <v>DE.1.0.7.0</v>
          </cell>
          <cell r="D145" t="str">
            <v>204:233007</v>
          </cell>
          <cell r="E145">
            <v>42580.930694444447</v>
          </cell>
          <cell r="F145">
            <v>42580.931631944448</v>
          </cell>
          <cell r="G145">
            <v>1</v>
          </cell>
          <cell r="H145" t="str">
            <v>204:150</v>
          </cell>
          <cell r="I145">
            <v>42580.961076388892</v>
          </cell>
          <cell r="J145">
            <v>0</v>
          </cell>
          <cell r="K145" t="str">
            <v>4019/4020</v>
          </cell>
          <cell r="L145" t="str">
            <v>SWANSON</v>
          </cell>
          <cell r="M145">
            <v>2.9444444444379769E-2</v>
          </cell>
          <cell r="N145">
            <v>42.399999999906868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https://search-rtdc-monitor-bjffxe2xuh6vdkpspy63sjmuny.us-east-1.es.amazonaws.com/_plugin/kibana/#/discover/Steve-Slow-Train-Analysis-(2080s-and-2083s)?_g=(refreshInterval:(display:Off,section:0,value:0),time:(from:'2016-07-29 21:20:12-0600',mode:absolute,to:'2016-07-30 00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5" t="str">
            <v>N</v>
          </cell>
          <cell r="X145">
            <v>1</v>
          </cell>
          <cell r="Y145">
            <v>23.300699999999999</v>
          </cell>
          <cell r="Z145">
            <v>1.4999999999999999E-2</v>
          </cell>
          <cell r="AA145">
            <v>23.285699999999999</v>
          </cell>
          <cell r="AB145" t="e">
            <v>#N/A</v>
          </cell>
          <cell r="AC145" t="e">
            <v>#N/A</v>
          </cell>
          <cell r="AD145" t="str">
            <v>0232-29</v>
          </cell>
          <cell r="AE145" t="str">
            <v>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 &amp; 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</v>
          </cell>
        </row>
        <row r="146">
          <cell r="A146" t="str">
            <v>233-29</v>
          </cell>
          <cell r="B146">
            <v>4042</v>
          </cell>
          <cell r="C146" t="str">
            <v>DE.1.0.7.0</v>
          </cell>
          <cell r="D146" t="str">
            <v>204:478</v>
          </cell>
          <cell r="E146">
            <v>42580.915243055555</v>
          </cell>
          <cell r="F146">
            <v>42580.916296296295</v>
          </cell>
          <cell r="G146">
            <v>1</v>
          </cell>
          <cell r="H146" t="str">
            <v>204:233220</v>
          </cell>
          <cell r="I146">
            <v>42580.94427083333</v>
          </cell>
          <cell r="J146">
            <v>2</v>
          </cell>
          <cell r="K146" t="str">
            <v>4041/4042</v>
          </cell>
          <cell r="L146" t="str">
            <v>CHANDLER</v>
          </cell>
          <cell r="M146">
            <v>2.7974537035333924E-2</v>
          </cell>
          <cell r="N146">
            <v>40.283333330880851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https://search-rtdc-monitor-bjffxe2xuh6vdkpspy63sjmuny.us-east-1.es.amazonaws.com/_plugin/kibana/#/discover/Steve-Slow-Train-Analysis-(2080s-and-2083s)?_g=(refreshInterval:(display:Off,section:0,value:0),time:(from:'2016-07-29 20:57:57-0600',mode:absolute,to:'2016-07-29 23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6" t="str">
            <v>N</v>
          </cell>
          <cell r="X146">
            <v>1</v>
          </cell>
          <cell r="Y146">
            <v>4.7800000000000002E-2</v>
          </cell>
          <cell r="Z146">
            <v>23.321999999999999</v>
          </cell>
          <cell r="AA146">
            <v>23.2742</v>
          </cell>
          <cell r="AB146">
            <v>228668</v>
          </cell>
          <cell r="AC146" t="str">
            <v>PERMANENT SPEED RESTRICTION</v>
          </cell>
          <cell r="AD146" t="str">
            <v>0233-29</v>
          </cell>
          <cell r="AE146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147">
          <cell r="A147" t="str">
            <v>234-29</v>
          </cell>
          <cell r="B147">
            <v>4041</v>
          </cell>
          <cell r="C147" t="str">
            <v>DE.1.0.7.0</v>
          </cell>
          <cell r="D147" t="str">
            <v>204:232886</v>
          </cell>
          <cell r="E147">
            <v>42580.953599537039</v>
          </cell>
          <cell r="F147">
            <v>42580.954687500001</v>
          </cell>
          <cell r="G147">
            <v>1</v>
          </cell>
          <cell r="H147" t="str">
            <v>204:161</v>
          </cell>
          <cell r="I147">
            <v>42580.983206018522</v>
          </cell>
          <cell r="J147">
            <v>0</v>
          </cell>
          <cell r="K147" t="str">
            <v>4041/4042</v>
          </cell>
          <cell r="L147" t="str">
            <v>CHANDLER</v>
          </cell>
          <cell r="M147">
            <v>2.8518518520286307E-2</v>
          </cell>
          <cell r="N147">
            <v>41.066666669212282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https://search-rtdc-monitor-bjffxe2xuh6vdkpspy63sjmuny.us-east-1.es.amazonaws.com/_plugin/kibana/#/discover/Steve-Slow-Train-Analysis-(2080s-and-2083s)?_g=(refreshInterval:(display:Off,section:0,value:0),time:(from:'2016-07-29 21:53:11-0600',mode:absolute,to:'2016-07-30 00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7" t="str">
            <v>N</v>
          </cell>
          <cell r="X147">
            <v>1</v>
          </cell>
          <cell r="Y147">
            <v>23.288599999999999</v>
          </cell>
          <cell r="Z147">
            <v>1.61E-2</v>
          </cell>
          <cell r="AA147">
            <v>23.272499999999997</v>
          </cell>
          <cell r="AB147" t="e">
            <v>#N/A</v>
          </cell>
          <cell r="AC147" t="e">
            <v>#N/A</v>
          </cell>
          <cell r="AD147" t="str">
            <v>0234-29</v>
          </cell>
          <cell r="AE147" t="str">
    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    </cell>
        </row>
        <row r="148">
          <cell r="A148" t="str">
            <v>235-29</v>
          </cell>
          <cell r="B148">
            <v>4038</v>
          </cell>
          <cell r="C148" t="str">
            <v>DE.1.0.7.0</v>
          </cell>
          <cell r="D148" t="str">
            <v>204:475</v>
          </cell>
          <cell r="E148">
            <v>42580.930868055555</v>
          </cell>
          <cell r="F148">
            <v>42580.932199074072</v>
          </cell>
          <cell r="G148">
            <v>1</v>
          </cell>
          <cell r="H148" t="str">
            <v>204:233282</v>
          </cell>
          <cell r="I148">
            <v>42580.962777777779</v>
          </cell>
          <cell r="J148">
            <v>0</v>
          </cell>
          <cell r="K148" t="str">
            <v>4037/4038</v>
          </cell>
          <cell r="L148" t="str">
            <v>STURGEON</v>
          </cell>
          <cell r="M148">
            <v>3.0578703706851229E-2</v>
          </cell>
          <cell r="N148">
            <v>44.03333333786577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https://search-rtdc-monitor-bjffxe2xuh6vdkpspy63sjmuny.us-east-1.es.amazonaws.com/_plugin/kibana/#/discover/Steve-Slow-Train-Analysis-(2080s-and-2083s)?_g=(refreshInterval:(display:Off,section:0,value:0),time:(from:'2016-07-29 21:20:27-0600',mode:absolute,to:'2016-07-30 00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8" t="str">
            <v>N</v>
          </cell>
          <cell r="X148">
            <v>1</v>
          </cell>
          <cell r="Y148">
            <v>4.7500000000000001E-2</v>
          </cell>
          <cell r="Z148">
            <v>23.328199999999999</v>
          </cell>
          <cell r="AA148">
            <v>23.2807</v>
          </cell>
          <cell r="AB148" t="e">
            <v>#N/A</v>
          </cell>
          <cell r="AC148" t="e">
            <v>#N/A</v>
          </cell>
          <cell r="AD148" t="str">
            <v>0235-29</v>
          </cell>
          <cell r="AE148" t="str">
    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    </cell>
        </row>
        <row r="149">
          <cell r="A149" t="str">
            <v>236-29</v>
          </cell>
          <cell r="B149">
            <v>4037</v>
          </cell>
          <cell r="C149" t="str">
            <v>DE.1.0.7.0</v>
          </cell>
          <cell r="D149" t="str">
            <v>204:232961</v>
          </cell>
          <cell r="E149">
            <v>42580.970127314817</v>
          </cell>
          <cell r="F149">
            <v>42580.970995370371</v>
          </cell>
          <cell r="G149">
            <v>1</v>
          </cell>
          <cell r="H149" t="str">
            <v>204:156</v>
          </cell>
          <cell r="I149">
            <v>42581.003391203703</v>
          </cell>
          <cell r="J149">
            <v>0</v>
          </cell>
          <cell r="K149" t="str">
            <v>4037/4038</v>
          </cell>
          <cell r="L149" t="str">
            <v>STURGEON</v>
          </cell>
          <cell r="M149">
            <v>3.2395833331975155E-2</v>
          </cell>
          <cell r="N149">
            <v>46.649999998044223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https://search-rtdc-monitor-bjffxe2xuh6vdkpspy63sjmuny.us-east-1.es.amazonaws.com/_plugin/kibana/#/discover/Steve-Slow-Train-Analysis-(2080s-and-2083s)?_g=(refreshInterval:(display:Off,section:0,value:0),time:(from:'2016-07-29 22:16:59-0600',mode:absolute,to:'2016-07-30 01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9" t="str">
            <v>N</v>
          </cell>
          <cell r="X149">
            <v>1</v>
          </cell>
          <cell r="Y149">
            <v>23.296099999999999</v>
          </cell>
          <cell r="Z149">
            <v>1.5599999999999999E-2</v>
          </cell>
          <cell r="AA149">
            <v>23.2805</v>
          </cell>
          <cell r="AB149" t="e">
            <v>#N/A</v>
          </cell>
          <cell r="AC149" t="e">
            <v>#N/A</v>
          </cell>
          <cell r="AD149" t="str">
            <v>0236-29</v>
          </cell>
          <cell r="AE149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150">
          <cell r="A150" t="str">
            <v>237-29</v>
          </cell>
          <cell r="B150">
            <v>4025</v>
          </cell>
          <cell r="C150" t="str">
            <v>DE.1.0.7.0</v>
          </cell>
          <cell r="D150" t="str">
            <v>204:464</v>
          </cell>
          <cell r="E150">
            <v>42580.951041666667</v>
          </cell>
          <cell r="F150">
            <v>42580.952141203707</v>
          </cell>
          <cell r="G150">
            <v>1</v>
          </cell>
          <cell r="H150" t="str">
            <v>204:233297</v>
          </cell>
          <cell r="I150">
            <v>42580.983298611114</v>
          </cell>
          <cell r="J150">
            <v>0</v>
          </cell>
          <cell r="K150" t="str">
            <v>4025/4026</v>
          </cell>
          <cell r="L150" t="str">
            <v>LEVIN</v>
          </cell>
          <cell r="M150">
            <v>3.1157407407590654E-2</v>
          </cell>
          <cell r="N150">
            <v>44.866666666930541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https://search-rtdc-monitor-bjffxe2xuh6vdkpspy63sjmuny.us-east-1.es.amazonaws.com/_plugin/kibana/#/discover/Steve-Slow-Train-Analysis-(2080s-and-2083s)?_g=(refreshInterval:(display:Off,section:0,value:0),time:(from:'2016-07-29 21:49:30-0600',mode:absolute,to:'2016-07-30 00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0" t="str">
            <v>N</v>
          </cell>
          <cell r="X150">
            <v>1</v>
          </cell>
          <cell r="Y150">
            <v>4.6399999999999997E-2</v>
          </cell>
          <cell r="Z150">
            <v>23.329699999999999</v>
          </cell>
          <cell r="AA150">
            <v>23.283300000000001</v>
          </cell>
          <cell r="AB150" t="e">
            <v>#N/A</v>
          </cell>
          <cell r="AC150" t="e">
            <v>#N/A</v>
          </cell>
          <cell r="AD150" t="str">
            <v>0237-29</v>
          </cell>
          <cell r="AE150" t="str">
    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    </cell>
        </row>
        <row r="151">
          <cell r="A151" t="str">
            <v>238-29</v>
          </cell>
          <cell r="B151">
            <v>4026</v>
          </cell>
          <cell r="C151" t="str">
            <v>DE.1.0.7.0</v>
          </cell>
          <cell r="D151" t="str">
            <v>204:232994</v>
          </cell>
          <cell r="E151">
            <v>42580.990416666667</v>
          </cell>
          <cell r="F151">
            <v>42580.99119212963</v>
          </cell>
          <cell r="G151">
            <v>1</v>
          </cell>
          <cell r="H151" t="str">
            <v>204:149</v>
          </cell>
          <cell r="I151">
            <v>42581.0234837963</v>
          </cell>
          <cell r="J151">
            <v>0</v>
          </cell>
          <cell r="K151" t="str">
            <v>4025/4026</v>
          </cell>
          <cell r="L151" t="str">
            <v>LEVIN</v>
          </cell>
          <cell r="M151">
            <v>3.2291666670062114E-2</v>
          </cell>
          <cell r="N151">
            <v>46.500000004889444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https://search-rtdc-monitor-bjffxe2xuh6vdkpspy63sjmuny.us-east-1.es.amazonaws.com/_plugin/kibana/#/discover/Steve-Slow-Train-Analysis-(2080s-and-2083s)?_g=(refreshInterval:(display:Off,section:0,value:0),time:(from:'2016-07-29 22:46:12-0600',mode:absolute,to:'2016-07-30 01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1" t="str">
            <v>N</v>
          </cell>
          <cell r="X151">
            <v>1</v>
          </cell>
          <cell r="Y151">
            <v>23.299399999999999</v>
          </cell>
          <cell r="Z151">
            <v>1.49E-2</v>
          </cell>
          <cell r="AA151">
            <v>23.284499999999998</v>
          </cell>
          <cell r="AB151" t="e">
            <v>#N/A</v>
          </cell>
          <cell r="AC151" t="e">
            <v>#N/A</v>
          </cell>
          <cell r="AD151" t="str">
            <v>0238-29</v>
          </cell>
          <cell r="AE151" t="str">
    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    </cell>
        </row>
        <row r="152">
          <cell r="A152" t="str">
            <v>239-29</v>
          </cell>
          <cell r="B152">
            <v>4020</v>
          </cell>
          <cell r="C152" t="str">
            <v>DE.1.0.7.0</v>
          </cell>
          <cell r="D152" t="str">
            <v>204:453</v>
          </cell>
          <cell r="E152">
            <v>42580.976273148146</v>
          </cell>
          <cell r="F152">
            <v>42580.977685185186</v>
          </cell>
          <cell r="G152">
            <v>2</v>
          </cell>
          <cell r="H152" t="str">
            <v>204:233299</v>
          </cell>
          <cell r="I152">
            <v>42581.004004629627</v>
          </cell>
          <cell r="J152">
            <v>0</v>
          </cell>
          <cell r="K152" t="str">
            <v>4019/4020</v>
          </cell>
          <cell r="L152" t="str">
            <v>SWANSON</v>
          </cell>
          <cell r="M152">
            <v>2.6319444441469386E-2</v>
          </cell>
          <cell r="N152">
            <v>37.899999995715916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https://search-rtdc-monitor-bjffxe2xuh6vdkpspy63sjmuny.us-east-1.es.amazonaws.com/_plugin/kibana/#/discover/Steve-Slow-Train-Analysis-(2080s-and-2083s)?_g=(refreshInterval:(display:Off,section:0,value:0),time:(from:'2016-07-29 22:25:50-0600',mode:absolute,to:'2016-07-30 01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2" t="str">
            <v>N</v>
          </cell>
          <cell r="X152">
            <v>1</v>
          </cell>
          <cell r="Y152">
            <v>4.53E-2</v>
          </cell>
          <cell r="Z152">
            <v>23.329899999999999</v>
          </cell>
          <cell r="AA152">
            <v>23.284599999999998</v>
          </cell>
          <cell r="AB152" t="e">
            <v>#N/A</v>
          </cell>
          <cell r="AC152" t="e">
            <v>#N/A</v>
          </cell>
          <cell r="AD152" t="str">
            <v>0239-29</v>
          </cell>
          <cell r="AE152" t="str">
    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    </cell>
        </row>
        <row r="153">
          <cell r="A153" t="str">
            <v>240-29</v>
          </cell>
          <cell r="B153">
            <v>4019</v>
          </cell>
          <cell r="C153" t="str">
            <v>DE.1.0.7.0</v>
          </cell>
          <cell r="D153" t="str">
            <v>204:232975</v>
          </cell>
          <cell r="E153">
            <v>42581.014733796299</v>
          </cell>
          <cell r="F153">
            <v>42581.015682870369</v>
          </cell>
          <cell r="G153">
            <v>1</v>
          </cell>
          <cell r="H153" t="str">
            <v>204:169</v>
          </cell>
          <cell r="I153">
            <v>42581.044479166667</v>
          </cell>
          <cell r="J153">
            <v>0</v>
          </cell>
          <cell r="K153" t="str">
            <v>4019/4020</v>
          </cell>
          <cell r="L153" t="str">
            <v>SWANSON</v>
          </cell>
          <cell r="M153">
            <v>2.8796296297514345E-2</v>
          </cell>
          <cell r="N153">
            <v>41.466666668420658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https://search-rtdc-monitor-bjffxe2xuh6vdkpspy63sjmuny.us-east-1.es.amazonaws.com/_plugin/kibana/#/discover/Steve-Slow-Train-Analysis-(2080s-and-2083s)?_g=(refreshInterval:(display:Off,section:0,value:0),time:(from:'2016-07-29 23:21:13-0600',mode:absolute,to:'2016-07-30 02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3" t="str">
            <v>N</v>
          </cell>
          <cell r="X153">
            <v>1</v>
          </cell>
          <cell r="Y153">
            <v>23.297499999999999</v>
          </cell>
          <cell r="Z153">
            <v>1.6899999999999998E-2</v>
          </cell>
          <cell r="AA153">
            <v>23.2806</v>
          </cell>
          <cell r="AB153" t="e">
            <v>#N/A</v>
          </cell>
          <cell r="AC153" t="e">
            <v>#N/A</v>
          </cell>
          <cell r="AD153" t="str">
            <v>0240-29</v>
          </cell>
          <cell r="AE153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154">
          <cell r="A154" t="str">
            <v>241-29</v>
          </cell>
          <cell r="B154">
            <v>4042</v>
          </cell>
          <cell r="C154" t="str">
            <v>DE.1.0.7.0</v>
          </cell>
          <cell r="D154" t="str">
            <v>204:440</v>
          </cell>
          <cell r="E154">
            <v>42580.997719907406</v>
          </cell>
          <cell r="F154">
            <v>42580.998541666668</v>
          </cell>
          <cell r="G154">
            <v>1</v>
          </cell>
          <cell r="H154" t="str">
            <v>204:233289</v>
          </cell>
          <cell r="I154">
            <v>42581.025057870371</v>
          </cell>
          <cell r="J154">
            <v>0</v>
          </cell>
          <cell r="K154" t="str">
            <v>4041/4042</v>
          </cell>
          <cell r="L154" t="str">
            <v>CHANDLER</v>
          </cell>
          <cell r="M154">
            <v>2.6516203703067731E-2</v>
          </cell>
          <cell r="N154">
            <v>38.183333332417533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https://search-rtdc-monitor-bjffxe2xuh6vdkpspy63sjmuny.us-east-1.es.amazonaws.com/_plugin/kibana/#/discover/Steve-Slow-Train-Analysis-(2080s-and-2083s)?_g=(refreshInterval:(display:Off,section:0,value:0),time:(from:'2016-07-29 22:56:43-0600',mode:absolute,to:'2016-07-30 01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4" t="str">
            <v>N</v>
          </cell>
          <cell r="X154">
            <v>1</v>
          </cell>
          <cell r="Y154">
            <v>4.3999999999999997E-2</v>
          </cell>
          <cell r="Z154">
            <v>23.328900000000001</v>
          </cell>
          <cell r="AA154">
            <v>23.2849</v>
          </cell>
          <cell r="AB154" t="e">
            <v>#N/A</v>
          </cell>
          <cell r="AC154" t="e">
            <v>#N/A</v>
          </cell>
          <cell r="AD154" t="str">
            <v>0241-29</v>
          </cell>
          <cell r="AE154" t="str">
    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    </cell>
        </row>
        <row r="155">
          <cell r="A155" t="str">
            <v>242-29</v>
          </cell>
          <cell r="B155">
            <v>4041</v>
          </cell>
          <cell r="C155" t="str">
            <v>DE.1.0.7.0</v>
          </cell>
          <cell r="D155" t="str">
            <v>204:232959</v>
          </cell>
          <cell r="E155">
            <v>42581.035914351851</v>
          </cell>
          <cell r="F155">
            <v>42581.037002314813</v>
          </cell>
          <cell r="G155">
            <v>1</v>
          </cell>
          <cell r="H155" t="str">
            <v>204:189</v>
          </cell>
          <cell r="I155">
            <v>42581.066064814811</v>
          </cell>
          <cell r="J155">
            <v>0</v>
          </cell>
          <cell r="K155" t="str">
            <v>4041/4042</v>
          </cell>
          <cell r="L155" t="str">
            <v>CHANDLER</v>
          </cell>
          <cell r="M155">
            <v>2.9062499997962732E-2</v>
          </cell>
          <cell r="N155">
            <v>41.849999997066334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https://search-rtdc-monitor-bjffxe2xuh6vdkpspy63sjmuny.us-east-1.es.amazonaws.com/_plugin/kibana/#/discover/Steve-Slow-Train-Analysis-(2080s-and-2083s)?_g=(refreshInterval:(display:Off,section:0,value:0),time:(from:'2016-07-29 23:51:43-0600',mode:absolute,to:'2016-07-30 02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5" t="str">
            <v>N</v>
          </cell>
          <cell r="X155">
            <v>1</v>
          </cell>
          <cell r="Y155">
            <v>23.2959</v>
          </cell>
          <cell r="Z155">
            <v>1.89E-2</v>
          </cell>
          <cell r="AA155">
            <v>23.277000000000001</v>
          </cell>
          <cell r="AB155" t="e">
            <v>#N/A</v>
          </cell>
          <cell r="AC155" t="e">
            <v>#N/A</v>
          </cell>
          <cell r="AD155" t="str">
            <v>0242-29</v>
          </cell>
          <cell r="AE155" t="str">
            <v>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 &amp; 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</v>
          </cell>
        </row>
        <row r="156">
          <cell r="A156" t="str">
            <v>243-29</v>
          </cell>
          <cell r="B156">
            <v>4038</v>
          </cell>
          <cell r="C156" t="str">
            <v>DE.1.0.7.0</v>
          </cell>
          <cell r="D156" t="str">
            <v>204:482</v>
          </cell>
          <cell r="E156">
            <v>42581.012094907404</v>
          </cell>
          <cell r="F156">
            <v>42581.017048611109</v>
          </cell>
          <cell r="G156">
            <v>7</v>
          </cell>
          <cell r="H156" t="str">
            <v>204:233263</v>
          </cell>
          <cell r="I156">
            <v>42581.045949074076</v>
          </cell>
          <cell r="J156">
            <v>0</v>
          </cell>
          <cell r="K156" t="str">
            <v>4037/4038</v>
          </cell>
          <cell r="L156" t="str">
            <v>STURGEON</v>
          </cell>
          <cell r="M156">
            <v>2.8900462966703344E-2</v>
          </cell>
          <cell r="N156">
            <v>41.616666672052816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https://search-rtdc-monitor-bjffxe2xuh6vdkpspy63sjmuny.us-east-1.es.amazonaws.com/_plugin/kibana/#/discover/Steve-Slow-Train-Analysis-(2080s-and-2083s)?_g=(refreshInterval:(display:Off,section:0,value:0),time:(from:'2016-07-29 23:17:25-0600',mode:absolute,to:'2016-07-30 02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6" t="str">
            <v>N</v>
          </cell>
          <cell r="X156">
            <v>1</v>
          </cell>
          <cell r="Y156">
            <v>4.82E-2</v>
          </cell>
          <cell r="Z156">
            <v>23.3263</v>
          </cell>
          <cell r="AA156">
            <v>23.278099999999998</v>
          </cell>
          <cell r="AB156" t="e">
            <v>#N/A</v>
          </cell>
          <cell r="AC156" t="e">
            <v>#N/A</v>
          </cell>
          <cell r="AD156" t="str">
            <v>0243-29</v>
          </cell>
          <cell r="AE156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57">
          <cell r="A157" t="str">
            <v>244-29</v>
          </cell>
          <cell r="B157">
            <v>4037</v>
          </cell>
          <cell r="C157" t="str">
            <v>DE.1.0.7.0</v>
          </cell>
          <cell r="D157" t="str">
            <v>204:232946</v>
          </cell>
          <cell r="E157">
            <v>42581.05395833333</v>
          </cell>
          <cell r="F157">
            <v>42581.054814814815</v>
          </cell>
          <cell r="G157">
            <v>1</v>
          </cell>
          <cell r="H157" t="str">
            <v>204:167</v>
          </cell>
          <cell r="I157">
            <v>42581.087129629632</v>
          </cell>
          <cell r="J157">
            <v>0</v>
          </cell>
          <cell r="K157" t="str">
            <v>4037/4038</v>
          </cell>
          <cell r="L157" t="str">
            <v>STURGEON</v>
          </cell>
          <cell r="M157">
            <v>3.2314814816345461E-2</v>
          </cell>
          <cell r="N157">
            <v>46.533333335537463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https://search-rtdc-monitor-bjffxe2xuh6vdkpspy63sjmuny.us-east-1.es.amazonaws.com/_plugin/kibana/#/discover/Steve-Slow-Train-Analysis-(2080s-and-2083s)?_g=(refreshInterval:(display:Off,section:0,value:0),time:(from:'2016-07-30 00:17:42-0600',mode:absolute,to:'2016-07-30 03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7" t="str">
            <v>N</v>
          </cell>
          <cell r="X157">
            <v>1</v>
          </cell>
          <cell r="Y157">
            <v>23.294599999999999</v>
          </cell>
          <cell r="Z157">
            <v>1.67E-2</v>
          </cell>
          <cell r="AA157">
            <v>23.277899999999999</v>
          </cell>
          <cell r="AB157" t="e">
            <v>#N/A</v>
          </cell>
          <cell r="AC157" t="e">
            <v>#N/A</v>
          </cell>
          <cell r="AD157" t="str">
            <v>0244-29</v>
          </cell>
          <cell r="AE157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158">
          <cell r="A158" t="str">
            <v>245-29</v>
          </cell>
          <cell r="B158">
            <v>4025</v>
          </cell>
          <cell r="C158" t="str">
            <v>DE.1.0.7.0</v>
          </cell>
          <cell r="D158" t="str">
            <v>204:426</v>
          </cell>
          <cell r="E158">
            <v>42581.032789351855</v>
          </cell>
          <cell r="F158">
            <v>42581.034189814818</v>
          </cell>
          <cell r="G158">
            <v>2</v>
          </cell>
          <cell r="H158" t="str">
            <v>204:233307</v>
          </cell>
          <cell r="I158">
            <v>42581.066481481481</v>
          </cell>
          <cell r="J158">
            <v>0</v>
          </cell>
          <cell r="K158" t="str">
            <v>4025/4026</v>
          </cell>
          <cell r="L158" t="str">
            <v>LEVIN</v>
          </cell>
          <cell r="M158">
            <v>3.2291666662786156E-2</v>
          </cell>
          <cell r="N158">
            <v>46.499999994412065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https://search-rtdc-monitor-bjffxe2xuh6vdkpspy63sjmuny.us-east-1.es.amazonaws.com/_plugin/kibana/#/discover/Steve-Slow-Train-Analysis-(2080s-and-2083s)?_g=(refreshInterval:(display:Off,section:0,value:0),time:(from:'2016-07-29 23:47:13-0600',mode:absolute,to:'2016-07-30 02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8" t="str">
            <v>N</v>
          </cell>
          <cell r="X158">
            <v>1</v>
          </cell>
          <cell r="Y158">
            <v>4.2599999999999999E-2</v>
          </cell>
          <cell r="Z158">
            <v>23.3307</v>
          </cell>
          <cell r="AA158">
            <v>23.2881</v>
          </cell>
          <cell r="AB158" t="e">
            <v>#N/A</v>
          </cell>
          <cell r="AC158" t="e">
            <v>#N/A</v>
          </cell>
          <cell r="AD158" t="str">
            <v>0245-29</v>
          </cell>
          <cell r="AE158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159">
          <cell r="A159" t="str">
            <v>246-29</v>
          </cell>
          <cell r="B159">
            <v>4026</v>
          </cell>
          <cell r="C159" t="str">
            <v>DE.1.0.7.0</v>
          </cell>
          <cell r="D159" t="str">
            <v>204:232990</v>
          </cell>
          <cell r="E159">
            <v>42581.072500000002</v>
          </cell>
          <cell r="F159">
            <v>42581.073229166665</v>
          </cell>
          <cell r="G159">
            <v>1</v>
          </cell>
          <cell r="H159" t="str">
            <v>204:158</v>
          </cell>
          <cell r="I159">
            <v>42581.107037037036</v>
          </cell>
          <cell r="J159">
            <v>0</v>
          </cell>
          <cell r="K159" t="str">
            <v>4025/4026</v>
          </cell>
          <cell r="L159" t="str">
            <v>LEVIN</v>
          </cell>
          <cell r="M159">
            <v>3.3807870371674653E-2</v>
          </cell>
          <cell r="N159">
            <v>48.683333335211501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https://search-rtdc-monitor-bjffxe2xuh6vdkpspy63sjmuny.us-east-1.es.amazonaws.com/_plugin/kibana/#/discover/Steve-Slow-Train-Analysis-(2080s-and-2083s)?_g=(refreshInterval:(display:Off,section:0,value:0),time:(from:'2016-07-30 00:44:24-0600',mode:absolute,to:'2016-07-30 03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9" t="str">
            <v>N</v>
          </cell>
          <cell r="X159">
            <v>1</v>
          </cell>
          <cell r="Y159">
            <v>23.298999999999999</v>
          </cell>
          <cell r="Z159">
            <v>1.5800000000000002E-2</v>
          </cell>
          <cell r="AA159">
            <v>23.283200000000001</v>
          </cell>
          <cell r="AB159" t="e">
            <v>#N/A</v>
          </cell>
          <cell r="AC159" t="e">
            <v>#N/A</v>
          </cell>
          <cell r="AD159" t="str">
            <v>0246-29</v>
          </cell>
          <cell r="AE159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160">
          <cell r="A160" t="str">
            <v>800-29</v>
          </cell>
          <cell r="B160">
            <v>4032</v>
          </cell>
          <cell r="C160" t="str">
            <v>DE.1.0.7.0</v>
          </cell>
          <cell r="D160" t="str">
            <v>300:58634</v>
          </cell>
          <cell r="E160">
            <v>42580.222581018519</v>
          </cell>
          <cell r="F160">
            <v>42580.22347222222</v>
          </cell>
          <cell r="G160">
            <v>1</v>
          </cell>
          <cell r="H160" t="str">
            <v>204:776</v>
          </cell>
          <cell r="I160">
            <v>42580.237766203703</v>
          </cell>
          <cell r="J160">
            <v>0</v>
          </cell>
          <cell r="K160" t="str">
            <v>4031/4032</v>
          </cell>
          <cell r="L160" t="str">
            <v>STRICKLAND</v>
          </cell>
          <cell r="M160">
            <v>1.4293981483206153E-2</v>
          </cell>
          <cell r="N160">
            <v>20.58333333581686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https://search-rtdc-monitor-bjffxe2xuh6vdkpspy63sjmuny.us-east-1.es.amazonaws.com/_plugin/kibana/#/discover/Steve-Slow-Train-Analysis-(2080s-and-2083s)?_g=(refreshInterval:(display:Off,section:0,value:0),time:(from:'2016-07-29 04:20:31-0600',mode:absolute,to:'2016-07-29 06:42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0" t="str">
            <v>N</v>
          </cell>
          <cell r="X160">
            <v>554</v>
          </cell>
          <cell r="Y160">
            <v>5.8634000000000004</v>
          </cell>
          <cell r="Z160">
            <v>7.7600000000000002E-2</v>
          </cell>
          <cell r="AA160">
            <v>5.7858000000000001</v>
          </cell>
          <cell r="AB160" t="e">
            <v>#N/A</v>
          </cell>
          <cell r="AC160" t="e">
            <v>#N/A</v>
          </cell>
          <cell r="AD160" t="str">
            <v>0800-29</v>
          </cell>
          <cell r="AE160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61">
          <cell r="A161" t="str">
            <v>801-29</v>
          </cell>
          <cell r="B161">
            <v>4031</v>
          </cell>
          <cell r="C161" t="str">
            <v>DE.1.0.7.0</v>
          </cell>
          <cell r="D161" t="str">
            <v>204:1058</v>
          </cell>
          <cell r="E161">
            <v>42580.240671296298</v>
          </cell>
          <cell r="F161">
            <v>42580.24145833333</v>
          </cell>
          <cell r="G161">
            <v>1</v>
          </cell>
          <cell r="H161" t="str">
            <v>300:58958</v>
          </cell>
          <cell r="I161">
            <v>42580.256099537037</v>
          </cell>
          <cell r="J161">
            <v>0</v>
          </cell>
          <cell r="K161" t="str">
            <v>4031/4032</v>
          </cell>
          <cell r="L161" t="str">
            <v>STRICKLAND</v>
          </cell>
          <cell r="M161">
            <v>1.4641203706560191E-2</v>
          </cell>
          <cell r="N161">
            <v>21.083333337446675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https://search-rtdc-monitor-bjffxe2xuh6vdkpspy63sjmuny.us-east-1.es.amazonaws.com/_plugin/kibana/#/discover/Steve-Slow-Train-Analysis-(2080s-and-2083s)?_g=(refreshInterval:(display:Off,section:0,value:0),time:(from:'2016-07-29 04:46:34-0600',mode:absolute,to:'2016-07-29 07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1" t="str">
            <v>N</v>
          </cell>
          <cell r="X161">
            <v>1</v>
          </cell>
          <cell r="Y161">
            <v>0.10580000000000001</v>
          </cell>
          <cell r="Z161">
            <v>5.8958000000000004</v>
          </cell>
          <cell r="AA161">
            <v>5.79</v>
          </cell>
          <cell r="AB161" t="e">
            <v>#N/A</v>
          </cell>
          <cell r="AC161" t="e">
            <v>#N/A</v>
          </cell>
          <cell r="AD161" t="str">
            <v>0801-29</v>
          </cell>
          <cell r="AE161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162">
          <cell r="A162" t="str">
            <v>802-29</v>
          </cell>
          <cell r="B162">
            <v>4032</v>
          </cell>
          <cell r="C162" t="str">
            <v>DE.1.0.7.0</v>
          </cell>
          <cell r="D162" t="str">
            <v>300:58641</v>
          </cell>
          <cell r="E162">
            <v>42580.2575462963</v>
          </cell>
          <cell r="F162">
            <v>42580.258518518516</v>
          </cell>
          <cell r="G162">
            <v>1</v>
          </cell>
          <cell r="H162" t="str">
            <v>204:813</v>
          </cell>
          <cell r="I162">
            <v>42580.271597222221</v>
          </cell>
          <cell r="J162">
            <v>2</v>
          </cell>
          <cell r="K162" t="str">
            <v>4031/4032</v>
          </cell>
          <cell r="L162" t="str">
            <v>STRICKLAND</v>
          </cell>
          <cell r="M162">
            <v>1.3078703705104999E-2</v>
          </cell>
          <cell r="N162">
            <v>18.833333335351199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https://search-rtdc-monitor-bjffxe2xuh6vdkpspy63sjmuny.us-east-1.es.amazonaws.com/_plugin/kibana/#/discover/Steve-Slow-Train-Analysis-(2080s-and-2083s)?_g=(refreshInterval:(display:Off,section:0,value:0),time:(from:'2016-07-29 05:10:52-0600',mode:absolute,to:'2016-07-29 07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2" t="str">
            <v>N</v>
          </cell>
          <cell r="X162">
            <v>1</v>
          </cell>
          <cell r="Y162">
            <v>5.8640999999999996</v>
          </cell>
          <cell r="Z162">
            <v>8.1299999999999997E-2</v>
          </cell>
          <cell r="AA162">
            <v>5.7827999999999999</v>
          </cell>
          <cell r="AB162" t="e">
            <v>#N/A</v>
          </cell>
          <cell r="AC162" t="e">
            <v>#N/A</v>
          </cell>
          <cell r="AD162" t="str">
            <v>0802-29</v>
          </cell>
          <cell r="AE162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63">
          <cell r="A163" t="str">
            <v>803-29</v>
          </cell>
          <cell r="B163">
            <v>4018</v>
          </cell>
          <cell r="C163" t="str">
            <v>DE.1.0.7.0</v>
          </cell>
          <cell r="D163" t="str">
            <v>204:1104</v>
          </cell>
          <cell r="E163">
            <v>42580.258379629631</v>
          </cell>
          <cell r="F163">
            <v>42580.259432870371</v>
          </cell>
          <cell r="G163">
            <v>1</v>
          </cell>
          <cell r="H163" t="str">
            <v>300:58924</v>
          </cell>
          <cell r="I163">
            <v>42580.274733796294</v>
          </cell>
          <cell r="J163">
            <v>1</v>
          </cell>
          <cell r="K163" t="str">
            <v>4017/4018</v>
          </cell>
          <cell r="L163" t="str">
            <v>YORK</v>
          </cell>
          <cell r="M163">
            <v>1.5300925922929309E-2</v>
          </cell>
          <cell r="N163">
            <v>22.033333329018205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https://search-rtdc-monitor-bjffxe2xuh6vdkpspy63sjmuny.us-east-1.es.amazonaws.com/_plugin/kibana/#/discover/Steve-Slow-Train-Analysis-(2080s-and-2083s)?_g=(refreshInterval:(display:Off,section:0,value:0),time:(from:'2016-07-29 05:12:04-0600',mode:absolute,to:'2016-07-29 07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3" t="str">
            <v>N</v>
          </cell>
          <cell r="X163">
            <v>1</v>
          </cell>
          <cell r="Y163">
            <v>0.1104</v>
          </cell>
          <cell r="Z163">
            <v>5.8924000000000003</v>
          </cell>
          <cell r="AA163">
            <v>5.782</v>
          </cell>
          <cell r="AB163" t="e">
            <v>#N/A</v>
          </cell>
          <cell r="AC163" t="e">
            <v>#N/A</v>
          </cell>
          <cell r="AD163" t="str">
            <v>0803-29</v>
          </cell>
          <cell r="AE163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64">
          <cell r="A164" t="str">
            <v>804-29</v>
          </cell>
          <cell r="B164">
            <v>4017</v>
          </cell>
          <cell r="C164" t="str">
            <v>DE.1.0.7.0</v>
          </cell>
          <cell r="D164" t="str">
            <v>300:58596</v>
          </cell>
          <cell r="E164">
            <v>42580.275520833333</v>
          </cell>
          <cell r="F164">
            <v>42580.276296296295</v>
          </cell>
          <cell r="G164">
            <v>1</v>
          </cell>
          <cell r="H164" t="str">
            <v>204:775</v>
          </cell>
          <cell r="I164">
            <v>42580.289375</v>
          </cell>
          <cell r="J164">
            <v>0</v>
          </cell>
          <cell r="K164" t="str">
            <v>4017/4018</v>
          </cell>
          <cell r="L164" t="str">
            <v>YORK</v>
          </cell>
          <cell r="M164">
            <v>1.3078703705104999E-2</v>
          </cell>
          <cell r="N164">
            <v>18.833333335351199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https://search-rtdc-monitor-bjffxe2xuh6vdkpspy63sjmuny.us-east-1.es.amazonaws.com/_plugin/kibana/#/discover/Steve-Slow-Train-Analysis-(2080s-and-2083s)?_g=(refreshInterval:(display:Off,section:0,value:0),time:(from:'2016-07-29 05:36:45-0600',mode:absolute,to:'2016-07-29 07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4" t="str">
            <v>N</v>
          </cell>
          <cell r="X164">
            <v>1</v>
          </cell>
          <cell r="Y164">
            <v>5.8596000000000004</v>
          </cell>
          <cell r="Z164">
            <v>7.7499999999999999E-2</v>
          </cell>
          <cell r="AA164">
            <v>5.7821000000000007</v>
          </cell>
          <cell r="AB164" t="e">
            <v>#N/A</v>
          </cell>
          <cell r="AC164" t="e">
            <v>#N/A</v>
          </cell>
          <cell r="AD164" t="str">
            <v>0804-29</v>
          </cell>
          <cell r="AE164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65">
          <cell r="A165" t="str">
            <v>805-29</v>
          </cell>
          <cell r="B165">
            <v>4031</v>
          </cell>
          <cell r="C165" t="str">
            <v>DE.1.0.7.0</v>
          </cell>
          <cell r="D165" t="str">
            <v>204:1051</v>
          </cell>
          <cell r="E165">
            <v>42580.2809837963</v>
          </cell>
          <cell r="F165">
            <v>42580.282349537039</v>
          </cell>
          <cell r="G165">
            <v>1</v>
          </cell>
          <cell r="H165" t="str">
            <v>300:58914</v>
          </cell>
          <cell r="I165">
            <v>42580.296782407408</v>
          </cell>
          <cell r="J165">
            <v>1</v>
          </cell>
          <cell r="K165" t="str">
            <v>4031/4032</v>
          </cell>
          <cell r="L165" t="str">
            <v>STRICKLAND</v>
          </cell>
          <cell r="M165">
            <v>1.4432870368182193E-2</v>
          </cell>
          <cell r="N165">
            <v>20.783333330182359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https://search-rtdc-monitor-bjffxe2xuh6vdkpspy63sjmuny.us-east-1.es.amazonaws.com/_plugin/kibana/#/discover/Steve-Slow-Train-Analysis-(2080s-and-2083s)?_g=(refreshInterval:(display:Off,section:0,value:0),time:(from:'2016-07-29 05:44:37-0600',mode:absolute,to:'2016-07-29 08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5" t="str">
            <v>N</v>
          </cell>
          <cell r="X165">
            <v>1</v>
          </cell>
          <cell r="Y165">
            <v>0.1051</v>
          </cell>
          <cell r="Z165">
            <v>5.8914</v>
          </cell>
          <cell r="AA165">
            <v>5.7862999999999998</v>
          </cell>
          <cell r="AB165" t="e">
            <v>#N/A</v>
          </cell>
          <cell r="AC165" t="e">
            <v>#N/A</v>
          </cell>
          <cell r="AD165" t="str">
            <v>0805-29</v>
          </cell>
          <cell r="AE165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166">
          <cell r="A166" t="str">
            <v>806-29</v>
          </cell>
          <cell r="B166">
            <v>4032</v>
          </cell>
          <cell r="C166" t="str">
            <v>DE.1.0.7.0</v>
          </cell>
          <cell r="D166" t="str">
            <v>300:58600</v>
          </cell>
          <cell r="E166">
            <v>42580.298900462964</v>
          </cell>
          <cell r="F166">
            <v>42580.299745370372</v>
          </cell>
          <cell r="G166">
            <v>1</v>
          </cell>
          <cell r="H166" t="str">
            <v>204:647</v>
          </cell>
          <cell r="I166">
            <v>42580.311354166668</v>
          </cell>
          <cell r="J166">
            <v>0</v>
          </cell>
          <cell r="K166" t="str">
            <v>4031/4032</v>
          </cell>
          <cell r="L166" t="str">
            <v>STRICKLAND</v>
          </cell>
          <cell r="M166">
            <v>1.1608796296059154E-2</v>
          </cell>
          <cell r="N166">
            <v>16.716666666325182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https://search-rtdc-monitor-bjffxe2xuh6vdkpspy63sjmuny.us-east-1.es.amazonaws.com/_plugin/kibana/#/discover/Steve-Slow-Train-Analysis-(2080s-and-2083s)?_g=(refreshInterval:(display:Off,section:0,value:0),time:(from:'2016-07-29 06:10:25-0600',mode:absolute,to:'2016-07-29 08:28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6" t="str">
            <v>N</v>
          </cell>
          <cell r="X166">
            <v>1</v>
          </cell>
          <cell r="Y166">
            <v>5.86</v>
          </cell>
          <cell r="Z166">
            <v>6.4699999999999994E-2</v>
          </cell>
          <cell r="AA166">
            <v>5.7953000000000001</v>
          </cell>
          <cell r="AB166" t="e">
            <v>#N/A</v>
          </cell>
          <cell r="AC166" t="e">
            <v>#N/A</v>
          </cell>
          <cell r="AD166" t="str">
            <v>0806-29</v>
          </cell>
          <cell r="AE166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67">
          <cell r="A167" t="str">
            <v>807-29</v>
          </cell>
          <cell r="B167">
            <v>4018</v>
          </cell>
          <cell r="C167" t="str">
            <v>DE.1.0.7.0</v>
          </cell>
          <cell r="D167" t="str">
            <v>204:1055</v>
          </cell>
          <cell r="E167">
            <v>42580.291180555556</v>
          </cell>
          <cell r="F167">
            <v>42580.291944444441</v>
          </cell>
          <cell r="G167">
            <v>1</v>
          </cell>
          <cell r="H167" t="str">
            <v>300:58914</v>
          </cell>
          <cell r="I167">
            <v>42580.315821759257</v>
          </cell>
          <cell r="J167">
            <v>0</v>
          </cell>
          <cell r="K167" t="str">
            <v>4017/4018</v>
          </cell>
          <cell r="L167" t="str">
            <v>YORK</v>
          </cell>
          <cell r="M167">
            <v>2.3877314815763384E-2</v>
          </cell>
          <cell r="N167">
            <v>34.383333334699273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https://search-rtdc-monitor-bjffxe2xuh6vdkpspy63sjmuny.us-east-1.es.amazonaws.com/_plugin/kibana/#/discover/Steve-Slow-Train-Analysis-(2080s-and-2083s)?_g=(refreshInterval:(display:Off,section:0,value:0),time:(from:'2016-07-29 05:59:18-0600',mode:absolute,to:'2016-07-29 08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7" t="str">
            <v>N</v>
          </cell>
          <cell r="X167">
            <v>1</v>
          </cell>
          <cell r="Y167">
            <v>0.1055</v>
          </cell>
          <cell r="Z167">
            <v>5.8914</v>
          </cell>
          <cell r="AA167">
            <v>5.7858999999999998</v>
          </cell>
          <cell r="AB167" t="e">
            <v>#N/A</v>
          </cell>
          <cell r="AC167" t="e">
            <v>#N/A</v>
          </cell>
          <cell r="AD167" t="str">
            <v>0807-29</v>
          </cell>
          <cell r="AE167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68">
          <cell r="A168" t="str">
            <v>808-29</v>
          </cell>
          <cell r="B168">
            <v>4017</v>
          </cell>
          <cell r="C168" t="str">
            <v>DE.1.0.7.0</v>
          </cell>
          <cell r="D168" t="str">
            <v>300:58600</v>
          </cell>
          <cell r="E168">
            <v>42580.317129629628</v>
          </cell>
          <cell r="F168">
            <v>42580.317928240744</v>
          </cell>
          <cell r="G168">
            <v>1</v>
          </cell>
          <cell r="H168" t="str">
            <v>300:57322</v>
          </cell>
          <cell r="I168">
            <v>42580.318981481483</v>
          </cell>
          <cell r="J168">
            <v>0</v>
          </cell>
          <cell r="K168" t="str">
            <v>4017/4018</v>
          </cell>
          <cell r="L168" t="str">
            <v>YORK</v>
          </cell>
          <cell r="M168">
            <v>1.0532407395658083E-3</v>
          </cell>
          <cell r="P168">
            <v>1.516666664974764</v>
          </cell>
          <cell r="R168" t="str">
            <v>Onboard in-route failure</v>
          </cell>
          <cell r="S168">
            <v>0</v>
          </cell>
          <cell r="T168" t="str">
            <v>Southbound</v>
          </cell>
          <cell r="U168">
            <v>0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https://search-rtdc-monitor-bjffxe2xuh6vdkpspy63sjmuny.us-east-1.es.amazonaws.com/_plugin/kibana/#/discover/Steve-Slow-Train-Analysis-(2080s-and-2083s)?_g=(refreshInterval:(display:Off,section:0,value:0),time:(from:'2016-07-29 06:36:40-0600',mode:absolute,to:'2016-07-29 08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8" t="str">
            <v>Y</v>
          </cell>
          <cell r="X168">
            <v>1</v>
          </cell>
          <cell r="Y168">
            <v>5.86</v>
          </cell>
          <cell r="Z168">
            <v>5.7321999999999997</v>
          </cell>
          <cell r="AA168">
            <v>0.12780000000000058</v>
          </cell>
          <cell r="AB168" t="e">
            <v>#N/A</v>
          </cell>
          <cell r="AC168" t="e">
            <v>#N/A</v>
          </cell>
          <cell r="AD168" t="str">
            <v>0808-29</v>
          </cell>
          <cell r="AE168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69">
          <cell r="A169" t="str">
            <v>809-29</v>
          </cell>
          <cell r="B169">
            <v>4031</v>
          </cell>
          <cell r="C169" t="str">
            <v>DE.1.0.7.0</v>
          </cell>
          <cell r="D169" t="str">
            <v>204:962</v>
          </cell>
          <cell r="E169">
            <v>42580.320474537039</v>
          </cell>
          <cell r="F169">
            <v>42580.321655092594</v>
          </cell>
          <cell r="G169">
            <v>1</v>
          </cell>
          <cell r="H169" t="str">
            <v>300:58954</v>
          </cell>
          <cell r="I169">
            <v>42580.33861111111</v>
          </cell>
          <cell r="J169">
            <v>1</v>
          </cell>
          <cell r="K169" t="str">
            <v>4031/4032</v>
          </cell>
          <cell r="L169" t="str">
            <v>STRICKLAND</v>
          </cell>
          <cell r="M169">
            <v>1.6956018516793847E-2</v>
          </cell>
          <cell r="N169">
            <v>24.41666666418314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https://search-rtdc-monitor-bjffxe2xuh6vdkpspy63sjmuny.us-east-1.es.amazonaws.com/_plugin/kibana/#/discover/Steve-Slow-Train-Analysis-(2080s-and-2083s)?_g=(refreshInterval:(display:Off,section:0,value:0),time:(from:'2016-07-29 06:41:29-0600',mode:absolute,to:'2016-07-29 09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9" t="str">
            <v>N</v>
          </cell>
          <cell r="X169">
            <v>1</v>
          </cell>
          <cell r="Y169">
            <v>9.6199999999999994E-2</v>
          </cell>
          <cell r="Z169">
            <v>5.8954000000000004</v>
          </cell>
          <cell r="AA169">
            <v>5.7992000000000008</v>
          </cell>
          <cell r="AB169" t="e">
            <v>#N/A</v>
          </cell>
          <cell r="AC169" t="e">
            <v>#N/A</v>
          </cell>
          <cell r="AD169" t="str">
            <v>0809-29</v>
          </cell>
          <cell r="AE169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170">
          <cell r="A170" t="str">
            <v>810-29</v>
          </cell>
          <cell r="B170">
            <v>4032</v>
          </cell>
          <cell r="C170" t="str">
            <v>DE.1.0.7.0</v>
          </cell>
          <cell r="D170" t="str">
            <v>300:57341</v>
          </cell>
          <cell r="E170">
            <v>42580.342870370368</v>
          </cell>
          <cell r="F170">
            <v>42580.343900462962</v>
          </cell>
          <cell r="G170">
            <v>1</v>
          </cell>
          <cell r="H170" t="str">
            <v>204:745</v>
          </cell>
          <cell r="I170">
            <v>42580.356249999997</v>
          </cell>
          <cell r="J170">
            <v>1</v>
          </cell>
          <cell r="K170" t="str">
            <v>4031/4032</v>
          </cell>
          <cell r="L170" t="str">
            <v>STRICKLAND</v>
          </cell>
          <cell r="M170">
            <v>1.2349537035333924E-2</v>
          </cell>
          <cell r="N170">
            <v>17.783333330880851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https://search-rtdc-monitor-bjffxe2xuh6vdkpspy63sjmuny.us-east-1.es.amazonaws.com/_plugin/kibana/#/discover/Steve-Slow-Train-Analysis-(2080s-and-2083s)?_g=(refreshInterval:(display:Off,section:0,value:0),time:(from:'2016-07-29 07:13:44-0600',mode:absolute,to:'2016-07-29 09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0" t="str">
            <v>N</v>
          </cell>
          <cell r="X170">
            <v>1</v>
          </cell>
          <cell r="Y170">
            <v>5.7340999999999998</v>
          </cell>
          <cell r="Z170">
            <v>7.4499999999999997E-2</v>
          </cell>
          <cell r="AA170">
            <v>5.6596000000000002</v>
          </cell>
          <cell r="AB170" t="e">
            <v>#N/A</v>
          </cell>
          <cell r="AC170" t="e">
            <v>#N/A</v>
          </cell>
          <cell r="AD170" t="str">
            <v>0810-29</v>
          </cell>
          <cell r="AE170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71">
          <cell r="A171" t="str">
            <v>811-29</v>
          </cell>
          <cell r="B171">
            <v>4018</v>
          </cell>
          <cell r="C171" t="str">
            <v>DE.1.0.7.0</v>
          </cell>
          <cell r="D171" t="str">
            <v>204:1098</v>
          </cell>
          <cell r="E171">
            <v>42580.341238425928</v>
          </cell>
          <cell r="F171">
            <v>42580.341932870368</v>
          </cell>
          <cell r="G171">
            <v>1</v>
          </cell>
          <cell r="H171" t="str">
            <v>300:58920</v>
          </cell>
          <cell r="I171">
            <v>42580.359548611108</v>
          </cell>
          <cell r="J171">
            <v>0</v>
          </cell>
          <cell r="K171" t="str">
            <v>4017/4018</v>
          </cell>
          <cell r="L171" t="str">
            <v>YORK</v>
          </cell>
          <cell r="M171">
            <v>1.7615740740438923E-2</v>
          </cell>
          <cell r="N171">
            <v>25.366666666232049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https://search-rtdc-monitor-bjffxe2xuh6vdkpspy63sjmuny.us-east-1.es.amazonaws.com/_plugin/kibana/#/discover/Steve-Slow-Train-Analysis-(2080s-and-2083s)?_g=(refreshInterval:(display:Off,section:0,value:0),time:(from:'2016-07-29 07:11:23-0600',mode:absolute,to:'2016-07-29 09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1" t="str">
            <v>N</v>
          </cell>
          <cell r="X171">
            <v>1</v>
          </cell>
          <cell r="Y171">
            <v>0.10979999999999999</v>
          </cell>
          <cell r="Z171">
            <v>5.8920000000000003</v>
          </cell>
          <cell r="AA171">
            <v>5.7822000000000005</v>
          </cell>
          <cell r="AB171" t="e">
            <v>#N/A</v>
          </cell>
          <cell r="AC171" t="e">
            <v>#N/A</v>
          </cell>
          <cell r="AD171" t="str">
            <v>0811-29</v>
          </cell>
          <cell r="AE171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72">
          <cell r="A172" t="str">
            <v>812-29</v>
          </cell>
          <cell r="B172">
            <v>4017</v>
          </cell>
          <cell r="C172" t="str">
            <v>DE.1.0.7.0</v>
          </cell>
          <cell r="D172" t="str">
            <v>300:58596</v>
          </cell>
          <cell r="E172">
            <v>42580.36041666667</v>
          </cell>
          <cell r="F172">
            <v>42580.361296296294</v>
          </cell>
          <cell r="G172">
            <v>1</v>
          </cell>
          <cell r="H172" t="str">
            <v>204:787</v>
          </cell>
          <cell r="I172">
            <v>42580.373078703706</v>
          </cell>
          <cell r="J172">
            <v>0</v>
          </cell>
          <cell r="K172" t="str">
            <v>4017/4018</v>
          </cell>
          <cell r="L172" t="str">
            <v>YORK</v>
          </cell>
          <cell r="M172">
            <v>1.1782407411374152E-2</v>
          </cell>
          <cell r="N172">
            <v>16.966666672378778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https://search-rtdc-monitor-bjffxe2xuh6vdkpspy63sjmuny.us-east-1.es.amazonaws.com/_plugin/kibana/#/discover/Steve-Slow-Train-Analysis-(2080s-and-2083s)?_g=(refreshInterval:(display:Off,section:0,value:0),time:(from:'2016-07-29 07:39:00-0600',mode:absolute,to:'2016-07-29 09:57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2" t="str">
            <v>N</v>
          </cell>
          <cell r="X172">
            <v>1</v>
          </cell>
          <cell r="Y172">
            <v>5.8596000000000004</v>
          </cell>
          <cell r="Z172">
            <v>7.8700000000000006E-2</v>
          </cell>
          <cell r="AA172">
            <v>5.7808999999999999</v>
          </cell>
          <cell r="AB172" t="e">
            <v>#N/A</v>
          </cell>
          <cell r="AC172" t="e">
            <v>#N/A</v>
          </cell>
          <cell r="AD172" t="str">
            <v>0812-29</v>
          </cell>
          <cell r="AE172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73">
          <cell r="A173" t="str">
            <v>813-29</v>
          </cell>
          <cell r="B173">
            <v>4018</v>
          </cell>
          <cell r="C173" t="str">
            <v>DE.1.0.7.0</v>
          </cell>
          <cell r="D173" t="str">
            <v>204:1056</v>
          </cell>
          <cell r="E173">
            <v>42580.374467592592</v>
          </cell>
          <cell r="F173">
            <v>42580.375462962962</v>
          </cell>
          <cell r="G173">
            <v>1</v>
          </cell>
          <cell r="H173" t="str">
            <v>300:58914</v>
          </cell>
          <cell r="I173">
            <v>42580.399143518516</v>
          </cell>
          <cell r="J173">
            <v>0</v>
          </cell>
          <cell r="K173" t="str">
            <v>4017/4018</v>
          </cell>
          <cell r="L173" t="str">
            <v>YORK</v>
          </cell>
          <cell r="M173">
            <v>2.3680555554165039E-2</v>
          </cell>
          <cell r="N173">
            <v>34.099999997997656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https://search-rtdc-monitor-bjffxe2xuh6vdkpspy63sjmuny.us-east-1.es.amazonaws.com/_plugin/kibana/#/discover/Steve-Slow-Train-Analysis-(2080s-and-2083s)?_g=(refreshInterval:(display:Off,section:0,value:0),time:(from:'2016-07-29 07:59:14-0600',mode:absolute,to:'2016-07-29 10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3" t="str">
            <v>N</v>
          </cell>
          <cell r="X173">
            <v>1</v>
          </cell>
          <cell r="Y173">
            <v>0.1056</v>
          </cell>
          <cell r="Z173">
            <v>5.8914</v>
          </cell>
          <cell r="AA173">
            <v>5.7858000000000001</v>
          </cell>
          <cell r="AB173" t="e">
            <v>#N/A</v>
          </cell>
          <cell r="AC173" t="e">
            <v>#N/A</v>
          </cell>
          <cell r="AD173" t="str">
            <v>0813-29</v>
          </cell>
          <cell r="AE173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74">
          <cell r="A174" t="str">
            <v>814-29</v>
          </cell>
          <cell r="B174">
            <v>4017</v>
          </cell>
          <cell r="C174" t="str">
            <v>DE.1.0.7.0</v>
          </cell>
          <cell r="D174" t="str">
            <v>300:58598</v>
          </cell>
          <cell r="E174">
            <v>42580.400543981479</v>
          </cell>
          <cell r="F174">
            <v>42580.401342592595</v>
          </cell>
          <cell r="G174">
            <v>1</v>
          </cell>
          <cell r="H174" t="str">
            <v>204:778</v>
          </cell>
          <cell r="I174">
            <v>42580.412476851852</v>
          </cell>
          <cell r="J174">
            <v>0</v>
          </cell>
          <cell r="K174" t="str">
            <v>4017/4018</v>
          </cell>
          <cell r="L174" t="str">
            <v>YORK</v>
          </cell>
          <cell r="M174">
            <v>1.113425925723277E-2</v>
          </cell>
          <cell r="N174">
            <v>16.033333330415189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https://search-rtdc-monitor-bjffxe2xuh6vdkpspy63sjmuny.us-east-1.es.amazonaws.com/_plugin/kibana/#/discover/Steve-Slow-Train-Analysis-(2080s-and-2083s)?_g=(refreshInterval:(display:Off,section:0,value:0),time:(from:'2016-07-29 08:36:47-0600',mode:absolute,to:'2016-07-29 10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4" t="str">
            <v>N</v>
          </cell>
          <cell r="X174">
            <v>1</v>
          </cell>
          <cell r="Y174">
            <v>5.8597999999999999</v>
          </cell>
          <cell r="Z174">
            <v>7.7799999999999994E-2</v>
          </cell>
          <cell r="AA174">
            <v>5.782</v>
          </cell>
          <cell r="AB174" t="e">
            <v>#N/A</v>
          </cell>
          <cell r="AC174" t="e">
            <v>#N/A</v>
          </cell>
          <cell r="AD174" t="str">
            <v>0814-29</v>
          </cell>
          <cell r="AE174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75">
          <cell r="A175" t="str">
            <v>815-29</v>
          </cell>
          <cell r="B175">
            <v>4018</v>
          </cell>
          <cell r="C175" t="str">
            <v>DE.1.0.7.0</v>
          </cell>
          <cell r="D175" t="str">
            <v>204:1076</v>
          </cell>
          <cell r="E175">
            <v>42580.413402777776</v>
          </cell>
          <cell r="F175">
            <v>42580.414212962962</v>
          </cell>
          <cell r="G175">
            <v>1</v>
          </cell>
          <cell r="H175" t="str">
            <v>300:58922</v>
          </cell>
          <cell r="I175">
            <v>42580.441527777781</v>
          </cell>
          <cell r="J175">
            <v>0</v>
          </cell>
          <cell r="K175" t="str">
            <v>4017/4018</v>
          </cell>
          <cell r="L175" t="str">
            <v>YORK</v>
          </cell>
          <cell r="M175">
            <v>2.7314814818964805E-2</v>
          </cell>
          <cell r="N175">
            <v>39.33333333930932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https://search-rtdc-monitor-bjffxe2xuh6vdkpspy63sjmuny.us-east-1.es.amazonaws.com/_plugin/kibana/#/discover/Steve-Slow-Train-Analysis-(2080s-and-2083s)?_g=(refreshInterval:(display:Off,section:0,value:0),time:(from:'2016-07-29 08:55:18-0600',mode:absolute,to:'2016-07-29 11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5" t="str">
            <v>N</v>
          </cell>
          <cell r="X175">
            <v>1</v>
          </cell>
          <cell r="Y175">
            <v>0.1076</v>
          </cell>
          <cell r="Z175">
            <v>5.8921999999999999</v>
          </cell>
          <cell r="AA175">
            <v>5.7846000000000002</v>
          </cell>
          <cell r="AB175" t="e">
            <v>#N/A</v>
          </cell>
          <cell r="AC175" t="e">
            <v>#N/A</v>
          </cell>
          <cell r="AD175" t="str">
            <v>0815-29</v>
          </cell>
          <cell r="AE175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76">
          <cell r="A176" t="str">
            <v>816-29</v>
          </cell>
          <cell r="B176">
            <v>4017</v>
          </cell>
          <cell r="C176" t="str">
            <v>DE.1.0.7.0</v>
          </cell>
          <cell r="D176" t="str">
            <v>300:58602</v>
          </cell>
          <cell r="E176">
            <v>42580.442719907405</v>
          </cell>
          <cell r="F176">
            <v>42580.443460648145</v>
          </cell>
          <cell r="G176">
            <v>1</v>
          </cell>
          <cell r="H176" t="str">
            <v>204:773</v>
          </cell>
          <cell r="I176">
            <v>42580.454363425924</v>
          </cell>
          <cell r="J176">
            <v>0</v>
          </cell>
          <cell r="K176" t="str">
            <v>4017/4018</v>
          </cell>
          <cell r="L176" t="str">
            <v>YORK</v>
          </cell>
          <cell r="M176">
            <v>1.0902777779847383E-2</v>
          </cell>
          <cell r="N176">
            <v>15.700000002980232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https://search-rtdc-monitor-bjffxe2xuh6vdkpspy63sjmuny.us-east-1.es.amazonaws.com/_plugin/kibana/#/discover/Steve-Slow-Train-Analysis-(2080s-and-2083s)?_g=(refreshInterval:(display:Off,section:0,value:0),time:(from:'2016-07-29 09:37:31-0600',mode:absolute,to:'2016-07-29 11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6" t="str">
            <v>N</v>
          </cell>
          <cell r="X176">
            <v>1</v>
          </cell>
          <cell r="Y176">
            <v>5.8601999999999999</v>
          </cell>
          <cell r="Z176">
            <v>7.7299999999999994E-2</v>
          </cell>
          <cell r="AA176">
            <v>5.7828999999999997</v>
          </cell>
          <cell r="AB176" t="e">
            <v>#N/A</v>
          </cell>
          <cell r="AC176" t="e">
            <v>#N/A</v>
          </cell>
          <cell r="AD176" t="str">
            <v>0816-29</v>
          </cell>
          <cell r="AE176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77">
          <cell r="A177" t="str">
            <v>817-29</v>
          </cell>
          <cell r="B177">
            <v>4018</v>
          </cell>
          <cell r="C177" t="str">
            <v>DE.1.0.7.0</v>
          </cell>
          <cell r="D177" t="str">
            <v>204:1077</v>
          </cell>
          <cell r="E177">
            <v>42580.455451388887</v>
          </cell>
          <cell r="F177">
            <v>42580.456377314818</v>
          </cell>
          <cell r="G177">
            <v>1</v>
          </cell>
          <cell r="H177" t="str">
            <v>300:58918</v>
          </cell>
          <cell r="I177">
            <v>42580.482974537037</v>
          </cell>
          <cell r="J177">
            <v>0</v>
          </cell>
          <cell r="K177" t="str">
            <v>4017/4018</v>
          </cell>
          <cell r="L177" t="str">
            <v>YORK</v>
          </cell>
          <cell r="M177">
            <v>2.6597222218697425E-2</v>
          </cell>
          <cell r="N177">
            <v>38.299999994924292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https://search-rtdc-monitor-bjffxe2xuh6vdkpspy63sjmuny.us-east-1.es.amazonaws.com/_plugin/kibana/#/discover/Steve-Slow-Train-Analysis-(2080s-and-2083s)?_g=(refreshInterval:(display:Off,section:0,value:0),time:(from:'2016-07-29 09:55:51-0600',mode:absolute,to:'2016-07-29 12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7" t="str">
            <v>N</v>
          </cell>
          <cell r="X177">
            <v>1</v>
          </cell>
          <cell r="Y177">
            <v>0.1077</v>
          </cell>
          <cell r="Z177">
            <v>5.8917999999999999</v>
          </cell>
          <cell r="AA177">
            <v>5.7840999999999996</v>
          </cell>
          <cell r="AB177" t="e">
            <v>#N/A</v>
          </cell>
          <cell r="AC177" t="e">
            <v>#N/A</v>
          </cell>
          <cell r="AD177" t="str">
            <v>0817-29</v>
          </cell>
          <cell r="AE177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78">
          <cell r="A178" t="str">
            <v>818-29</v>
          </cell>
          <cell r="B178">
            <v>4017</v>
          </cell>
          <cell r="C178" t="str">
            <v>DE.1.0.7.0</v>
          </cell>
          <cell r="D178" t="str">
            <v>300:58602</v>
          </cell>
          <cell r="E178">
            <v>42580.483865740738</v>
          </cell>
          <cell r="F178">
            <v>42580.484861111108</v>
          </cell>
          <cell r="G178">
            <v>1</v>
          </cell>
          <cell r="H178" t="str">
            <v>204:824</v>
          </cell>
          <cell r="I178">
            <v>42580.496446759258</v>
          </cell>
          <cell r="J178">
            <v>0</v>
          </cell>
          <cell r="K178" t="str">
            <v>4017/4018</v>
          </cell>
          <cell r="L178" t="str">
            <v>YORK</v>
          </cell>
          <cell r="M178">
            <v>1.1585648149775807E-2</v>
          </cell>
          <cell r="N178">
            <v>16.683333335677162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https://search-rtdc-monitor-bjffxe2xuh6vdkpspy63sjmuny.us-east-1.es.amazonaws.com/_plugin/kibana/#/discover/Steve-Slow-Train-Analysis-(2080s-and-2083s)?_g=(refreshInterval:(display:Off,section:0,value:0),time:(from:'2016-07-29 10:36:46-0600',mode:absolute,to:'2016-07-29 12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8" t="str">
            <v>N</v>
          </cell>
          <cell r="X178">
            <v>1</v>
          </cell>
          <cell r="Y178">
            <v>5.8601999999999999</v>
          </cell>
          <cell r="Z178">
            <v>8.2400000000000001E-2</v>
          </cell>
          <cell r="AA178">
            <v>5.7778</v>
          </cell>
          <cell r="AB178" t="e">
            <v>#N/A</v>
          </cell>
          <cell r="AC178" t="e">
            <v>#N/A</v>
          </cell>
          <cell r="AD178" t="str">
            <v>0818-29</v>
          </cell>
          <cell r="AE178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79">
          <cell r="A179" t="str">
            <v>819-29</v>
          </cell>
          <cell r="B179">
            <v>4018</v>
          </cell>
          <cell r="C179" t="str">
            <v>DE.1.0.7.0</v>
          </cell>
          <cell r="D179" t="str">
            <v>204:1126</v>
          </cell>
          <cell r="E179">
            <v>42580.503229166665</v>
          </cell>
          <cell r="F179">
            <v>42580.503923611112</v>
          </cell>
          <cell r="G179">
            <v>1</v>
          </cell>
          <cell r="H179" t="str">
            <v>300:58911</v>
          </cell>
          <cell r="I179">
            <v>42580.524039351854</v>
          </cell>
          <cell r="J179">
            <v>0</v>
          </cell>
          <cell r="K179" t="str">
            <v>4017/4018</v>
          </cell>
          <cell r="L179" t="str">
            <v>YORK</v>
          </cell>
          <cell r="M179">
            <v>2.011574074276723E-2</v>
          </cell>
          <cell r="N179">
            <v>28.966666669584811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https://search-rtdc-monitor-bjffxe2xuh6vdkpspy63sjmuny.us-east-1.es.amazonaws.com/_plugin/kibana/#/discover/Steve-Slow-Train-Analysis-(2080s-and-2083s)?_g=(refreshInterval:(display:Off,section:0,value:0),time:(from:'2016-07-29 11:04:39-0600',mode:absolute,to:'2016-07-29 13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9" t="str">
            <v>N</v>
          </cell>
          <cell r="X179">
            <v>1</v>
          </cell>
          <cell r="Y179">
            <v>0.11260000000000001</v>
          </cell>
          <cell r="Z179">
            <v>5.8910999999999998</v>
          </cell>
          <cell r="AA179">
            <v>5.7785000000000002</v>
          </cell>
          <cell r="AB179" t="e">
            <v>#N/A</v>
          </cell>
          <cell r="AC179" t="e">
            <v>#N/A</v>
          </cell>
          <cell r="AD179" t="str">
            <v>0819-29</v>
          </cell>
          <cell r="AE179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80">
          <cell r="A180" t="str">
            <v>820-29</v>
          </cell>
          <cell r="B180">
            <v>4017</v>
          </cell>
          <cell r="C180" t="str">
            <v>DE.1.0.7.0</v>
          </cell>
          <cell r="D180" t="str">
            <v>300:58592</v>
          </cell>
          <cell r="E180">
            <v>42580.525300925925</v>
          </cell>
          <cell r="F180">
            <v>42580.525995370372</v>
          </cell>
          <cell r="G180">
            <v>1</v>
          </cell>
          <cell r="H180" t="str">
            <v>204:803</v>
          </cell>
          <cell r="I180">
            <v>42580.5393287037</v>
          </cell>
          <cell r="J180">
            <v>0</v>
          </cell>
          <cell r="K180" t="str">
            <v>4017/4018</v>
          </cell>
          <cell r="L180" t="str">
            <v>YORK</v>
          </cell>
          <cell r="M180">
            <v>1.3333333328773733E-2</v>
          </cell>
          <cell r="N180">
            <v>19.199999993434176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https://search-rtdc-monitor-bjffxe2xuh6vdkpspy63sjmuny.us-east-1.es.amazonaws.com/_plugin/kibana/#/discover/Steve-Slow-Train-Analysis-(2080s-and-2083s)?_g=(refreshInterval:(display:Off,section:0,value:0),time:(from:'2016-07-29 11:36:26-0600',mode:absolute,to:'2016-07-29 13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0" t="str">
            <v>N</v>
          </cell>
          <cell r="X180">
            <v>1</v>
          </cell>
          <cell r="Y180">
            <v>5.8592000000000004</v>
          </cell>
          <cell r="Z180">
            <v>8.0299999999999996E-2</v>
          </cell>
          <cell r="AA180">
            <v>5.7789000000000001</v>
          </cell>
          <cell r="AB180" t="e">
            <v>#N/A</v>
          </cell>
          <cell r="AC180" t="e">
            <v>#N/A</v>
          </cell>
          <cell r="AD180" t="str">
            <v>0820-29</v>
          </cell>
          <cell r="AE180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81">
          <cell r="A181" t="str">
            <v>821-29</v>
          </cell>
          <cell r="B181">
            <v>4018</v>
          </cell>
          <cell r="C181" t="str">
            <v>DE.1.0.7.0</v>
          </cell>
          <cell r="D181" t="str">
            <v>204:1112</v>
          </cell>
          <cell r="E181">
            <v>42580.541921296295</v>
          </cell>
          <cell r="F181">
            <v>42580.543900462966</v>
          </cell>
          <cell r="G181">
            <v>2</v>
          </cell>
          <cell r="H181" t="str">
            <v>300:58922</v>
          </cell>
          <cell r="I181">
            <v>42580.569675925923</v>
          </cell>
          <cell r="J181">
            <v>5</v>
          </cell>
          <cell r="K181" t="str">
            <v>4017/4018</v>
          </cell>
          <cell r="L181" t="str">
            <v>KILLION</v>
          </cell>
          <cell r="M181">
            <v>2.5775462956517003E-2</v>
          </cell>
          <cell r="N181">
            <v>37.116666657384485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https://search-rtdc-monitor-bjffxe2xuh6vdkpspy63sjmuny.us-east-1.es.amazonaws.com/_plugin/kibana/#/discover/Steve-Slow-Train-Analysis-(2080s-and-2083s)?_g=(refreshInterval:(display:Off,section:0,value:0),time:(from:'2016-07-29 12:00:22-0600',mode:absolute,to:'2016-07-29 14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1" t="str">
            <v>N</v>
          </cell>
          <cell r="X181">
            <v>1</v>
          </cell>
          <cell r="Y181">
            <v>0.11119999999999999</v>
          </cell>
          <cell r="Z181">
            <v>5.8921999999999999</v>
          </cell>
          <cell r="AA181">
            <v>5.7809999999999997</v>
          </cell>
          <cell r="AB181" t="e">
            <v>#N/A</v>
          </cell>
          <cell r="AC181" t="e">
            <v>#N/A</v>
          </cell>
          <cell r="AD181" t="str">
            <v>0821-29</v>
          </cell>
          <cell r="AE181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82">
          <cell r="A182" t="str">
            <v>822-29</v>
          </cell>
          <cell r="B182">
            <v>4017</v>
          </cell>
          <cell r="C182" t="str">
            <v>DE.1.0.7.0</v>
          </cell>
          <cell r="D182" t="str">
            <v>300:58604</v>
          </cell>
          <cell r="E182">
            <v>42580.570740740739</v>
          </cell>
          <cell r="F182">
            <v>42580.571666666663</v>
          </cell>
          <cell r="G182">
            <v>1</v>
          </cell>
          <cell r="H182" t="str">
            <v>204:666</v>
          </cell>
          <cell r="I182">
            <v>42580.582743055558</v>
          </cell>
          <cell r="J182">
            <v>1</v>
          </cell>
          <cell r="K182" t="str">
            <v>4017/4018</v>
          </cell>
          <cell r="L182" t="str">
            <v>KILLION</v>
          </cell>
          <cell r="M182">
            <v>1.1076388895162381E-2</v>
          </cell>
          <cell r="N182">
            <v>15.950000009033829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https://search-rtdc-monitor-bjffxe2xuh6vdkpspy63sjmuny.us-east-1.es.amazonaws.com/_plugin/kibana/#/discover/Steve-Slow-Train-Analysis-(2080s-and-2083s)?_g=(refreshInterval:(display:Off,section:0,value:0),time:(from:'2016-07-29 12:41:52-0600',mode:absolute,to:'2016-07-29 14:59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2" t="str">
            <v>N</v>
          </cell>
          <cell r="X182">
            <v>1</v>
          </cell>
          <cell r="Y182">
            <v>5.8604000000000003</v>
          </cell>
          <cell r="Z182">
            <v>6.6600000000000006E-2</v>
          </cell>
          <cell r="AA182">
            <v>5.7938000000000001</v>
          </cell>
          <cell r="AB182" t="e">
            <v>#N/A</v>
          </cell>
          <cell r="AC182" t="e">
            <v>#N/A</v>
          </cell>
          <cell r="AD182" t="str">
            <v>0822-29</v>
          </cell>
          <cell r="AE182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83">
          <cell r="A183" t="str">
            <v>823-29</v>
          </cell>
          <cell r="B183">
            <v>4018</v>
          </cell>
          <cell r="C183" t="str">
            <v>DE.1.0.7.0</v>
          </cell>
          <cell r="D183" t="str">
            <v>204:948</v>
          </cell>
          <cell r="E183">
            <v>42580.591296296298</v>
          </cell>
          <cell r="F183">
            <v>42580.592048611114</v>
          </cell>
          <cell r="G183">
            <v>1</v>
          </cell>
          <cell r="H183" t="str">
            <v>300:58903</v>
          </cell>
          <cell r="I183">
            <v>42580.608761574076</v>
          </cell>
          <cell r="J183">
            <v>1</v>
          </cell>
          <cell r="K183" t="str">
            <v>4017/4018</v>
          </cell>
          <cell r="L183" t="str">
            <v>KILLION</v>
          </cell>
          <cell r="M183">
            <v>1.6712962962628808E-2</v>
          </cell>
          <cell r="N183">
            <v>24.066666666185483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https://search-rtdc-monitor-bjffxe2xuh6vdkpspy63sjmuny.us-east-1.es.amazonaws.com/_plugin/kibana/#/discover/Steve-Slow-Train-Analysis-(2080s-and-2083s)?_g=(refreshInterval:(display:Off,section:0,value:0),time:(from:'2016-07-29 13:11:28-0600',mode:absolute,to:'2016-07-29 15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3" t="str">
            <v>N</v>
          </cell>
          <cell r="X183">
            <v>1</v>
          </cell>
          <cell r="Y183">
            <v>9.4799999999999995E-2</v>
          </cell>
          <cell r="Z183">
            <v>5.8902999999999999</v>
          </cell>
          <cell r="AA183">
            <v>5.7954999999999997</v>
          </cell>
          <cell r="AB183" t="e">
            <v>#N/A</v>
          </cell>
          <cell r="AC183" t="e">
            <v>#N/A</v>
          </cell>
          <cell r="AD183" t="str">
            <v>0823-29</v>
          </cell>
          <cell r="AE183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84">
          <cell r="A184" t="str">
            <v>824-29</v>
          </cell>
          <cell r="B184">
            <v>4017</v>
          </cell>
          <cell r="C184" t="str">
            <v>DE.1.0.7.0</v>
          </cell>
          <cell r="D184" t="str">
            <v>300:58589</v>
          </cell>
          <cell r="E184">
            <v>42580.610254629632</v>
          </cell>
          <cell r="F184">
            <v>42580.611493055556</v>
          </cell>
          <cell r="G184">
            <v>1</v>
          </cell>
          <cell r="H184" t="str">
            <v>204:640</v>
          </cell>
          <cell r="I184">
            <v>42580.622789351852</v>
          </cell>
          <cell r="J184">
            <v>0</v>
          </cell>
          <cell r="K184" t="str">
            <v>4017/4018</v>
          </cell>
          <cell r="L184" t="str">
            <v>KILLION</v>
          </cell>
          <cell r="M184">
            <v>1.1296296295768116E-2</v>
          </cell>
          <cell r="N184">
            <v>16.266666665906087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https://search-rtdc-monitor-bjffxe2xuh6vdkpspy63sjmuny.us-east-1.es.amazonaws.com/_plugin/kibana/#/discover/Steve-Slow-Train-Analysis-(2080s-and-2083s)?_g=(refreshInterval:(display:Off,section:0,value:0),time:(from:'2016-07-29 13:38:46-0600',mode:absolute,to:'2016-07-29 15:56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4" t="str">
            <v>N</v>
          </cell>
          <cell r="X184">
            <v>1</v>
          </cell>
          <cell r="Y184">
            <v>5.8589000000000002</v>
          </cell>
          <cell r="Z184">
            <v>6.4000000000000001E-2</v>
          </cell>
          <cell r="AA184">
            <v>5.7949000000000002</v>
          </cell>
          <cell r="AB184" t="e">
            <v>#N/A</v>
          </cell>
          <cell r="AC184" t="e">
            <v>#N/A</v>
          </cell>
          <cell r="AD184" t="str">
            <v>0824-29</v>
          </cell>
          <cell r="AE184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85">
          <cell r="A185" t="str">
            <v>825-29</v>
          </cell>
          <cell r="B185">
            <v>4018</v>
          </cell>
          <cell r="C185" t="str">
            <v>DE.1.0.7.0</v>
          </cell>
          <cell r="D185" t="str">
            <v>204:939</v>
          </cell>
          <cell r="E185">
            <v>42580.624456018515</v>
          </cell>
          <cell r="F185">
            <v>42580.62599537037</v>
          </cell>
          <cell r="G185">
            <v>2</v>
          </cell>
          <cell r="H185" t="str">
            <v>300:58912</v>
          </cell>
          <cell r="I185">
            <v>42580.650381944448</v>
          </cell>
          <cell r="J185">
            <v>0</v>
          </cell>
          <cell r="K185" t="str">
            <v>4017/4018</v>
          </cell>
          <cell r="L185" t="str">
            <v>KILLION</v>
          </cell>
          <cell r="M185">
            <v>2.4386574077652767E-2</v>
          </cell>
          <cell r="N185">
            <v>35.116666671819985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https://search-rtdc-monitor-bjffxe2xuh6vdkpspy63sjmuny.us-east-1.es.amazonaws.com/_plugin/kibana/#/discover/Steve-Slow-Train-Analysis-(2080s-and-2083s)?_g=(refreshInterval:(display:Off,section:0,value:0),time:(from:'2016-07-29 13:59:13-0600',mode:absolute,to:'2016-07-29 16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5" t="str">
            <v>N</v>
          </cell>
          <cell r="X185">
            <v>1</v>
          </cell>
          <cell r="Y185">
            <v>9.3899999999999997E-2</v>
          </cell>
          <cell r="Z185">
            <v>5.8912000000000004</v>
          </cell>
          <cell r="AA185">
            <v>5.7973000000000008</v>
          </cell>
          <cell r="AB185" t="e">
            <v>#N/A</v>
          </cell>
          <cell r="AC185" t="e">
            <v>#N/A</v>
          </cell>
          <cell r="AD185" t="str">
            <v>0825-29</v>
          </cell>
          <cell r="AE185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86">
          <cell r="A186" t="str">
            <v>826-29</v>
          </cell>
          <cell r="B186">
            <v>4017</v>
          </cell>
          <cell r="C186" t="str">
            <v>DE.1.0.7.0</v>
          </cell>
          <cell r="D186" t="str">
            <v>300:58583</v>
          </cell>
          <cell r="E186">
            <v>42580.651423611111</v>
          </cell>
          <cell r="F186">
            <v>42580.652268518519</v>
          </cell>
          <cell r="G186">
            <v>1</v>
          </cell>
          <cell r="H186" t="str">
            <v>204:664</v>
          </cell>
          <cell r="I186">
            <v>42580.664571759262</v>
          </cell>
          <cell r="J186">
            <v>2</v>
          </cell>
          <cell r="K186" t="str">
            <v>4017/4018</v>
          </cell>
          <cell r="L186" t="str">
            <v>KILLION</v>
          </cell>
          <cell r="M186">
            <v>1.230324074276723E-2</v>
          </cell>
          <cell r="N186">
            <v>17.716666669584811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https://search-rtdc-monitor-bjffxe2xuh6vdkpspy63sjmuny.us-east-1.es.amazonaws.com/_plugin/kibana/#/discover/Steve-Slow-Train-Analysis-(2080s-and-2083s)?_g=(refreshInterval:(display:Off,section:0,value:0),time:(from:'2016-07-29 14:38:03-0600',mode:absolute,to:'2016-07-29 16:56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6" t="str">
            <v>N</v>
          </cell>
          <cell r="X186">
            <v>1</v>
          </cell>
          <cell r="Y186">
            <v>5.8582999999999998</v>
          </cell>
          <cell r="Z186">
            <v>6.6400000000000001E-2</v>
          </cell>
          <cell r="AA186">
            <v>5.7919</v>
          </cell>
          <cell r="AB186" t="e">
            <v>#N/A</v>
          </cell>
          <cell r="AC186" t="e">
            <v>#N/A</v>
          </cell>
          <cell r="AD186" t="str">
            <v>0826-29</v>
          </cell>
          <cell r="AE186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87">
          <cell r="A187" t="str">
            <v>827-29</v>
          </cell>
          <cell r="B187">
            <v>4031</v>
          </cell>
          <cell r="C187" t="str">
            <v>DE.1.0.7.0</v>
          </cell>
          <cell r="D187" t="str">
            <v>204:979</v>
          </cell>
          <cell r="E187">
            <v>42580.659594907411</v>
          </cell>
          <cell r="F187">
            <v>42580.661099537036</v>
          </cell>
          <cell r="G187">
            <v>2</v>
          </cell>
          <cell r="H187" t="str">
            <v>300:58963</v>
          </cell>
          <cell r="I187">
            <v>42580.672337962962</v>
          </cell>
          <cell r="J187">
            <v>0</v>
          </cell>
          <cell r="K187" t="str">
            <v>4031/4032</v>
          </cell>
          <cell r="L187" t="str">
            <v>POLLOCK</v>
          </cell>
          <cell r="M187">
            <v>1.1238425926421769E-2</v>
          </cell>
          <cell r="N187">
            <v>16.183333334047347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https://search-rtdc-monitor-bjffxe2xuh6vdkpspy63sjmuny.us-east-1.es.amazonaws.com/_plugin/kibana/#/discover/Steve-Slow-Train-Analysis-(2080s-and-2083s)?_g=(refreshInterval:(display:Off,section:0,value:0),time:(from:'2016-07-29 14:49:49-0600',mode:absolute,to:'2016-07-29 17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7" t="str">
            <v>N</v>
          </cell>
          <cell r="X187">
            <v>1</v>
          </cell>
          <cell r="Y187">
            <v>9.7900000000000001E-2</v>
          </cell>
          <cell r="Z187">
            <v>5.8963000000000001</v>
          </cell>
          <cell r="AA187">
            <v>5.7984</v>
          </cell>
          <cell r="AB187" t="e">
            <v>#N/A</v>
          </cell>
          <cell r="AC187" t="e">
            <v>#N/A</v>
          </cell>
          <cell r="AD187" t="str">
            <v>0827-29</v>
          </cell>
          <cell r="AE187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188">
          <cell r="A188" t="str">
            <v>828-29</v>
          </cell>
          <cell r="B188">
            <v>4032</v>
          </cell>
          <cell r="C188" t="str">
            <v>DE.1.0.7.0</v>
          </cell>
          <cell r="D188" t="str">
            <v>300:58647</v>
          </cell>
          <cell r="E188">
            <v>42580.673298611109</v>
          </cell>
          <cell r="F188">
            <v>42580.674062500002</v>
          </cell>
          <cell r="G188">
            <v>1</v>
          </cell>
          <cell r="H188" t="str">
            <v>204:789</v>
          </cell>
          <cell r="I188">
            <v>42580.684918981482</v>
          </cell>
          <cell r="J188">
            <v>1</v>
          </cell>
          <cell r="K188" t="str">
            <v>4031/4032</v>
          </cell>
          <cell r="L188" t="str">
            <v>POLLOCK</v>
          </cell>
          <cell r="M188">
            <v>1.0856481480004732E-2</v>
          </cell>
          <cell r="N188">
            <v>15.633333331206813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https://search-rtdc-monitor-bjffxe2xuh6vdkpspy63sjmuny.us-east-1.es.amazonaws.com/_plugin/kibana/#/discover/Steve-Slow-Train-Analysis-(2080s-and-2083s)?_g=(refreshInterval:(display:Off,section:0,value:0),time:(from:'2016-07-29 15:09:33-0600',mode:absolute,to:'2016-07-29 17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8" t="str">
            <v>N</v>
          </cell>
          <cell r="X188">
            <v>1</v>
          </cell>
          <cell r="Y188">
            <v>5.8647</v>
          </cell>
          <cell r="Z188">
            <v>7.8899999999999998E-2</v>
          </cell>
          <cell r="AA188">
            <v>5.7858000000000001</v>
          </cell>
          <cell r="AB188" t="e">
            <v>#N/A</v>
          </cell>
          <cell r="AC188" t="e">
            <v>#N/A</v>
          </cell>
          <cell r="AD188" t="str">
            <v>0828-29</v>
          </cell>
          <cell r="AE188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89">
          <cell r="A189" t="str">
            <v>829-29</v>
          </cell>
          <cell r="B189">
            <v>4018</v>
          </cell>
          <cell r="C189" t="str">
            <v>DE.1.0.7.0</v>
          </cell>
          <cell r="D189" t="str">
            <v>204:943</v>
          </cell>
          <cell r="E189">
            <v>42580.666608796295</v>
          </cell>
          <cell r="F189">
            <v>42580.667407407411</v>
          </cell>
          <cell r="G189">
            <v>1</v>
          </cell>
          <cell r="H189" t="str">
            <v>300:58899</v>
          </cell>
          <cell r="I189">
            <v>42580.691631944443</v>
          </cell>
          <cell r="J189">
            <v>0</v>
          </cell>
          <cell r="K189" t="str">
            <v>4017/4018</v>
          </cell>
          <cell r="L189" t="str">
            <v>KILLION</v>
          </cell>
          <cell r="M189">
            <v>2.4224537031841464E-2</v>
          </cell>
          <cell r="N189">
            <v>34.883333325851709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https://search-rtdc-monitor-bjffxe2xuh6vdkpspy63sjmuny.us-east-1.es.amazonaws.com/_plugin/kibana/#/discover/Steve-Slow-Train-Analysis-(2080s-and-2083s)?_g=(refreshInterval:(display:Off,section:0,value:0),time:(from:'2016-07-29 14:59:55-0600',mode:absolute,to:'2016-07-29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9" t="str">
            <v>N</v>
          </cell>
          <cell r="X189">
            <v>1</v>
          </cell>
          <cell r="Y189">
            <v>9.4299999999999995E-2</v>
          </cell>
          <cell r="Z189">
            <v>5.8898999999999999</v>
          </cell>
          <cell r="AA189">
            <v>5.7956000000000003</v>
          </cell>
          <cell r="AB189" t="e">
            <v>#N/A</v>
          </cell>
          <cell r="AC189" t="e">
            <v>#N/A</v>
          </cell>
          <cell r="AD189" t="str">
            <v>0829-29</v>
          </cell>
          <cell r="AE189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90">
          <cell r="A190" t="str">
            <v>830-29</v>
          </cell>
          <cell r="B190">
            <v>4017</v>
          </cell>
          <cell r="C190" t="str">
            <v>DE.1.0.7.0</v>
          </cell>
          <cell r="D190" t="str">
            <v>300:58570</v>
          </cell>
          <cell r="E190">
            <v>42580.692893518521</v>
          </cell>
          <cell r="F190">
            <v>42580.693993055553</v>
          </cell>
          <cell r="G190">
            <v>1</v>
          </cell>
          <cell r="H190" t="str">
            <v>204:603</v>
          </cell>
          <cell r="I190">
            <v>42580.707291666666</v>
          </cell>
          <cell r="J190">
            <v>0</v>
          </cell>
          <cell r="K190" t="str">
            <v>4017/4018</v>
          </cell>
          <cell r="L190" t="str">
            <v>KILLION</v>
          </cell>
          <cell r="M190">
            <v>1.3298611112986691E-2</v>
          </cell>
          <cell r="N190">
            <v>19.150000002700835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https://search-rtdc-monitor-bjffxe2xuh6vdkpspy63sjmuny.us-east-1.es.amazonaws.com/_plugin/kibana/#/discover/Steve-Slow-Train-Analysis-(2080s-and-2083s)?_g=(refreshInterval:(display:Off,section:0,value:0),time:(from:'2016-07-29 15:37:46-0600',mode:absolute,to:'2016-07-29 17:58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0" t="str">
            <v>N</v>
          </cell>
          <cell r="X190">
            <v>1</v>
          </cell>
          <cell r="Y190">
            <v>5.8570000000000002</v>
          </cell>
          <cell r="Z190">
            <v>6.0299999999999999E-2</v>
          </cell>
          <cell r="AA190">
            <v>5.7967000000000004</v>
          </cell>
          <cell r="AB190" t="e">
            <v>#N/A</v>
          </cell>
          <cell r="AC190" t="e">
            <v>#N/A</v>
          </cell>
          <cell r="AD190" t="str">
            <v>0830-29</v>
          </cell>
          <cell r="AE190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91">
          <cell r="A191" t="str">
            <v>831-29</v>
          </cell>
          <cell r="B191">
            <v>4031</v>
          </cell>
          <cell r="C191" t="str">
            <v>DE.1.0.7.0</v>
          </cell>
          <cell r="D191" t="str">
            <v>204:1095</v>
          </cell>
          <cell r="E191">
            <v>42580.69458333333</v>
          </cell>
          <cell r="F191">
            <v>42580.695497685185</v>
          </cell>
          <cell r="G191">
            <v>1</v>
          </cell>
          <cell r="H191" t="str">
            <v>300:58958</v>
          </cell>
          <cell r="I191">
            <v>42580.713263888887</v>
          </cell>
          <cell r="J191">
            <v>0</v>
          </cell>
          <cell r="K191" t="str">
            <v>4031/4032</v>
          </cell>
          <cell r="L191" t="str">
            <v>POLLOCK</v>
          </cell>
          <cell r="M191">
            <v>1.7766203702194616E-2</v>
          </cell>
          <cell r="N191">
            <v>25.583333331160247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https://search-rtdc-monitor-bjffxe2xuh6vdkpspy63sjmuny.us-east-1.es.amazonaws.com/_plugin/kibana/#/discover/Steve-Slow-Train-Analysis-(2080s-and-2083s)?_g=(refreshInterval:(display:Off,section:0,value:0),time:(from:'2016-07-29 15:40:12-0600',mode:absolute,to:'2016-07-29 18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1" t="str">
            <v>N</v>
          </cell>
          <cell r="X191">
            <v>1</v>
          </cell>
          <cell r="Y191">
            <v>0.1095</v>
          </cell>
          <cell r="Z191">
            <v>5.8958000000000004</v>
          </cell>
          <cell r="AA191">
            <v>5.7863000000000007</v>
          </cell>
          <cell r="AB191" t="e">
            <v>#N/A</v>
          </cell>
          <cell r="AC191" t="e">
            <v>#N/A</v>
          </cell>
          <cell r="AD191" t="str">
            <v>0831-29</v>
          </cell>
          <cell r="AE191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192">
          <cell r="A192" t="str">
            <v>832-29</v>
          </cell>
          <cell r="B192">
            <v>4032</v>
          </cell>
          <cell r="C192" t="str">
            <v>DE.1.0.7.0</v>
          </cell>
          <cell r="D192" t="str">
            <v>300:58634</v>
          </cell>
          <cell r="E192">
            <v>42580.714120370372</v>
          </cell>
          <cell r="F192">
            <v>42580.715324074074</v>
          </cell>
          <cell r="G192">
            <v>1</v>
          </cell>
          <cell r="H192" t="str">
            <v>204:762</v>
          </cell>
          <cell r="I192">
            <v>42580.726388888892</v>
          </cell>
          <cell r="J192">
            <v>0</v>
          </cell>
          <cell r="K192" t="str">
            <v>4031/4032</v>
          </cell>
          <cell r="L192" t="str">
            <v>POLLOCK</v>
          </cell>
          <cell r="M192">
            <v>1.1064814818382729E-2</v>
          </cell>
          <cell r="N192">
            <v>15.93333333847113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https://search-rtdc-monitor-bjffxe2xuh6vdkpspy63sjmuny.us-east-1.es.amazonaws.com/_plugin/kibana/#/discover/Steve-Slow-Train-Analysis-(2080s-and-2083s)?_g=(refreshInterval:(display:Off,section:0,value:0),time:(from:'2016-07-29 16:08:20-0600',mode:absolute,to:'2016-07-29 18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2" t="str">
            <v>N</v>
          </cell>
          <cell r="X192">
            <v>1</v>
          </cell>
          <cell r="Y192">
            <v>5.8634000000000004</v>
          </cell>
          <cell r="Z192">
            <v>7.6200000000000004E-2</v>
          </cell>
          <cell r="AA192">
            <v>5.7872000000000003</v>
          </cell>
          <cell r="AB192" t="e">
            <v>#N/A</v>
          </cell>
          <cell r="AC192" t="e">
            <v>#N/A</v>
          </cell>
          <cell r="AD192" t="str">
            <v>0832-29</v>
          </cell>
          <cell r="AE192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93">
          <cell r="A193" t="str">
            <v>833-29</v>
          </cell>
          <cell r="B193">
            <v>4018</v>
          </cell>
          <cell r="C193" t="str">
            <v>DE.1.0.7.0</v>
          </cell>
          <cell r="D193" t="str">
            <v>204:899</v>
          </cell>
          <cell r="E193">
            <v>42580.709560185183</v>
          </cell>
          <cell r="F193">
            <v>42580.710439814815</v>
          </cell>
          <cell r="G193">
            <v>1</v>
          </cell>
          <cell r="H193" t="str">
            <v>300:58907</v>
          </cell>
          <cell r="I193">
            <v>42580.733171296299</v>
          </cell>
          <cell r="J193">
            <v>0</v>
          </cell>
          <cell r="K193" t="str">
            <v>4017/4018</v>
          </cell>
          <cell r="L193" t="str">
            <v>KILLION</v>
          </cell>
          <cell r="M193">
            <v>2.273148148378823E-2</v>
          </cell>
          <cell r="N193">
            <v>32.733333336655051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https://search-rtdc-monitor-bjffxe2xuh6vdkpspy63sjmuny.us-east-1.es.amazonaws.com/_plugin/kibana/#/discover/Steve-Slow-Train-Analysis-(2080s-and-2083s)?_g=(refreshInterval:(display:Off,section:0,value:0),time:(from:'2016-07-29 16:01:46-0600',mode:absolute,to:'2016-07-29 18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3" t="str">
            <v>N</v>
          </cell>
          <cell r="X193">
            <v>1</v>
          </cell>
          <cell r="Y193">
            <v>8.9899999999999994E-2</v>
          </cell>
          <cell r="Z193">
            <v>5.8906999999999998</v>
          </cell>
          <cell r="AA193">
            <v>5.8007999999999997</v>
          </cell>
          <cell r="AB193" t="e">
            <v>#N/A</v>
          </cell>
          <cell r="AC193" t="e">
            <v>#N/A</v>
          </cell>
          <cell r="AD193" t="str">
            <v>0833-29</v>
          </cell>
          <cell r="AE193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94">
          <cell r="A194" t="str">
            <v>834-29</v>
          </cell>
          <cell r="B194">
            <v>4017</v>
          </cell>
          <cell r="C194" t="str">
            <v>DE.1.0.7.0</v>
          </cell>
          <cell r="D194" t="str">
            <v>300:58585</v>
          </cell>
          <cell r="E194">
            <v>42580.734861111108</v>
          </cell>
          <cell r="F194">
            <v>42580.735879629632</v>
          </cell>
          <cell r="G194">
            <v>1</v>
          </cell>
          <cell r="H194" t="str">
            <v>204:614</v>
          </cell>
          <cell r="I194">
            <v>42580.74690972222</v>
          </cell>
          <cell r="J194">
            <v>0</v>
          </cell>
          <cell r="K194" t="str">
            <v>4017/4018</v>
          </cell>
          <cell r="L194" t="str">
            <v>KILLION</v>
          </cell>
          <cell r="M194">
            <v>1.1030092588043772E-2</v>
          </cell>
          <cell r="N194">
            <v>15.883333326783031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https://search-rtdc-monitor-bjffxe2xuh6vdkpspy63sjmuny.us-east-1.es.amazonaws.com/_plugin/kibana/#/discover/Steve-Slow-Train-Analysis-(2080s-and-2083s)?_g=(refreshInterval:(display:Off,section:0,value:0),time:(from:'2016-07-29 16:38:12-0600',mode:absolute,to:'2016-07-29 18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4" t="str">
            <v>N</v>
          </cell>
          <cell r="X194">
            <v>1</v>
          </cell>
          <cell r="Y194">
            <v>5.8585000000000003</v>
          </cell>
          <cell r="Z194">
            <v>6.1400000000000003E-2</v>
          </cell>
          <cell r="AA194">
            <v>5.7971000000000004</v>
          </cell>
          <cell r="AB194" t="e">
            <v>#N/A</v>
          </cell>
          <cell r="AC194" t="e">
            <v>#N/A</v>
          </cell>
          <cell r="AD194" t="str">
            <v>0834-29</v>
          </cell>
          <cell r="AE194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95">
          <cell r="A195" t="str">
            <v>835-29</v>
          </cell>
          <cell r="B195">
            <v>4031</v>
          </cell>
          <cell r="C195" t="str">
            <v>DE.1.0.7.0</v>
          </cell>
          <cell r="D195" t="str">
            <v>204:1056</v>
          </cell>
          <cell r="E195">
            <v>42580.735636574071</v>
          </cell>
          <cell r="F195">
            <v>42580.736724537041</v>
          </cell>
          <cell r="G195">
            <v>1</v>
          </cell>
          <cell r="H195" t="str">
            <v>300:59001</v>
          </cell>
          <cell r="I195">
            <v>42580.754259259258</v>
          </cell>
          <cell r="J195">
            <v>1</v>
          </cell>
          <cell r="K195" t="str">
            <v>4031/4032</v>
          </cell>
          <cell r="L195" t="str">
            <v>POLLOCK</v>
          </cell>
          <cell r="M195">
            <v>1.7534722217533272E-2</v>
          </cell>
          <cell r="N195">
            <v>25.249999993247911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https://search-rtdc-monitor-bjffxe2xuh6vdkpspy63sjmuny.us-east-1.es.amazonaws.com/_plugin/kibana/#/discover/Steve-Slow-Train-Analysis-(2080s-and-2083s)?_g=(refreshInterval:(display:Off,section:0,value:0),time:(from:'2016-07-29 16:39:19-0600',mode:absolute,to:'2016-07-29 19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5" t="str">
            <v>N</v>
          </cell>
          <cell r="X195">
            <v>1</v>
          </cell>
          <cell r="Y195">
            <v>0.1056</v>
          </cell>
          <cell r="Z195">
            <v>5.9001000000000001</v>
          </cell>
          <cell r="AA195">
            <v>5.7945000000000002</v>
          </cell>
          <cell r="AB195" t="e">
            <v>#N/A</v>
          </cell>
          <cell r="AC195" t="e">
            <v>#N/A</v>
          </cell>
          <cell r="AD195" t="str">
            <v>0835-29</v>
          </cell>
          <cell r="AE195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196">
          <cell r="A196" t="str">
            <v>836-29</v>
          </cell>
          <cell r="B196">
            <v>4032</v>
          </cell>
          <cell r="C196" t="str">
            <v>DE.1.0.7.0</v>
          </cell>
          <cell r="D196" t="str">
            <v>300:58677</v>
          </cell>
          <cell r="E196">
            <v>42580.755243055559</v>
          </cell>
          <cell r="F196">
            <v>42580.756608796299</v>
          </cell>
          <cell r="G196">
            <v>1</v>
          </cell>
          <cell r="H196" t="str">
            <v>204:717</v>
          </cell>
          <cell r="I196">
            <v>42580.768449074072</v>
          </cell>
          <cell r="J196">
            <v>0</v>
          </cell>
          <cell r="K196" t="str">
            <v>4031/4032</v>
          </cell>
          <cell r="L196" t="str">
            <v>POLLOCK</v>
          </cell>
          <cell r="M196">
            <v>1.1840277773444541E-2</v>
          </cell>
          <cell r="N196">
            <v>17.049999993760139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https://search-rtdc-monitor-bjffxe2xuh6vdkpspy63sjmuny.us-east-1.es.amazonaws.com/_plugin/kibana/#/discover/Steve-Slow-Train-Analysis-(2080s-and-2083s)?_g=(refreshInterval:(display:Off,section:0,value:0),time:(from:'2016-07-29 17:07:33-0600',mode:absolute,to:'2016-07-29 19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6" t="str">
            <v>N</v>
          </cell>
          <cell r="X196">
            <v>1</v>
          </cell>
          <cell r="Y196">
            <v>5.8677000000000001</v>
          </cell>
          <cell r="Z196">
            <v>7.17E-2</v>
          </cell>
          <cell r="AA196">
            <v>5.7960000000000003</v>
          </cell>
          <cell r="AB196" t="e">
            <v>#N/A</v>
          </cell>
          <cell r="AC196" t="e">
            <v>#N/A</v>
          </cell>
          <cell r="AD196" t="str">
            <v>0836-29</v>
          </cell>
          <cell r="AE196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197">
          <cell r="A197" t="str">
            <v>837-29</v>
          </cell>
          <cell r="B197">
            <v>4018</v>
          </cell>
          <cell r="C197" t="str">
            <v>DE.1.0.7.0</v>
          </cell>
          <cell r="D197" t="str">
            <v>204:902</v>
          </cell>
          <cell r="E197">
            <v>42580.757303240738</v>
          </cell>
          <cell r="F197">
            <v>42580.758287037039</v>
          </cell>
          <cell r="G197">
            <v>1</v>
          </cell>
          <cell r="H197" t="str">
            <v>300:58907</v>
          </cell>
          <cell r="I197">
            <v>42580.776006944441</v>
          </cell>
          <cell r="J197">
            <v>0</v>
          </cell>
          <cell r="K197" t="str">
            <v>4017/4018</v>
          </cell>
          <cell r="L197" t="str">
            <v>KILLION</v>
          </cell>
          <cell r="M197">
            <v>1.7719907402351964E-2</v>
          </cell>
          <cell r="N197">
            <v>25.516666659386829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https://search-rtdc-monitor-bjffxe2xuh6vdkpspy63sjmuny.us-east-1.es.amazonaws.com/_plugin/kibana/#/discover/Steve-Slow-Train-Analysis-(2080s-and-2083s)?_g=(refreshInterval:(display:Off,section:0,value:0),time:(from:'2016-07-29 17:10:31-0600',mode:absolute,to:'2016-07-29 19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7" t="str">
            <v>N</v>
          </cell>
          <cell r="X197">
            <v>1</v>
          </cell>
          <cell r="Y197">
            <v>9.0200000000000002E-2</v>
          </cell>
          <cell r="Z197">
            <v>5.8906999999999998</v>
          </cell>
          <cell r="AA197">
            <v>5.8004999999999995</v>
          </cell>
          <cell r="AB197" t="e">
            <v>#N/A</v>
          </cell>
          <cell r="AC197" t="e">
            <v>#N/A</v>
          </cell>
          <cell r="AD197" t="str">
            <v>0837-29</v>
          </cell>
          <cell r="AE197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198">
          <cell r="A198" t="str">
            <v>838-29</v>
          </cell>
          <cell r="B198">
            <v>4017</v>
          </cell>
          <cell r="C198" t="str">
            <v>DE.1.0.7.0</v>
          </cell>
          <cell r="D198" t="str">
            <v>300:58585</v>
          </cell>
          <cell r="E198">
            <v>42580.777361111112</v>
          </cell>
          <cell r="F198">
            <v>42580.778333333335</v>
          </cell>
          <cell r="G198">
            <v>1</v>
          </cell>
          <cell r="H198" t="str">
            <v>204:636</v>
          </cell>
          <cell r="I198">
            <v>42580.788946759261</v>
          </cell>
          <cell r="J198">
            <v>0</v>
          </cell>
          <cell r="K198" t="str">
            <v>4017/4018</v>
          </cell>
          <cell r="L198" t="str">
            <v>KILLION</v>
          </cell>
          <cell r="M198">
            <v>1.0613425925839692E-2</v>
          </cell>
          <cell r="N198">
            <v>15.283333333209157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https://search-rtdc-monitor-bjffxe2xuh6vdkpspy63sjmuny.us-east-1.es.amazonaws.com/_plugin/kibana/#/discover/Steve-Slow-Train-Analysis-(2080s-and-2083s)?_g=(refreshInterval:(display:Off,section:0,value:0),time:(from:'2016-07-29 17:39:24-0600',mode:absolute,to:'2016-07-29 19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8" t="str">
            <v>N</v>
          </cell>
          <cell r="X198">
            <v>1</v>
          </cell>
          <cell r="Y198">
            <v>5.8585000000000003</v>
          </cell>
          <cell r="Z198">
            <v>6.3600000000000004E-2</v>
          </cell>
          <cell r="AA198">
            <v>5.7949000000000002</v>
          </cell>
          <cell r="AB198" t="e">
            <v>#N/A</v>
          </cell>
          <cell r="AC198" t="e">
            <v>#N/A</v>
          </cell>
          <cell r="AD198" t="str">
            <v>0838-29</v>
          </cell>
          <cell r="AE198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199">
          <cell r="A199" t="str">
            <v>839-29</v>
          </cell>
          <cell r="B199">
            <v>4031</v>
          </cell>
          <cell r="C199" t="str">
            <v>DE.1.0.7.0</v>
          </cell>
          <cell r="D199" t="str">
            <v>204:1011</v>
          </cell>
          <cell r="E199">
            <v>42580.769791666666</v>
          </cell>
          <cell r="F199">
            <v>42580.770798611113</v>
          </cell>
          <cell r="G199">
            <v>1</v>
          </cell>
          <cell r="H199" t="str">
            <v>300:58980</v>
          </cell>
          <cell r="I199">
            <v>42580.796122685184</v>
          </cell>
          <cell r="J199">
            <v>0</v>
          </cell>
          <cell r="K199" t="str">
            <v>4031/4032</v>
          </cell>
          <cell r="L199" t="str">
            <v>POLLOCK</v>
          </cell>
          <cell r="M199">
            <v>2.5324074071249925E-2</v>
          </cell>
          <cell r="N199">
            <v>36.466666662599891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https://search-rtdc-monitor-bjffxe2xuh6vdkpspy63sjmuny.us-east-1.es.amazonaws.com/_plugin/kibana/#/discover/Steve-Slow-Train-Analysis-(2080s-and-2083s)?_g=(refreshInterval:(display:Off,section:0,value:0),time:(from:'2016-07-29 17:28:30-0600',mode:absolute,to:'2016-07-29 20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9" t="str">
            <v>N</v>
          </cell>
          <cell r="X199">
            <v>1</v>
          </cell>
          <cell r="Y199">
            <v>0.1011</v>
          </cell>
          <cell r="Z199">
            <v>5.8979999999999997</v>
          </cell>
          <cell r="AA199">
            <v>5.7968999999999999</v>
          </cell>
          <cell r="AB199" t="e">
            <v>#N/A</v>
          </cell>
          <cell r="AC199" t="e">
            <v>#N/A</v>
          </cell>
          <cell r="AD199" t="str">
            <v>0839-29</v>
          </cell>
          <cell r="AE199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200">
          <cell r="A200" t="str">
            <v>840-29</v>
          </cell>
          <cell r="B200">
            <v>4017</v>
          </cell>
          <cell r="C200" t="str">
            <v>DE.1.0.7.0</v>
          </cell>
          <cell r="D200" t="str">
            <v>300:58592</v>
          </cell>
          <cell r="E200">
            <v>42580.817650462966</v>
          </cell>
          <cell r="F200">
            <v>42580.818437499998</v>
          </cell>
          <cell r="G200">
            <v>1</v>
          </cell>
          <cell r="H200" t="str">
            <v>204:696</v>
          </cell>
          <cell r="I200">
            <v>42580.830590277779</v>
          </cell>
          <cell r="J200">
            <v>2</v>
          </cell>
          <cell r="K200" t="str">
            <v>4017/4018</v>
          </cell>
          <cell r="L200" t="str">
            <v>KILLION</v>
          </cell>
          <cell r="M200">
            <v>1.2152777781011537E-2</v>
          </cell>
          <cell r="N200">
            <v>17.500000004656613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https://search-rtdc-monitor-bjffxe2xuh6vdkpspy63sjmuny.us-east-1.es.amazonaws.com/_plugin/kibana/#/discover/Steve-Slow-Train-Analysis-(2080s-and-2083s)?_g=(refreshInterval:(display:Off,section:0,value:0),time:(from:'2016-07-29 18:37:25-0600',mode:absolute,to:'2016-07-29 20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0" t="str">
            <v>N</v>
          </cell>
          <cell r="X200">
            <v>1</v>
          </cell>
          <cell r="Y200">
            <v>5.8592000000000004</v>
          </cell>
          <cell r="Z200">
            <v>6.9599999999999995E-2</v>
          </cell>
          <cell r="AA200">
            <v>5.7896000000000001</v>
          </cell>
          <cell r="AB200" t="e">
            <v>#N/A</v>
          </cell>
          <cell r="AC200" t="e">
            <v>#N/A</v>
          </cell>
          <cell r="AD200" t="str">
            <v>0840-29</v>
          </cell>
          <cell r="AE200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201">
          <cell r="A201" t="str">
            <v>841-29</v>
          </cell>
          <cell r="B201">
            <v>4018</v>
          </cell>
          <cell r="C201" t="str">
            <v>DE.1.0.7.0</v>
          </cell>
          <cell r="D201" t="str">
            <v>204:922</v>
          </cell>
          <cell r="E201">
            <v>42580.790706018517</v>
          </cell>
          <cell r="F201">
            <v>42580.79179398148</v>
          </cell>
          <cell r="G201">
            <v>1</v>
          </cell>
          <cell r="H201" t="str">
            <v>300:58916</v>
          </cell>
          <cell r="I201">
            <v>42580.816342592596</v>
          </cell>
          <cell r="J201">
            <v>0</v>
          </cell>
          <cell r="K201" t="str">
            <v>4017/4018</v>
          </cell>
          <cell r="L201" t="str">
            <v>KILLION</v>
          </cell>
          <cell r="M201">
            <v>2.4548611116188113E-2</v>
          </cell>
          <cell r="N201">
            <v>35.350000007310882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https://search-rtdc-monitor-bjffxe2xuh6vdkpspy63sjmuny.us-east-1.es.amazonaws.com/_plugin/kibana/#/discover/Steve-Slow-Train-Analysis-(2080s-and-2083s)?_g=(refreshInterval:(display:Off,section:0,value:0),time:(from:'2016-07-29 17:58:37-0600',mode:absolute,to:'2016-07-29 20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1" t="str">
            <v>N</v>
          </cell>
          <cell r="X201">
            <v>1</v>
          </cell>
          <cell r="Y201">
            <v>9.2200000000000004E-2</v>
          </cell>
          <cell r="Z201">
            <v>5.8916000000000004</v>
          </cell>
          <cell r="AA201">
            <v>5.7994000000000003</v>
          </cell>
          <cell r="AB201" t="e">
            <v>#N/A</v>
          </cell>
          <cell r="AC201" t="e">
            <v>#N/A</v>
          </cell>
          <cell r="AD201" t="str">
            <v>0841-29</v>
          </cell>
          <cell r="AE201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202">
          <cell r="A202" t="str">
            <v>842-29</v>
          </cell>
          <cell r="B202">
            <v>4017</v>
          </cell>
          <cell r="C202" t="str">
            <v>DE.1.0.7.0</v>
          </cell>
          <cell r="D202" t="str">
            <v>300:58594</v>
          </cell>
          <cell r="E202">
            <v>42580.860081018516</v>
          </cell>
          <cell r="F202">
            <v>42580.860972222225</v>
          </cell>
          <cell r="G202">
            <v>1</v>
          </cell>
          <cell r="H202" t="str">
            <v>204:706</v>
          </cell>
          <cell r="I202">
            <v>42580.872708333336</v>
          </cell>
          <cell r="J202">
            <v>3</v>
          </cell>
          <cell r="K202" t="str">
            <v>4017/4018</v>
          </cell>
          <cell r="L202" t="str">
            <v>KILLION</v>
          </cell>
          <cell r="M202">
            <v>1.17361111115315E-2</v>
          </cell>
          <cell r="N202">
            <v>16.90000000060536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https://search-rtdc-monitor-bjffxe2xuh6vdkpspy63sjmuny.us-east-1.es.amazonaws.com/_plugin/kibana/#/discover/Steve-Slow-Train-Analysis-(2080s-and-2083s)?_g=(refreshInterval:(display:Off,section:0,value:0),time:(from:'2016-07-29 19:38:31-0600',mode:absolute,to:'2016-07-29 21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2" t="str">
            <v>N</v>
          </cell>
          <cell r="X202">
            <v>1</v>
          </cell>
          <cell r="Y202">
            <v>5.8593999999999999</v>
          </cell>
          <cell r="Z202">
            <v>7.0599999999999996E-2</v>
          </cell>
          <cell r="AA202">
            <v>5.7888000000000002</v>
          </cell>
          <cell r="AB202" t="e">
            <v>#N/A</v>
          </cell>
          <cell r="AC202" t="e">
            <v>#N/A</v>
          </cell>
          <cell r="AD202" t="str">
            <v>0842-29</v>
          </cell>
          <cell r="AE202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203">
          <cell r="A203" t="str">
            <v>843-29</v>
          </cell>
          <cell r="B203">
            <v>4018</v>
          </cell>
          <cell r="C203" t="str">
            <v>DE.1.0.7.0</v>
          </cell>
          <cell r="D203" t="str">
            <v>204:974</v>
          </cell>
          <cell r="E203">
            <v>42580.832384259258</v>
          </cell>
          <cell r="F203">
            <v>42580.833252314813</v>
          </cell>
          <cell r="G203">
            <v>1</v>
          </cell>
          <cell r="H203" t="str">
            <v>300:58914</v>
          </cell>
          <cell r="I203">
            <v>42580.858263888891</v>
          </cell>
          <cell r="J203">
            <v>2</v>
          </cell>
          <cell r="K203" t="str">
            <v>4017/4018</v>
          </cell>
          <cell r="L203" t="str">
            <v>KILLION</v>
          </cell>
          <cell r="M203">
            <v>2.5011574078234844E-2</v>
          </cell>
          <cell r="N203">
            <v>36.016666672658175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https://search-rtdc-monitor-bjffxe2xuh6vdkpspy63sjmuny.us-east-1.es.amazonaws.com/_plugin/kibana/#/discover/Steve-Slow-Train-Analysis-(2080s-and-2083s)?_g=(refreshInterval:(display:Off,section:0,value:0),time:(from:'2016-07-29 18:58:38-0600',mode:absolute,to:'2016-07-29 21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3" t="str">
            <v>N</v>
          </cell>
          <cell r="X203">
            <v>1</v>
          </cell>
          <cell r="Y203">
            <v>9.74E-2</v>
          </cell>
          <cell r="Z203">
            <v>5.8914</v>
          </cell>
          <cell r="AA203">
            <v>5.7939999999999996</v>
          </cell>
          <cell r="AB203" t="e">
            <v>#N/A</v>
          </cell>
          <cell r="AC203" t="e">
            <v>#N/A</v>
          </cell>
          <cell r="AD203" t="str">
            <v>0843-29</v>
          </cell>
          <cell r="AE203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204">
          <cell r="A204" t="str">
            <v>844-29</v>
          </cell>
          <cell r="B204">
            <v>4017</v>
          </cell>
          <cell r="C204" t="str">
            <v>DE.1.0.7.0</v>
          </cell>
          <cell r="D204" t="str">
            <v>300:58675</v>
          </cell>
          <cell r="E204">
            <v>42580.902581018519</v>
          </cell>
          <cell r="F204">
            <v>42580.903657407405</v>
          </cell>
          <cell r="G204">
            <v>1</v>
          </cell>
          <cell r="H204" t="str">
            <v>204:659</v>
          </cell>
          <cell r="I204">
            <v>42580.914131944446</v>
          </cell>
          <cell r="J204">
            <v>1</v>
          </cell>
          <cell r="K204" t="str">
            <v>4017/4018</v>
          </cell>
          <cell r="L204" t="str">
            <v>CHIONE</v>
          </cell>
          <cell r="M204">
            <v>1.0474537040863652E-2</v>
          </cell>
          <cell r="N204">
            <v>15.083333338843659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https://search-rtdc-monitor-bjffxe2xuh6vdkpspy63sjmuny.us-east-1.es.amazonaws.com/_plugin/kibana/#/discover/Steve-Slow-Train-Analysis-(2080s-and-2083s)?_g=(refreshInterval:(display:Off,section:0,value:0),time:(from:'2016-07-29 20:39:43-0600',mode:absolute,to:'2016-07-29 22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4" t="str">
            <v>N</v>
          </cell>
          <cell r="X204">
            <v>1</v>
          </cell>
          <cell r="Y204">
            <v>5.8674999999999997</v>
          </cell>
          <cell r="Z204">
            <v>6.59E-2</v>
          </cell>
          <cell r="AA204">
            <v>5.8015999999999996</v>
          </cell>
          <cell r="AB204" t="e">
            <v>#N/A</v>
          </cell>
          <cell r="AC204" t="e">
            <v>#N/A</v>
          </cell>
          <cell r="AD204" t="str">
            <v>0844-29</v>
          </cell>
          <cell r="AE204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  <row r="205">
          <cell r="A205" t="str">
            <v>845-29</v>
          </cell>
          <cell r="B205">
            <v>4018</v>
          </cell>
          <cell r="C205" t="str">
            <v>DE.1.0.7.0</v>
          </cell>
          <cell r="D205" t="str">
            <v>204:981</v>
          </cell>
          <cell r="E205">
            <v>42580.881585648145</v>
          </cell>
          <cell r="F205">
            <v>42580.882870370369</v>
          </cell>
          <cell r="G205">
            <v>1</v>
          </cell>
          <cell r="H205" t="str">
            <v>300:58993</v>
          </cell>
          <cell r="I205">
            <v>42580.900740740741</v>
          </cell>
          <cell r="J205">
            <v>0</v>
          </cell>
          <cell r="K205" t="str">
            <v>4017/4018</v>
          </cell>
          <cell r="L205" t="str">
            <v>CHIONE</v>
          </cell>
          <cell r="M205">
            <v>1.7870370371383615E-2</v>
          </cell>
          <cell r="N205">
            <v>25.733333334792405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https://search-rtdc-monitor-bjffxe2xuh6vdkpspy63sjmuny.us-east-1.es.amazonaws.com/_plugin/kibana/#/discover/Steve-Slow-Train-Analysis-(2080s-and-2083s)?_g=(refreshInterval:(display:Off,section:0,value:0),time:(from:'2016-07-29 20:09:29-0600',mode:absolute,to:'2016-07-29 22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5" t="str">
            <v>N</v>
          </cell>
          <cell r="X205">
            <v>1</v>
          </cell>
          <cell r="Y205">
            <v>9.8100000000000007E-2</v>
          </cell>
          <cell r="Z205">
            <v>5.8993000000000002</v>
          </cell>
          <cell r="AA205">
            <v>5.8012000000000006</v>
          </cell>
          <cell r="AB205" t="e">
            <v>#N/A</v>
          </cell>
          <cell r="AC205" t="e">
            <v>#N/A</v>
          </cell>
          <cell r="AD205" t="str">
            <v>0845-29</v>
          </cell>
          <cell r="AE205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206">
          <cell r="A206" t="str">
            <v>847-29</v>
          </cell>
          <cell r="B206">
            <v>4018</v>
          </cell>
          <cell r="C206" t="str">
            <v>DE.1.0.7.0</v>
          </cell>
          <cell r="D206" t="str">
            <v>204:944</v>
          </cell>
          <cell r="E206">
            <v>42580.916319444441</v>
          </cell>
          <cell r="F206">
            <v>42580.917118055557</v>
          </cell>
          <cell r="G206">
            <v>1</v>
          </cell>
          <cell r="H206" t="str">
            <v>300:58992</v>
          </cell>
          <cell r="I206">
            <v>42580.94159722222</v>
          </cell>
          <cell r="J206">
            <v>0</v>
          </cell>
          <cell r="K206" t="str">
            <v>4017/4018</v>
          </cell>
          <cell r="L206" t="str">
            <v>CHIONE</v>
          </cell>
          <cell r="M206">
            <v>2.4479166662786156E-2</v>
          </cell>
          <cell r="N206">
            <v>35.249999994412065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https://search-rtdc-monitor-bjffxe2xuh6vdkpspy63sjmuny.us-east-1.es.amazonaws.com/_plugin/kibana/#/discover/Steve-Slow-Train-Analysis-(2080s-and-2083s)?_g=(refreshInterval:(display:Off,section:0,value:0),time:(from:'2016-07-29 20:59:30-0600',mode:absolute,to:'2016-07-29 23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6" t="str">
            <v>N</v>
          </cell>
          <cell r="X206">
            <v>2</v>
          </cell>
          <cell r="Y206">
            <v>9.4399999999999998E-2</v>
          </cell>
          <cell r="Z206">
            <v>5.8992000000000004</v>
          </cell>
          <cell r="AA206">
            <v>5.8048000000000002</v>
          </cell>
          <cell r="AB206" t="e">
            <v>#N/A</v>
          </cell>
          <cell r="AC206" t="e">
            <v>#N/A</v>
          </cell>
          <cell r="AD206" t="str">
            <v>0847-29</v>
          </cell>
          <cell r="AE206" t="str">
    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    </cell>
        </row>
        <row r="207">
          <cell r="A207" t="str">
            <v>302-29</v>
          </cell>
          <cell r="B207">
            <v>4028</v>
          </cell>
          <cell r="C207" t="str">
            <v>DE.1.0.7.0</v>
          </cell>
          <cell r="D207" t="str">
            <v>300:14398</v>
          </cell>
          <cell r="E207">
            <v>42580.124722222223</v>
          </cell>
          <cell r="F207">
            <v>42580.125324074077</v>
          </cell>
          <cell r="G207">
            <v>0</v>
          </cell>
          <cell r="H207" t="str">
            <v>204:109</v>
          </cell>
          <cell r="I207">
            <v>42580.130787037036</v>
          </cell>
          <cell r="J207">
            <v>0</v>
          </cell>
          <cell r="K207" t="str">
            <v>4027/4028</v>
          </cell>
          <cell r="L207" t="str">
            <v>MAELZER</v>
          </cell>
          <cell r="M207">
            <v>5.4629629594273865E-3</v>
          </cell>
          <cell r="N207">
            <v>7.8666666615754366</v>
          </cell>
          <cell r="S207">
            <v>1</v>
          </cell>
          <cell r="T207" t="str">
            <v>Southbound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https://search-rtdc-monitor-bjffxe2xuh6vdkpspy63sjmuny.us-east-1.es.amazonaws.com/_plugin/kibana/#/discover/Steve-Slow-Train-Analysis-(2080s-and-2083s)?_g=(refreshInterval:(display:Off,section:0,value:0),time:(from:'2016-07-29 01:59:36-0600',mode:absolute,to:'2016-07-29 04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7" t="str">
            <v>Y</v>
          </cell>
          <cell r="X207">
            <v>-545</v>
          </cell>
          <cell r="Y207">
            <v>1.4398</v>
          </cell>
          <cell r="Z207">
            <v>1.09E-2</v>
          </cell>
          <cell r="AA207">
            <v>1.4289000000000001</v>
          </cell>
          <cell r="AB207" t="e">
            <v>#N/A</v>
          </cell>
          <cell r="AC207" t="e">
            <v>#N/A</v>
          </cell>
          <cell r="AD207" t="str">
            <v>0302-29</v>
          </cell>
          <cell r="AE207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208">
          <cell r="A208" t="str">
            <v>302-29</v>
          </cell>
          <cell r="B208">
            <v>4028</v>
          </cell>
          <cell r="C208" t="str">
            <v>DE.1.0.7.0</v>
          </cell>
          <cell r="D208" t="str">
            <v>300:25120</v>
          </cell>
          <cell r="E208">
            <v>42580.118969907409</v>
          </cell>
          <cell r="F208">
            <v>42580.120162037034</v>
          </cell>
          <cell r="G208">
            <v>1</v>
          </cell>
          <cell r="H208" t="str">
            <v>300:24808</v>
          </cell>
          <cell r="I208">
            <v>42580.12159722222</v>
          </cell>
          <cell r="J208">
            <v>0</v>
          </cell>
          <cell r="K208" t="str">
            <v>4027/4028</v>
          </cell>
          <cell r="L208" t="str">
            <v>MAELZER</v>
          </cell>
          <cell r="M208">
            <v>1.4351851859828457E-3</v>
          </cell>
          <cell r="N208">
            <v>2.0666666678152978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https://search-rtdc-monitor-bjffxe2xuh6vdkpspy63sjmuny.us-east-1.es.amazonaws.com/_plugin/kibana/#/discover/Steve-Slow-Train-Analysis-(2080s-and-2083s)?_g=(refreshInterval:(display:Off,section:0,value:0),time:(from:'2016-07-29 01:51:19-0600',mode:absolute,to:'2016-07-29 03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8" t="str">
            <v>Y</v>
          </cell>
          <cell r="X208">
            <v>0</v>
          </cell>
          <cell r="Y208">
            <v>2.512</v>
          </cell>
          <cell r="Z208">
            <v>2.4807999999999999</v>
          </cell>
          <cell r="AA208">
            <v>3.1200000000000117E-2</v>
          </cell>
          <cell r="AB208" t="e">
            <v>#N/A</v>
          </cell>
          <cell r="AC208" t="e">
            <v>#N/A</v>
          </cell>
          <cell r="AD208" t="str">
            <v>0302-29</v>
          </cell>
          <cell r="AE208" t="str">
    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    </cell>
        </row>
        <row r="209">
          <cell r="A209" t="str">
            <v>303-29</v>
          </cell>
          <cell r="B209">
            <v>4009</v>
          </cell>
          <cell r="C209" t="str">
            <v>DE.1.0.7.0</v>
          </cell>
          <cell r="D209" t="str">
            <v>204:453</v>
          </cell>
          <cell r="E209">
            <v>42580.777604166666</v>
          </cell>
          <cell r="F209">
            <v>42580.778807870367</v>
          </cell>
          <cell r="G209">
            <v>1</v>
          </cell>
          <cell r="H209" t="str">
            <v>300:23302</v>
          </cell>
          <cell r="I209">
            <v>42580.786574074074</v>
          </cell>
          <cell r="J209">
            <v>0</v>
          </cell>
          <cell r="K209" t="str">
            <v>4009/4010</v>
          </cell>
          <cell r="L209" t="str">
            <v>MOSES</v>
          </cell>
          <cell r="M209">
            <v>7.7662037074333057E-3</v>
          </cell>
          <cell r="N209">
            <v>11.18333333870396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https://search-rtdc-monitor-bjffxe2xuh6vdkpspy63sjmuny.us-east-1.es.amazonaws.com/_plugin/kibana/#/discover/Steve-Slow-Train-Analysis-(2080s-and-2083s)?_g=(refreshInterval:(display:Off,section:0,value:0),time:(from:'2016-07-29 17:39:45-0600',mode:absolute,to:'2016-07-29 19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09" t="str">
            <v>Y</v>
          </cell>
          <cell r="X209">
            <v>1</v>
          </cell>
          <cell r="Y209">
            <v>4.53E-2</v>
          </cell>
          <cell r="Z209">
            <v>2.3302</v>
          </cell>
          <cell r="AA209">
            <v>2.2848999999999999</v>
          </cell>
          <cell r="AB209" t="e">
            <v>#N/A</v>
          </cell>
          <cell r="AC209" t="e">
            <v>#N/A</v>
          </cell>
          <cell r="AD209" t="str">
            <v>0303-29</v>
          </cell>
          <cell r="AE209" t="str">
            <v>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 &amp; aws s3 cp s3://rtdc.mdm.uploadarchive/RTDC4009/2016-07-30/ "C:\Users\stu\Documents\Analysis\2016-02-23 RTDC Observations"\RTDC4009\2016-07-30 --recursive &amp; "C:\Users\stu\Documents\GitHub\mrs-test-scripts\Headless Mode &amp; Sideloading\WalkAndUnGZ.bat" "C:\Users\stu\Documents\Analysis\2016-02-23 RTDC Observations"\RTDC4009\2016-07-30</v>
          </cell>
        </row>
        <row r="210">
          <cell r="A210" t="str">
            <v>305-29</v>
          </cell>
          <cell r="B210">
            <v>4016</v>
          </cell>
          <cell r="C210" t="str">
            <v>DE.1.0.7.0</v>
          </cell>
          <cell r="D210" t="str">
            <v>204:1498</v>
          </cell>
          <cell r="E210">
            <v>42580.803912037038</v>
          </cell>
          <cell r="F210">
            <v>42580.804918981485</v>
          </cell>
          <cell r="G210">
            <v>1</v>
          </cell>
          <cell r="H210" t="str">
            <v>204:1773</v>
          </cell>
          <cell r="I210">
            <v>42580.80872685185</v>
          </cell>
          <cell r="J210">
            <v>1</v>
          </cell>
          <cell r="K210" t="str">
            <v>4015/4016</v>
          </cell>
          <cell r="L210" t="str">
            <v>STAMBAUGH</v>
          </cell>
          <cell r="M210">
            <v>3.8078703655628487E-3</v>
          </cell>
          <cell r="N210">
            <v>5.4833333264105022</v>
          </cell>
          <cell r="S210">
            <v>0</v>
          </cell>
          <cell r="T210" t="str">
            <v>NorthBound</v>
          </cell>
          <cell r="U210">
            <v>0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https://search-rtdc-monitor-bjffxe2xuh6vdkpspy63sjmuny.us-east-1.es.amazonaws.com/_plugin/kibana/#/discover/Steve-Slow-Train-Analysis-(2080s-and-2083s)?_g=(refreshInterval:(display:Off,section:0,value:0),time:(from:'2016-07-29 18:17:38-0600',mode:absolute,to:'2016-07-29 20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0" t="str">
            <v>Y</v>
          </cell>
          <cell r="X210">
            <v>2</v>
          </cell>
          <cell r="Y210">
            <v>0.14979999999999999</v>
          </cell>
          <cell r="Z210">
            <v>0.17730000000000001</v>
          </cell>
          <cell r="AA210">
            <v>2.7500000000000024E-2</v>
          </cell>
          <cell r="AB210" t="e">
            <v>#N/A</v>
          </cell>
          <cell r="AC210" t="e">
            <v>#N/A</v>
          </cell>
          <cell r="AD210" t="str">
            <v>0305-29</v>
          </cell>
          <cell r="AE210" t="str">
    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    </cell>
        </row>
        <row r="211">
          <cell r="A211" t="str">
            <v>306-29</v>
          </cell>
          <cell r="B211">
            <v>4015</v>
          </cell>
          <cell r="C211" t="str">
            <v>DE.1.0.7.0</v>
          </cell>
          <cell r="D211" t="str">
            <v>300:23663</v>
          </cell>
          <cell r="E211">
            <v>42580.159074074072</v>
          </cell>
          <cell r="F211">
            <v>42580.163703703707</v>
          </cell>
          <cell r="G211">
            <v>6</v>
          </cell>
          <cell r="H211" t="str">
            <v>204:149</v>
          </cell>
          <cell r="I211">
            <v>42580.171458333331</v>
          </cell>
          <cell r="J211">
            <v>1</v>
          </cell>
          <cell r="K211" t="str">
            <v>4015/4016</v>
          </cell>
          <cell r="L211" t="str">
            <v>MALAVE</v>
          </cell>
          <cell r="M211">
            <v>7.7546296233776957E-3</v>
          </cell>
          <cell r="N211">
            <v>11.166666657663882</v>
          </cell>
          <cell r="S211">
            <v>1</v>
          </cell>
          <cell r="T211" t="str">
            <v>Southbound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https://search-rtdc-monitor-bjffxe2xuh6vdkpspy63sjmuny.us-east-1.es.amazonaws.com/_plugin/kibana/#/discover/Steve-Slow-Train-Analysis-(2080s-and-2083s)?_g=(refreshInterval:(display:Off,section:0,value:0),time:(from:'2016-07-29 02:49:04-0600',mode:absolute,to:'2016-07-29 05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1" t="str">
            <v>Y</v>
          </cell>
          <cell r="X211">
            <v>1</v>
          </cell>
          <cell r="Y211">
            <v>2.3662999999999998</v>
          </cell>
          <cell r="Z211">
            <v>1.49E-2</v>
          </cell>
          <cell r="AA211">
            <v>2.3513999999999999</v>
          </cell>
          <cell r="AB211" t="e">
            <v>#N/A</v>
          </cell>
          <cell r="AC211" t="e">
            <v>#N/A</v>
          </cell>
          <cell r="AD211" t="str">
            <v>0306-29</v>
          </cell>
          <cell r="AE211" t="str">
    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    </cell>
        </row>
        <row r="212">
          <cell r="A212" t="str">
            <v>307-29</v>
          </cell>
          <cell r="B212">
            <v>4007</v>
          </cell>
          <cell r="C212" t="str">
            <v>DE.1.0.7.0</v>
          </cell>
          <cell r="D212" t="str">
            <v>204:652</v>
          </cell>
          <cell r="E212">
            <v>42580.820694444446</v>
          </cell>
          <cell r="F212">
            <v>42580.822118055556</v>
          </cell>
          <cell r="G212">
            <v>2</v>
          </cell>
          <cell r="H212" t="str">
            <v>300:23302</v>
          </cell>
          <cell r="I212">
            <v>42580.839594907404</v>
          </cell>
          <cell r="J212">
            <v>0</v>
          </cell>
          <cell r="K212" t="str">
            <v>4007/4008</v>
          </cell>
          <cell r="L212" t="str">
            <v>WEBSTER</v>
          </cell>
          <cell r="M212">
            <v>1.7476851848186925E-2</v>
          </cell>
          <cell r="N212">
            <v>25.166666661389172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https://search-rtdc-monitor-bjffxe2xuh6vdkpspy63sjmuny.us-east-1.es.amazonaws.com/_plugin/kibana/#/discover/Steve-Slow-Train-Analysis-(2080s-and-2083s)?_g=(refreshInterval:(display:Off,section:0,value:0),time:(from:'2016-07-29 18:41:48-0600',mode:absolute,to:'2016-07-29 21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12" t="str">
            <v>Y</v>
          </cell>
          <cell r="X212">
            <v>1</v>
          </cell>
          <cell r="Y212">
            <v>6.5199999999999994E-2</v>
          </cell>
          <cell r="Z212">
            <v>2.3302</v>
          </cell>
          <cell r="AA212">
            <v>2.2650000000000001</v>
          </cell>
          <cell r="AB212" t="e">
            <v>#N/A</v>
          </cell>
          <cell r="AC212" t="e">
            <v>#N/A</v>
          </cell>
          <cell r="AD212" t="str">
            <v>0307-29</v>
          </cell>
          <cell r="AE212" t="str">
    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    </cell>
        </row>
        <row r="213">
          <cell r="A213" t="str">
            <v>308-29</v>
          </cell>
          <cell r="B213">
            <v>4037</v>
          </cell>
          <cell r="C213" t="str">
            <v>DE.1.0.7.0</v>
          </cell>
          <cell r="D213" t="str">
            <v>300:15285</v>
          </cell>
          <cell r="E213">
            <v>42580.173067129632</v>
          </cell>
          <cell r="F213">
            <v>42580.173657407409</v>
          </cell>
          <cell r="G213">
            <v>0</v>
          </cell>
          <cell r="H213" t="str">
            <v>204:200</v>
          </cell>
          <cell r="I213">
            <v>42580.1796412037</v>
          </cell>
          <cell r="J213">
            <v>1</v>
          </cell>
          <cell r="K213" t="str">
            <v>4037/4038</v>
          </cell>
          <cell r="L213" t="str">
            <v>BRANNON</v>
          </cell>
          <cell r="M213">
            <v>5.9837962908204645E-3</v>
          </cell>
          <cell r="N213">
            <v>8.6166666587814689</v>
          </cell>
          <cell r="S213">
            <v>1</v>
          </cell>
          <cell r="T213" t="str">
            <v>Southbound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https://search-rtdc-monitor-bjffxe2xuh6vdkpspy63sjmuny.us-east-1.es.amazonaws.com/_plugin/kibana/#/discover/Steve-Slow-Train-Analysis-(2080s-and-2083s)?_g=(refreshInterval:(display:Off,section:0,value:0),time:(from:'2016-07-29 03:09:13-0600',mode:absolute,to:'2016-07-29 05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3" t="str">
            <v>Y</v>
          </cell>
          <cell r="X213">
            <v>1</v>
          </cell>
          <cell r="Y213">
            <v>1.5285</v>
          </cell>
          <cell r="Z213">
            <v>0.02</v>
          </cell>
          <cell r="AA213">
            <v>1.5085</v>
          </cell>
          <cell r="AB213" t="e">
            <v>#N/A</v>
          </cell>
          <cell r="AC213" t="e">
            <v>#N/A</v>
          </cell>
          <cell r="AD213" t="str">
            <v>0308-29</v>
          </cell>
          <cell r="AE213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214">
          <cell r="A214" t="str">
            <v>308-29</v>
          </cell>
          <cell r="B214">
            <v>4037</v>
          </cell>
          <cell r="C214" t="str">
            <v>DE.1.0.7.0</v>
          </cell>
          <cell r="D214" t="str">
            <v>300:25774</v>
          </cell>
          <cell r="E214">
            <v>42580.166597222225</v>
          </cell>
          <cell r="F214">
            <v>42580.167800925927</v>
          </cell>
          <cell r="G214">
            <v>1</v>
          </cell>
          <cell r="H214" t="str">
            <v>300:25414</v>
          </cell>
          <cell r="I214">
            <v>42580.170636574076</v>
          </cell>
          <cell r="J214">
            <v>0</v>
          </cell>
          <cell r="K214" t="str">
            <v>4037/4038</v>
          </cell>
          <cell r="L214" t="str">
            <v>BRANNON</v>
          </cell>
          <cell r="M214">
            <v>2.8356481489026919E-3</v>
          </cell>
          <cell r="N214">
            <v>4.0833333344198763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https://search-rtdc-monitor-bjffxe2xuh6vdkpspy63sjmuny.us-east-1.es.amazonaws.com/_plugin/kibana/#/discover/Steve-Slow-Train-Analysis-(2080s-and-2083s)?_g=(refreshInterval:(display:Off,section:0,value:0),time:(from:'2016-07-29 02:59:54-0600',mode:absolute,to:'2016-07-29 05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4" t="str">
            <v>Y</v>
          </cell>
          <cell r="X214">
            <v>0</v>
          </cell>
          <cell r="Y214">
            <v>2.5773999999999999</v>
          </cell>
          <cell r="Z214">
            <v>2.5413999999999999</v>
          </cell>
          <cell r="AA214">
            <v>3.6000000000000032E-2</v>
          </cell>
          <cell r="AB214" t="e">
            <v>#N/A</v>
          </cell>
          <cell r="AC214" t="e">
            <v>#N/A</v>
          </cell>
          <cell r="AD214" t="str">
            <v>0308-29</v>
          </cell>
          <cell r="AE214" t="str">
    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    </cell>
        </row>
        <row r="215">
          <cell r="A215" t="str">
            <v>309-29</v>
          </cell>
          <cell r="B215">
            <v>4020</v>
          </cell>
          <cell r="C215" t="str">
            <v>DE.1.0.7.0</v>
          </cell>
          <cell r="D215" t="str">
            <v>204:469</v>
          </cell>
          <cell r="E215">
            <v>42581.046493055554</v>
          </cell>
          <cell r="F215">
            <v>42581.047546296293</v>
          </cell>
          <cell r="G215">
            <v>1</v>
          </cell>
          <cell r="H215" t="str">
            <v>300:23306</v>
          </cell>
          <cell r="I215">
            <v>42581.056354166663</v>
          </cell>
          <cell r="J215">
            <v>0</v>
          </cell>
          <cell r="K215" t="str">
            <v>4019/4020</v>
          </cell>
          <cell r="L215" t="str">
            <v>SWANSON</v>
          </cell>
          <cell r="M215">
            <v>8.8078703702194616E-3</v>
          </cell>
          <cell r="N215">
            <v>12.683333333116025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https://search-rtdc-monitor-bjffxe2xuh6vdkpspy63sjmuny.us-east-1.es.amazonaws.com/_plugin/kibana/#/discover/Steve-Slow-Train-Analysis-(2080s-and-2083s)?_g=(refreshInterval:(display:Off,section:0,value:0),time:(from:'2016-07-30 00:06:57-0600',mode:absolute,to:'2016-07-30 02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5" t="str">
            <v>Y</v>
          </cell>
          <cell r="X215">
            <v>1</v>
          </cell>
          <cell r="Y215">
            <v>4.6899999999999997E-2</v>
          </cell>
          <cell r="Z215">
            <v>2.3306</v>
          </cell>
          <cell r="AA215">
            <v>2.2837000000000001</v>
          </cell>
          <cell r="AB215" t="e">
            <v>#N/A</v>
          </cell>
          <cell r="AC215" t="e">
            <v>#N/A</v>
          </cell>
          <cell r="AD215" t="str">
            <v>0309-29</v>
          </cell>
          <cell r="AE215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16">
          <cell r="A216" t="str">
            <v>310-29</v>
          </cell>
          <cell r="B216">
            <v>4010</v>
          </cell>
          <cell r="C216" t="str">
            <v>DE.1.0.7.0</v>
          </cell>
          <cell r="D216" t="str">
            <v>300:15306</v>
          </cell>
          <cell r="E216">
            <v>42580.186342592591</v>
          </cell>
          <cell r="F216">
            <v>42580.188032407408</v>
          </cell>
          <cell r="G216">
            <v>2</v>
          </cell>
          <cell r="H216" t="str">
            <v>204:150</v>
          </cell>
          <cell r="I216">
            <v>42580.194178240738</v>
          </cell>
          <cell r="J216">
            <v>0</v>
          </cell>
          <cell r="K216" t="str">
            <v>4009/4010</v>
          </cell>
          <cell r="L216" t="str">
            <v>ROBINSON</v>
          </cell>
          <cell r="M216">
            <v>6.1458333293558098E-3</v>
          </cell>
          <cell r="N216">
            <v>8.8499999942723662</v>
          </cell>
          <cell r="S216">
            <v>1</v>
          </cell>
          <cell r="T216" t="str">
            <v>Southbound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https://search-rtdc-monitor-bjffxe2xuh6vdkpspy63sjmuny.us-east-1.es.amazonaws.com/_plugin/kibana/#/discover/Steve-Slow-Train-Analysis-(2080s-and-2083s)?_g=(refreshInterval:(display:Off,section:0,value:0),time:(from:'2016-07-29 03:28:20-0600',mode:absolute,to:'2016-07-29 05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16" t="str">
            <v>Y</v>
          </cell>
          <cell r="X216">
            <v>1</v>
          </cell>
          <cell r="Y216">
            <v>1.5306</v>
          </cell>
          <cell r="Z216">
            <v>1.4999999999999999E-2</v>
          </cell>
          <cell r="AA216">
            <v>1.5156000000000001</v>
          </cell>
          <cell r="AB216" t="e">
            <v>#N/A</v>
          </cell>
          <cell r="AC216" t="e">
            <v>#N/A</v>
          </cell>
          <cell r="AD216" t="str">
            <v>0310-29</v>
          </cell>
          <cell r="AE216" t="str">
    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    </cell>
        </row>
        <row r="217">
          <cell r="A217" t="str">
            <v>315-28</v>
          </cell>
          <cell r="B217">
            <v>4040</v>
          </cell>
          <cell r="C217" t="str">
            <v>DE.1.0.7.0</v>
          </cell>
          <cell r="D217" t="str">
            <v>204:486</v>
          </cell>
          <cell r="E217">
            <v>42580.090138888889</v>
          </cell>
          <cell r="F217">
            <v>42580.091168981482</v>
          </cell>
          <cell r="G217">
            <v>1</v>
          </cell>
          <cell r="H217" t="str">
            <v>300:23314</v>
          </cell>
          <cell r="I217">
            <v>42580.101331018515</v>
          </cell>
          <cell r="J217">
            <v>0</v>
          </cell>
          <cell r="K217" t="str">
            <v>4039/4040</v>
          </cell>
          <cell r="L217" t="str">
            <v>STURGEON</v>
          </cell>
          <cell r="M217">
            <v>1.0162037033296656E-2</v>
          </cell>
          <cell r="N217">
            <v>14.633333327947184</v>
          </cell>
          <cell r="S217">
            <v>1</v>
          </cell>
          <cell r="T217" t="str">
            <v>NorthBound</v>
          </cell>
          <cell r="U217">
            <v>1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https://search-rtdc-monitor-bjffxe2xuh6vdkpspy63sjmuny.us-east-1.es.amazonaws.com/_plugin/kibana/#/discover/Steve-Slow-Train-Analysis-(2080s-and-2083s)?_g=(refreshInterval:(display:Off,section:0,value:0),time:(from:'2016-07-29 01:09:48-0600',mode:absolute,to:'2016-07-29 03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7" t="str">
            <v>Y</v>
          </cell>
          <cell r="X217">
            <v>5</v>
          </cell>
          <cell r="Y217">
            <v>4.8599999999999997E-2</v>
          </cell>
          <cell r="Z217">
            <v>2.3313999999999999</v>
          </cell>
          <cell r="AA217">
            <v>2.2827999999999999</v>
          </cell>
          <cell r="AB217" t="e">
            <v>#N/A</v>
          </cell>
          <cell r="AC217" t="e">
            <v>#N/A</v>
          </cell>
          <cell r="AD217" t="str">
            <v>0315-28</v>
          </cell>
          <cell r="AE217" t="str">
            <v>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 &amp; aws s3 cp s3://rtdc.mdm.uploadarchive/RTDC4040/2016-07-30/ "C:\Users\stu\Documents\Analysis\2016-02-23 RTDC Observations"\RTDC4040\2016-07-30 --recursive &amp; "C:\Users\stu\Documents\GitHub\mrs-test-scripts\Headless Mode &amp; Sideloading\WalkAndUnGZ.bat" "C:\Users\stu\Documents\Analysis\2016-02-23 RTDC Observations"\RTDC4040\2016-07-30</v>
          </cell>
        </row>
        <row r="218">
          <cell r="A218" t="str">
            <v>901-29</v>
          </cell>
          <cell r="B218">
            <v>4031</v>
          </cell>
          <cell r="C218" t="str">
            <v>DE.1.0.7.0</v>
          </cell>
          <cell r="D218" t="str">
            <v>300:39477</v>
          </cell>
          <cell r="E218">
            <v>42580.210069444445</v>
          </cell>
          <cell r="F218">
            <v>42580.212037037039</v>
          </cell>
          <cell r="G218">
            <v>2</v>
          </cell>
          <cell r="H218" t="str">
            <v>300:58939</v>
          </cell>
          <cell r="I218">
            <v>42580.218113425923</v>
          </cell>
          <cell r="J218">
            <v>0</v>
          </cell>
          <cell r="K218" t="str">
            <v>4031/4032</v>
          </cell>
          <cell r="L218" t="str">
            <v>STRICKLAND</v>
          </cell>
          <cell r="M218">
            <v>6.0763888832298107E-3</v>
          </cell>
          <cell r="N218">
            <v>8.7499999918509275</v>
          </cell>
          <cell r="S218">
            <v>0</v>
          </cell>
          <cell r="T218" t="str">
            <v>NorthBound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https://search-rtdc-monitor-bjffxe2xuh6vdkpspy63sjmuny.us-east-1.es.amazonaws.com/_plugin/kibana/#/discover/Steve-Slow-Train-Analysis-(2080s-and-2083s)?_g=(refreshInterval:(display:Off,section:0,value:0),time:(from:'2016-07-29 04:02:30-0600',mode:absolute,to:'2016-07-29 06:14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18" t="str">
            <v>Y</v>
          </cell>
          <cell r="X218">
            <v>586</v>
          </cell>
          <cell r="Y218">
            <v>3.9477000000000002</v>
          </cell>
          <cell r="Z218">
            <v>5.8939000000000004</v>
          </cell>
          <cell r="AA218">
            <v>1.9462000000000002</v>
          </cell>
          <cell r="AB218" t="e">
            <v>#N/A</v>
          </cell>
          <cell r="AC218" t="e">
            <v>#N/A</v>
          </cell>
          <cell r="AD218" t="str">
            <v>0901-29</v>
          </cell>
          <cell r="AE218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219">
          <cell r="A219" t="str">
            <v>903-29</v>
          </cell>
          <cell r="B219">
            <v>4031</v>
          </cell>
          <cell r="C219" t="str">
            <v>DE.1.0.7.0</v>
          </cell>
          <cell r="D219" t="str">
            <v>204:1027</v>
          </cell>
          <cell r="E219">
            <v>42580.366331018522</v>
          </cell>
          <cell r="F219">
            <v>42580.367442129631</v>
          </cell>
          <cell r="G219">
            <v>1</v>
          </cell>
          <cell r="H219" t="str">
            <v>300:24237</v>
          </cell>
          <cell r="I219">
            <v>42580.377812500003</v>
          </cell>
          <cell r="J219">
            <v>0</v>
          </cell>
          <cell r="K219" t="str">
            <v>4031/4032</v>
          </cell>
          <cell r="L219" t="str">
            <v>STRICKLAND</v>
          </cell>
          <cell r="M219">
            <v>1.0370370371674653E-2</v>
          </cell>
          <cell r="N219">
            <v>14.933333335211501</v>
          </cell>
          <cell r="S219">
            <v>1</v>
          </cell>
          <cell r="T219" t="str">
            <v>NorthBound</v>
          </cell>
          <cell r="U219">
            <v>1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https://search-rtdc-monitor-bjffxe2xuh6vdkpspy63sjmuny.us-east-1.es.amazonaws.com/_plugin/kibana/#/discover/Steve-Slow-Train-Analysis-(2080s-and-2083s)?_g=(refreshInterval:(display:Off,section:0,value:0),time:(from:'2016-07-29 07:47:31-0600',mode:absolute,to:'2016-07-29 10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19" t="str">
            <v>Y</v>
          </cell>
          <cell r="X219">
            <v>2</v>
          </cell>
          <cell r="Y219">
            <v>0.1027</v>
          </cell>
          <cell r="Z219">
            <v>2.4237000000000002</v>
          </cell>
          <cell r="AA219">
            <v>2.3210000000000002</v>
          </cell>
          <cell r="AB219" t="e">
            <v>#N/A</v>
          </cell>
          <cell r="AC219" t="e">
            <v>#N/A</v>
          </cell>
          <cell r="AD219" t="str">
            <v>0903-29</v>
          </cell>
          <cell r="AE219" t="str">
    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    </cell>
        </row>
        <row r="220">
          <cell r="A220" t="str">
            <v>904-29</v>
          </cell>
          <cell r="B220">
            <v>4032</v>
          </cell>
          <cell r="C220" t="str">
            <v>DE.1.0.7.0</v>
          </cell>
          <cell r="D220" t="str">
            <v>300:21628</v>
          </cell>
          <cell r="E220">
            <v>42580.651979166665</v>
          </cell>
          <cell r="F220">
            <v>42580.65289351852</v>
          </cell>
          <cell r="G220">
            <v>1</v>
          </cell>
          <cell r="H220" t="str">
            <v>204:689</v>
          </cell>
          <cell r="I220">
            <v>42580.65829861111</v>
          </cell>
          <cell r="J220">
            <v>0</v>
          </cell>
          <cell r="K220" t="str">
            <v>4031/4032</v>
          </cell>
          <cell r="L220" t="str">
            <v>POLLOCK</v>
          </cell>
          <cell r="M220">
            <v>5.4050925900810398E-3</v>
          </cell>
          <cell r="N220">
            <v>7.7833333297166973</v>
          </cell>
          <cell r="S220">
            <v>1</v>
          </cell>
          <cell r="T220" t="str">
            <v>Southbound</v>
          </cell>
          <cell r="U220">
            <v>1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https://search-rtdc-monitor-bjffxe2xuh6vdkpspy63sjmuny.us-east-1.es.amazonaws.com/_plugin/kibana/#/discover/Steve-Slow-Train-Analysis-(2080s-and-2083s)?_g=(refreshInterval:(display:Off,section:0,value:0),time:(from:'2016-07-29 14:38:51-0600',mode:absolute,to:'2016-07-29 16:47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20" t="str">
            <v>Y</v>
          </cell>
          <cell r="X220">
            <v>1</v>
          </cell>
          <cell r="Y220">
            <v>2.1627999999999998</v>
          </cell>
          <cell r="Z220">
            <v>6.8900000000000003E-2</v>
          </cell>
          <cell r="AA220">
            <v>2.0938999999999997</v>
          </cell>
          <cell r="AB220" t="e">
            <v>#N/A</v>
          </cell>
          <cell r="AC220" t="e">
            <v>#N/A</v>
          </cell>
          <cell r="AD220" t="str">
            <v>0904-29</v>
          </cell>
          <cell r="AE220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221">
          <cell r="A221" t="str">
            <v>904-29</v>
          </cell>
          <cell r="B221">
            <v>4032</v>
          </cell>
          <cell r="C221" t="str">
            <v>DE.1.0.7.0</v>
          </cell>
          <cell r="D221" t="str">
            <v>300:24404</v>
          </cell>
          <cell r="E221">
            <v>42580.639386574076</v>
          </cell>
          <cell r="F221">
            <v>42580.646157407406</v>
          </cell>
          <cell r="G221">
            <v>9</v>
          </cell>
          <cell r="H221" t="str">
            <v>300:24061</v>
          </cell>
          <cell r="I221">
            <v>42580.651597222219</v>
          </cell>
          <cell r="J221">
            <v>1</v>
          </cell>
          <cell r="K221" t="str">
            <v>4031/4032</v>
          </cell>
          <cell r="L221" t="str">
            <v>POLLOCK</v>
          </cell>
          <cell r="M221">
            <v>5.4398148131440394E-3</v>
          </cell>
          <cell r="N221">
            <v>7.8333333309274167</v>
          </cell>
          <cell r="S221">
            <v>0</v>
          </cell>
          <cell r="T221" t="str">
            <v>Southbound</v>
          </cell>
          <cell r="U221">
            <v>0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https://search-rtdc-monitor-bjffxe2xuh6vdkpspy63sjmuny.us-east-1.es.amazonaws.com/_plugin/kibana/#/discover/Steve-Slow-Train-Analysis-(2080s-and-2083s)?_g=(refreshInterval:(display:Off,section:0,value:0),time:(from:'2016-07-29 14:20:43-0600',mode:absolute,to:'2016-07-29 16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21" t="str">
            <v>Y</v>
          </cell>
          <cell r="X221">
            <v>0</v>
          </cell>
          <cell r="Y221">
            <v>2.4403999999999999</v>
          </cell>
          <cell r="Z221">
            <v>2.4060999999999999</v>
          </cell>
          <cell r="AA221">
            <v>3.4299999999999997E-2</v>
          </cell>
          <cell r="AB221" t="e">
            <v>#N/A</v>
          </cell>
          <cell r="AC221" t="e">
            <v>#N/A</v>
          </cell>
          <cell r="AD221" t="str">
            <v>0904-29</v>
          </cell>
          <cell r="AE221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222">
          <cell r="A222" t="str">
            <v>906-29</v>
          </cell>
          <cell r="B222">
            <v>4032</v>
          </cell>
          <cell r="C222" t="str">
            <v>DE.1.0.7.0</v>
          </cell>
          <cell r="D222" t="str">
            <v>300:58645</v>
          </cell>
          <cell r="E222">
            <v>42580.797106481485</v>
          </cell>
          <cell r="F222">
            <v>42580.798020833332</v>
          </cell>
          <cell r="G222">
            <v>1</v>
          </cell>
          <cell r="H222" t="str">
            <v>300:28795</v>
          </cell>
          <cell r="I222">
            <v>42580.803842592592</v>
          </cell>
          <cell r="J222">
            <v>0</v>
          </cell>
          <cell r="K222" t="str">
            <v>4031/4032</v>
          </cell>
          <cell r="L222" t="str">
            <v>POLLOCK</v>
          </cell>
          <cell r="M222">
            <v>5.8217592595610768E-3</v>
          </cell>
          <cell r="N222">
            <v>8.3833333337679505</v>
          </cell>
          <cell r="S222">
            <v>0</v>
          </cell>
          <cell r="T222" t="str">
            <v>Southbound</v>
          </cell>
          <cell r="U222">
            <v>0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https://search-rtdc-monitor-bjffxe2xuh6vdkpspy63sjmuny.us-east-1.es.amazonaws.com/_plugin/kibana/#/discover/Steve-Slow-Train-Analysis-(2080s-and-2083s)?_g=(refreshInterval:(display:Off,section:0,value:0),time:(from:'2016-07-29 18:07:50-0600',mode:absolute,to:'2016-07-29 20:17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22" t="str">
            <v>Y</v>
          </cell>
          <cell r="X222">
            <v>2</v>
          </cell>
          <cell r="Y222">
            <v>5.8644999999999996</v>
          </cell>
          <cell r="Z222">
            <v>2.8795000000000002</v>
          </cell>
          <cell r="AA222">
            <v>2.9849999999999994</v>
          </cell>
          <cell r="AB222" t="e">
            <v>#N/A</v>
          </cell>
          <cell r="AC222" t="e">
            <v>#N/A</v>
          </cell>
          <cell r="AD222" t="str">
            <v>0906-29</v>
          </cell>
          <cell r="AE222" t="str">
    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    </cell>
        </row>
        <row r="223">
          <cell r="A223" t="str">
            <v>908-29</v>
          </cell>
          <cell r="B223">
            <v>4017</v>
          </cell>
          <cell r="C223" t="str">
            <v>DE.1.0.7.0</v>
          </cell>
          <cell r="D223" t="str">
            <v>300:58677</v>
          </cell>
          <cell r="E223">
            <v>42580.943414351852</v>
          </cell>
          <cell r="F223">
            <v>42580.944340277776</v>
          </cell>
          <cell r="G223">
            <v>1</v>
          </cell>
          <cell r="H223" t="str">
            <v>300:21507</v>
          </cell>
          <cell r="I223">
            <v>42580.954328703701</v>
          </cell>
          <cell r="J223">
            <v>0</v>
          </cell>
          <cell r="K223" t="str">
            <v>4017/4018</v>
          </cell>
          <cell r="L223" t="str">
            <v>CHIONE</v>
          </cell>
          <cell r="M223">
            <v>9.9884259252576157E-3</v>
          </cell>
          <cell r="N223">
            <v>14.383333332370967</v>
          </cell>
          <cell r="S223">
            <v>0</v>
          </cell>
          <cell r="T223" t="str">
            <v>Southbound</v>
          </cell>
          <cell r="U223">
            <v>0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https://search-rtdc-monitor-bjffxe2xuh6vdkpspy63sjmuny.us-east-1.es.amazonaws.com/_plugin/kibana/#/discover/Steve-Slow-Train-Analysis-(2080s-and-2083s)?_g=(refreshInterval:(display:Off,section:0,value:0),time:(from:'2016-07-29 21:38:31-0600',mode:absolute,to:'2016-07-29 23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23" t="str">
            <v>Y</v>
          </cell>
          <cell r="X223">
            <v>2</v>
          </cell>
          <cell r="Y223">
            <v>5.8677000000000001</v>
          </cell>
          <cell r="Z223">
            <v>2.1507000000000001</v>
          </cell>
          <cell r="AA223">
            <v>3.7170000000000001</v>
          </cell>
          <cell r="AB223" t="e">
            <v>#N/A</v>
          </cell>
          <cell r="AC223" t="e">
            <v>#N/A</v>
          </cell>
          <cell r="AD223" t="str">
            <v>0908-29</v>
          </cell>
          <cell r="AE223" t="str">
    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    </cell>
        </row>
      </sheetData>
      <sheetData sheetId="1" refreshError="1"/>
      <sheetData sheetId="2" refreshError="1"/>
      <sheetData sheetId="3">
        <row r="1">
          <cell r="C1" t="str">
            <v>108-29</v>
          </cell>
          <cell r="D1">
            <v>1190000</v>
          </cell>
          <cell r="E1" t="str">
            <v>BRANNON</v>
          </cell>
        </row>
        <row r="2">
          <cell r="C2" t="str">
            <v>107-29</v>
          </cell>
          <cell r="D2">
            <v>1190000</v>
          </cell>
          <cell r="E2" t="str">
            <v>BRANNON</v>
          </cell>
        </row>
        <row r="3">
          <cell r="C3" t="str">
            <v>310-29</v>
          </cell>
          <cell r="D3">
            <v>2140000</v>
          </cell>
          <cell r="E3" t="str">
            <v>ROBINSON</v>
          </cell>
        </row>
        <row r="4">
          <cell r="C4" t="str">
            <v>109-29</v>
          </cell>
          <cell r="D4">
            <v>2140000</v>
          </cell>
          <cell r="E4" t="str">
            <v>ROBINSON</v>
          </cell>
        </row>
        <row r="5">
          <cell r="C5" t="str">
            <v>113-29</v>
          </cell>
          <cell r="D5">
            <v>2010000</v>
          </cell>
          <cell r="E5" t="str">
            <v>MAELZER</v>
          </cell>
        </row>
        <row r="6">
          <cell r="C6" t="str">
            <v>306-29</v>
          </cell>
          <cell r="D6">
            <v>1310000</v>
          </cell>
          <cell r="E6" t="str">
            <v>MALAVE</v>
          </cell>
        </row>
        <row r="7">
          <cell r="C7" t="str">
            <v>845-29</v>
          </cell>
          <cell r="D7">
            <v>780000</v>
          </cell>
          <cell r="E7" t="str">
            <v>CHIONE</v>
          </cell>
        </row>
        <row r="8">
          <cell r="C8" t="str">
            <v>231-29</v>
          </cell>
          <cell r="D8">
            <v>2150000</v>
          </cell>
          <cell r="E8" t="str">
            <v>SWANSON</v>
          </cell>
        </row>
        <row r="9">
          <cell r="C9" t="str">
            <v>232-29</v>
          </cell>
          <cell r="D9">
            <v>2150000</v>
          </cell>
          <cell r="E9" t="str">
            <v>SWANSON</v>
          </cell>
        </row>
        <row r="10">
          <cell r="C10" t="str">
            <v>236-29</v>
          </cell>
          <cell r="D10">
            <v>1480000</v>
          </cell>
          <cell r="E10" t="str">
            <v>STURGEON</v>
          </cell>
        </row>
        <row r="11">
          <cell r="C11" t="str">
            <v>122-29</v>
          </cell>
          <cell r="D11">
            <v>1190000</v>
          </cell>
          <cell r="E11" t="str">
            <v>BRANNON</v>
          </cell>
        </row>
        <row r="12">
          <cell r="C12" t="str">
            <v>311-28</v>
          </cell>
          <cell r="D12">
            <v>1290000</v>
          </cell>
          <cell r="E12" t="str">
            <v>COOLAHAN</v>
          </cell>
        </row>
        <row r="13">
          <cell r="C13" t="str">
            <v>806-29</v>
          </cell>
          <cell r="D13">
            <v>1760000</v>
          </cell>
          <cell r="E13" t="str">
            <v>STRICKLAND</v>
          </cell>
        </row>
        <row r="14">
          <cell r="C14" t="str">
            <v>246-29</v>
          </cell>
          <cell r="D14">
            <v>1300000</v>
          </cell>
          <cell r="E14" t="str">
            <v>LEVIN</v>
          </cell>
        </row>
        <row r="15">
          <cell r="C15" t="str">
            <v>130-29</v>
          </cell>
          <cell r="D15">
            <v>900000</v>
          </cell>
          <cell r="E15" t="str">
            <v>ROCHA</v>
          </cell>
        </row>
        <row r="16">
          <cell r="C16" t="str">
            <v>241-29</v>
          </cell>
          <cell r="D16">
            <v>1800000</v>
          </cell>
          <cell r="E16" t="str">
            <v>CHANDLER</v>
          </cell>
        </row>
        <row r="17">
          <cell r="C17" t="str">
            <v>177-29</v>
          </cell>
          <cell r="D17">
            <v>2090000</v>
          </cell>
          <cell r="E17" t="str">
            <v>HAITHCOX</v>
          </cell>
        </row>
        <row r="18">
          <cell r="C18" t="str">
            <v>843-29</v>
          </cell>
          <cell r="D18">
            <v>2030000</v>
          </cell>
          <cell r="E18" t="str">
            <v>KILLION</v>
          </cell>
        </row>
        <row r="19">
          <cell r="C19" t="str">
            <v>211-29</v>
          </cell>
          <cell r="D19">
            <v>2000000</v>
          </cell>
          <cell r="E19" t="str">
            <v>STAMBAUGH</v>
          </cell>
        </row>
        <row r="20">
          <cell r="C20" t="str">
            <v>BAL-29</v>
          </cell>
          <cell r="D20">
            <v>470000</v>
          </cell>
          <cell r="E20" t="str">
            <v>BALTHROP</v>
          </cell>
        </row>
        <row r="21">
          <cell r="C21" t="str">
            <v>220-29</v>
          </cell>
          <cell r="D21">
            <v>1480000</v>
          </cell>
          <cell r="E21" t="str">
            <v>STURGEON</v>
          </cell>
        </row>
        <row r="22">
          <cell r="C22" t="str">
            <v>221-29</v>
          </cell>
          <cell r="D22">
            <v>1300000</v>
          </cell>
          <cell r="E22" t="str">
            <v>LEVIN</v>
          </cell>
        </row>
        <row r="23">
          <cell r="C23" t="str">
            <v>245-29</v>
          </cell>
          <cell r="D23">
            <v>1300000</v>
          </cell>
          <cell r="E23" t="str">
            <v>LEVIN</v>
          </cell>
        </row>
        <row r="24">
          <cell r="C24" t="str">
            <v>834-29</v>
          </cell>
          <cell r="D24">
            <v>2030000</v>
          </cell>
          <cell r="E24" t="str">
            <v>KILLION</v>
          </cell>
        </row>
        <row r="25">
          <cell r="C25" t="str">
            <v>302-30</v>
          </cell>
          <cell r="D25">
            <v>2010000</v>
          </cell>
          <cell r="E25" t="str">
            <v>MAELZER</v>
          </cell>
        </row>
        <row r="26">
          <cell r="C26" t="str">
            <v>209-29</v>
          </cell>
          <cell r="D26">
            <v>1820000</v>
          </cell>
          <cell r="E26" t="str">
            <v>ADANE</v>
          </cell>
        </row>
        <row r="27">
          <cell r="C27" t="str">
            <v>127-29</v>
          </cell>
          <cell r="D27">
            <v>2010000</v>
          </cell>
          <cell r="E27" t="str">
            <v>MAELZER</v>
          </cell>
        </row>
        <row r="28">
          <cell r="C28" t="str">
            <v>202-29</v>
          </cell>
          <cell r="D28">
            <v>880000</v>
          </cell>
          <cell r="E28" t="str">
            <v>STEWART</v>
          </cell>
        </row>
        <row r="29">
          <cell r="C29" t="str">
            <v>808-29</v>
          </cell>
          <cell r="D29">
            <v>1830000</v>
          </cell>
          <cell r="E29" t="str">
            <v>YORK</v>
          </cell>
        </row>
        <row r="30">
          <cell r="C30" t="str">
            <v>205-29</v>
          </cell>
          <cell r="D30">
            <v>2090000</v>
          </cell>
          <cell r="E30" t="str">
            <v>HAITHCOX</v>
          </cell>
        </row>
        <row r="31">
          <cell r="C31" t="str">
            <v>133-29</v>
          </cell>
          <cell r="D31">
            <v>1310000</v>
          </cell>
          <cell r="E31" t="str">
            <v>MALAVE</v>
          </cell>
        </row>
        <row r="32">
          <cell r="C32" t="str">
            <v>830-29</v>
          </cell>
          <cell r="D32">
            <v>2030000</v>
          </cell>
          <cell r="E32" t="str">
            <v>KILLION</v>
          </cell>
        </row>
        <row r="33">
          <cell r="C33" t="str">
            <v>813-29</v>
          </cell>
          <cell r="D33">
            <v>1830000</v>
          </cell>
          <cell r="E33" t="str">
            <v>YORK</v>
          </cell>
        </row>
        <row r="34">
          <cell r="C34" t="str">
            <v>203-29</v>
          </cell>
          <cell r="D34">
            <v>1520000</v>
          </cell>
          <cell r="E34" t="str">
            <v>MAYBERRY</v>
          </cell>
        </row>
        <row r="35">
          <cell r="C35" t="str">
            <v>188-29</v>
          </cell>
          <cell r="D35">
            <v>880000</v>
          </cell>
          <cell r="E35" t="str">
            <v>STEWART</v>
          </cell>
        </row>
        <row r="36">
          <cell r="C36" t="str">
            <v>196-29</v>
          </cell>
          <cell r="D36">
            <v>1820000</v>
          </cell>
          <cell r="E36" t="str">
            <v>ADANE</v>
          </cell>
        </row>
        <row r="37">
          <cell r="C37" t="str">
            <v>195-29</v>
          </cell>
          <cell r="D37">
            <v>1820000</v>
          </cell>
          <cell r="E37" t="str">
            <v>ADANE</v>
          </cell>
        </row>
        <row r="38">
          <cell r="C38" t="str">
            <v>305-29</v>
          </cell>
          <cell r="D38">
            <v>2000000</v>
          </cell>
          <cell r="E38" t="str">
            <v>STAMBAUGH</v>
          </cell>
        </row>
        <row r="39">
          <cell r="C39" t="str">
            <v>198-29</v>
          </cell>
          <cell r="D39">
            <v>2000000</v>
          </cell>
          <cell r="E39" t="str">
            <v>STAMBAUGH</v>
          </cell>
        </row>
        <row r="40">
          <cell r="C40" t="str">
            <v>838-29</v>
          </cell>
          <cell r="D40">
            <v>2030000</v>
          </cell>
          <cell r="E40" t="str">
            <v>KILLION</v>
          </cell>
        </row>
        <row r="41">
          <cell r="C41" t="str">
            <v>311-29</v>
          </cell>
          <cell r="D41">
            <v>1800000</v>
          </cell>
          <cell r="E41" t="str">
            <v>CHANDLER</v>
          </cell>
        </row>
        <row r="42">
          <cell r="C42" t="str">
            <v>214-29</v>
          </cell>
          <cell r="D42">
            <v>2150000</v>
          </cell>
          <cell r="E42" t="str">
            <v>SWANSON</v>
          </cell>
        </row>
        <row r="43">
          <cell r="C43" t="str">
            <v>803-29</v>
          </cell>
          <cell r="D43">
            <v>1830000</v>
          </cell>
          <cell r="E43" t="str">
            <v>YORK</v>
          </cell>
        </row>
        <row r="44">
          <cell r="C44" t="str">
            <v>839-29</v>
          </cell>
          <cell r="D44">
            <v>530000</v>
          </cell>
          <cell r="E44" t="str">
            <v>POLLOCK</v>
          </cell>
        </row>
        <row r="45">
          <cell r="C45" t="str">
            <v>129-29</v>
          </cell>
          <cell r="D45">
            <v>900000</v>
          </cell>
          <cell r="E45" t="str">
            <v>ROCHA</v>
          </cell>
        </row>
        <row r="46">
          <cell r="C46" t="str">
            <v>192-29</v>
          </cell>
          <cell r="D46">
            <v>2090000</v>
          </cell>
          <cell r="E46" t="str">
            <v>HAITHCOX</v>
          </cell>
        </row>
        <row r="47">
          <cell r="C47" t="str">
            <v>153-29</v>
          </cell>
          <cell r="D47">
            <v>1090000</v>
          </cell>
          <cell r="E47" t="str">
            <v>SPECTOR</v>
          </cell>
        </row>
        <row r="48">
          <cell r="C48" t="str">
            <v>825-29</v>
          </cell>
          <cell r="D48">
            <v>2030000</v>
          </cell>
          <cell r="E48" t="str">
            <v>KILLION</v>
          </cell>
        </row>
        <row r="49">
          <cell r="C49" t="str">
            <v>165-29</v>
          </cell>
          <cell r="D49">
            <v>2040000</v>
          </cell>
          <cell r="E49" t="str">
            <v>MOSES</v>
          </cell>
        </row>
        <row r="50">
          <cell r="C50" t="str">
            <v>171-29</v>
          </cell>
          <cell r="D50">
            <v>950000</v>
          </cell>
          <cell r="E50" t="str">
            <v>WEBSTER</v>
          </cell>
        </row>
        <row r="51">
          <cell r="C51" t="str">
            <v>189-29</v>
          </cell>
          <cell r="D51">
            <v>2100000</v>
          </cell>
          <cell r="E51" t="str">
            <v>ISHMAEL</v>
          </cell>
        </row>
        <row r="52">
          <cell r="C52" t="str">
            <v>235-29</v>
          </cell>
          <cell r="D52">
            <v>1480000</v>
          </cell>
          <cell r="E52" t="str">
            <v>STURGEON</v>
          </cell>
        </row>
        <row r="53">
          <cell r="C53" t="str">
            <v>191-29</v>
          </cell>
          <cell r="D53">
            <v>2090000</v>
          </cell>
          <cell r="E53" t="str">
            <v>HAITHCOX</v>
          </cell>
        </row>
        <row r="54">
          <cell r="C54" t="str">
            <v>216-29</v>
          </cell>
          <cell r="D54">
            <v>950000</v>
          </cell>
          <cell r="E54" t="str">
            <v>WEBSTER</v>
          </cell>
        </row>
        <row r="55">
          <cell r="C55" t="str">
            <v>201-29</v>
          </cell>
          <cell r="D55">
            <v>880000</v>
          </cell>
          <cell r="E55" t="str">
            <v>STEWART</v>
          </cell>
        </row>
        <row r="56">
          <cell r="C56" t="str">
            <v>837-29</v>
          </cell>
          <cell r="D56">
            <v>2030000</v>
          </cell>
          <cell r="E56" t="str">
            <v>KILLION</v>
          </cell>
        </row>
        <row r="57">
          <cell r="C57" t="str">
            <v>906-29</v>
          </cell>
          <cell r="D57">
            <v>530000</v>
          </cell>
          <cell r="E57" t="str">
            <v>POLLOCK</v>
          </cell>
        </row>
        <row r="58">
          <cell r="C58" t="str">
            <v>828-29</v>
          </cell>
          <cell r="D58">
            <v>530000</v>
          </cell>
          <cell r="E58" t="str">
            <v>POLLOCK</v>
          </cell>
        </row>
        <row r="59">
          <cell r="C59" t="str">
            <v>139-29</v>
          </cell>
          <cell r="D59">
            <v>1090000</v>
          </cell>
          <cell r="E59" t="str">
            <v>SPECTOR</v>
          </cell>
        </row>
        <row r="60">
          <cell r="C60" t="str">
            <v>172-29</v>
          </cell>
          <cell r="D60">
            <v>950000</v>
          </cell>
          <cell r="E60" t="str">
            <v>WEBSTER</v>
          </cell>
        </row>
        <row r="61">
          <cell r="C61" t="str">
            <v>812-29</v>
          </cell>
          <cell r="D61">
            <v>1830000</v>
          </cell>
          <cell r="E61" t="str">
            <v>YORK</v>
          </cell>
        </row>
        <row r="62">
          <cell r="C62" t="str">
            <v>170-29</v>
          </cell>
          <cell r="D62">
            <v>2000000</v>
          </cell>
          <cell r="E62" t="str">
            <v>STAMBAUGH</v>
          </cell>
        </row>
        <row r="63">
          <cell r="C63" t="str">
            <v>136-29</v>
          </cell>
          <cell r="D63">
            <v>1190000</v>
          </cell>
          <cell r="E63" t="str">
            <v>BRANNON</v>
          </cell>
        </row>
        <row r="64">
          <cell r="C64" t="str">
            <v>175-29</v>
          </cell>
          <cell r="D64">
            <v>2100000</v>
          </cell>
          <cell r="E64" t="str">
            <v>ISHMAEL</v>
          </cell>
        </row>
        <row r="65">
          <cell r="C65" t="str">
            <v>156-29</v>
          </cell>
          <cell r="D65">
            <v>1760000</v>
          </cell>
          <cell r="E65" t="str">
            <v>STRICKLAND</v>
          </cell>
        </row>
        <row r="66">
          <cell r="C66" t="str">
            <v>173-29</v>
          </cell>
          <cell r="D66">
            <v>880000</v>
          </cell>
          <cell r="E66" t="str">
            <v>STEWART</v>
          </cell>
        </row>
        <row r="67">
          <cell r="C67" t="str">
            <v>185-29</v>
          </cell>
          <cell r="D67">
            <v>950000</v>
          </cell>
          <cell r="E67" t="str">
            <v>WEBSTER</v>
          </cell>
        </row>
        <row r="68">
          <cell r="C68" t="str">
            <v>164-29</v>
          </cell>
          <cell r="D68">
            <v>2090000</v>
          </cell>
          <cell r="E68" t="str">
            <v>HAITHCOX</v>
          </cell>
        </row>
        <row r="69">
          <cell r="C69" t="str">
            <v>210-29</v>
          </cell>
          <cell r="D69">
            <v>1820000</v>
          </cell>
          <cell r="E69" t="str">
            <v>ADANE</v>
          </cell>
        </row>
        <row r="70">
          <cell r="C70" t="str">
            <v>313-29</v>
          </cell>
          <cell r="D70">
            <v>1480000</v>
          </cell>
          <cell r="E70" t="str">
            <v>STURGEON</v>
          </cell>
        </row>
        <row r="71">
          <cell r="C71" t="str">
            <v>836-29</v>
          </cell>
          <cell r="D71">
            <v>530000</v>
          </cell>
          <cell r="E71" t="str">
            <v>POLLOCK</v>
          </cell>
        </row>
        <row r="72">
          <cell r="C72" t="str">
            <v>BAL-29</v>
          </cell>
          <cell r="D72">
            <v>470000</v>
          </cell>
          <cell r="E72" t="str">
            <v>BALTHROP</v>
          </cell>
        </row>
        <row r="73">
          <cell r="C73" t="str">
            <v>212-29</v>
          </cell>
          <cell r="D73">
            <v>2000000</v>
          </cell>
          <cell r="E73" t="str">
            <v>STAMBAUGH</v>
          </cell>
        </row>
        <row r="74">
          <cell r="C74" t="str">
            <v>186-29</v>
          </cell>
          <cell r="D74">
            <v>950000</v>
          </cell>
          <cell r="E74" t="str">
            <v>WEBSTER</v>
          </cell>
        </row>
        <row r="75">
          <cell r="C75" t="str">
            <v>816-29</v>
          </cell>
          <cell r="D75">
            <v>1830000</v>
          </cell>
          <cell r="E75" t="str">
            <v>YORK</v>
          </cell>
        </row>
        <row r="76">
          <cell r="C76" t="str">
            <v>182-29</v>
          </cell>
          <cell r="D76">
            <v>1820000</v>
          </cell>
          <cell r="E76" t="str">
            <v>ADANE</v>
          </cell>
        </row>
        <row r="77">
          <cell r="C77" t="str">
            <v>167-29</v>
          </cell>
          <cell r="D77">
            <v>1820000</v>
          </cell>
          <cell r="E77" t="str">
            <v>ADANE</v>
          </cell>
        </row>
        <row r="78">
          <cell r="C78" t="str">
            <v>176-29</v>
          </cell>
          <cell r="D78">
            <v>2100000</v>
          </cell>
          <cell r="E78" t="str">
            <v>ISHMAEL</v>
          </cell>
        </row>
        <row r="79">
          <cell r="C79" t="str">
            <v>193-29</v>
          </cell>
          <cell r="D79">
            <v>2040000</v>
          </cell>
          <cell r="E79" t="str">
            <v>MOSES</v>
          </cell>
        </row>
        <row r="80">
          <cell r="C80" t="str">
            <v>158-29</v>
          </cell>
          <cell r="D80">
            <v>900000</v>
          </cell>
          <cell r="E80" t="str">
            <v>ROCHA</v>
          </cell>
        </row>
        <row r="81">
          <cell r="C81" t="str">
            <v>197-29</v>
          </cell>
          <cell r="D81">
            <v>2000000</v>
          </cell>
          <cell r="E81" t="str">
            <v>STAMBAUGH</v>
          </cell>
        </row>
        <row r="82">
          <cell r="C82" t="str">
            <v>818-29</v>
          </cell>
          <cell r="D82">
            <v>1830000</v>
          </cell>
          <cell r="E82" t="str">
            <v>YORK</v>
          </cell>
        </row>
        <row r="83">
          <cell r="C83" t="str">
            <v>810-29</v>
          </cell>
          <cell r="D83">
            <v>1760000</v>
          </cell>
          <cell r="E83" t="str">
            <v>STRICKLAND</v>
          </cell>
        </row>
        <row r="84">
          <cell r="C84" t="str">
            <v>154-29</v>
          </cell>
          <cell r="D84">
            <v>1090000</v>
          </cell>
          <cell r="E84" t="str">
            <v>SPECTOR</v>
          </cell>
        </row>
        <row r="85">
          <cell r="C85" t="str">
            <v>162-29</v>
          </cell>
          <cell r="D85">
            <v>2100000</v>
          </cell>
          <cell r="E85" t="str">
            <v>ISHMAEL</v>
          </cell>
        </row>
        <row r="86">
          <cell r="C86" t="str">
            <v>809-29</v>
          </cell>
          <cell r="D86">
            <v>1760000</v>
          </cell>
          <cell r="E86" t="str">
            <v>STRICKLAND</v>
          </cell>
        </row>
        <row r="87">
          <cell r="C87" t="str">
            <v>181-29</v>
          </cell>
          <cell r="D87">
            <v>1820000</v>
          </cell>
          <cell r="E87" t="str">
            <v>ADANE</v>
          </cell>
        </row>
        <row r="88">
          <cell r="C88" t="str">
            <v>120-29</v>
          </cell>
          <cell r="D88">
            <v>1310000</v>
          </cell>
          <cell r="E88" t="str">
            <v>MALAVE</v>
          </cell>
        </row>
        <row r="89">
          <cell r="C89" t="str">
            <v>826-29</v>
          </cell>
          <cell r="D89">
            <v>2030000</v>
          </cell>
          <cell r="E89" t="str">
            <v>KILLION</v>
          </cell>
        </row>
        <row r="90">
          <cell r="C90" t="str">
            <v>118-29</v>
          </cell>
          <cell r="D90">
            <v>1360000</v>
          </cell>
          <cell r="E90" t="str">
            <v>SANTIZO</v>
          </cell>
        </row>
        <row r="91">
          <cell r="C91" t="str">
            <v>308-29</v>
          </cell>
          <cell r="D91">
            <v>1190000</v>
          </cell>
          <cell r="E91" t="str">
            <v>BRANNON</v>
          </cell>
        </row>
        <row r="92">
          <cell r="C92" t="str">
            <v>800-29</v>
          </cell>
          <cell r="D92">
            <v>1760000</v>
          </cell>
          <cell r="E92" t="str">
            <v>STRICKLAND</v>
          </cell>
        </row>
        <row r="93">
          <cell r="C93" t="str">
            <v>111-29</v>
          </cell>
          <cell r="D93">
            <v>1090000</v>
          </cell>
          <cell r="E93" t="str">
            <v>SPECTOR</v>
          </cell>
        </row>
        <row r="94">
          <cell r="C94" t="str">
            <v>144-29</v>
          </cell>
          <cell r="D94">
            <v>900000</v>
          </cell>
          <cell r="E94" t="str">
            <v>ROCHA</v>
          </cell>
        </row>
        <row r="95">
          <cell r="C95" t="str">
            <v>810-29</v>
          </cell>
          <cell r="D95">
            <v>1760000</v>
          </cell>
          <cell r="E95" t="str">
            <v>STRICKLAND</v>
          </cell>
        </row>
        <row r="96">
          <cell r="C96" t="str">
            <v>149-29</v>
          </cell>
          <cell r="D96">
            <v>1190000</v>
          </cell>
          <cell r="E96" t="str">
            <v>BRANNON</v>
          </cell>
        </row>
        <row r="97">
          <cell r="C97" t="str">
            <v>814-29</v>
          </cell>
          <cell r="D97">
            <v>1830000</v>
          </cell>
          <cell r="E97" t="str">
            <v>YORK</v>
          </cell>
        </row>
        <row r="98">
          <cell r="C98" t="str">
            <v>147-29</v>
          </cell>
          <cell r="D98">
            <v>1310000</v>
          </cell>
          <cell r="E98" t="str">
            <v>MALAVE</v>
          </cell>
        </row>
        <row r="99">
          <cell r="C99" t="str">
            <v>152-29</v>
          </cell>
          <cell r="D99">
            <v>2140000</v>
          </cell>
          <cell r="E99" t="str">
            <v>ROBINSON</v>
          </cell>
        </row>
        <row r="100">
          <cell r="C100" t="str">
            <v>138-29</v>
          </cell>
          <cell r="D100">
            <v>2140000</v>
          </cell>
          <cell r="E100" t="str">
            <v>ROBINSON</v>
          </cell>
        </row>
        <row r="101">
          <cell r="C101" t="str">
            <v>823-29</v>
          </cell>
          <cell r="D101">
            <v>2030000</v>
          </cell>
          <cell r="E101" t="str">
            <v>KILLION</v>
          </cell>
        </row>
        <row r="102">
          <cell r="C102" t="str">
            <v>134-29</v>
          </cell>
          <cell r="D102">
            <v>1310000</v>
          </cell>
          <cell r="E102" t="str">
            <v>MALAVE</v>
          </cell>
        </row>
        <row r="103">
          <cell r="C103" t="str">
            <v>187-29</v>
          </cell>
          <cell r="D103">
            <v>880000</v>
          </cell>
          <cell r="E103" t="str">
            <v>STEWART</v>
          </cell>
        </row>
        <row r="104">
          <cell r="C104" t="str">
            <v>807-29</v>
          </cell>
          <cell r="D104">
            <v>1830000</v>
          </cell>
          <cell r="E104" t="str">
            <v>YORK</v>
          </cell>
        </row>
        <row r="105">
          <cell r="C105" t="str">
            <v>824-29</v>
          </cell>
          <cell r="D105">
            <v>2030000</v>
          </cell>
          <cell r="E105" t="str">
            <v>KILLION</v>
          </cell>
        </row>
        <row r="106">
          <cell r="C106" t="str">
            <v>121-29</v>
          </cell>
          <cell r="D106">
            <v>1190000</v>
          </cell>
          <cell r="E106" t="str">
            <v>BRANNON</v>
          </cell>
        </row>
        <row r="107">
          <cell r="C107" t="str">
            <v>302-29</v>
          </cell>
          <cell r="D107">
            <v>2010000</v>
          </cell>
          <cell r="E107" t="str">
            <v>MAELZER</v>
          </cell>
        </row>
        <row r="108">
          <cell r="C108" t="str">
            <v>800-29</v>
          </cell>
          <cell r="D108">
            <v>1760000</v>
          </cell>
          <cell r="E108" t="str">
            <v>STRICKLAND</v>
          </cell>
        </row>
        <row r="109">
          <cell r="C109" t="str">
            <v>102-29</v>
          </cell>
          <cell r="D109">
            <v>2010000</v>
          </cell>
          <cell r="E109" t="str">
            <v>MAELZER</v>
          </cell>
        </row>
        <row r="110">
          <cell r="C110" t="str">
            <v>101-29</v>
          </cell>
          <cell r="D110">
            <v>2010000</v>
          </cell>
          <cell r="E110" t="str">
            <v>MAELZER</v>
          </cell>
        </row>
        <row r="111">
          <cell r="C111" t="str">
            <v>119-29</v>
          </cell>
          <cell r="D111">
            <v>1310000</v>
          </cell>
          <cell r="E111" t="str">
            <v>MALAVE</v>
          </cell>
        </row>
        <row r="112">
          <cell r="C112" t="str">
            <v>244-28</v>
          </cell>
          <cell r="D112">
            <v>1480000</v>
          </cell>
          <cell r="E112" t="str">
            <v>STURGEON</v>
          </cell>
        </row>
        <row r="113">
          <cell r="C113" t="str">
            <v>116-29</v>
          </cell>
          <cell r="D113">
            <v>900000</v>
          </cell>
          <cell r="E113" t="str">
            <v>ROCHA</v>
          </cell>
        </row>
        <row r="114">
          <cell r="C114" t="str">
            <v>159-29</v>
          </cell>
          <cell r="D114">
            <v>880000</v>
          </cell>
          <cell r="E114" t="str">
            <v>STEWART</v>
          </cell>
        </row>
        <row r="115">
          <cell r="C115" t="str">
            <v>137-29</v>
          </cell>
          <cell r="D115">
            <v>2140000</v>
          </cell>
          <cell r="E115" t="str">
            <v>ROBINSON</v>
          </cell>
        </row>
        <row r="116">
          <cell r="C116" t="str">
            <v>151-29</v>
          </cell>
          <cell r="D116">
            <v>2140000</v>
          </cell>
          <cell r="E116" t="str">
            <v>ROBINSON</v>
          </cell>
        </row>
        <row r="117">
          <cell r="C117" t="str">
            <v>821-29</v>
          </cell>
          <cell r="D117">
            <v>2030000</v>
          </cell>
          <cell r="E117" t="str">
            <v>KILLION</v>
          </cell>
        </row>
        <row r="118">
          <cell r="C118" t="str">
            <v>805-29</v>
          </cell>
          <cell r="D118">
            <v>1760000</v>
          </cell>
          <cell r="E118" t="str">
            <v>STRICKLAND</v>
          </cell>
        </row>
        <row r="119">
          <cell r="C119" t="str">
            <v>822-29</v>
          </cell>
          <cell r="D119">
            <v>2030000</v>
          </cell>
          <cell r="E119" t="str">
            <v>KILLION</v>
          </cell>
        </row>
        <row r="120">
          <cell r="C120" t="str">
            <v>106-29</v>
          </cell>
          <cell r="D120">
            <v>1310000</v>
          </cell>
          <cell r="E120" t="str">
            <v>MALAVE</v>
          </cell>
        </row>
        <row r="121">
          <cell r="C121" t="str">
            <v>183-29</v>
          </cell>
          <cell r="D121">
            <v>2000000</v>
          </cell>
          <cell r="E121" t="str">
            <v>STAMBAUGH</v>
          </cell>
        </row>
        <row r="122">
          <cell r="C122" t="str">
            <v>106-29</v>
          </cell>
          <cell r="D122">
            <v>1310000</v>
          </cell>
          <cell r="E122" t="str">
            <v>MALAVE</v>
          </cell>
        </row>
        <row r="123">
          <cell r="C123" t="str">
            <v>184-29</v>
          </cell>
          <cell r="D123">
            <v>2000000</v>
          </cell>
          <cell r="E123" t="str">
            <v>STAMBAUGH</v>
          </cell>
        </row>
        <row r="124">
          <cell r="C124" t="str">
            <v>901-29</v>
          </cell>
          <cell r="D124">
            <v>1760000</v>
          </cell>
          <cell r="E124" t="str">
            <v>STRICKLAND</v>
          </cell>
        </row>
        <row r="125">
          <cell r="C125" t="str">
            <v>842-29</v>
          </cell>
          <cell r="D125">
            <v>2030000</v>
          </cell>
          <cell r="E125" t="str">
            <v>KILLION</v>
          </cell>
        </row>
        <row r="126">
          <cell r="C126" t="str">
            <v>104-29</v>
          </cell>
          <cell r="D126">
            <v>1360000</v>
          </cell>
          <cell r="E126" t="str">
            <v>SANTIZO</v>
          </cell>
        </row>
        <row r="127">
          <cell r="C127" t="str">
            <v>228-29</v>
          </cell>
          <cell r="D127">
            <v>1480000</v>
          </cell>
          <cell r="E127" t="str">
            <v>STURGEON</v>
          </cell>
        </row>
        <row r="128">
          <cell r="C128" t="str">
            <v>105-29</v>
          </cell>
          <cell r="D128">
            <v>1310000</v>
          </cell>
          <cell r="E128" t="str">
            <v>MALAVE</v>
          </cell>
        </row>
        <row r="129">
          <cell r="C129" t="str">
            <v>102-30</v>
          </cell>
          <cell r="D129">
            <v>2010000</v>
          </cell>
          <cell r="E129" t="str">
            <v>MAELZER</v>
          </cell>
        </row>
        <row r="130">
          <cell r="C130" t="str">
            <v>815-29</v>
          </cell>
          <cell r="D130">
            <v>1830000</v>
          </cell>
          <cell r="E130" t="str">
            <v>YORK</v>
          </cell>
        </row>
        <row r="131">
          <cell r="C131" t="str">
            <v>199-29</v>
          </cell>
          <cell r="D131">
            <v>950000</v>
          </cell>
          <cell r="E131" t="str">
            <v>WEBSTER</v>
          </cell>
        </row>
        <row r="132">
          <cell r="C132" t="str">
            <v>125-29</v>
          </cell>
          <cell r="D132">
            <v>1090000</v>
          </cell>
          <cell r="E132" t="str">
            <v>SPECTOR</v>
          </cell>
        </row>
        <row r="133">
          <cell r="C133" t="str">
            <v>239-29</v>
          </cell>
          <cell r="D133">
            <v>2150000</v>
          </cell>
          <cell r="E133" t="str">
            <v>SWANSON</v>
          </cell>
        </row>
        <row r="134">
          <cell r="C134" t="str">
            <v>802-29</v>
          </cell>
          <cell r="D134">
            <v>1760000</v>
          </cell>
          <cell r="E134" t="str">
            <v>STRICKLAND</v>
          </cell>
        </row>
        <row r="135">
          <cell r="C135" t="str">
            <v>242-29</v>
          </cell>
          <cell r="D135">
            <v>1800000</v>
          </cell>
          <cell r="E135" t="str">
            <v>CHANDLER</v>
          </cell>
        </row>
        <row r="136">
          <cell r="C136" t="str">
            <v>315-28</v>
          </cell>
          <cell r="D136">
            <v>1480000</v>
          </cell>
          <cell r="E136" t="str">
            <v>STURGEON</v>
          </cell>
        </row>
        <row r="137">
          <cell r="C137" t="str">
            <v>315-29</v>
          </cell>
          <cell r="D137">
            <v>1300000</v>
          </cell>
          <cell r="E137" t="str">
            <v>LEVIN</v>
          </cell>
        </row>
        <row r="138">
          <cell r="C138" t="str">
            <v>233-29</v>
          </cell>
          <cell r="D138">
            <v>1800000</v>
          </cell>
          <cell r="E138" t="str">
            <v>CHANDLER</v>
          </cell>
        </row>
        <row r="139">
          <cell r="C139" t="str">
            <v>105-30</v>
          </cell>
          <cell r="D139">
            <v>1260000</v>
          </cell>
          <cell r="E139" t="str">
            <v>ACKERMAN</v>
          </cell>
        </row>
        <row r="140">
          <cell r="C140" t="str">
            <v>174-29</v>
          </cell>
          <cell r="D140">
            <v>880000</v>
          </cell>
          <cell r="E140" t="str">
            <v>STEWART</v>
          </cell>
        </row>
        <row r="141">
          <cell r="C141" t="str">
            <v>827-29</v>
          </cell>
          <cell r="D141">
            <v>530000</v>
          </cell>
          <cell r="E141" t="str">
            <v>POLLOCK</v>
          </cell>
        </row>
        <row r="142">
          <cell r="C142" t="str">
            <v>306-30</v>
          </cell>
          <cell r="D142">
            <v>1260000</v>
          </cell>
          <cell r="E142" t="str">
            <v>ACKERMAN</v>
          </cell>
        </row>
        <row r="143">
          <cell r="C143" t="str">
            <v>831-29</v>
          </cell>
          <cell r="D143">
            <v>530000</v>
          </cell>
          <cell r="E143" t="str">
            <v>POLLOCK</v>
          </cell>
        </row>
        <row r="144">
          <cell r="C144" t="str">
            <v>237-29</v>
          </cell>
          <cell r="D144">
            <v>1300000</v>
          </cell>
          <cell r="E144" t="str">
            <v>LEVIN</v>
          </cell>
        </row>
        <row r="145">
          <cell r="C145" t="str">
            <v>207-29</v>
          </cell>
          <cell r="D145">
            <v>2040000</v>
          </cell>
          <cell r="E145" t="str">
            <v>MOSES</v>
          </cell>
        </row>
        <row r="146">
          <cell r="C146" t="str">
            <v>833-29</v>
          </cell>
          <cell r="D146">
            <v>2030000</v>
          </cell>
          <cell r="E146" t="str">
            <v>KILLION</v>
          </cell>
        </row>
        <row r="147">
          <cell r="C147" t="str">
            <v>832-29</v>
          </cell>
          <cell r="D147">
            <v>530000</v>
          </cell>
          <cell r="E147" t="str">
            <v>POLLOCK</v>
          </cell>
        </row>
        <row r="148">
          <cell r="C148" t="str">
            <v>829-29</v>
          </cell>
          <cell r="D148">
            <v>2030000</v>
          </cell>
          <cell r="E148" t="str">
            <v>KILLION</v>
          </cell>
        </row>
        <row r="149">
          <cell r="C149" t="str">
            <v>225-29</v>
          </cell>
          <cell r="D149">
            <v>1800000</v>
          </cell>
          <cell r="E149" t="str">
            <v>CHANDLER</v>
          </cell>
        </row>
        <row r="150">
          <cell r="C150" t="str">
            <v>190-29</v>
          </cell>
          <cell r="D150">
            <v>2100000</v>
          </cell>
          <cell r="E150" t="str">
            <v>ISHMAEL</v>
          </cell>
        </row>
        <row r="151">
          <cell r="C151" t="str">
            <v>234-29</v>
          </cell>
          <cell r="D151">
            <v>1800000</v>
          </cell>
          <cell r="E151" t="str">
            <v>CHANDLER</v>
          </cell>
        </row>
        <row r="152">
          <cell r="C152" t="str">
            <v>904-29</v>
          </cell>
          <cell r="D152">
            <v>530000</v>
          </cell>
          <cell r="E152" t="str">
            <v>POLLOCK</v>
          </cell>
        </row>
        <row r="153">
          <cell r="C153" t="str">
            <v>847-29</v>
          </cell>
          <cell r="D153">
            <v>780000</v>
          </cell>
          <cell r="E153" t="str">
            <v>CHIONE</v>
          </cell>
        </row>
        <row r="154">
          <cell r="C154" t="str">
            <v>179-29</v>
          </cell>
          <cell r="D154">
            <v>2040000</v>
          </cell>
          <cell r="E154" t="str">
            <v>MOSES</v>
          </cell>
        </row>
        <row r="155">
          <cell r="C155" t="str">
            <v>240-29</v>
          </cell>
          <cell r="D155">
            <v>2150000</v>
          </cell>
          <cell r="E155" t="str">
            <v>SWANSON</v>
          </cell>
        </row>
        <row r="156">
          <cell r="C156" t="str">
            <v>166-29</v>
          </cell>
          <cell r="D156">
            <v>2040000</v>
          </cell>
          <cell r="E156" t="str">
            <v>MOSES</v>
          </cell>
        </row>
        <row r="157">
          <cell r="C157" t="str">
            <v>200-29</v>
          </cell>
          <cell r="D157">
            <v>950000</v>
          </cell>
          <cell r="E157" t="str">
            <v>WEBSTER</v>
          </cell>
        </row>
        <row r="158">
          <cell r="C158" t="str">
            <v>819-29</v>
          </cell>
          <cell r="D158">
            <v>1830000</v>
          </cell>
          <cell r="E158" t="str">
            <v>YORK</v>
          </cell>
        </row>
        <row r="159">
          <cell r="C159" t="str">
            <v>841-29</v>
          </cell>
          <cell r="D159">
            <v>2030000</v>
          </cell>
          <cell r="E159" t="str">
            <v>KILLION</v>
          </cell>
        </row>
        <row r="160">
          <cell r="C160" t="str">
            <v>244-29</v>
          </cell>
          <cell r="D160">
            <v>1480000</v>
          </cell>
          <cell r="E160" t="str">
            <v>STURGEON</v>
          </cell>
        </row>
        <row r="161">
          <cell r="C161" t="str">
            <v>BAL-29</v>
          </cell>
          <cell r="D161">
            <v>470000</v>
          </cell>
          <cell r="E161" t="str">
            <v>BALTHROP</v>
          </cell>
        </row>
        <row r="162">
          <cell r="C162" t="str">
            <v>243-29</v>
          </cell>
          <cell r="D162">
            <v>1480000</v>
          </cell>
          <cell r="E162" t="str">
            <v>STURGEON</v>
          </cell>
        </row>
        <row r="163">
          <cell r="C163" t="str">
            <v>133-29</v>
          </cell>
          <cell r="D163">
            <v>1310000</v>
          </cell>
          <cell r="E163" t="str">
            <v>MALAVE</v>
          </cell>
        </row>
        <row r="164">
          <cell r="C164" t="str">
            <v>908-29</v>
          </cell>
          <cell r="D164">
            <v>780000</v>
          </cell>
          <cell r="E164" t="str">
            <v>CHIONE</v>
          </cell>
        </row>
        <row r="165">
          <cell r="C165" t="str">
            <v>135-29</v>
          </cell>
          <cell r="D165">
            <v>1190000</v>
          </cell>
          <cell r="E165" t="str">
            <v>BRANNON</v>
          </cell>
        </row>
        <row r="166">
          <cell r="C166" t="str">
            <v>229-29</v>
          </cell>
          <cell r="D166">
            <v>1300000</v>
          </cell>
          <cell r="E166" t="str">
            <v>LEVIN</v>
          </cell>
        </row>
        <row r="167">
          <cell r="C167" t="str">
            <v>142-29</v>
          </cell>
          <cell r="D167">
            <v>2010000</v>
          </cell>
          <cell r="E167" t="str">
            <v>MAELZER</v>
          </cell>
        </row>
        <row r="168">
          <cell r="C168" t="str">
            <v>222-29</v>
          </cell>
          <cell r="D168">
            <v>1300000</v>
          </cell>
          <cell r="E168" t="str">
            <v>LEVIN</v>
          </cell>
        </row>
        <row r="169">
          <cell r="C169" t="str">
            <v>150-29</v>
          </cell>
          <cell r="D169">
            <v>1190000</v>
          </cell>
          <cell r="E169" t="str">
            <v>BRANNON</v>
          </cell>
        </row>
        <row r="170">
          <cell r="C170" t="str">
            <v>BAL-29</v>
          </cell>
          <cell r="D170">
            <v>470000</v>
          </cell>
          <cell r="E170" t="str">
            <v>BALTHROP</v>
          </cell>
        </row>
        <row r="171">
          <cell r="C171" t="str">
            <v>169-29</v>
          </cell>
          <cell r="D171">
            <v>2000000</v>
          </cell>
          <cell r="E171" t="str">
            <v>STAMBAUGH</v>
          </cell>
        </row>
        <row r="172">
          <cell r="C172" t="str">
            <v>204-29</v>
          </cell>
          <cell r="D172">
            <v>1520000</v>
          </cell>
          <cell r="E172" t="str">
            <v>MAYBERRY</v>
          </cell>
        </row>
        <row r="173">
          <cell r="C173" t="str">
            <v>107-29</v>
          </cell>
          <cell r="D173">
            <v>1190000</v>
          </cell>
          <cell r="E173" t="str">
            <v>BRANNON</v>
          </cell>
        </row>
        <row r="174">
          <cell r="C174" t="str">
            <v>180-29</v>
          </cell>
          <cell r="D174">
            <v>2040000</v>
          </cell>
          <cell r="E174" t="str">
            <v>MOSES</v>
          </cell>
        </row>
        <row r="175">
          <cell r="C175" t="str">
            <v>157-29</v>
          </cell>
          <cell r="D175">
            <v>900000</v>
          </cell>
          <cell r="E175" t="str">
            <v>ROCHA</v>
          </cell>
        </row>
        <row r="176">
          <cell r="C176" t="str">
            <v>103-30</v>
          </cell>
          <cell r="D176">
            <v>1310000</v>
          </cell>
          <cell r="E176" t="str">
            <v>MALAVE</v>
          </cell>
        </row>
        <row r="177">
          <cell r="C177" t="str">
            <v>804-29</v>
          </cell>
          <cell r="D177">
            <v>1830000</v>
          </cell>
          <cell r="E177" t="str">
            <v>YORK</v>
          </cell>
        </row>
        <row r="178">
          <cell r="C178" t="str">
            <v>309-29</v>
          </cell>
          <cell r="D178">
            <v>2150000</v>
          </cell>
          <cell r="E178" t="str">
            <v>SWANSON</v>
          </cell>
        </row>
        <row r="179">
          <cell r="C179" t="str">
            <v>168-29</v>
          </cell>
          <cell r="D179">
            <v>1820000</v>
          </cell>
          <cell r="E179" t="str">
            <v>ADANE</v>
          </cell>
        </row>
        <row r="180">
          <cell r="C180" t="str">
            <v>238-29</v>
          </cell>
          <cell r="D180">
            <v>1300000</v>
          </cell>
          <cell r="E180" t="str">
            <v>LEVIN</v>
          </cell>
        </row>
        <row r="181">
          <cell r="C181" t="str">
            <v>302-29</v>
          </cell>
          <cell r="D181">
            <v>2010000</v>
          </cell>
          <cell r="E181" t="str">
            <v>MAELZER</v>
          </cell>
        </row>
        <row r="182">
          <cell r="C182" t="str">
            <v>307-29</v>
          </cell>
          <cell r="D182">
            <v>950000</v>
          </cell>
          <cell r="E182" t="str">
            <v>WEBSTER</v>
          </cell>
        </row>
        <row r="183">
          <cell r="C183" t="str">
            <v>117-29</v>
          </cell>
          <cell r="D183">
            <v>1360000</v>
          </cell>
          <cell r="E183" t="str">
            <v>SANTIZO</v>
          </cell>
        </row>
        <row r="184">
          <cell r="C184" t="str">
            <v>219-29</v>
          </cell>
          <cell r="D184">
            <v>1480000</v>
          </cell>
          <cell r="E184" t="str">
            <v>STURGEON</v>
          </cell>
        </row>
        <row r="185">
          <cell r="C185" t="str">
            <v>114-29</v>
          </cell>
          <cell r="D185">
            <v>2010000</v>
          </cell>
          <cell r="E185" t="str">
            <v>MAELZER</v>
          </cell>
        </row>
        <row r="186">
          <cell r="C186" t="str">
            <v>217-29</v>
          </cell>
          <cell r="D186">
            <v>1800000</v>
          </cell>
          <cell r="E186" t="str">
            <v>CHANDLER</v>
          </cell>
        </row>
        <row r="187">
          <cell r="C187" t="str">
            <v>123-29</v>
          </cell>
          <cell r="D187">
            <v>2140000</v>
          </cell>
          <cell r="E187" t="str">
            <v>ROBINSON</v>
          </cell>
        </row>
        <row r="188">
          <cell r="C188" t="str">
            <v>208-29</v>
          </cell>
          <cell r="D188">
            <v>2040000</v>
          </cell>
          <cell r="E188" t="str">
            <v>MOSES</v>
          </cell>
        </row>
        <row r="189">
          <cell r="C189" t="str">
            <v>128-29</v>
          </cell>
          <cell r="D189">
            <v>2010000</v>
          </cell>
          <cell r="E189" t="str">
            <v>MAELZER</v>
          </cell>
        </row>
        <row r="190">
          <cell r="C190" t="str">
            <v>835-29</v>
          </cell>
          <cell r="D190">
            <v>530000</v>
          </cell>
          <cell r="E190" t="str">
            <v>POLLOCK</v>
          </cell>
        </row>
        <row r="191">
          <cell r="C191" t="str">
            <v>143-29</v>
          </cell>
          <cell r="D191">
            <v>900000</v>
          </cell>
          <cell r="E191" t="str">
            <v>ROCHA</v>
          </cell>
        </row>
        <row r="192">
          <cell r="C192" t="str">
            <v>213-29</v>
          </cell>
          <cell r="D192">
            <v>2150000</v>
          </cell>
          <cell r="E192" t="str">
            <v>SWANSON</v>
          </cell>
        </row>
        <row r="193">
          <cell r="C193" t="str">
            <v>145-29</v>
          </cell>
          <cell r="D193">
            <v>1360000</v>
          </cell>
          <cell r="E193" t="str">
            <v>SANTIZO</v>
          </cell>
        </row>
        <row r="194">
          <cell r="C194" t="str">
            <v>817-29</v>
          </cell>
          <cell r="D194">
            <v>1830000</v>
          </cell>
          <cell r="E194" t="str">
            <v>YORK</v>
          </cell>
        </row>
        <row r="195">
          <cell r="C195" t="str">
            <v>146-29</v>
          </cell>
          <cell r="D195">
            <v>1360000</v>
          </cell>
          <cell r="E195" t="str">
            <v>SANTIZO</v>
          </cell>
        </row>
        <row r="196">
          <cell r="C196" t="str">
            <v>132-29</v>
          </cell>
          <cell r="D196">
            <v>1360000</v>
          </cell>
          <cell r="E196" t="str">
            <v>SANTIZO</v>
          </cell>
        </row>
        <row r="197">
          <cell r="C197" t="str">
            <v>820-29</v>
          </cell>
          <cell r="D197">
            <v>1830000</v>
          </cell>
          <cell r="E197" t="str">
            <v>YORK</v>
          </cell>
        </row>
        <row r="198">
          <cell r="C198" t="str">
            <v>131-29</v>
          </cell>
          <cell r="D198">
            <v>1360000</v>
          </cell>
          <cell r="E198" t="str">
            <v>SANTIZO</v>
          </cell>
        </row>
        <row r="199">
          <cell r="C199" t="str">
            <v>178-29</v>
          </cell>
          <cell r="D199">
            <v>2090000</v>
          </cell>
          <cell r="E199" t="str">
            <v>HAITHCOX</v>
          </cell>
        </row>
        <row r="200">
          <cell r="C200" t="str">
            <v>112-29</v>
          </cell>
          <cell r="D200">
            <v>1090000</v>
          </cell>
          <cell r="E200" t="str">
            <v>SPECTOR</v>
          </cell>
        </row>
        <row r="201">
          <cell r="C201" t="str">
            <v>218-29</v>
          </cell>
          <cell r="D201">
            <v>1800000</v>
          </cell>
          <cell r="E201" t="str">
            <v>CHANDLER</v>
          </cell>
        </row>
        <row r="202">
          <cell r="C202" t="str">
            <v>308-29</v>
          </cell>
          <cell r="D202">
            <v>1190000</v>
          </cell>
          <cell r="E202" t="str">
            <v>BRANNON</v>
          </cell>
        </row>
        <row r="203">
          <cell r="C203" t="str">
            <v>223-29</v>
          </cell>
          <cell r="D203">
            <v>2150000</v>
          </cell>
          <cell r="E203" t="str">
            <v>SWANSON</v>
          </cell>
        </row>
        <row r="204">
          <cell r="C204" t="str">
            <v>160-29</v>
          </cell>
          <cell r="D204">
            <v>880000</v>
          </cell>
          <cell r="E204" t="str">
            <v>STEWART</v>
          </cell>
        </row>
        <row r="205">
          <cell r="C205" t="str">
            <v>840-29</v>
          </cell>
          <cell r="D205">
            <v>2030000</v>
          </cell>
          <cell r="E205" t="str">
            <v>KILLION</v>
          </cell>
        </row>
        <row r="206">
          <cell r="C206" t="str">
            <v>163-29</v>
          </cell>
          <cell r="D206">
            <v>2090000</v>
          </cell>
          <cell r="E206" t="str">
            <v>HAITHCOX</v>
          </cell>
        </row>
        <row r="207">
          <cell r="C207" t="str">
            <v>224-29</v>
          </cell>
          <cell r="D207">
            <v>2150000</v>
          </cell>
          <cell r="E207" t="str">
            <v>SWANSON</v>
          </cell>
        </row>
        <row r="208">
          <cell r="C208" t="str">
            <v>155-29</v>
          </cell>
          <cell r="D208">
            <v>1760000</v>
          </cell>
          <cell r="E208" t="str">
            <v>STRICKLAND</v>
          </cell>
        </row>
        <row r="209">
          <cell r="C209" t="str">
            <v>227-29</v>
          </cell>
          <cell r="D209">
            <v>1480000</v>
          </cell>
          <cell r="E209" t="str">
            <v>STURGEON</v>
          </cell>
        </row>
        <row r="210">
          <cell r="C210" t="str">
            <v>903-29</v>
          </cell>
          <cell r="D210">
            <v>1760000</v>
          </cell>
          <cell r="E210" t="str">
            <v>STRICKLAND</v>
          </cell>
        </row>
        <row r="211">
          <cell r="C211" t="str">
            <v>226-29</v>
          </cell>
          <cell r="D211">
            <v>1800000</v>
          </cell>
          <cell r="E211" t="str">
            <v>CHANDLER</v>
          </cell>
        </row>
        <row r="212">
          <cell r="C212" t="str">
            <v>811-29</v>
          </cell>
          <cell r="D212">
            <v>1830000</v>
          </cell>
          <cell r="E212" t="str">
            <v>YORK</v>
          </cell>
        </row>
        <row r="213">
          <cell r="C213" t="str">
            <v>230-29</v>
          </cell>
          <cell r="D213">
            <v>1300000</v>
          </cell>
          <cell r="E213" t="str">
            <v>LEVIN</v>
          </cell>
        </row>
        <row r="214">
          <cell r="C214" t="str">
            <v>124-29</v>
          </cell>
          <cell r="D214">
            <v>2140000</v>
          </cell>
          <cell r="E214" t="str">
            <v>ROBINSON</v>
          </cell>
        </row>
        <row r="215">
          <cell r="C215" t="str">
            <v>847-29</v>
          </cell>
          <cell r="D215">
            <v>780000</v>
          </cell>
          <cell r="E215" t="str">
            <v>CHIONE</v>
          </cell>
        </row>
        <row r="216">
          <cell r="C216" t="str">
            <v>801-29</v>
          </cell>
          <cell r="D216">
            <v>1760000</v>
          </cell>
          <cell r="E216" t="str">
            <v>STRICKLAND</v>
          </cell>
        </row>
        <row r="217">
          <cell r="C217" t="str">
            <v>101-30</v>
          </cell>
          <cell r="D217">
            <v>2010000</v>
          </cell>
          <cell r="E217" t="str">
            <v>MAELZER</v>
          </cell>
        </row>
        <row r="218">
          <cell r="C218" t="str">
            <v>313-28</v>
          </cell>
          <cell r="D218">
            <v>1300000</v>
          </cell>
          <cell r="E218" t="str">
            <v>LEVIN</v>
          </cell>
        </row>
        <row r="219">
          <cell r="C219" t="str">
            <v>195-29</v>
          </cell>
          <cell r="D219">
            <v>1820000</v>
          </cell>
          <cell r="E219" t="str">
            <v>ADANE</v>
          </cell>
        </row>
        <row r="220">
          <cell r="C220" t="str">
            <v>161-29</v>
          </cell>
          <cell r="D220">
            <v>2100000</v>
          </cell>
          <cell r="E220" t="str">
            <v>ISHMAEL</v>
          </cell>
        </row>
        <row r="221">
          <cell r="C221" t="str">
            <v>194-29</v>
          </cell>
          <cell r="D221">
            <v>2040000</v>
          </cell>
          <cell r="E221" t="str">
            <v>MOSES</v>
          </cell>
        </row>
        <row r="222">
          <cell r="C222" t="str">
            <v>148-29</v>
          </cell>
          <cell r="D222">
            <v>1310000</v>
          </cell>
          <cell r="E222" t="str">
            <v>MALAVE</v>
          </cell>
        </row>
        <row r="223">
          <cell r="C223" t="str">
            <v>215-29</v>
          </cell>
          <cell r="D223">
            <v>950000</v>
          </cell>
          <cell r="E223" t="str">
            <v>WEBSTER</v>
          </cell>
        </row>
        <row r="224">
          <cell r="C224" t="str">
            <v>140-29</v>
          </cell>
          <cell r="D224">
            <v>1090000</v>
          </cell>
          <cell r="E224" t="str">
            <v>SPECTOR</v>
          </cell>
        </row>
        <row r="225">
          <cell r="C225" t="str">
            <v>844-29</v>
          </cell>
          <cell r="D225">
            <v>780000</v>
          </cell>
          <cell r="E225" t="str">
            <v>CHIONE</v>
          </cell>
        </row>
        <row r="226">
          <cell r="C226" t="str">
            <v>126-29</v>
          </cell>
          <cell r="D226">
            <v>1090000</v>
          </cell>
          <cell r="E226" t="str">
            <v>SPECTOR</v>
          </cell>
        </row>
        <row r="227">
          <cell r="C227" t="str">
            <v>103-30</v>
          </cell>
          <cell r="D227">
            <v>1310000</v>
          </cell>
          <cell r="E227" t="str">
            <v>MALAVE</v>
          </cell>
        </row>
        <row r="228">
          <cell r="C228" t="str">
            <v>306-29</v>
          </cell>
          <cell r="D228">
            <v>1310000</v>
          </cell>
          <cell r="E228" t="str">
            <v>MALAVE</v>
          </cell>
        </row>
        <row r="229">
          <cell r="C229" t="str">
            <v>904-29</v>
          </cell>
          <cell r="D229">
            <v>530000</v>
          </cell>
          <cell r="E229" t="str">
            <v>POLLOCK</v>
          </cell>
        </row>
        <row r="230">
          <cell r="C230" t="str">
            <v>103-29</v>
          </cell>
          <cell r="D230">
            <v>1360000</v>
          </cell>
          <cell r="E230" t="str">
            <v>SANTIZO</v>
          </cell>
        </row>
        <row r="231">
          <cell r="C231" t="str">
            <v>904-29</v>
          </cell>
          <cell r="D231">
            <v>530000</v>
          </cell>
          <cell r="E231" t="str">
            <v>POLLOCK</v>
          </cell>
        </row>
        <row r="232">
          <cell r="C232" t="str">
            <v>141-29</v>
          </cell>
          <cell r="D232">
            <v>2010000</v>
          </cell>
          <cell r="E232" t="str">
            <v>MAELZER</v>
          </cell>
        </row>
        <row r="233">
          <cell r="C233" t="str">
            <v>206-29</v>
          </cell>
          <cell r="D233">
            <v>2090000</v>
          </cell>
          <cell r="E233" t="str">
            <v>HAITHCOX</v>
          </cell>
        </row>
        <row r="234">
          <cell r="C234" t="str">
            <v>110-29</v>
          </cell>
          <cell r="D234">
            <v>2140000</v>
          </cell>
          <cell r="E234" t="str">
            <v>ROBINSON</v>
          </cell>
        </row>
        <row r="235">
          <cell r="C235" t="str">
            <v>303-29</v>
          </cell>
          <cell r="D235">
            <v>2040000</v>
          </cell>
          <cell r="E235" t="str">
            <v>MOSES</v>
          </cell>
        </row>
        <row r="236">
          <cell r="C236" t="str">
            <v>115-29</v>
          </cell>
          <cell r="D236">
            <v>900000</v>
          </cell>
          <cell r="E236" t="str">
            <v>ROCHA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101-30</v>
          </cell>
          <cell r="B13">
            <v>4014</v>
          </cell>
          <cell r="C13" t="str">
            <v>DE.1.0.7.0</v>
          </cell>
          <cell r="D13" t="str">
            <v>204:701</v>
          </cell>
          <cell r="E13">
            <v>42581.129386574074</v>
          </cell>
          <cell r="F13">
            <v>42581.130462962959</v>
          </cell>
          <cell r="G13">
            <v>1</v>
          </cell>
          <cell r="H13" t="str">
            <v>204:233341</v>
          </cell>
          <cell r="I13">
            <v>42581.162187499998</v>
          </cell>
          <cell r="J13">
            <v>0</v>
          </cell>
          <cell r="K13" t="str">
            <v>4013/4014</v>
          </cell>
          <cell r="L13" t="str">
            <v>MAELZER</v>
          </cell>
          <cell r="M13">
            <v>3.1724537038826384E-2</v>
          </cell>
          <cell r="N13">
            <v>45.683333335909992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https://search-rtdc-monitor-bjffxe2xuh6vdkpspy63sjmuny.us-east-1.es.amazonaws.com/_plugin/kibana/#/discover/Steve-Slow-Train-Analysis-(2080s-and-2083s)?_g=(refreshInterval:(display:Off,section:0,value:0),time:(from:'2016-07-30 02:06:19-0600',mode:absolute,to:'2016-07-30 04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" t="str">
            <v>N</v>
          </cell>
          <cell r="X13" t="e">
            <v>#VALUE!</v>
          </cell>
          <cell r="Y13">
            <v>7.0099999999999996E-2</v>
          </cell>
          <cell r="Z13">
            <v>23.334099999999999</v>
          </cell>
          <cell r="AA13">
            <v>23.263999999999999</v>
          </cell>
          <cell r="AB13" t="e">
            <v>#N/A</v>
          </cell>
          <cell r="AC13" t="e">
            <v>#N/A</v>
          </cell>
          <cell r="AD13" t="str">
            <v>0101-30</v>
          </cell>
          <cell r="AE13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14">
          <cell r="A14" t="str">
            <v>102-30</v>
          </cell>
          <cell r="B14">
            <v>4012</v>
          </cell>
          <cell r="C14" t="str">
            <v>DE.1.0.7.0</v>
          </cell>
          <cell r="D14" t="str">
            <v>204:232685</v>
          </cell>
          <cell r="E14">
            <v>42581.168680555558</v>
          </cell>
          <cell r="F14">
            <v>42581.169687499998</v>
          </cell>
          <cell r="G14">
            <v>1</v>
          </cell>
          <cell r="H14" t="str">
            <v>204:112</v>
          </cell>
          <cell r="I14">
            <v>42581.205601851849</v>
          </cell>
          <cell r="J14">
            <v>0</v>
          </cell>
          <cell r="K14" t="str">
            <v>4011/4012</v>
          </cell>
          <cell r="L14" t="str">
            <v>MAELZER</v>
          </cell>
          <cell r="M14">
            <v>3.591435185080627E-2</v>
          </cell>
          <cell r="N14">
            <v>51.716666665161029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https://search-rtdc-monitor-bjffxe2xuh6vdkpspy63sjmuny.us-east-1.es.amazonaws.com/_plugin/kibana/#/discover/Steve-Slow-Train-Analysis-(2080s-and-2083s)?_g=(refreshInterval:(display:Off,section:0,value:0),time:(from:'2016-07-30 03:02:54-0600',mode:absolute,to:'2016-07-30 05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" t="str">
            <v>N</v>
          </cell>
          <cell r="X14">
            <v>1</v>
          </cell>
          <cell r="Y14">
            <v>23.2685</v>
          </cell>
          <cell r="Z14">
            <v>1.12E-2</v>
          </cell>
          <cell r="AA14">
            <v>23.257300000000001</v>
          </cell>
          <cell r="AB14" t="e">
            <v>#N/A</v>
          </cell>
          <cell r="AC14" t="e">
            <v>#N/A</v>
          </cell>
          <cell r="AD14" t="str">
            <v>0102-30</v>
          </cell>
          <cell r="AE14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15">
          <cell r="A15" t="str">
            <v>103-30</v>
          </cell>
          <cell r="B15">
            <v>4027</v>
          </cell>
          <cell r="C15" t="str">
            <v>DE.1.0.7.0</v>
          </cell>
          <cell r="D15" t="str">
            <v>204:765</v>
          </cell>
          <cell r="E15">
            <v>42581.155416666668</v>
          </cell>
          <cell r="F15">
            <v>42581.156666666669</v>
          </cell>
          <cell r="G15">
            <v>1</v>
          </cell>
          <cell r="H15" t="str">
            <v>204:233332</v>
          </cell>
          <cell r="I15">
            <v>42581.182951388888</v>
          </cell>
          <cell r="J15">
            <v>0</v>
          </cell>
          <cell r="K15" t="str">
            <v>4027/4028</v>
          </cell>
          <cell r="L15" t="str">
            <v>MALAVE</v>
          </cell>
          <cell r="M15">
            <v>2.6284722218406387E-2</v>
          </cell>
          <cell r="N15">
            <v>37.849999994505197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https://search-rtdc-monitor-bjffxe2xuh6vdkpspy63sjmuny.us-east-1.es.amazonaws.com/_plugin/kibana/#/discover/Steve-Slow-Train-Analysis-(2080s-and-2083s)?_g=(refreshInterval:(display:Off,section:0,value:0),time:(from:'2016-07-30 02:43:48-0600',mode:absolute,to:'2016-07-30 05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" t="str">
            <v>N</v>
          </cell>
          <cell r="X15">
            <v>1</v>
          </cell>
          <cell r="Y15">
            <v>7.6499999999999999E-2</v>
          </cell>
          <cell r="Z15">
            <v>23.333200000000001</v>
          </cell>
          <cell r="AA15">
            <v>23.256700000000002</v>
          </cell>
          <cell r="AB15" t="e">
            <v>#N/A</v>
          </cell>
          <cell r="AC15" t="e">
            <v>#N/A</v>
          </cell>
          <cell r="AD15" t="str">
            <v>0103-30</v>
          </cell>
          <cell r="AE15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16">
          <cell r="A16" t="str">
            <v>104-30</v>
          </cell>
          <cell r="B16">
            <v>4010</v>
          </cell>
          <cell r="C16" t="str">
            <v>DE.1.0.7.0</v>
          </cell>
          <cell r="D16" t="str">
            <v>204:232662</v>
          </cell>
          <cell r="E16">
            <v>42581.19394675926</v>
          </cell>
          <cell r="F16">
            <v>42581.1953125</v>
          </cell>
          <cell r="G16">
            <v>1</v>
          </cell>
          <cell r="H16" t="str">
            <v>204:907</v>
          </cell>
          <cell r="I16">
            <v>42581.224166666667</v>
          </cell>
          <cell r="J16">
            <v>0</v>
          </cell>
          <cell r="K16" t="str">
            <v>4009/4010</v>
          </cell>
          <cell r="L16" t="str">
            <v>MALAVE</v>
          </cell>
          <cell r="M16">
            <v>2.8854166666860692E-2</v>
          </cell>
          <cell r="N16">
            <v>41.550000000279397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https://search-rtdc-monitor-bjffxe2xuh6vdkpspy63sjmuny.us-east-1.es.amazonaws.com/_plugin/kibana/#/discover/Steve-Slow-Train-Analysis-(2080s-and-2083s)?_g=(refreshInterval:(display:Off,section:0,value:0),time:(from:'2016-07-30 03:39:17-0600',mode:absolute,to:'2016-07-30 06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6" t="str">
            <v>N</v>
          </cell>
          <cell r="X16">
            <v>1</v>
          </cell>
          <cell r="Y16">
            <v>23.266200000000001</v>
          </cell>
          <cell r="Z16">
            <v>9.0700000000000003E-2</v>
          </cell>
          <cell r="AA16">
            <v>23.1755</v>
          </cell>
          <cell r="AB16" t="e">
            <v>#N/A</v>
          </cell>
          <cell r="AC16" t="e">
            <v>#N/A</v>
          </cell>
          <cell r="AD16" t="str">
            <v>0104-30</v>
          </cell>
          <cell r="AE16" t="str">
            <v>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 &amp; aws s3 cp s3://rtdc.mdm.uploadarchive/RTDC4010/2016-07-31/ "C:\Users\stu\Documents\Analysis\2016-02-23 RTDC Observations"\RTDC4010\2016-07-31 --recursive &amp; "C:\Users\stu\Documents\GitHub\mrs-test-scripts\Headless Mode &amp; Sideloading\WalkAndUnGZ.bat" "C:\Users\stu\Documents\Analysis\2016-02-23 RTDC Observations"\RTDC4010\2016-07-31</v>
          </cell>
        </row>
        <row r="17">
          <cell r="A17" t="str">
            <v>105-30</v>
          </cell>
          <cell r="B17">
            <v>4031</v>
          </cell>
          <cell r="C17" t="str">
            <v>DE.1.0.7.0</v>
          </cell>
          <cell r="D17" t="str">
            <v>204:440</v>
          </cell>
          <cell r="E17">
            <v>42581.169548611113</v>
          </cell>
          <cell r="F17">
            <v>42581.171064814815</v>
          </cell>
          <cell r="G17">
            <v>2</v>
          </cell>
          <cell r="H17" t="str">
            <v>204:233311</v>
          </cell>
          <cell r="I17">
            <v>42581.202766203707</v>
          </cell>
          <cell r="J17">
            <v>0</v>
          </cell>
          <cell r="K17" t="str">
            <v>4031/4032</v>
          </cell>
          <cell r="L17" t="str">
            <v>ACKERMAN</v>
          </cell>
          <cell r="M17">
            <v>3.1701388892543036E-2</v>
          </cell>
          <cell r="N17">
            <v>45.650000005261973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https://search-rtdc-monitor-bjffxe2xuh6vdkpspy63sjmuny.us-east-1.es.amazonaws.com/_plugin/kibana/#/discover/Steve-Slow-Train-Analysis-(2080s-and-2083s)?_g=(refreshInterval:(display:Off,section:0,value:0),time:(from:'2016-07-30 03:04:09-0600',mode:absolute,to:'2016-07-30 05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" t="str">
            <v>N</v>
          </cell>
          <cell r="X17">
            <v>1</v>
          </cell>
          <cell r="Y17">
            <v>4.3999999999999997E-2</v>
          </cell>
          <cell r="Z17">
            <v>23.331099999999999</v>
          </cell>
          <cell r="AA17">
            <v>23.287099999999999</v>
          </cell>
          <cell r="AB17" t="e">
            <v>#N/A</v>
          </cell>
          <cell r="AC17" t="e">
            <v>#N/A</v>
          </cell>
          <cell r="AD17" t="str">
            <v>0105-30</v>
          </cell>
          <cell r="AE17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18">
          <cell r="A18" t="str">
            <v>106-30</v>
          </cell>
          <cell r="B18">
            <v>4032</v>
          </cell>
          <cell r="C18" t="str">
            <v>DE.1.0.7.0</v>
          </cell>
          <cell r="D18" t="str">
            <v>204:232982</v>
          </cell>
          <cell r="E18">
            <v>42581.211608796293</v>
          </cell>
          <cell r="F18">
            <v>42581.212453703702</v>
          </cell>
          <cell r="G18">
            <v>1</v>
          </cell>
          <cell r="H18" t="str">
            <v>204:145</v>
          </cell>
          <cell r="I18">
            <v>42581.243773148148</v>
          </cell>
          <cell r="J18">
            <v>0</v>
          </cell>
          <cell r="K18" t="str">
            <v>4031/4032</v>
          </cell>
          <cell r="L18" t="str">
            <v>ACKERMAN</v>
          </cell>
          <cell r="M18">
            <v>3.1319444446125999E-2</v>
          </cell>
          <cell r="N18">
            <v>45.100000002421439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https://search-rtdc-monitor-bjffxe2xuh6vdkpspy63sjmuny.us-east-1.es.amazonaws.com/_plugin/kibana/#/discover/Steve-Slow-Train-Analysis-(2080s-and-2083s)?_g=(refreshInterval:(display:Off,section:0,value:0),time:(from:'2016-07-30 04:04:43-0600',mode:absolute,to:'2016-07-30 06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" t="str">
            <v>N</v>
          </cell>
          <cell r="X18">
            <v>1</v>
          </cell>
          <cell r="Y18">
            <v>23.298200000000001</v>
          </cell>
          <cell r="Z18">
            <v>1.4500000000000001E-2</v>
          </cell>
          <cell r="AA18">
            <v>23.2837</v>
          </cell>
          <cell r="AB18" t="e">
            <v>#N/A</v>
          </cell>
          <cell r="AC18" t="e">
            <v>#N/A</v>
          </cell>
          <cell r="AD18" t="str">
            <v>0106-30</v>
          </cell>
          <cell r="AE18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19">
          <cell r="A19" t="str">
            <v>107-30</v>
          </cell>
          <cell r="B19">
            <v>4007</v>
          </cell>
          <cell r="C19" t="str">
            <v>DE.1.0.7.0</v>
          </cell>
          <cell r="D19" t="str">
            <v>204:641</v>
          </cell>
          <cell r="E19">
            <v>42581.182511574072</v>
          </cell>
          <cell r="F19">
            <v>42581.183657407404</v>
          </cell>
          <cell r="G19">
            <v>1</v>
          </cell>
          <cell r="H19" t="str">
            <v>204:233302</v>
          </cell>
          <cell r="I19">
            <v>42581.21366898148</v>
          </cell>
          <cell r="J19">
            <v>0</v>
          </cell>
          <cell r="K19" t="str">
            <v>4007/4008</v>
          </cell>
          <cell r="L19" t="str">
            <v>SANTIZO</v>
          </cell>
          <cell r="M19">
            <v>3.0011574075615499E-2</v>
          </cell>
          <cell r="N19">
            <v>43.216666668886319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https://search-rtdc-monitor-bjffxe2xuh6vdkpspy63sjmuny.us-east-1.es.amazonaws.com/_plugin/kibana/#/discover/Steve-Slow-Train-Analysis-(2080s-and-2083s)?_g=(refreshInterval:(display:Off,section:0,value:0),time:(from:'2016-07-30 03:22:49-0600',mode:absolute,to:'2016-07-30 06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" t="str">
            <v>N</v>
          </cell>
          <cell r="X19">
            <v>1</v>
          </cell>
          <cell r="Y19">
            <v>6.4100000000000004E-2</v>
          </cell>
          <cell r="Z19">
            <v>23.330200000000001</v>
          </cell>
          <cell r="AA19">
            <v>23.266100000000002</v>
          </cell>
          <cell r="AB19" t="e">
            <v>#N/A</v>
          </cell>
          <cell r="AC19" t="e">
            <v>#N/A</v>
          </cell>
          <cell r="AD19" t="str">
            <v>0107-30</v>
          </cell>
          <cell r="AE19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20">
          <cell r="A20" t="str">
            <v>108-30</v>
          </cell>
          <cell r="B20">
            <v>4043</v>
          </cell>
          <cell r="C20" t="str">
            <v>DE.1.0.7.0</v>
          </cell>
          <cell r="D20" t="str">
            <v>204:232679</v>
          </cell>
          <cell r="E20">
            <v>42581.217349537037</v>
          </cell>
          <cell r="F20">
            <v>42581.218090277776</v>
          </cell>
          <cell r="G20">
            <v>1</v>
          </cell>
          <cell r="H20" t="str">
            <v>204:147</v>
          </cell>
          <cell r="I20">
            <v>42581.25309027778</v>
          </cell>
          <cell r="J20">
            <v>0</v>
          </cell>
          <cell r="K20" t="str">
            <v>4043/4044</v>
          </cell>
          <cell r="L20" t="str">
            <v>SANTIZO</v>
          </cell>
          <cell r="M20">
            <v>3.500000000349246E-2</v>
          </cell>
          <cell r="N20">
            <v>50.400000005029142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https://search-rtdc-monitor-bjffxe2xuh6vdkpspy63sjmuny.us-east-1.es.amazonaws.com/_plugin/kibana/#/discover/Steve-Slow-Train-Analysis-(2080s-and-2083s)?_g=(refreshInterval:(display:Off,section:0,value:0),time:(from:'2016-07-30 04:12:59-0600',mode:absolute,to:'2016-07-30 07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0" t="str">
            <v>N</v>
          </cell>
          <cell r="X20">
            <v>1</v>
          </cell>
          <cell r="Y20">
            <v>23.267900000000001</v>
          </cell>
          <cell r="Z20">
            <v>1.47E-2</v>
          </cell>
          <cell r="AA20">
            <v>23.2532</v>
          </cell>
          <cell r="AB20" t="e">
            <v>#N/A</v>
          </cell>
          <cell r="AC20" t="e">
            <v>#N/A</v>
          </cell>
          <cell r="AD20" t="str">
            <v>0108-30</v>
          </cell>
          <cell r="AE20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21">
          <cell r="A21" t="str">
            <v>109-30</v>
          </cell>
          <cell r="B21">
            <v>4016</v>
          </cell>
          <cell r="C21" t="str">
            <v>DE.1.0.7.0</v>
          </cell>
          <cell r="D21" t="str">
            <v>204:467</v>
          </cell>
          <cell r="E21">
            <v>42581.195798611108</v>
          </cell>
          <cell r="F21">
            <v>42581.197974537034</v>
          </cell>
          <cell r="G21">
            <v>3</v>
          </cell>
          <cell r="H21" t="str">
            <v>204:233309</v>
          </cell>
          <cell r="I21">
            <v>42581.224374999998</v>
          </cell>
          <cell r="J21">
            <v>0</v>
          </cell>
          <cell r="K21" t="str">
            <v>4015/4016</v>
          </cell>
          <cell r="L21" t="str">
            <v>NELSON</v>
          </cell>
          <cell r="M21">
            <v>2.6400462964375038E-2</v>
          </cell>
          <cell r="N21">
            <v>38.016666668700054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https://search-rtdc-monitor-bjffxe2xuh6vdkpspy63sjmuny.us-east-1.es.amazonaws.com/_plugin/kibana/#/discover/Steve-Slow-Train-Analysis-(2080s-and-2083s)?_g=(refreshInterval:(display:Off,section:0,value:0),time:(from:'2016-07-30 03:41:57-0600',mode:absolute,to:'2016-07-30 06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" t="str">
            <v>N</v>
          </cell>
          <cell r="X21">
            <v>1</v>
          </cell>
          <cell r="Y21">
            <v>4.6699999999999998E-2</v>
          </cell>
          <cell r="Z21">
            <v>23.3309</v>
          </cell>
          <cell r="AA21">
            <v>23.284199999999998</v>
          </cell>
          <cell r="AB21" t="e">
            <v>#N/A</v>
          </cell>
          <cell r="AC21" t="e">
            <v>#N/A</v>
          </cell>
          <cell r="AD21" t="str">
            <v>0109-30</v>
          </cell>
          <cell r="AE21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22">
          <cell r="A22" t="str">
            <v>110-30</v>
          </cell>
          <cell r="B22">
            <v>4015</v>
          </cell>
          <cell r="C22" t="str">
            <v>DE.1.0.7.0</v>
          </cell>
          <cell r="D22" t="str">
            <v>204:232978</v>
          </cell>
          <cell r="E22">
            <v>42581.230312500003</v>
          </cell>
          <cell r="F22">
            <v>42581.23164351852</v>
          </cell>
          <cell r="G22">
            <v>1</v>
          </cell>
          <cell r="H22" t="str">
            <v>204:149</v>
          </cell>
          <cell r="I22">
            <v>42581.265416666669</v>
          </cell>
          <cell r="J22">
            <v>0</v>
          </cell>
          <cell r="K22" t="str">
            <v>4015/4016</v>
          </cell>
          <cell r="L22" t="str">
            <v>NELSON</v>
          </cell>
          <cell r="M22">
            <v>3.3773148148611654E-2</v>
          </cell>
          <cell r="N22">
            <v>48.633333334000781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https://search-rtdc-monitor-bjffxe2xuh6vdkpspy63sjmuny.us-east-1.es.amazonaws.com/_plugin/kibana/#/discover/Steve-Slow-Train-Analysis-(2080s-and-2083s)?_g=(refreshInterval:(display:Off,section:0,value:0),time:(from:'2016-07-30 04:31:39-0600',mode:absolute,to:'2016-07-30 07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2" t="str">
            <v>N</v>
          </cell>
          <cell r="X22">
            <v>1</v>
          </cell>
          <cell r="Y22">
            <v>23.297799999999999</v>
          </cell>
          <cell r="Z22">
            <v>1.49E-2</v>
          </cell>
          <cell r="AA22">
            <v>23.282899999999998</v>
          </cell>
          <cell r="AB22" t="e">
            <v>#N/A</v>
          </cell>
          <cell r="AC22" t="e">
            <v>#N/A</v>
          </cell>
          <cell r="AD22" t="str">
            <v>0110-30</v>
          </cell>
          <cell r="AE22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23">
          <cell r="A23" t="str">
            <v>111-30</v>
          </cell>
          <cell r="B23">
            <v>4029</v>
          </cell>
          <cell r="C23" t="str">
            <v>DE.1.0.7.0</v>
          </cell>
          <cell r="D23" t="str">
            <v>204:458</v>
          </cell>
          <cell r="E23">
            <v>42581.201435185183</v>
          </cell>
          <cell r="F23">
            <v>42581.202847222223</v>
          </cell>
          <cell r="G23">
            <v>2</v>
          </cell>
          <cell r="H23" t="str">
            <v>204:233306</v>
          </cell>
          <cell r="I23">
            <v>42581.233958333331</v>
          </cell>
          <cell r="J23">
            <v>0</v>
          </cell>
          <cell r="K23" t="str">
            <v>4029/4030</v>
          </cell>
          <cell r="L23" t="str">
            <v>GEBRETEKLE</v>
          </cell>
          <cell r="M23">
            <v>3.1111111107748002E-2</v>
          </cell>
          <cell r="N23">
            <v>44.799999995157123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https://search-rtdc-monitor-bjffxe2xuh6vdkpspy63sjmuny.us-east-1.es.amazonaws.com/_plugin/kibana/#/discover/Steve-Slow-Train-Analysis-(2080s-and-2083s)?_g=(refreshInterval:(display:Off,section:0,value:0),time:(from:'2016-07-30 03:50:04-0600',mode:absolute,to:'2016-07-30 06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3" t="str">
            <v>N</v>
          </cell>
          <cell r="X23">
            <v>1</v>
          </cell>
          <cell r="Y23">
            <v>4.58E-2</v>
          </cell>
          <cell r="Z23">
            <v>23.3306</v>
          </cell>
          <cell r="AA23">
            <v>23.284800000000001</v>
          </cell>
          <cell r="AB23" t="e">
            <v>#N/A</v>
          </cell>
          <cell r="AC23" t="e">
            <v>#N/A</v>
          </cell>
          <cell r="AD23" t="str">
            <v>0111-30</v>
          </cell>
          <cell r="AE23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24">
          <cell r="A24" t="str">
            <v>112-30</v>
          </cell>
          <cell r="B24">
            <v>4030</v>
          </cell>
          <cell r="C24" t="str">
            <v>DE.1.0.7.0</v>
          </cell>
          <cell r="D24" t="str">
            <v>204:232976</v>
          </cell>
          <cell r="E24">
            <v>42581.241631944446</v>
          </cell>
          <cell r="F24">
            <v>42581.242939814816</v>
          </cell>
          <cell r="G24">
            <v>1</v>
          </cell>
          <cell r="H24" t="str">
            <v>204:145</v>
          </cell>
          <cell r="I24">
            <v>42581.278078703705</v>
          </cell>
          <cell r="J24">
            <v>0</v>
          </cell>
          <cell r="K24" t="str">
            <v>4029/4030</v>
          </cell>
          <cell r="L24" t="str">
            <v>GEBRETEKLE</v>
          </cell>
          <cell r="M24">
            <v>3.51388888884685E-2</v>
          </cell>
          <cell r="N24">
            <v>50.59999999939464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https://search-rtdc-monitor-bjffxe2xuh6vdkpspy63sjmuny.us-east-1.es.amazonaws.com/_plugin/kibana/#/discover/Steve-Slow-Train-Analysis-(2080s-and-2083s)?_g=(refreshInterval:(display:Off,section:0,value:0),time:(from:'2016-07-30 04:47:57-0600',mode:absolute,to:'2016-07-30 07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4" t="str">
            <v>N</v>
          </cell>
          <cell r="X24">
            <v>1</v>
          </cell>
          <cell r="Y24">
            <v>23.297599999999999</v>
          </cell>
          <cell r="Z24">
            <v>1.4500000000000001E-2</v>
          </cell>
          <cell r="AA24">
            <v>23.283099999999997</v>
          </cell>
          <cell r="AB24" t="e">
            <v>#N/A</v>
          </cell>
          <cell r="AC24" t="e">
            <v>#N/A</v>
          </cell>
          <cell r="AD24" t="str">
            <v>0112-30</v>
          </cell>
          <cell r="AE24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25">
          <cell r="A25" t="str">
            <v>113-30</v>
          </cell>
          <cell r="B25">
            <v>4014</v>
          </cell>
          <cell r="C25" t="str">
            <v>DE.1.0.7.0</v>
          </cell>
          <cell r="D25" t="str">
            <v>204:743</v>
          </cell>
          <cell r="E25">
            <v>42581.214224537034</v>
          </cell>
          <cell r="F25">
            <v>42581.215358796297</v>
          </cell>
          <cell r="G25">
            <v>1</v>
          </cell>
          <cell r="H25" t="str">
            <v>204:233326</v>
          </cell>
          <cell r="I25">
            <v>42581.244120370371</v>
          </cell>
          <cell r="J25">
            <v>0</v>
          </cell>
          <cell r="K25" t="str">
            <v>4013/4014</v>
          </cell>
          <cell r="L25" t="str">
            <v>MAELZER</v>
          </cell>
          <cell r="M25">
            <v>2.8761574074451346E-2</v>
          </cell>
          <cell r="N25">
            <v>41.416666667209938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https://search-rtdc-monitor-bjffxe2xuh6vdkpspy63sjmuny.us-east-1.es.amazonaws.com/_plugin/kibana/#/discover/Steve-Slow-Train-Analysis-(2080s-and-2083s)?_g=(refreshInterval:(display:Off,section:0,value:0),time:(from:'2016-07-30 04:08:29-0600',mode:absolute,to:'2016-07-30 06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5" t="str">
            <v>N</v>
          </cell>
          <cell r="X25">
            <v>1</v>
          </cell>
          <cell r="Y25">
            <v>7.4300000000000005E-2</v>
          </cell>
          <cell r="Z25">
            <v>23.332599999999999</v>
          </cell>
          <cell r="AA25">
            <v>23.258299999999998</v>
          </cell>
          <cell r="AB25" t="e">
            <v>#N/A</v>
          </cell>
          <cell r="AC25" t="e">
            <v>#N/A</v>
          </cell>
          <cell r="AD25" t="str">
            <v>0113-30</v>
          </cell>
          <cell r="AE25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26">
          <cell r="A26" t="str">
            <v>114-30</v>
          </cell>
          <cell r="B26">
            <v>4012</v>
          </cell>
          <cell r="C26" t="str">
            <v>DE.1.0.7.0</v>
          </cell>
          <cell r="D26" t="str">
            <v>204:232669</v>
          </cell>
          <cell r="E26">
            <v>42581.254328703704</v>
          </cell>
          <cell r="F26">
            <v>42581.255150462966</v>
          </cell>
          <cell r="G26">
            <v>1</v>
          </cell>
          <cell r="H26" t="str">
            <v>204:170</v>
          </cell>
          <cell r="I26">
            <v>42581.284166666665</v>
          </cell>
          <cell r="J26">
            <v>0</v>
          </cell>
          <cell r="K26" t="str">
            <v>4011/4012</v>
          </cell>
          <cell r="L26" t="str">
            <v>MAELZER</v>
          </cell>
          <cell r="M26">
            <v>2.901620369812008E-2</v>
          </cell>
          <cell r="N26">
            <v>41.783333325292915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https://search-rtdc-monitor-bjffxe2xuh6vdkpspy63sjmuny.us-east-1.es.amazonaws.com/_plugin/kibana/#/discover/Steve-Slow-Train-Analysis-(2080s-and-2083s)?_g=(refreshInterval:(display:Off,section:0,value:0),time:(from:'2016-07-30 05:06:14-0600',mode:absolute,to:'2016-07-30 07:49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6" t="str">
            <v>N</v>
          </cell>
          <cell r="X26">
            <v>1</v>
          </cell>
          <cell r="Y26">
            <v>23.2669</v>
          </cell>
          <cell r="Z26">
            <v>1.7000000000000001E-2</v>
          </cell>
          <cell r="AA26">
            <v>23.2499</v>
          </cell>
          <cell r="AB26" t="e">
            <v>#N/A</v>
          </cell>
          <cell r="AC26" t="e">
            <v>#N/A</v>
          </cell>
          <cell r="AD26" t="str">
            <v>0114-30</v>
          </cell>
          <cell r="AE26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27">
          <cell r="A27" t="str">
            <v>115-30</v>
          </cell>
          <cell r="B27">
            <v>4018</v>
          </cell>
          <cell r="C27" t="str">
            <v>DE.1.0.7.0</v>
          </cell>
          <cell r="D27" t="str">
            <v>204:451</v>
          </cell>
          <cell r="E27">
            <v>42581.229641203703</v>
          </cell>
          <cell r="F27">
            <v>42581.230833333335</v>
          </cell>
          <cell r="G27">
            <v>1</v>
          </cell>
          <cell r="H27" t="str">
            <v>204:233306</v>
          </cell>
          <cell r="I27">
            <v>42581.258240740739</v>
          </cell>
          <cell r="J27">
            <v>0</v>
          </cell>
          <cell r="K27" t="str">
            <v>4017/4018</v>
          </cell>
          <cell r="L27" t="str">
            <v>STRICKLAND</v>
          </cell>
          <cell r="M27">
            <v>2.7407407404098194E-2</v>
          </cell>
          <cell r="N27">
            <v>39.466666661901399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https://search-rtdc-monitor-bjffxe2xuh6vdkpspy63sjmuny.us-east-1.es.amazonaws.com/_plugin/kibana/#/discover/Steve-Slow-Train-Analysis-(2080s-and-2083s)?_g=(refreshInterval:(display:Off,section:0,value:0),time:(from:'2016-07-30 04:30:41-0600',mode:absolute,to:'2016-07-30 07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7" t="str">
            <v>N</v>
          </cell>
          <cell r="X27">
            <v>1</v>
          </cell>
          <cell r="Y27">
            <v>4.5100000000000001E-2</v>
          </cell>
          <cell r="Z27">
            <v>23.3306</v>
          </cell>
          <cell r="AA27">
            <v>23.285499999999999</v>
          </cell>
          <cell r="AB27" t="e">
            <v>#N/A</v>
          </cell>
          <cell r="AC27" t="e">
            <v>#N/A</v>
          </cell>
          <cell r="AD27" t="str">
            <v>0115-30</v>
          </cell>
          <cell r="AE27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28">
          <cell r="A28" t="str">
            <v>116-30</v>
          </cell>
          <cell r="B28">
            <v>4017</v>
          </cell>
          <cell r="C28" t="str">
            <v>DE.1.0.7.0</v>
          </cell>
          <cell r="D28" t="str">
            <v>204:232977</v>
          </cell>
          <cell r="E28">
            <v>42581.265115740738</v>
          </cell>
          <cell r="F28">
            <v>42581.266111111108</v>
          </cell>
          <cell r="G28">
            <v>1</v>
          </cell>
          <cell r="H28" t="str">
            <v>204:187</v>
          </cell>
          <cell r="I28">
            <v>42581.296469907407</v>
          </cell>
          <cell r="J28">
            <v>1</v>
          </cell>
          <cell r="K28" t="str">
            <v>4017/4018</v>
          </cell>
          <cell r="L28" t="str">
            <v>STRICKLAND</v>
          </cell>
          <cell r="M28">
            <v>3.0358796298969537E-2</v>
          </cell>
          <cell r="N28">
            <v>43.716666670516133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https://search-rtdc-monitor-bjffxe2xuh6vdkpspy63sjmuny.us-east-1.es.amazonaws.com/_plugin/kibana/#/discover/Steve-Slow-Train-Analysis-(2080s-and-2083s)?_g=(refreshInterval:(display:Off,section:0,value:0),time:(from:'2016-07-30 05:21:46-0600',mode:absolute,to:'2016-07-30 08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8" t="str">
            <v>N</v>
          </cell>
          <cell r="X28">
            <v>1</v>
          </cell>
          <cell r="Y28">
            <v>23.297699999999999</v>
          </cell>
          <cell r="Z28">
            <v>1.8700000000000001E-2</v>
          </cell>
          <cell r="AA28">
            <v>23.279</v>
          </cell>
          <cell r="AB28">
            <v>1</v>
          </cell>
          <cell r="AC28" t="str">
            <v>TRACK WARRANT AUTHORITY</v>
          </cell>
          <cell r="AD28" t="str">
            <v>0116-30</v>
          </cell>
          <cell r="AE28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29">
          <cell r="A29" t="str">
            <v>117-30</v>
          </cell>
          <cell r="B29">
            <v>4027</v>
          </cell>
          <cell r="C29" t="str">
            <v>DE.1.0.7.0</v>
          </cell>
          <cell r="D29" t="str">
            <v>204:1486</v>
          </cell>
          <cell r="E29">
            <v>42581.238680555558</v>
          </cell>
          <cell r="F29">
            <v>42581.239641203705</v>
          </cell>
          <cell r="G29">
            <v>1</v>
          </cell>
          <cell r="H29" t="str">
            <v>204:233288</v>
          </cell>
          <cell r="I29">
            <v>42581.265405092592</v>
          </cell>
          <cell r="J29">
            <v>0</v>
          </cell>
          <cell r="K29" t="str">
            <v>4027/4028</v>
          </cell>
          <cell r="L29" t="str">
            <v>MALAVE</v>
          </cell>
          <cell r="M29">
            <v>2.5763888887013309E-2</v>
          </cell>
          <cell r="N29">
            <v>37.099999997299165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https://search-rtdc-monitor-bjffxe2xuh6vdkpspy63sjmuny.us-east-1.es.amazonaws.com/_plugin/kibana/#/discover/Steve-Slow-Train-Analysis-(2080s-and-2083s)?_g=(refreshInterval:(display:Off,section:0,value:0),time:(from:'2016-07-30 04:43:42-0600',mode:absolute,to:'2016-07-30 07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9" t="str">
            <v>N</v>
          </cell>
          <cell r="X29">
            <v>1</v>
          </cell>
          <cell r="Y29">
            <v>0.14860000000000001</v>
          </cell>
          <cell r="Z29">
            <v>23.328800000000001</v>
          </cell>
          <cell r="AA29">
            <v>23.180200000000003</v>
          </cell>
          <cell r="AB29" t="e">
            <v>#N/A</v>
          </cell>
          <cell r="AC29" t="e">
            <v>#N/A</v>
          </cell>
          <cell r="AD29" t="str">
            <v>0117-30</v>
          </cell>
          <cell r="AE29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30">
          <cell r="A30" t="str">
            <v>118-30</v>
          </cell>
          <cell r="B30">
            <v>4028</v>
          </cell>
          <cell r="C30" t="str">
            <v>DE.1.0.7.0</v>
          </cell>
          <cell r="D30" t="str">
            <v>204:232969</v>
          </cell>
          <cell r="E30">
            <v>42581.275671296295</v>
          </cell>
          <cell r="F30">
            <v>42581.276875000003</v>
          </cell>
          <cell r="G30">
            <v>1</v>
          </cell>
          <cell r="H30" t="str">
            <v>204:152</v>
          </cell>
          <cell r="I30">
            <v>42581.305833333332</v>
          </cell>
          <cell r="J30">
            <v>0</v>
          </cell>
          <cell r="K30" t="str">
            <v>4027/4028</v>
          </cell>
          <cell r="L30" t="str">
            <v>MALAVE</v>
          </cell>
          <cell r="M30">
            <v>2.8958333328773733E-2</v>
          </cell>
          <cell r="N30">
            <v>41.699999993434176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https://search-rtdc-monitor-bjffxe2xuh6vdkpspy63sjmuny.us-east-1.es.amazonaws.com/_plugin/kibana/#/discover/Steve-Slow-Train-Analysis-(2080s-and-2083s)?_g=(refreshInterval:(display:Off,section:0,value:0),time:(from:'2016-07-30 05:36:58-0600',mode:absolute,to:'2016-07-30 08:20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0" t="str">
            <v>N</v>
          </cell>
          <cell r="X30">
            <v>1</v>
          </cell>
          <cell r="Y30">
            <v>23.296900000000001</v>
          </cell>
          <cell r="Z30">
            <v>1.52E-2</v>
          </cell>
          <cell r="AA30">
            <v>23.281700000000001</v>
          </cell>
          <cell r="AB30" t="e">
            <v>#N/A</v>
          </cell>
          <cell r="AC30" t="e">
            <v>#N/A</v>
          </cell>
          <cell r="AD30" t="str">
            <v>0118-30</v>
          </cell>
          <cell r="AE30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31">
          <cell r="A31" t="str">
            <v>119-30</v>
          </cell>
          <cell r="B31">
            <v>4031</v>
          </cell>
          <cell r="C31" t="str">
            <v>DE.1.0.7.0</v>
          </cell>
          <cell r="D31" t="str">
            <v>204:451</v>
          </cell>
          <cell r="E31">
            <v>42581.24527777778</v>
          </cell>
          <cell r="F31">
            <v>42581.246539351851</v>
          </cell>
          <cell r="G31">
            <v>1</v>
          </cell>
          <cell r="H31" t="str">
            <v>204:233310</v>
          </cell>
          <cell r="I31">
            <v>42581.275509259256</v>
          </cell>
          <cell r="J31">
            <v>0</v>
          </cell>
          <cell r="K31" t="str">
            <v>4031/4032</v>
          </cell>
          <cell r="L31" t="str">
            <v>ACKERMAN</v>
          </cell>
          <cell r="M31">
            <v>2.8969907405553386E-2</v>
          </cell>
          <cell r="N31">
            <v>41.716666663996875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https://search-rtdc-monitor-bjffxe2xuh6vdkpspy63sjmuny.us-east-1.es.amazonaws.com/_plugin/kibana/#/discover/Steve-Slow-Train-Analysis-(2080s-and-2083s)?_g=(refreshInterval:(display:Off,section:0,value:0),time:(from:'2016-07-30 04:53:12-0600',mode:absolute,to:'2016-07-30 07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1" t="str">
            <v>N</v>
          </cell>
          <cell r="X31">
            <v>1</v>
          </cell>
          <cell r="Y31">
            <v>4.5100000000000001E-2</v>
          </cell>
          <cell r="Z31">
            <v>23.331</v>
          </cell>
          <cell r="AA31">
            <v>23.285899999999998</v>
          </cell>
          <cell r="AB31" t="e">
            <v>#N/A</v>
          </cell>
          <cell r="AC31" t="e">
            <v>#N/A</v>
          </cell>
          <cell r="AD31" t="str">
            <v>0119-30</v>
          </cell>
          <cell r="AE31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32">
          <cell r="A32" t="str">
            <v>120-30</v>
          </cell>
          <cell r="B32">
            <v>4032</v>
          </cell>
          <cell r="C32" t="str">
            <v>DE.1.0.7.0</v>
          </cell>
          <cell r="D32" t="str">
            <v>204:232987</v>
          </cell>
          <cell r="E32">
            <v>42581.282731481479</v>
          </cell>
          <cell r="F32">
            <v>42581.283807870372</v>
          </cell>
          <cell r="G32">
            <v>1</v>
          </cell>
          <cell r="H32" t="str">
            <v>204:141</v>
          </cell>
          <cell r="I32">
            <v>42581.315787037034</v>
          </cell>
          <cell r="J32">
            <v>0</v>
          </cell>
          <cell r="K32" t="str">
            <v>4031/4032</v>
          </cell>
          <cell r="L32" t="str">
            <v>ACKERMAN</v>
          </cell>
          <cell r="M32">
            <v>3.1979166662495118E-2</v>
          </cell>
          <cell r="N32">
            <v>46.049999993992969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https://search-rtdc-monitor-bjffxe2xuh6vdkpspy63sjmuny.us-east-1.es.amazonaws.com/_plugin/kibana/#/discover/Steve-Slow-Train-Analysis-(2080s-and-2083s)?_g=(refreshInterval:(display:Off,section:0,value:0),time:(from:'2016-07-30 05:47:08-0600',mode:absolute,to:'2016-07-30 08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2" t="str">
            <v>N</v>
          </cell>
          <cell r="X32">
            <v>1</v>
          </cell>
          <cell r="Y32">
            <v>23.2987</v>
          </cell>
          <cell r="Z32">
            <v>1.41E-2</v>
          </cell>
          <cell r="AA32">
            <v>23.284600000000001</v>
          </cell>
          <cell r="AB32" t="e">
            <v>#N/A</v>
          </cell>
          <cell r="AC32" t="e">
            <v>#N/A</v>
          </cell>
          <cell r="AD32" t="str">
            <v>0120-30</v>
          </cell>
          <cell r="AE32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33">
          <cell r="A33" t="str">
            <v>121-30</v>
          </cell>
          <cell r="B33">
            <v>4007</v>
          </cell>
          <cell r="C33" t="str">
            <v>DE.1.0.7.0</v>
          </cell>
          <cell r="D33" t="str">
            <v>204:765</v>
          </cell>
          <cell r="E33">
            <v>42581.259270833332</v>
          </cell>
          <cell r="F33">
            <v>42581.260127314818</v>
          </cell>
          <cell r="G33">
            <v>1</v>
          </cell>
          <cell r="H33" t="str">
            <v>204:233328</v>
          </cell>
          <cell r="I33">
            <v>42581.286180555559</v>
          </cell>
          <cell r="J33">
            <v>0</v>
          </cell>
          <cell r="K33" t="str">
            <v>4007/4008</v>
          </cell>
          <cell r="L33" t="str">
            <v>SANTIZO</v>
          </cell>
          <cell r="M33">
            <v>2.6053240741021E-2</v>
          </cell>
          <cell r="N33">
            <v>37.51666666707024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https://search-rtdc-monitor-bjffxe2xuh6vdkpspy63sjmuny.us-east-1.es.amazonaws.com/_plugin/kibana/#/discover/Steve-Slow-Train-Analysis-(2080s-and-2083s)?_g=(refreshInterval:(display:Off,section:0,value:0),time:(from:'2016-07-30 05:13:21-0600',mode:absolute,to:'2016-07-30 07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3" t="str">
            <v>N</v>
          </cell>
          <cell r="X33">
            <v>1</v>
          </cell>
          <cell r="Y33">
            <v>7.6499999999999999E-2</v>
          </cell>
          <cell r="Z33">
            <v>23.332799999999999</v>
          </cell>
          <cell r="AA33">
            <v>23.2563</v>
          </cell>
          <cell r="AB33" t="e">
            <v>#N/A</v>
          </cell>
          <cell r="AC33" t="e">
            <v>#N/A</v>
          </cell>
          <cell r="AD33" t="str">
            <v>0121-30</v>
          </cell>
          <cell r="AE33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34">
          <cell r="A34" t="str">
            <v>122-30</v>
          </cell>
          <cell r="B34">
            <v>4043</v>
          </cell>
          <cell r="C34" t="str">
            <v>DE.1.0.7.0</v>
          </cell>
          <cell r="D34" t="str">
            <v>204:232677</v>
          </cell>
          <cell r="E34">
            <v>42581.287824074076</v>
          </cell>
          <cell r="F34">
            <v>42581.288622685184</v>
          </cell>
          <cell r="G34">
            <v>1</v>
          </cell>
          <cell r="H34" t="str">
            <v>204:116</v>
          </cell>
          <cell r="I34">
            <v>42581.325648148151</v>
          </cell>
          <cell r="J34">
            <v>0</v>
          </cell>
          <cell r="K34" t="str">
            <v>4043/4044</v>
          </cell>
          <cell r="L34" t="str">
            <v>SANTIZO</v>
          </cell>
          <cell r="M34">
            <v>3.7025462966994382E-2</v>
          </cell>
          <cell r="N34">
            <v>53.316666672471911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https://search-rtdc-monitor-bjffxe2xuh6vdkpspy63sjmuny.us-east-1.es.amazonaws.com/_plugin/kibana/#/discover/Steve-Slow-Train-Analysis-(2080s-and-2083s)?_g=(refreshInterval:(display:Off,section:0,value:0),time:(from:'2016-07-30 05:54:28-0600',mode:absolute,to:'2016-07-30 08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4" t="str">
            <v>N</v>
          </cell>
          <cell r="X34">
            <v>1</v>
          </cell>
          <cell r="Y34">
            <v>23.267700000000001</v>
          </cell>
          <cell r="Z34">
            <v>1.1599999999999999E-2</v>
          </cell>
          <cell r="AA34">
            <v>23.2561</v>
          </cell>
          <cell r="AB34" t="e">
            <v>#N/A</v>
          </cell>
          <cell r="AC34" t="e">
            <v>#N/A</v>
          </cell>
          <cell r="AD34" t="str">
            <v>0122-30</v>
          </cell>
          <cell r="AE34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35">
          <cell r="A35" t="str">
            <v>123-30</v>
          </cell>
          <cell r="B35">
            <v>4016</v>
          </cell>
          <cell r="C35" t="str">
            <v>DE.1.0.7.0</v>
          </cell>
          <cell r="D35" t="str">
            <v>204:442</v>
          </cell>
          <cell r="E35">
            <v>42581.266782407409</v>
          </cell>
          <cell r="F35">
            <v>42581.268090277779</v>
          </cell>
          <cell r="G35">
            <v>1</v>
          </cell>
          <cell r="H35" t="str">
            <v>204:233304</v>
          </cell>
          <cell r="I35">
            <v>42581.296053240738</v>
          </cell>
          <cell r="J35">
            <v>0</v>
          </cell>
          <cell r="K35" t="str">
            <v>4015/4016</v>
          </cell>
          <cell r="L35" t="str">
            <v>NELSON</v>
          </cell>
          <cell r="M35">
            <v>2.7962962958554272E-2</v>
          </cell>
          <cell r="N35">
            <v>40.266666660318151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https://search-rtdc-monitor-bjffxe2xuh6vdkpspy63sjmuny.us-east-1.es.amazonaws.com/_plugin/kibana/#/discover/Steve-Slow-Train-Analysis-(2080s-and-2083s)?_g=(refreshInterval:(display:Off,section:0,value:0),time:(from:'2016-07-30 05:24:10-0600',mode:absolute,to:'2016-07-30 08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35" t="str">
            <v>N</v>
          </cell>
          <cell r="X35">
            <v>1</v>
          </cell>
          <cell r="Y35">
            <v>4.4200000000000003E-2</v>
          </cell>
          <cell r="Z35">
            <v>23.330400000000001</v>
          </cell>
          <cell r="AA35">
            <v>23.286200000000001</v>
          </cell>
          <cell r="AB35" t="e">
            <v>#N/A</v>
          </cell>
          <cell r="AC35" t="e">
            <v>#N/A</v>
          </cell>
          <cell r="AD35" t="str">
            <v>0123-30</v>
          </cell>
          <cell r="AE35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36">
          <cell r="A36" t="str">
            <v>124-30</v>
          </cell>
          <cell r="B36">
            <v>4015</v>
          </cell>
          <cell r="C36" t="str">
            <v>DE.1.0.7.0</v>
          </cell>
          <cell r="D36" t="str">
            <v>204:232998</v>
          </cell>
          <cell r="E36">
            <v>42581.302939814814</v>
          </cell>
          <cell r="F36">
            <v>42581.304537037038</v>
          </cell>
          <cell r="G36">
            <v>2</v>
          </cell>
          <cell r="H36" t="str">
            <v>204:139</v>
          </cell>
          <cell r="I36">
            <v>42581.336365740739</v>
          </cell>
          <cell r="J36">
            <v>0</v>
          </cell>
          <cell r="K36" t="str">
            <v>4015/4016</v>
          </cell>
          <cell r="L36" t="str">
            <v>NELSON</v>
          </cell>
          <cell r="M36">
            <v>3.1828703700739425E-2</v>
          </cell>
          <cell r="N36">
            <v>45.833333329064772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https://search-rtdc-monitor-bjffxe2xuh6vdkpspy63sjmuny.us-east-1.es.amazonaws.com/_plugin/kibana/#/discover/Steve-Slow-Train-Analysis-(2080s-and-2083s)?_g=(refreshInterval:(display:Off,section:0,value:0),time:(from:'2016-07-30 06:16:14-0600',mode:absolute,to:'2016-07-30 09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6" t="str">
            <v>N</v>
          </cell>
          <cell r="X36">
            <v>1</v>
          </cell>
          <cell r="Y36">
            <v>23.299800000000001</v>
          </cell>
          <cell r="Z36">
            <v>1.3899999999999999E-2</v>
          </cell>
          <cell r="AA36">
            <v>23.285900000000002</v>
          </cell>
          <cell r="AB36" t="e">
            <v>#N/A</v>
          </cell>
          <cell r="AC36" t="e">
            <v>#N/A</v>
          </cell>
          <cell r="AD36" t="str">
            <v>0124-30</v>
          </cell>
          <cell r="AE36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37">
          <cell r="A37" t="str">
            <v>125-30</v>
          </cell>
          <cell r="B37">
            <v>4029</v>
          </cell>
          <cell r="C37" t="str">
            <v>DE.1.0.7.0</v>
          </cell>
          <cell r="D37" t="str">
            <v>204:447</v>
          </cell>
          <cell r="E37">
            <v>42581.278912037036</v>
          </cell>
          <cell r="F37">
            <v>42581.280011574076</v>
          </cell>
          <cell r="G37">
            <v>1</v>
          </cell>
          <cell r="H37" t="str">
            <v>204:233291</v>
          </cell>
          <cell r="I37">
            <v>42581.305798611109</v>
          </cell>
          <cell r="J37">
            <v>0</v>
          </cell>
          <cell r="K37" t="str">
            <v>4029/4030</v>
          </cell>
          <cell r="L37" t="str">
            <v>GEBRETEKLE</v>
          </cell>
          <cell r="M37">
            <v>2.5787037033296656E-2</v>
          </cell>
          <cell r="N37">
            <v>37.133333327947184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https://search-rtdc-monitor-bjffxe2xuh6vdkpspy63sjmuny.us-east-1.es.amazonaws.com/_plugin/kibana/#/discover/Steve-Slow-Train-Analysis-(2080s-and-2083s)?_g=(refreshInterval:(display:Off,section:0,value:0),time:(from:'2016-07-30 05:41:38-0600',mode:absolute,to:'2016-07-30 08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7" t="str">
            <v>N</v>
          </cell>
          <cell r="X37">
            <v>1</v>
          </cell>
          <cell r="Y37">
            <v>4.4699999999999997E-2</v>
          </cell>
          <cell r="Z37">
            <v>23.3291</v>
          </cell>
          <cell r="AA37">
            <v>23.284400000000002</v>
          </cell>
          <cell r="AB37" t="e">
            <v>#N/A</v>
          </cell>
          <cell r="AC37" t="e">
            <v>#N/A</v>
          </cell>
          <cell r="AD37" t="str">
            <v>0125-30</v>
          </cell>
          <cell r="AE37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38">
          <cell r="A38" t="str">
            <v>126-30</v>
          </cell>
          <cell r="B38">
            <v>4030</v>
          </cell>
          <cell r="C38" t="str">
            <v>DE.1.0.7.0</v>
          </cell>
          <cell r="D38" t="str">
            <v>204:232971</v>
          </cell>
          <cell r="E38">
            <v>42581.317141203705</v>
          </cell>
          <cell r="F38">
            <v>42581.319444444445</v>
          </cell>
          <cell r="G38">
            <v>3</v>
          </cell>
          <cell r="H38" t="str">
            <v>204:147</v>
          </cell>
          <cell r="I38">
            <v>42581.347708333335</v>
          </cell>
          <cell r="J38">
            <v>0</v>
          </cell>
          <cell r="K38" t="str">
            <v>4029/4030</v>
          </cell>
          <cell r="L38" t="str">
            <v>GEBRETEKLE</v>
          </cell>
          <cell r="M38">
            <v>2.8263888889341615E-2</v>
          </cell>
          <cell r="N38">
            <v>40.700000000651926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https://search-rtdc-monitor-bjffxe2xuh6vdkpspy63sjmuny.us-east-1.es.amazonaws.com/_plugin/kibana/#/discover/Steve-Slow-Train-Analysis-(2080s-and-2083s)?_g=(refreshInterval:(display:Off,section:0,value:0),time:(from:'2016-07-30 06:36:41-0600',mode:absolute,to:'2016-07-30 09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8" t="str">
            <v>N</v>
          </cell>
          <cell r="X38">
            <v>1</v>
          </cell>
          <cell r="Y38">
            <v>23.2971</v>
          </cell>
          <cell r="Z38">
            <v>1.47E-2</v>
          </cell>
          <cell r="AA38">
            <v>23.282399999999999</v>
          </cell>
          <cell r="AB38" t="e">
            <v>#N/A</v>
          </cell>
          <cell r="AC38" t="e">
            <v>#N/A</v>
          </cell>
          <cell r="AD38" t="str">
            <v>0126-30</v>
          </cell>
          <cell r="AE38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39">
          <cell r="A39" t="str">
            <v>127-30</v>
          </cell>
          <cell r="B39">
            <v>4014</v>
          </cell>
          <cell r="C39" t="str">
            <v>DE.1.0.7.0</v>
          </cell>
          <cell r="D39" t="str">
            <v>204:755</v>
          </cell>
          <cell r="E39">
            <v>42581.288217592592</v>
          </cell>
          <cell r="F39">
            <v>42581.289305555554</v>
          </cell>
          <cell r="G39">
            <v>1</v>
          </cell>
          <cell r="H39" t="str">
            <v>204:233363</v>
          </cell>
          <cell r="I39">
            <v>42581.317337962966</v>
          </cell>
          <cell r="J39">
            <v>0</v>
          </cell>
          <cell r="K39" t="str">
            <v>4013/4014</v>
          </cell>
          <cell r="L39" t="str">
            <v>MAELZER</v>
          </cell>
          <cell r="M39">
            <v>2.8032407411956228E-2</v>
          </cell>
          <cell r="N39">
            <v>40.366666673216969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https://search-rtdc-monitor-bjffxe2xuh6vdkpspy63sjmuny.us-east-1.es.amazonaws.com/_plugin/kibana/#/discover/Steve-Slow-Train-Analysis-(2080s-and-2083s)?_g=(refreshInterval:(display:Off,section:0,value:0),time:(from:'2016-07-30 05:55:02-0600',mode:absolute,to:'2016-07-30 08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9" t="str">
            <v>N</v>
          </cell>
          <cell r="X39">
            <v>1</v>
          </cell>
          <cell r="Y39">
            <v>7.5499999999999998E-2</v>
          </cell>
          <cell r="Z39">
            <v>23.336300000000001</v>
          </cell>
          <cell r="AA39">
            <v>23.2608</v>
          </cell>
          <cell r="AB39" t="e">
            <v>#N/A</v>
          </cell>
          <cell r="AC39" t="e">
            <v>#N/A</v>
          </cell>
          <cell r="AD39" t="str">
            <v>0127-30</v>
          </cell>
          <cell r="AE39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40">
          <cell r="A40" t="str">
            <v>128-30</v>
          </cell>
          <cell r="B40">
            <v>4012</v>
          </cell>
          <cell r="C40" t="str">
            <v>DE.1.0.7.0</v>
          </cell>
          <cell r="D40" t="str">
            <v>204:232692</v>
          </cell>
          <cell r="E40">
            <v>42581.326944444445</v>
          </cell>
          <cell r="F40">
            <v>42581.327731481484</v>
          </cell>
          <cell r="G40">
            <v>1</v>
          </cell>
          <cell r="H40" t="str">
            <v>204:107</v>
          </cell>
          <cell r="I40">
            <v>42581.356932870367</v>
          </cell>
          <cell r="J40">
            <v>0</v>
          </cell>
          <cell r="K40" t="str">
            <v>4011/4012</v>
          </cell>
          <cell r="L40" t="str">
            <v>MAELZER</v>
          </cell>
          <cell r="M40">
            <v>2.9201388882938772E-2</v>
          </cell>
          <cell r="N40">
            <v>42.049999991431832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https://search-rtdc-monitor-bjffxe2xuh6vdkpspy63sjmuny.us-east-1.es.amazonaws.com/_plugin/kibana/#/discover/Steve-Slow-Train-Analysis-(2080s-and-2083s)?_g=(refreshInterval:(display:Off,section:0,value:0),time:(from:'2016-07-30 06:50:48-0600',mode:absolute,to:'2016-07-30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0" t="str">
            <v>N</v>
          </cell>
          <cell r="X40">
            <v>1</v>
          </cell>
          <cell r="Y40">
            <v>23.269200000000001</v>
          </cell>
          <cell r="Z40">
            <v>1.0699999999999999E-2</v>
          </cell>
          <cell r="AA40">
            <v>23.258500000000002</v>
          </cell>
          <cell r="AB40" t="e">
            <v>#N/A</v>
          </cell>
          <cell r="AC40" t="e">
            <v>#N/A</v>
          </cell>
          <cell r="AD40" t="str">
            <v>0128-30</v>
          </cell>
          <cell r="AE40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41">
          <cell r="A41" t="str">
            <v>129-30</v>
          </cell>
          <cell r="B41">
            <v>4018</v>
          </cell>
          <cell r="C41" t="str">
            <v>DE.1.0.7.0</v>
          </cell>
          <cell r="D41" t="str">
            <v>204:500</v>
          </cell>
          <cell r="E41">
            <v>42581.298252314817</v>
          </cell>
          <cell r="F41">
            <v>42581.299398148149</v>
          </cell>
          <cell r="G41">
            <v>1</v>
          </cell>
          <cell r="H41" t="str">
            <v>204:233291</v>
          </cell>
          <cell r="I41">
            <v>42581.32953703704</v>
          </cell>
          <cell r="J41">
            <v>1</v>
          </cell>
          <cell r="K41" t="str">
            <v>4017/4018</v>
          </cell>
          <cell r="L41" t="str">
            <v>STRICKLAND</v>
          </cell>
          <cell r="M41">
            <v>3.0138888891087845E-2</v>
          </cell>
          <cell r="N41">
            <v>43.400000003166497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https://search-rtdc-monitor-bjffxe2xuh6vdkpspy63sjmuny.us-east-1.es.amazonaws.com/_plugin/kibana/#/discover/Steve-Slow-Train-Analysis-(2080s-and-2083s)?_g=(refreshInterval:(display:Off,section:0,value:0),time:(from:'2016-07-30 06:09:29-0600',mode:absolute,to:'2016-07-30 08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1" t="str">
            <v>N</v>
          </cell>
          <cell r="X41">
            <v>1</v>
          </cell>
          <cell r="Y41">
            <v>0.05</v>
          </cell>
          <cell r="Z41">
            <v>23.3291</v>
          </cell>
          <cell r="AA41">
            <v>23.2791</v>
          </cell>
          <cell r="AB41">
            <v>232080</v>
          </cell>
          <cell r="AC41" t="str">
            <v>PERMANENT SPEED RESTRICTION</v>
          </cell>
          <cell r="AD41" t="str">
            <v>0129-30</v>
          </cell>
          <cell r="AE41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42">
          <cell r="A42" t="str">
            <v>130-30</v>
          </cell>
          <cell r="B42">
            <v>4017</v>
          </cell>
          <cell r="C42" t="str">
            <v>DE.1.0.7.0</v>
          </cell>
          <cell r="D42" t="str">
            <v>204:232967</v>
          </cell>
          <cell r="E42">
            <v>42581.331122685187</v>
          </cell>
          <cell r="F42">
            <v>42581.332129629627</v>
          </cell>
          <cell r="G42">
            <v>1</v>
          </cell>
          <cell r="H42" t="str">
            <v>204:145</v>
          </cell>
          <cell r="I42">
            <v>42581.369293981479</v>
          </cell>
          <cell r="J42">
            <v>0</v>
          </cell>
          <cell r="K42" t="str">
            <v>4017/4018</v>
          </cell>
          <cell r="L42" t="str">
            <v>STRICKLAND</v>
          </cell>
          <cell r="M42">
            <v>3.7164351851970423E-2</v>
          </cell>
          <cell r="N42">
            <v>53.516666666837409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https://search-rtdc-monitor-bjffxe2xuh6vdkpspy63sjmuny.us-east-1.es.amazonaws.com/_plugin/kibana/#/discover/Steve-Slow-Train-Analysis-(2080s-and-2083s)?_g=(refreshInterval:(display:Off,section:0,value:0),time:(from:'2016-07-30 06:56:49-0600',mode:absolute,to:'2016-07-30 09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2" t="str">
            <v>N</v>
          </cell>
          <cell r="X42">
            <v>1</v>
          </cell>
          <cell r="Y42">
            <v>23.296700000000001</v>
          </cell>
          <cell r="Z42">
            <v>1.4500000000000001E-2</v>
          </cell>
          <cell r="AA42">
            <v>23.2822</v>
          </cell>
          <cell r="AB42" t="e">
            <v>#N/A</v>
          </cell>
          <cell r="AC42" t="e">
            <v>#N/A</v>
          </cell>
          <cell r="AD42" t="str">
            <v>0130-30</v>
          </cell>
          <cell r="AE42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43">
          <cell r="A43" t="str">
            <v>131-30</v>
          </cell>
          <cell r="B43">
            <v>4027</v>
          </cell>
          <cell r="C43" t="str">
            <v>DE.1.0.7.0</v>
          </cell>
          <cell r="D43" t="str">
            <v>204:460</v>
          </cell>
          <cell r="E43">
            <v>42581.310972222222</v>
          </cell>
          <cell r="F43">
            <v>42581.312094907407</v>
          </cell>
          <cell r="G43">
            <v>1</v>
          </cell>
          <cell r="H43" t="str">
            <v>204:233293</v>
          </cell>
          <cell r="I43">
            <v>42581.338784722226</v>
          </cell>
          <cell r="J43">
            <v>1</v>
          </cell>
          <cell r="K43" t="str">
            <v>4027/4028</v>
          </cell>
          <cell r="L43" t="str">
            <v>MALAVE</v>
          </cell>
          <cell r="M43">
            <v>2.6689814818382729E-2</v>
          </cell>
          <cell r="N43">
            <v>38.43333333847113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https://search-rtdc-monitor-bjffxe2xuh6vdkpspy63sjmuny.us-east-1.es.amazonaws.com/_plugin/kibana/#/discover/Steve-Slow-Train-Analysis-(2080s-and-2083s)?_g=(refreshInterval:(display:Off,section:0,value:0),time:(from:'2016-07-30 06:27:48-0600',mode:absolute,to:'2016-07-30 09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3" t="str">
            <v>N</v>
          </cell>
          <cell r="X43">
            <v>1</v>
          </cell>
          <cell r="Y43">
            <v>4.5999999999999999E-2</v>
          </cell>
          <cell r="Z43">
            <v>23.3293</v>
          </cell>
          <cell r="AA43">
            <v>23.283300000000001</v>
          </cell>
          <cell r="AB43" t="e">
            <v>#N/A</v>
          </cell>
          <cell r="AC43" t="e">
            <v>#N/A</v>
          </cell>
          <cell r="AD43" t="str">
            <v>0131-30</v>
          </cell>
          <cell r="AE43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44">
          <cell r="A44" t="str">
            <v>132-30</v>
          </cell>
          <cell r="B44">
            <v>4028</v>
          </cell>
          <cell r="C44" t="str">
            <v>DE.1.0.7.0</v>
          </cell>
          <cell r="D44" t="str">
            <v>204:232968</v>
          </cell>
          <cell r="E44">
            <v>42581.349745370368</v>
          </cell>
          <cell r="F44">
            <v>42581.351631944446</v>
          </cell>
          <cell r="G44">
            <v>2</v>
          </cell>
          <cell r="H44" t="str">
            <v>204:161</v>
          </cell>
          <cell r="I44">
            <v>42581.379560185182</v>
          </cell>
          <cell r="J44">
            <v>1</v>
          </cell>
          <cell r="K44" t="str">
            <v>4027/4028</v>
          </cell>
          <cell r="L44" t="str">
            <v>MALAVE</v>
          </cell>
          <cell r="M44">
            <v>2.7928240735491272E-2</v>
          </cell>
          <cell r="N44">
            <v>40.216666659107432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https://search-rtdc-monitor-bjffxe2xuh6vdkpspy63sjmuny.us-east-1.es.amazonaws.com/_plugin/kibana/#/discover/Steve-Slow-Train-Analysis-(2080s-and-2083s)?_g=(refreshInterval:(display:Off,section:0,value:0),time:(from:'2016-07-30 07:23:38-0600',mode:absolute,to:'2016-07-30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4" t="str">
            <v>N</v>
          </cell>
          <cell r="X44">
            <v>1</v>
          </cell>
          <cell r="Y44">
            <v>23.296800000000001</v>
          </cell>
          <cell r="Z44">
            <v>1.61E-2</v>
          </cell>
          <cell r="AA44">
            <v>23.2807</v>
          </cell>
          <cell r="AB44">
            <v>42961</v>
          </cell>
          <cell r="AC44" t="str">
            <v>GRADE CROSSING</v>
          </cell>
          <cell r="AD44" t="str">
            <v>0132-30</v>
          </cell>
          <cell r="AE44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45">
          <cell r="A45" t="str">
            <v>133-30</v>
          </cell>
          <cell r="B45">
            <v>4031</v>
          </cell>
          <cell r="C45" t="str">
            <v>DE.1.0.7.0</v>
          </cell>
          <cell r="D45" t="str">
            <v>204:451</v>
          </cell>
          <cell r="E45">
            <v>42581.317766203705</v>
          </cell>
          <cell r="F45">
            <v>42581.319143518522</v>
          </cell>
          <cell r="G45">
            <v>1</v>
          </cell>
          <cell r="H45" t="str">
            <v>204:233303</v>
          </cell>
          <cell r="I45">
            <v>42581.347731481481</v>
          </cell>
          <cell r="J45">
            <v>0</v>
          </cell>
          <cell r="K45" t="str">
            <v>4031/4032</v>
          </cell>
          <cell r="L45" t="str">
            <v>ACKERMAN</v>
          </cell>
          <cell r="M45">
            <v>2.8587962959136348E-2</v>
          </cell>
          <cell r="N45">
            <v>41.166666661156341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https://search-rtdc-monitor-bjffxe2xuh6vdkpspy63sjmuny.us-east-1.es.amazonaws.com/_plugin/kibana/#/discover/Steve-Slow-Train-Analysis-(2080s-and-2083s)?_g=(refreshInterval:(display:Off,section:0,value:0),time:(from:'2016-07-30 06:37:35-0600',mode:absolute,to:'2016-07-30 09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45" t="str">
            <v>N</v>
          </cell>
          <cell r="X45">
            <v>1</v>
          </cell>
          <cell r="Y45">
            <v>4.5100000000000001E-2</v>
          </cell>
          <cell r="Z45">
            <v>23.330300000000001</v>
          </cell>
          <cell r="AA45">
            <v>23.2852</v>
          </cell>
          <cell r="AB45" t="e">
            <v>#N/A</v>
          </cell>
          <cell r="AC45" t="e">
            <v>#N/A</v>
          </cell>
          <cell r="AD45" t="str">
            <v>0133-30</v>
          </cell>
          <cell r="AE45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46">
          <cell r="A46" t="str">
            <v>134-30</v>
          </cell>
          <cell r="B46">
            <v>4032</v>
          </cell>
          <cell r="C46" t="str">
            <v>DE.1.0.7.0</v>
          </cell>
          <cell r="D46" t="str">
            <v>204:232994</v>
          </cell>
          <cell r="E46">
            <v>42581.354502314818</v>
          </cell>
          <cell r="F46">
            <v>42581.356030092589</v>
          </cell>
          <cell r="G46">
            <v>2</v>
          </cell>
          <cell r="H46" t="str">
            <v>204:167</v>
          </cell>
          <cell r="I46">
            <v>42581.388668981483</v>
          </cell>
          <cell r="J46">
            <v>1</v>
          </cell>
          <cell r="K46" t="str">
            <v>4031/4032</v>
          </cell>
          <cell r="L46" t="str">
            <v>ACKERMAN</v>
          </cell>
          <cell r="M46">
            <v>3.2638888893416151E-2</v>
          </cell>
          <cell r="N46">
            <v>47.000000006519258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https://search-rtdc-monitor-bjffxe2xuh6vdkpspy63sjmuny.us-east-1.es.amazonaws.com/_plugin/kibana/#/discover/Steve-Slow-Train-Analysis-(2080s-and-2083s)?_g=(refreshInterval:(display:Off,section:0,value:0),time:(from:'2016-07-30 07:30:29-0600',mode:absolute,to:'2016-07-30 10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6" t="str">
            <v>N</v>
          </cell>
          <cell r="X46">
            <v>1</v>
          </cell>
          <cell r="Y46">
            <v>23.299399999999999</v>
          </cell>
          <cell r="Z46">
            <v>1.67E-2</v>
          </cell>
          <cell r="AA46">
            <v>23.282699999999998</v>
          </cell>
          <cell r="AB46">
            <v>1</v>
          </cell>
          <cell r="AC46" t="str">
            <v>TRACK WARRANT AUTHORITY</v>
          </cell>
          <cell r="AD46" t="str">
            <v>0134-30</v>
          </cell>
          <cell r="AE46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47">
          <cell r="A47" t="str">
            <v>135-30</v>
          </cell>
          <cell r="B47">
            <v>4007</v>
          </cell>
          <cell r="C47" t="str">
            <v>DE.1.0.7.0</v>
          </cell>
          <cell r="D47" t="str">
            <v>204:735</v>
          </cell>
          <cell r="E47">
            <v>42581.331006944441</v>
          </cell>
          <cell r="F47">
            <v>42581.331944444442</v>
          </cell>
          <cell r="G47">
            <v>1</v>
          </cell>
          <cell r="H47" t="str">
            <v>204:233308</v>
          </cell>
          <cell r="I47">
            <v>42581.358495370368</v>
          </cell>
          <cell r="J47">
            <v>1</v>
          </cell>
          <cell r="K47" t="str">
            <v>4007/4008</v>
          </cell>
          <cell r="L47" t="str">
            <v>SANTIZO</v>
          </cell>
          <cell r="M47">
            <v>2.6550925926130731E-2</v>
          </cell>
          <cell r="N47">
            <v>38.233333333628252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https://search-rtdc-monitor-bjffxe2xuh6vdkpspy63sjmuny.us-east-1.es.amazonaws.com/_plugin/kibana/#/discover/Steve-Slow-Train-Analysis-(2080s-and-2083s)?_g=(refreshInterval:(display:Off,section:0,value:0),time:(from:'2016-07-30 06:56:39-0600',mode:absolute,to:'2016-07-30 09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7" t="str">
            <v>N</v>
          </cell>
          <cell r="X47">
            <v>1</v>
          </cell>
          <cell r="Y47">
            <v>7.3499999999999996E-2</v>
          </cell>
          <cell r="Z47">
            <v>23.3308</v>
          </cell>
          <cell r="AA47">
            <v>23.257300000000001</v>
          </cell>
          <cell r="AB47" t="e">
            <v>#N/A</v>
          </cell>
          <cell r="AC47" t="e">
            <v>#N/A</v>
          </cell>
          <cell r="AD47" t="str">
            <v>0135-30</v>
          </cell>
          <cell r="AE47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48">
          <cell r="A48" t="str">
            <v>136-30</v>
          </cell>
          <cell r="B48">
            <v>4043</v>
          </cell>
          <cell r="C48" t="str">
            <v>DE.1.0.7.0</v>
          </cell>
          <cell r="D48" t="str">
            <v>204:232687</v>
          </cell>
          <cell r="E48">
            <v>42581.360625000001</v>
          </cell>
          <cell r="F48">
            <v>42581.36142361111</v>
          </cell>
          <cell r="G48">
            <v>1</v>
          </cell>
          <cell r="H48" t="str">
            <v>204:116</v>
          </cell>
          <cell r="I48">
            <v>42581.398634259262</v>
          </cell>
          <cell r="J48">
            <v>0</v>
          </cell>
          <cell r="K48" t="str">
            <v>4043/4044</v>
          </cell>
          <cell r="L48" t="str">
            <v>SANTIZO</v>
          </cell>
          <cell r="M48">
            <v>3.7210648151813075E-2</v>
          </cell>
          <cell r="N48">
            <v>53.583333338610828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https://search-rtdc-monitor-bjffxe2xuh6vdkpspy63sjmuny.us-east-1.es.amazonaws.com/_plugin/kibana/#/discover/Steve-Slow-Train-Analysis-(2080s-and-2083s)?_g=(refreshInterval:(display:Off,section:0,value:0),time:(from:'2016-07-30 07:39:18-0600',mode:absolute,to:'2016-07-30 10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23.268699999999999</v>
          </cell>
          <cell r="Z48">
            <v>1.1599999999999999E-2</v>
          </cell>
          <cell r="AA48">
            <v>23.257099999999998</v>
          </cell>
          <cell r="AB48" t="e">
            <v>#N/A</v>
          </cell>
          <cell r="AC48" t="e">
            <v>#N/A</v>
          </cell>
          <cell r="AD48" t="str">
            <v>0136-30</v>
          </cell>
          <cell r="AE48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49">
          <cell r="A49" t="str">
            <v>137-30</v>
          </cell>
          <cell r="B49">
            <v>4016</v>
          </cell>
          <cell r="C49" t="str">
            <v>DE.1.0.7.0</v>
          </cell>
          <cell r="D49" t="str">
            <v>204:451</v>
          </cell>
          <cell r="E49">
            <v>42581.338402777779</v>
          </cell>
          <cell r="F49">
            <v>42581.339930555558</v>
          </cell>
          <cell r="G49">
            <v>2</v>
          </cell>
          <cell r="H49" t="str">
            <v>204:233291</v>
          </cell>
          <cell r="I49">
            <v>42581.369085648148</v>
          </cell>
          <cell r="J49">
            <v>0</v>
          </cell>
          <cell r="K49" t="str">
            <v>4015/4016</v>
          </cell>
          <cell r="L49" t="str">
            <v>NELSON</v>
          </cell>
          <cell r="M49">
            <v>2.9155092590372078E-2</v>
          </cell>
          <cell r="N49">
            <v>41.983333330135792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https://search-rtdc-monitor-bjffxe2xuh6vdkpspy63sjmuny.us-east-1.es.amazonaws.com/_plugin/kibana/#/discover/Steve-Slow-Train-Analysis-(2080s-and-2083s)?_g=(refreshInterval:(display:Off,section:0,value:0),time:(from:'2016-07-30 07:07:18-0600',mode:absolute,to:'2016-07-30 09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9" t="str">
            <v>N</v>
          </cell>
          <cell r="X49">
            <v>1</v>
          </cell>
          <cell r="Y49">
            <v>4.5100000000000001E-2</v>
          </cell>
          <cell r="Z49">
            <v>23.3291</v>
          </cell>
          <cell r="AA49">
            <v>23.283999999999999</v>
          </cell>
          <cell r="AB49" t="e">
            <v>#N/A</v>
          </cell>
          <cell r="AC49" t="e">
            <v>#N/A</v>
          </cell>
          <cell r="AD49" t="str">
            <v>0137-30</v>
          </cell>
          <cell r="AE49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50">
          <cell r="A50" t="str">
            <v>138-30</v>
          </cell>
          <cell r="B50">
            <v>4015</v>
          </cell>
          <cell r="C50" t="str">
            <v>DE.1.0.7.0</v>
          </cell>
          <cell r="D50" t="str">
            <v>204:232986</v>
          </cell>
          <cell r="E50">
            <v>42581.378865740742</v>
          </cell>
          <cell r="F50">
            <v>42581.38013888889</v>
          </cell>
          <cell r="G50">
            <v>1</v>
          </cell>
          <cell r="H50" t="str">
            <v>204:145</v>
          </cell>
          <cell r="I50">
            <v>42581.410312499997</v>
          </cell>
          <cell r="J50">
            <v>0</v>
          </cell>
          <cell r="K50" t="str">
            <v>4015/4016</v>
          </cell>
          <cell r="L50" t="str">
            <v>NELSON</v>
          </cell>
          <cell r="M50">
            <v>3.0173611106874887E-2</v>
          </cell>
          <cell r="N50">
            <v>43.449999993899837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https://search-rtdc-monitor-bjffxe2xuh6vdkpspy63sjmuny.us-east-1.es.amazonaws.com/_plugin/kibana/#/discover/Steve-Slow-Train-Analysis-(2080s-and-2083s)?_g=(refreshInterval:(display:Off,section:0,value:0),time:(from:'2016-07-30 08:05:34-0600',mode:absolute,to:'2016-07-30 10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1.4500000000000001E-2</v>
          </cell>
          <cell r="AA50">
            <v>23.284099999999999</v>
          </cell>
          <cell r="AB50" t="e">
            <v>#N/A</v>
          </cell>
          <cell r="AC50" t="e">
            <v>#N/A</v>
          </cell>
          <cell r="AD50" t="str">
            <v>0138-30</v>
          </cell>
          <cell r="AE50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51">
          <cell r="A51" t="str">
            <v>139-30</v>
          </cell>
          <cell r="B51">
            <v>4029</v>
          </cell>
          <cell r="C51" t="str">
            <v>DE.1.0.7.0</v>
          </cell>
          <cell r="D51" t="str">
            <v>204:437</v>
          </cell>
          <cell r="E51">
            <v>42581.349872685183</v>
          </cell>
          <cell r="F51">
            <v>42581.354224537034</v>
          </cell>
          <cell r="G51">
            <v>6</v>
          </cell>
          <cell r="H51" t="str">
            <v>204:233312</v>
          </cell>
          <cell r="I51">
            <v>42581.379745370374</v>
          </cell>
          <cell r="J51">
            <v>0</v>
          </cell>
          <cell r="K51" t="str">
            <v>4029/4030</v>
          </cell>
          <cell r="L51" t="str">
            <v>GEBRETEKLE</v>
          </cell>
          <cell r="M51">
            <v>2.5520833340124227E-2</v>
          </cell>
          <cell r="N51">
            <v>36.750000009778887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https://search-rtdc-monitor-bjffxe2xuh6vdkpspy63sjmuny.us-east-1.es.amazonaws.com/_plugin/kibana/#/discover/Steve-Slow-Train-Analysis-(2080s-and-2083s)?_g=(refreshInterval:(display:Off,section:0,value:0),time:(from:'2016-07-30 07:23:49-0600',mode:absolute,to:'2016-07-30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1" t="str">
            <v>N</v>
          </cell>
          <cell r="X51">
            <v>1</v>
          </cell>
          <cell r="Y51">
            <v>4.3700000000000003E-2</v>
          </cell>
          <cell r="Z51">
            <v>23.331199999999999</v>
          </cell>
          <cell r="AA51">
            <v>23.287499999999998</v>
          </cell>
          <cell r="AB51" t="e">
            <v>#N/A</v>
          </cell>
          <cell r="AC51" t="e">
            <v>#N/A</v>
          </cell>
          <cell r="AD51" t="str">
            <v>0139-30</v>
          </cell>
          <cell r="AE51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52">
          <cell r="A52" t="str">
            <v>140-30</v>
          </cell>
          <cell r="B52">
            <v>4030</v>
          </cell>
          <cell r="C52" t="str">
            <v>DE.1.0.7.0</v>
          </cell>
          <cell r="D52" t="str">
            <v>204:233000</v>
          </cell>
          <cell r="E52">
            <v>42581.388495370367</v>
          </cell>
          <cell r="F52">
            <v>42581.389432870368</v>
          </cell>
          <cell r="G52">
            <v>1</v>
          </cell>
          <cell r="H52" t="str">
            <v>204:141</v>
          </cell>
          <cell r="I52">
            <v>42581.423310185186</v>
          </cell>
          <cell r="J52">
            <v>0</v>
          </cell>
          <cell r="K52" t="str">
            <v>4029/4030</v>
          </cell>
          <cell r="L52" t="str">
            <v>GEBRETEKLE</v>
          </cell>
          <cell r="M52">
            <v>3.3877314817800652E-2</v>
          </cell>
          <cell r="N52">
            <v>48.783333337632939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https://search-rtdc-monitor-bjffxe2xuh6vdkpspy63sjmuny.us-east-1.es.amazonaws.com/_plugin/kibana/#/discover/Steve-Slow-Train-Analysis-(2080s-and-2083s)?_g=(refreshInterval:(display:Off,section:0,value:0),time:(from:'2016-07-30 08:19:26-0600',mode:absolute,to:'2016-07-30 11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2" t="str">
            <v>N</v>
          </cell>
          <cell r="X52">
            <v>1</v>
          </cell>
          <cell r="Y52">
            <v>23.3</v>
          </cell>
          <cell r="Z52">
            <v>1.41E-2</v>
          </cell>
          <cell r="AA52">
            <v>23.285900000000002</v>
          </cell>
          <cell r="AB52" t="e">
            <v>#N/A</v>
          </cell>
          <cell r="AC52" t="e">
            <v>#N/A</v>
          </cell>
          <cell r="AD52" t="str">
            <v>0140-30</v>
          </cell>
          <cell r="AE52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53">
          <cell r="A53" t="str">
            <v>141-30</v>
          </cell>
          <cell r="B53">
            <v>4014</v>
          </cell>
          <cell r="C53" t="str">
            <v>DE.1.0.7.0</v>
          </cell>
          <cell r="D53" t="str">
            <v>204:765</v>
          </cell>
          <cell r="E53">
            <v>42581.36136574074</v>
          </cell>
          <cell r="F53">
            <v>42581.362268518518</v>
          </cell>
          <cell r="G53">
            <v>1</v>
          </cell>
          <cell r="H53" t="str">
            <v>204:233328</v>
          </cell>
          <cell r="I53">
            <v>42581.390497685185</v>
          </cell>
          <cell r="J53">
            <v>0</v>
          </cell>
          <cell r="K53" t="str">
            <v>4013/4014</v>
          </cell>
          <cell r="L53" t="str">
            <v>MAELZER</v>
          </cell>
          <cell r="M53">
            <v>2.8229166666278616E-2</v>
          </cell>
          <cell r="N53">
            <v>40.649999999441206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https://search-rtdc-monitor-bjffxe2xuh6vdkpspy63sjmuny.us-east-1.es.amazonaws.com/_plugin/kibana/#/discover/Steve-Slow-Train-Analysis-(2080s-and-2083s)?_g=(refreshInterval:(display:Off,section:0,value:0),time:(from:'2016-07-30 07:40:22-0600',mode:absolute,to:'2016-07-30 10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3" t="str">
            <v>N</v>
          </cell>
          <cell r="X53">
            <v>1</v>
          </cell>
          <cell r="Y53">
            <v>7.6499999999999999E-2</v>
          </cell>
          <cell r="Z53">
            <v>23.332799999999999</v>
          </cell>
          <cell r="AA53">
            <v>23.2563</v>
          </cell>
          <cell r="AB53" t="e">
            <v>#N/A</v>
          </cell>
          <cell r="AC53" t="e">
            <v>#N/A</v>
          </cell>
          <cell r="AD53" t="str">
            <v>0141-30</v>
          </cell>
          <cell r="AE53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54">
          <cell r="A54" t="str">
            <v>142-30</v>
          </cell>
          <cell r="B54">
            <v>4012</v>
          </cell>
          <cell r="C54" t="str">
            <v>DE.1.0.7.0</v>
          </cell>
          <cell r="D54" t="str">
            <v>204:232689</v>
          </cell>
          <cell r="E54">
            <v>42581.3981712963</v>
          </cell>
          <cell r="F54">
            <v>42581.399224537039</v>
          </cell>
          <cell r="G54">
            <v>1</v>
          </cell>
          <cell r="H54" t="str">
            <v>204:107</v>
          </cell>
          <cell r="I54">
            <v>42581.434178240743</v>
          </cell>
          <cell r="J54">
            <v>0</v>
          </cell>
          <cell r="K54" t="str">
            <v>4011/4012</v>
          </cell>
          <cell r="L54" t="str">
            <v>MAELZER</v>
          </cell>
          <cell r="M54">
            <v>3.4953703703649808E-2</v>
          </cell>
          <cell r="N54">
            <v>50.333333333255723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https://search-rtdc-monitor-bjffxe2xuh6vdkpspy63sjmuny.us-east-1.es.amazonaws.com/_plugin/kibana/#/discover/Steve-Slow-Train-Analysis-(2080s-and-2083s)?_g=(refreshInterval:(display:Off,section:0,value:0),time:(from:'2016-07-30 08:33:22-0600',mode:absolute,to:'2016-07-30 11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4" t="str">
            <v>N</v>
          </cell>
          <cell r="X54">
            <v>1</v>
          </cell>
          <cell r="Y54">
            <v>23.268899999999999</v>
          </cell>
          <cell r="Z54">
            <v>1.0699999999999999E-2</v>
          </cell>
          <cell r="AA54">
            <v>23.258199999999999</v>
          </cell>
          <cell r="AB54" t="e">
            <v>#N/A</v>
          </cell>
          <cell r="AC54" t="e">
            <v>#N/A</v>
          </cell>
          <cell r="AD54" t="str">
            <v>0142-30</v>
          </cell>
          <cell r="AE54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55">
          <cell r="A55" t="str">
            <v>143-30</v>
          </cell>
          <cell r="B55">
            <v>4018</v>
          </cell>
          <cell r="C55" t="str">
            <v>DE.1.0.7.0</v>
          </cell>
          <cell r="D55" t="str">
            <v>204:232689</v>
          </cell>
          <cell r="E55">
            <v>42581.3981712963</v>
          </cell>
          <cell r="F55">
            <v>42581.399224537039</v>
          </cell>
          <cell r="G55">
            <v>1</v>
          </cell>
          <cell r="H55" t="str">
            <v>204:107</v>
          </cell>
          <cell r="I55">
            <v>42581.434178240743</v>
          </cell>
          <cell r="J55" t="str">
            <v>-</v>
          </cell>
          <cell r="K55" t="str">
            <v>4017/4018</v>
          </cell>
          <cell r="L55" t="e">
            <v>#N/A</v>
          </cell>
          <cell r="M55" t="str">
            <v>-</v>
          </cell>
          <cell r="P55">
            <v>1</v>
          </cell>
          <cell r="R55" t="str">
            <v>Wi-MAX outage prevented init</v>
          </cell>
          <cell r="S55">
            <v>0</v>
          </cell>
          <cell r="T55" t="str">
            <v>NorthBound</v>
          </cell>
          <cell r="U55">
            <v>0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https://search-rtdc-monitor-bjffxe2xuh6vdkpspy63sjmuny.us-east-1.es.amazonaws.com/_plugin/kibana/#/discover/Steve-Slow-Train-Analysis-(2080s-and-2083s)?_g=(refreshInterval:(display:Off,section:0,value:0),time:(from:'2016-07-30 08:33:22-0600',mode:absolute,to:'2016-07-30 11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5" t="str">
            <v>N</v>
          </cell>
          <cell r="X55">
            <v>1</v>
          </cell>
          <cell r="Y55">
            <v>23.268899999999999</v>
          </cell>
          <cell r="Z55">
            <v>1.0699999999999999E-2</v>
          </cell>
          <cell r="AA55">
            <v>23.258199999999999</v>
          </cell>
          <cell r="AB55" t="e">
            <v>#N/A</v>
          </cell>
          <cell r="AC55" t="e">
            <v>#N/A</v>
          </cell>
          <cell r="AD55" t="str">
            <v>0143-30</v>
          </cell>
          <cell r="AE55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56">
          <cell r="A56" t="str">
            <v>144-30</v>
          </cell>
          <cell r="B56">
            <v>4017</v>
          </cell>
          <cell r="C56" t="str">
            <v>DE.1.0.7.0</v>
          </cell>
          <cell r="D56" t="str">
            <v>204:232987</v>
          </cell>
          <cell r="E56">
            <v>42581.410671296297</v>
          </cell>
          <cell r="F56">
            <v>42581.412152777775</v>
          </cell>
          <cell r="G56">
            <v>2</v>
          </cell>
          <cell r="H56" t="str">
            <v>204:138</v>
          </cell>
          <cell r="I56">
            <v>42581.444965277777</v>
          </cell>
          <cell r="J56">
            <v>0</v>
          </cell>
          <cell r="K56" t="str">
            <v>4017/4018</v>
          </cell>
          <cell r="L56" t="str">
            <v>STRICKLAND</v>
          </cell>
          <cell r="M56">
            <v>3.2812500001455192E-2</v>
          </cell>
          <cell r="N56">
            <v>47.250000002095476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https://search-rtdc-monitor-bjffxe2xuh6vdkpspy63sjmuny.us-east-1.es.amazonaws.com/_plugin/kibana/#/discover/Steve-Slow-Train-Analysis-(2080s-and-2083s)?_g=(refreshInterval:(display:Off,section:0,value:0),time:(from:'2016-07-30 08:51:22-0600',mode:absolute,to:'2016-07-30 11:40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6" t="str">
            <v>N</v>
          </cell>
          <cell r="X56">
            <v>1</v>
          </cell>
          <cell r="Y56">
            <v>23.2987</v>
          </cell>
          <cell r="Z56">
            <v>1.38E-2</v>
          </cell>
          <cell r="AA56">
            <v>23.2849</v>
          </cell>
          <cell r="AB56" t="e">
            <v>#N/A</v>
          </cell>
          <cell r="AC56" t="e">
            <v>#N/A</v>
          </cell>
          <cell r="AD56" t="str">
            <v>0144-30</v>
          </cell>
          <cell r="AE56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57">
          <cell r="A57" t="str">
            <v>145-30</v>
          </cell>
          <cell r="B57">
            <v>4027</v>
          </cell>
          <cell r="C57" t="str">
            <v>DE.1.0.7.0</v>
          </cell>
          <cell r="D57" t="str">
            <v>204:37179</v>
          </cell>
          <cell r="E57">
            <v>42581.395046296297</v>
          </cell>
          <cell r="F57">
            <v>42581.396238425928</v>
          </cell>
          <cell r="G57">
            <v>1</v>
          </cell>
          <cell r="H57" t="str">
            <v>204:233299</v>
          </cell>
          <cell r="I57">
            <v>42581.41678240741</v>
          </cell>
          <cell r="J57">
            <v>0</v>
          </cell>
          <cell r="K57" t="str">
            <v>4027/4028</v>
          </cell>
          <cell r="L57" t="str">
            <v>MALAVE</v>
          </cell>
          <cell r="M57">
            <v>2.0543981481750961E-2</v>
          </cell>
          <cell r="P57">
            <v>29.583333333721384</v>
          </cell>
          <cell r="R57" t="str">
            <v>Onboard in-route failure</v>
          </cell>
          <cell r="S57">
            <v>0.75</v>
          </cell>
          <cell r="T57" t="str">
            <v>NorthBound</v>
          </cell>
          <cell r="U57">
            <v>9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https://search-rtdc-monitor-bjffxe2xuh6vdkpspy63sjmuny.us-east-1.es.amazonaws.com/_plugin/kibana/#/discover/Steve-Slow-Train-Analysis-(2080s-and-2083s)?_g=(refreshInterval:(display:Off,section:0,value:0),time:(from:'2016-07-30 08:28:52-0600',mode:absolute,to:'2016-07-30 11:00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7" t="str">
            <v>Y</v>
          </cell>
          <cell r="X57">
            <v>1</v>
          </cell>
          <cell r="Y57">
            <v>3.7179000000000002</v>
          </cell>
          <cell r="Z57">
            <v>23.329899999999999</v>
          </cell>
          <cell r="AA57">
            <v>19.611999999999998</v>
          </cell>
          <cell r="AB57" t="e">
            <v>#N/A</v>
          </cell>
          <cell r="AC57" t="e">
            <v>#N/A</v>
          </cell>
          <cell r="AD57" t="str">
            <v>0145-30</v>
          </cell>
          <cell r="AE57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58">
          <cell r="A58" t="str">
            <v>146-30</v>
          </cell>
          <cell r="B58">
            <v>4028</v>
          </cell>
          <cell r="C58" t="str">
            <v>DE.1.0.7.0</v>
          </cell>
          <cell r="D58" t="str">
            <v>204:232957</v>
          </cell>
          <cell r="E58">
            <v>42581.423020833332</v>
          </cell>
          <cell r="F58">
            <v>42581.424004629633</v>
          </cell>
          <cell r="G58">
            <v>1</v>
          </cell>
          <cell r="H58" t="str">
            <v>204:158</v>
          </cell>
          <cell r="I58">
            <v>42581.451458333337</v>
          </cell>
          <cell r="J58">
            <v>0</v>
          </cell>
          <cell r="K58" t="str">
            <v>4027/4028</v>
          </cell>
          <cell r="L58" t="str">
            <v>MALAVE</v>
          </cell>
          <cell r="M58">
            <v>2.7453703703940846E-2</v>
          </cell>
          <cell r="N58">
            <v>39.533333333674818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https://search-rtdc-monitor-bjffxe2xuh6vdkpspy63sjmuny.us-east-1.es.amazonaws.com/_plugin/kibana/#/discover/Steve-Slow-Train-Analysis-(2080s-and-2083s)?_g=(refreshInterval:(display:Off,section:0,value:0),time:(from:'2016-07-30 09:09:09-0600',mode:absolute,to:'2016-07-30 11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8" t="str">
            <v>N</v>
          </cell>
          <cell r="X58">
            <v>1</v>
          </cell>
          <cell r="Y58">
            <v>23.2957</v>
          </cell>
          <cell r="Z58">
            <v>1.5800000000000002E-2</v>
          </cell>
          <cell r="AA58">
            <v>23.279900000000001</v>
          </cell>
          <cell r="AB58" t="e">
            <v>#N/A</v>
          </cell>
          <cell r="AC58" t="e">
            <v>#N/A</v>
          </cell>
          <cell r="AD58" t="str">
            <v>0146-30</v>
          </cell>
          <cell r="AE58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59">
          <cell r="A59" t="str">
            <v>147-30</v>
          </cell>
          <cell r="B59">
            <v>4031</v>
          </cell>
          <cell r="C59" t="str">
            <v>DE.1.0.7.0</v>
          </cell>
          <cell r="D59" t="str">
            <v>204:475</v>
          </cell>
          <cell r="E59">
            <v>42581.3908912037</v>
          </cell>
          <cell r="F59">
            <v>42581.391828703701</v>
          </cell>
          <cell r="G59">
            <v>1</v>
          </cell>
          <cell r="H59" t="str">
            <v>204:233327</v>
          </cell>
          <cell r="I59">
            <v>42581.422175925924</v>
          </cell>
          <cell r="J59">
            <v>0</v>
          </cell>
          <cell r="K59" t="str">
            <v>4031/4032</v>
          </cell>
          <cell r="L59" t="str">
            <v>ACKERMAN</v>
          </cell>
          <cell r="M59">
            <v>3.0347222222189885E-2</v>
          </cell>
          <cell r="N59">
            <v>43.699999999953434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https://search-rtdc-monitor-bjffxe2xuh6vdkpspy63sjmuny.us-east-1.es.amazonaws.com/_plugin/kibana/#/discover/Steve-Slow-Train-Analysis-(2080s-and-2083s)?_g=(refreshInterval:(display:Off,section:0,value:0),time:(from:'2016-07-30 08:22:53-0600',mode:absolute,to:'2016-07-30 11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9" t="str">
            <v>N</v>
          </cell>
          <cell r="X59">
            <v>1</v>
          </cell>
          <cell r="Y59">
            <v>4.7500000000000001E-2</v>
          </cell>
          <cell r="Z59">
            <v>23.332699999999999</v>
          </cell>
          <cell r="AA59">
            <v>23.2852</v>
          </cell>
          <cell r="AB59" t="e">
            <v>#N/A</v>
          </cell>
          <cell r="AC59" t="e">
            <v>#N/A</v>
          </cell>
          <cell r="AD59" t="str">
            <v>0147-30</v>
          </cell>
          <cell r="AE59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60">
          <cell r="A60" t="str">
            <v>148-30</v>
          </cell>
          <cell r="B60">
            <v>4032</v>
          </cell>
          <cell r="C60" t="str">
            <v>DE.1.0.7.0</v>
          </cell>
          <cell r="D60" t="str">
            <v>204:233004</v>
          </cell>
          <cell r="E60">
            <v>42581.429097222222</v>
          </cell>
          <cell r="F60">
            <v>42581.43005787037</v>
          </cell>
          <cell r="G60">
            <v>1</v>
          </cell>
          <cell r="H60" t="str">
            <v>204:134</v>
          </cell>
          <cell r="I60">
            <v>42581.461724537039</v>
          </cell>
          <cell r="J60">
            <v>1</v>
          </cell>
          <cell r="K60" t="str">
            <v>4031/4032</v>
          </cell>
          <cell r="L60" t="str">
            <v>ACKERMAN</v>
          </cell>
          <cell r="M60">
            <v>3.1666666669480037E-2</v>
          </cell>
          <cell r="N60">
            <v>45.600000004051253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https://search-rtdc-monitor-bjffxe2xuh6vdkpspy63sjmuny.us-east-1.es.amazonaws.com/_plugin/kibana/#/discover/Steve-Slow-Train-Analysis-(2080s-and-2083s)?_g=(refreshInterval:(display:Off,section:0,value:0),time:(from:'2016-07-30 09:17:54-0600',mode:absolute,to:'2016-07-30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0" t="str">
            <v>N</v>
          </cell>
          <cell r="X60">
            <v>1</v>
          </cell>
          <cell r="Y60">
            <v>23.3004</v>
          </cell>
          <cell r="Z60">
            <v>1.34E-2</v>
          </cell>
          <cell r="AA60">
            <v>23.286999999999999</v>
          </cell>
          <cell r="AB60">
            <v>1</v>
          </cell>
          <cell r="AC60" t="str">
            <v>TRACK WARRANT AUTHORITY</v>
          </cell>
          <cell r="AD60" t="str">
            <v>0148-30</v>
          </cell>
          <cell r="AE60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61">
          <cell r="A61" t="str">
            <v>149-30</v>
          </cell>
          <cell r="B61">
            <v>4007</v>
          </cell>
          <cell r="C61" t="str">
            <v>DE.1.0.7.0</v>
          </cell>
          <cell r="D61" t="str">
            <v>204:721</v>
          </cell>
          <cell r="E61">
            <v>42581.403287037036</v>
          </cell>
          <cell r="F61">
            <v>42581.404317129629</v>
          </cell>
          <cell r="G61">
            <v>1</v>
          </cell>
          <cell r="H61" t="str">
            <v>204:233316</v>
          </cell>
          <cell r="I61">
            <v>42581.43209490741</v>
          </cell>
          <cell r="J61">
            <v>0</v>
          </cell>
          <cell r="K61" t="str">
            <v>4007/4008</v>
          </cell>
          <cell r="L61" t="str">
            <v>SANTIZO</v>
          </cell>
          <cell r="M61">
            <v>2.7777777781011537E-2</v>
          </cell>
          <cell r="N61">
            <v>40.000000004656613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https://search-rtdc-monitor-bjffxe2xuh6vdkpspy63sjmuny.us-east-1.es.amazonaws.com/_plugin/kibana/#/discover/Steve-Slow-Train-Analysis-(2080s-and-2083s)?_g=(refreshInterval:(display:Off,section:0,value:0),time:(from:'2016-07-30 08:40:44-0600',mode:absolute,to:'2016-07-30 11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1" t="str">
            <v>N</v>
          </cell>
          <cell r="X61">
            <v>1</v>
          </cell>
          <cell r="Y61">
            <v>7.2099999999999997E-2</v>
          </cell>
          <cell r="Z61">
            <v>23.331600000000002</v>
          </cell>
          <cell r="AA61">
            <v>23.259500000000003</v>
          </cell>
          <cell r="AB61" t="e">
            <v>#N/A</v>
          </cell>
          <cell r="AC61" t="e">
            <v>#N/A</v>
          </cell>
          <cell r="AD61" t="str">
            <v>0149-30</v>
          </cell>
          <cell r="AE61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62">
          <cell r="A62" t="str">
            <v>150-30</v>
          </cell>
          <cell r="B62">
            <v>4043</v>
          </cell>
          <cell r="C62" t="str">
            <v>DE.1.0.7.0</v>
          </cell>
          <cell r="D62" t="str">
            <v>204:232677</v>
          </cell>
          <cell r="E62">
            <v>42581.433761574073</v>
          </cell>
          <cell r="F62">
            <v>42581.434594907405</v>
          </cell>
          <cell r="G62">
            <v>1</v>
          </cell>
          <cell r="H62" t="str">
            <v>204:139</v>
          </cell>
          <cell r="I62">
            <v>42581.472094907411</v>
          </cell>
          <cell r="J62">
            <v>0</v>
          </cell>
          <cell r="K62" t="str">
            <v>4043/4044</v>
          </cell>
          <cell r="L62" t="str">
            <v>SANTIZO</v>
          </cell>
          <cell r="M62">
            <v>3.7500000005820766E-2</v>
          </cell>
          <cell r="N62">
            <v>54.000000008381903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https://search-rtdc-monitor-bjffxe2xuh6vdkpspy63sjmuny.us-east-1.es.amazonaws.com/_plugin/kibana/#/discover/Steve-Slow-Train-Analysis-(2080s-and-2083s)?_g=(refreshInterval:(display:Off,section:0,value:0),time:(from:'2016-07-30 09:24:37-0600',mode:absolute,to:'2016-07-30 12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N</v>
          </cell>
          <cell r="X62">
            <v>1</v>
          </cell>
          <cell r="Y62">
            <v>23.267700000000001</v>
          </cell>
          <cell r="Z62">
            <v>1.3899999999999999E-2</v>
          </cell>
          <cell r="AA62">
            <v>23.253800000000002</v>
          </cell>
          <cell r="AB62" t="e">
            <v>#N/A</v>
          </cell>
          <cell r="AC62" t="e">
            <v>#N/A</v>
          </cell>
          <cell r="AD62" t="str">
            <v>0150-30</v>
          </cell>
          <cell r="AE62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63">
          <cell r="A63" t="str">
            <v>151-30</v>
          </cell>
          <cell r="B63">
            <v>4016</v>
          </cell>
          <cell r="C63" t="str">
            <v>DE.1.0.7.0</v>
          </cell>
          <cell r="D63" t="str">
            <v>204:438</v>
          </cell>
          <cell r="E63">
            <v>42581.411874999998</v>
          </cell>
          <cell r="F63">
            <v>42581.413148148145</v>
          </cell>
          <cell r="G63">
            <v>1</v>
          </cell>
          <cell r="H63" t="str">
            <v>204:233323</v>
          </cell>
          <cell r="I63">
            <v>42581.442048611112</v>
          </cell>
          <cell r="J63">
            <v>0</v>
          </cell>
          <cell r="K63" t="str">
            <v>4015/4016</v>
          </cell>
          <cell r="L63" t="str">
            <v>NELSON</v>
          </cell>
          <cell r="M63">
            <v>2.8900462966703344E-2</v>
          </cell>
          <cell r="N63">
            <v>41.616666672052816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https://search-rtdc-monitor-bjffxe2xuh6vdkpspy63sjmuny.us-east-1.es.amazonaws.com/_plugin/kibana/#/discover/Steve-Slow-Train-Analysis-(2080s-and-2083s)?_g=(refreshInterval:(display:Off,section:0,value:0),time:(from:'2016-07-30 08:53:06-0600',mode:absolute,to:'2016-07-30 11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63" t="str">
            <v>N</v>
          </cell>
          <cell r="X63">
            <v>1</v>
          </cell>
          <cell r="Y63">
            <v>4.3799999999999999E-2</v>
          </cell>
          <cell r="Z63">
            <v>23.3323</v>
          </cell>
          <cell r="AA63">
            <v>23.288499999999999</v>
          </cell>
          <cell r="AB63" t="e">
            <v>#N/A</v>
          </cell>
          <cell r="AC63" t="e">
            <v>#N/A</v>
          </cell>
          <cell r="AD63" t="str">
            <v>0151-30</v>
          </cell>
          <cell r="AE63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64">
          <cell r="A64" t="str">
            <v>152-30</v>
          </cell>
          <cell r="B64">
            <v>4015</v>
          </cell>
          <cell r="C64" t="str">
            <v>DE.1.0.7.0</v>
          </cell>
          <cell r="D64" t="str">
            <v>204:232983</v>
          </cell>
          <cell r="E64">
            <v>42581.449687499997</v>
          </cell>
          <cell r="F64">
            <v>42581.450706018521</v>
          </cell>
          <cell r="G64">
            <v>1</v>
          </cell>
          <cell r="H64" t="str">
            <v>204:145</v>
          </cell>
          <cell r="I64">
            <v>42581.484375</v>
          </cell>
          <cell r="J64">
            <v>0</v>
          </cell>
          <cell r="K64" t="str">
            <v>4015/4016</v>
          </cell>
          <cell r="L64" t="str">
            <v>NELSON</v>
          </cell>
          <cell r="M64">
            <v>3.3668981479422655E-2</v>
          </cell>
          <cell r="N64">
            <v>48.483333330368623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https://search-rtdc-monitor-bjffxe2xuh6vdkpspy63sjmuny.us-east-1.es.amazonaws.com/_plugin/kibana/#/discover/Steve-Slow-Train-Analysis-(2080s-and-2083s)?_g=(refreshInterval:(display:Off,section:0,value:0),time:(from:'2016-07-30 09:47:33-0600',mode:absolute,to:'2016-07-30 12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64" t="str">
            <v>N</v>
          </cell>
          <cell r="X64">
            <v>1</v>
          </cell>
          <cell r="Y64">
            <v>23.298300000000001</v>
          </cell>
          <cell r="Z64">
            <v>1.4500000000000001E-2</v>
          </cell>
          <cell r="AA64">
            <v>23.283799999999999</v>
          </cell>
          <cell r="AB64" t="e">
            <v>#N/A</v>
          </cell>
          <cell r="AC64" t="e">
            <v>#N/A</v>
          </cell>
          <cell r="AD64" t="str">
            <v>0152-30</v>
          </cell>
          <cell r="AE64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65">
          <cell r="A65" t="str">
            <v>153-30</v>
          </cell>
          <cell r="B65">
            <v>4029</v>
          </cell>
          <cell r="C65" t="str">
            <v>DE.1.0.7.0</v>
          </cell>
          <cell r="D65" t="str">
            <v>204:458</v>
          </cell>
          <cell r="E65">
            <v>42581.424768518518</v>
          </cell>
          <cell r="F65">
            <v>42581.427349537036</v>
          </cell>
          <cell r="G65">
            <v>3</v>
          </cell>
          <cell r="H65" t="str">
            <v>204:233289</v>
          </cell>
          <cell r="I65">
            <v>42581.451574074075</v>
          </cell>
          <cell r="J65">
            <v>0</v>
          </cell>
          <cell r="K65" t="str">
            <v>4029/4030</v>
          </cell>
          <cell r="L65" t="str">
            <v>GEBRETEKLE</v>
          </cell>
          <cell r="M65">
            <v>2.4224537039117422E-2</v>
          </cell>
          <cell r="N65">
            <v>34.883333336329088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https://search-rtdc-monitor-bjffxe2xuh6vdkpspy63sjmuny.us-east-1.es.amazonaws.com/_plugin/kibana/#/discover/Steve-Slow-Train-Analysis-(2080s-and-2083s)?_g=(refreshInterval:(display:Off,section:0,value:0),time:(from:'2016-07-30 09:11:40-0600',mode:absolute,to:'2016-07-30 11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5" t="str">
            <v>N</v>
          </cell>
          <cell r="X65">
            <v>1</v>
          </cell>
          <cell r="Y65">
            <v>4.58E-2</v>
          </cell>
          <cell r="Z65">
            <v>23.328900000000001</v>
          </cell>
          <cell r="AA65">
            <v>23.283100000000001</v>
          </cell>
          <cell r="AB65" t="e">
            <v>#N/A</v>
          </cell>
          <cell r="AC65" t="e">
            <v>#N/A</v>
          </cell>
          <cell r="AD65" t="str">
            <v>0153-30</v>
          </cell>
          <cell r="AE65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66">
          <cell r="A66" t="str">
            <v>154-30</v>
          </cell>
          <cell r="B66">
            <v>4030</v>
          </cell>
          <cell r="C66" t="str">
            <v>DE.1.0.7.0</v>
          </cell>
          <cell r="D66" t="str">
            <v>204:232967</v>
          </cell>
          <cell r="E66">
            <v>42581.460196759261</v>
          </cell>
          <cell r="F66">
            <v>42581.461296296293</v>
          </cell>
          <cell r="G66">
            <v>1</v>
          </cell>
          <cell r="H66" t="str">
            <v>204:165</v>
          </cell>
          <cell r="I66">
            <v>42581.49590277778</v>
          </cell>
          <cell r="J66">
            <v>0</v>
          </cell>
          <cell r="K66" t="str">
            <v>4029/4030</v>
          </cell>
          <cell r="L66" t="str">
            <v>GEBRETEKLE</v>
          </cell>
          <cell r="M66">
            <v>3.4606481487571727E-2</v>
          </cell>
          <cell r="N66">
            <v>49.833333342103288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https://search-rtdc-monitor-bjffxe2xuh6vdkpspy63sjmuny.us-east-1.es.amazonaws.com/_plugin/kibana/#/discover/Steve-Slow-Train-Analysis-(2080s-and-2083s)?_g=(refreshInterval:(display:Off,section:0,value:0),time:(from:'2016-07-30 10:02:41-0600',mode:absolute,to:'2016-07-30 12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6" t="str">
            <v>N</v>
          </cell>
          <cell r="X66">
            <v>1</v>
          </cell>
          <cell r="Y66">
            <v>23.296700000000001</v>
          </cell>
          <cell r="Z66">
            <v>1.6500000000000001E-2</v>
          </cell>
          <cell r="AA66">
            <v>23.280200000000001</v>
          </cell>
          <cell r="AB66" t="e">
            <v>#N/A</v>
          </cell>
          <cell r="AC66" t="e">
            <v>#N/A</v>
          </cell>
          <cell r="AD66" t="str">
            <v>0154-30</v>
          </cell>
          <cell r="AE66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67">
          <cell r="A67" t="str">
            <v>155-30</v>
          </cell>
          <cell r="B67">
            <v>4014</v>
          </cell>
          <cell r="C67" t="str">
            <v>DE.1.0.7.0</v>
          </cell>
          <cell r="D67" t="str">
            <v>204:717</v>
          </cell>
          <cell r="E67">
            <v>42581.437245370369</v>
          </cell>
          <cell r="F67">
            <v>42581.43822916667</v>
          </cell>
          <cell r="G67">
            <v>1</v>
          </cell>
          <cell r="H67" t="str">
            <v>204:233287</v>
          </cell>
          <cell r="I67">
            <v>42581.46471064815</v>
          </cell>
          <cell r="J67">
            <v>0</v>
          </cell>
          <cell r="K67" t="str">
            <v>4013/4014</v>
          </cell>
          <cell r="L67" t="str">
            <v>MAYBERRY</v>
          </cell>
          <cell r="M67">
            <v>2.6481481480004732E-2</v>
          </cell>
          <cell r="N67">
            <v>38.133333331206813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https://search-rtdc-monitor-bjffxe2xuh6vdkpspy63sjmuny.us-east-1.es.amazonaws.com/_plugin/kibana/#/discover/Steve-Slow-Train-Analysis-(2080s-and-2083s)?_g=(refreshInterval:(display:Off,section:0,value:0),time:(from:'2016-07-30 09:29:38-0600',mode:absolute,to:'2016-07-30 12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7" t="str">
            <v>N</v>
          </cell>
          <cell r="X67">
            <v>1</v>
          </cell>
          <cell r="Y67">
            <v>7.17E-2</v>
          </cell>
          <cell r="Z67">
            <v>23.328700000000001</v>
          </cell>
          <cell r="AA67">
            <v>23.257000000000001</v>
          </cell>
          <cell r="AB67" t="e">
            <v>#N/A</v>
          </cell>
          <cell r="AC67" t="e">
            <v>#N/A</v>
          </cell>
          <cell r="AD67" t="str">
            <v>0155-30</v>
          </cell>
          <cell r="AE67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68">
          <cell r="A68" t="str">
            <v>156-30</v>
          </cell>
          <cell r="B68">
            <v>4012</v>
          </cell>
          <cell r="C68" t="str">
            <v>DE.1.0.7.0</v>
          </cell>
          <cell r="D68" t="str">
            <v>204:232666</v>
          </cell>
          <cell r="E68">
            <v>42581.467002314814</v>
          </cell>
          <cell r="F68">
            <v>42581.468182870369</v>
          </cell>
          <cell r="G68">
            <v>1</v>
          </cell>
          <cell r="H68" t="str">
            <v>204:218</v>
          </cell>
          <cell r="I68">
            <v>42581.504108796296</v>
          </cell>
          <cell r="J68">
            <v>2</v>
          </cell>
          <cell r="K68" t="str">
            <v>4011/4012</v>
          </cell>
          <cell r="L68" t="str">
            <v>MAYBERRY</v>
          </cell>
          <cell r="M68">
            <v>3.5925925927585922E-2</v>
          </cell>
          <cell r="N68">
            <v>51.733333335723728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https://search-rtdc-monitor-bjffxe2xuh6vdkpspy63sjmuny.us-east-1.es.amazonaws.com/_plugin/kibana/#/discover/Steve-Slow-Train-Analysis-(2080s-and-2083s)?_g=(refreshInterval:(display:Off,section:0,value:0),time:(from:'2016-07-30 10:12:29-0600',mode:absolute,to:'2016-07-30 13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8" t="str">
            <v>N</v>
          </cell>
          <cell r="X68">
            <v>1</v>
          </cell>
          <cell r="Y68">
            <v>23.2666</v>
          </cell>
          <cell r="Z68">
            <v>2.18E-2</v>
          </cell>
          <cell r="AA68">
            <v>23.244800000000001</v>
          </cell>
          <cell r="AB68">
            <v>191723</v>
          </cell>
          <cell r="AC68" t="str">
            <v>SIGNAL</v>
          </cell>
          <cell r="AD68" t="str">
            <v>0156-30</v>
          </cell>
          <cell r="AE68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69">
          <cell r="A69" t="str">
            <v>157-30</v>
          </cell>
          <cell r="B69">
            <v>4018</v>
          </cell>
          <cell r="C69" t="str">
            <v>DE.1.0.7.0</v>
          </cell>
          <cell r="D69" t="str">
            <v>204:478</v>
          </cell>
          <cell r="E69">
            <v>42581.448738425926</v>
          </cell>
          <cell r="F69">
            <v>42581.449548611112</v>
          </cell>
          <cell r="G69">
            <v>1</v>
          </cell>
          <cell r="H69" t="str">
            <v>204:233297</v>
          </cell>
          <cell r="I69">
            <v>42581.476458333331</v>
          </cell>
          <cell r="J69">
            <v>0</v>
          </cell>
          <cell r="K69" t="str">
            <v>4017/4018</v>
          </cell>
          <cell r="L69" t="str">
            <v>STRICKLAND</v>
          </cell>
          <cell r="M69">
            <v>2.6909722218988463E-2</v>
          </cell>
          <cell r="N69">
            <v>38.749999995343387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https://search-rtdc-monitor-bjffxe2xuh6vdkpspy63sjmuny.us-east-1.es.amazonaws.com/_plugin/kibana/#/discover/Steve-Slow-Train-Analysis-(2080s-and-2083s)?_g=(refreshInterval:(display:Off,section:0,value:0),time:(from:'2016-07-30 09:46:11-0600',mode:absolute,to:'2016-07-30 12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9" t="str">
            <v>N</v>
          </cell>
          <cell r="X69">
            <v>1</v>
          </cell>
          <cell r="Y69">
            <v>4.7800000000000002E-2</v>
          </cell>
          <cell r="Z69">
            <v>23.329699999999999</v>
          </cell>
          <cell r="AA69">
            <v>23.2819</v>
          </cell>
          <cell r="AB69" t="e">
            <v>#N/A</v>
          </cell>
          <cell r="AC69" t="e">
            <v>#N/A</v>
          </cell>
          <cell r="AD69" t="str">
            <v>0157-30</v>
          </cell>
          <cell r="AE69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70">
          <cell r="A70" t="str">
            <v>158-30</v>
          </cell>
          <cell r="B70">
            <v>4017</v>
          </cell>
          <cell r="C70" t="str">
            <v>DE.1.0.7.0</v>
          </cell>
          <cell r="D70" t="str">
            <v>204:232969</v>
          </cell>
          <cell r="E70">
            <v>42581.481006944443</v>
          </cell>
          <cell r="F70">
            <v>42581.481898148151</v>
          </cell>
          <cell r="G70">
            <v>1</v>
          </cell>
          <cell r="H70" t="str">
            <v>204:156</v>
          </cell>
          <cell r="I70">
            <v>42581.517546296294</v>
          </cell>
          <cell r="J70">
            <v>0</v>
          </cell>
          <cell r="K70" t="str">
            <v>4017/4018</v>
          </cell>
          <cell r="L70" t="str">
            <v>STRICKLAND</v>
          </cell>
          <cell r="M70">
            <v>3.5648148143081926E-2</v>
          </cell>
          <cell r="N70">
            <v>51.333333326037973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https://search-rtdc-monitor-bjffxe2xuh6vdkpspy63sjmuny.us-east-1.es.amazonaws.com/_plugin/kibana/#/discover/Steve-Slow-Train-Analysis-(2080s-and-2083s)?_g=(refreshInterval:(display:Off,section:0,value:0),time:(from:'2016-07-30 10:32:39-0600',mode:absolute,to:'2016-07-30 13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0" t="str">
            <v>N</v>
          </cell>
          <cell r="X70">
            <v>1</v>
          </cell>
          <cell r="Y70">
            <v>23.296900000000001</v>
          </cell>
          <cell r="Z70">
            <v>1.5599999999999999E-2</v>
          </cell>
          <cell r="AA70">
            <v>23.281300000000002</v>
          </cell>
          <cell r="AB70" t="e">
            <v>#N/A</v>
          </cell>
          <cell r="AC70" t="e">
            <v>#N/A</v>
          </cell>
          <cell r="AD70" t="str">
            <v>0158-30</v>
          </cell>
          <cell r="AE70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71">
          <cell r="A71" t="str">
            <v>159-30</v>
          </cell>
          <cell r="B71">
            <v>4027</v>
          </cell>
          <cell r="C71" t="str">
            <v>DE.1.0.7.0</v>
          </cell>
          <cell r="D71" t="str">
            <v>204:466</v>
          </cell>
          <cell r="E71">
            <v>42581.45417824074</v>
          </cell>
          <cell r="F71">
            <v>42581.455775462964</v>
          </cell>
          <cell r="G71">
            <v>2</v>
          </cell>
          <cell r="H71" t="str">
            <v>204:233293</v>
          </cell>
          <cell r="I71">
            <v>42581.484143518515</v>
          </cell>
          <cell r="J71">
            <v>0</v>
          </cell>
          <cell r="K71" t="str">
            <v>4027/4028</v>
          </cell>
          <cell r="L71" t="str">
            <v>STEWART</v>
          </cell>
          <cell r="M71">
            <v>2.8368055551254656E-2</v>
          </cell>
          <cell r="N71">
            <v>40.849999993806705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https://search-rtdc-monitor-bjffxe2xuh6vdkpspy63sjmuny.us-east-1.es.amazonaws.com/_plugin/kibana/#/discover/Steve-Slow-Train-Analysis-(2080s-and-2083s)?_g=(refreshInterval:(display:Off,section:0,value:0),time:(from:'2016-07-30 09:54:01-0600',mode:absolute,to:'2016-07-30 12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1" t="str">
            <v>N</v>
          </cell>
          <cell r="X71">
            <v>1</v>
          </cell>
          <cell r="Y71">
            <v>4.6600000000000003E-2</v>
          </cell>
          <cell r="Z71">
            <v>23.3293</v>
          </cell>
          <cell r="AA71">
            <v>23.282699999999998</v>
          </cell>
          <cell r="AB71" t="e">
            <v>#N/A</v>
          </cell>
          <cell r="AC71" t="e">
            <v>#N/A</v>
          </cell>
          <cell r="AD71" t="str">
            <v>0159-30</v>
          </cell>
          <cell r="AE71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72">
          <cell r="A72" t="str">
            <v>160-30</v>
          </cell>
          <cell r="B72">
            <v>4028</v>
          </cell>
          <cell r="C72" t="str">
            <v>DE.1.0.7.0</v>
          </cell>
          <cell r="D72" t="str">
            <v>204:232979</v>
          </cell>
          <cell r="E72">
            <v>42581.493067129632</v>
          </cell>
          <cell r="F72">
            <v>42581.497442129628</v>
          </cell>
          <cell r="G72">
            <v>6</v>
          </cell>
          <cell r="H72" t="str">
            <v>204:129</v>
          </cell>
          <cell r="I72">
            <v>42581.526307870372</v>
          </cell>
          <cell r="J72">
            <v>0</v>
          </cell>
          <cell r="K72" t="str">
            <v>4027/4028</v>
          </cell>
          <cell r="L72" t="str">
            <v>STEWART</v>
          </cell>
          <cell r="M72">
            <v>2.8865740743640345E-2</v>
          </cell>
          <cell r="N72">
            <v>41.566666670842096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https://search-rtdc-monitor-bjffxe2xuh6vdkpspy63sjmuny.us-east-1.es.amazonaws.com/_plugin/kibana/#/discover/Steve-Slow-Train-Analysis-(2080s-and-2083s)?_g=(refreshInterval:(display:Off,section:0,value:0),time:(from:'2016-07-30 10:50:01-0600',mode:absolute,to:'2016-07-30 13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2" t="str">
            <v>N</v>
          </cell>
          <cell r="X72">
            <v>1</v>
          </cell>
          <cell r="Y72">
            <v>23.297899999999998</v>
          </cell>
          <cell r="Z72">
            <v>1.29E-2</v>
          </cell>
          <cell r="AA72">
            <v>23.285</v>
          </cell>
          <cell r="AB72" t="e">
            <v>#N/A</v>
          </cell>
          <cell r="AC72" t="e">
            <v>#N/A</v>
          </cell>
          <cell r="AD72" t="str">
            <v>0160-30</v>
          </cell>
          <cell r="AE72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73">
          <cell r="A73" t="str">
            <v>161-30</v>
          </cell>
          <cell r="B73">
            <v>4031</v>
          </cell>
          <cell r="C73" t="str">
            <v>DE.1.0.7.0</v>
          </cell>
          <cell r="D73" t="str">
            <v>204:449</v>
          </cell>
          <cell r="E73">
            <v>42581.464097222219</v>
          </cell>
          <cell r="F73">
            <v>42581.465162037035</v>
          </cell>
          <cell r="G73">
            <v>1</v>
          </cell>
          <cell r="H73" t="str">
            <v>204:233289</v>
          </cell>
          <cell r="I73">
            <v>42581.495011574072</v>
          </cell>
          <cell r="J73">
            <v>0</v>
          </cell>
          <cell r="K73" t="str">
            <v>4031/4032</v>
          </cell>
          <cell r="L73" t="str">
            <v>BARTLETT</v>
          </cell>
          <cell r="M73">
            <v>2.9849537037080154E-2</v>
          </cell>
          <cell r="N73">
            <v>42.983333333395422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https://search-rtdc-monitor-bjffxe2xuh6vdkpspy63sjmuny.us-east-1.es.amazonaws.com/_plugin/kibana/#/discover/Steve-Slow-Train-Analysis-(2080s-and-2083s)?_g=(refreshInterval:(display:Off,section:0,value:0),time:(from:'2016-07-30 10:08:18-0600',mode:absolute,to:'2016-07-30 12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3" t="str">
            <v>N</v>
          </cell>
          <cell r="X73">
            <v>1</v>
          </cell>
          <cell r="Y73">
            <v>4.4900000000000002E-2</v>
          </cell>
          <cell r="Z73">
            <v>23.328900000000001</v>
          </cell>
          <cell r="AA73">
            <v>23.284000000000002</v>
          </cell>
          <cell r="AB73" t="e">
            <v>#N/A</v>
          </cell>
          <cell r="AC73" t="e">
            <v>#N/A</v>
          </cell>
          <cell r="AD73" t="str">
            <v>0161-30</v>
          </cell>
          <cell r="AE73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74">
          <cell r="A74" t="str">
            <v>162-30</v>
          </cell>
          <cell r="B74">
            <v>4032</v>
          </cell>
          <cell r="C74" t="str">
            <v>DE.1.0.7.0</v>
          </cell>
          <cell r="D74" t="str">
            <v>204:232969</v>
          </cell>
          <cell r="E74">
            <v>42581.502152777779</v>
          </cell>
          <cell r="F74">
            <v>42581.50340277778</v>
          </cell>
          <cell r="G74">
            <v>1</v>
          </cell>
          <cell r="H74" t="str">
            <v>204:138</v>
          </cell>
          <cell r="I74">
            <v>42581.537395833337</v>
          </cell>
          <cell r="J74">
            <v>0</v>
          </cell>
          <cell r="K74" t="str">
            <v>4031/4032</v>
          </cell>
          <cell r="L74" t="str">
            <v>BARTLETT</v>
          </cell>
          <cell r="M74">
            <v>3.3993055556493346E-2</v>
          </cell>
          <cell r="N74">
            <v>48.950000001350418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https://search-rtdc-monitor-bjffxe2xuh6vdkpspy63sjmuny.us-east-1.es.amazonaws.com/_plugin/kibana/#/discover/Steve-Slow-Train-Analysis-(2080s-and-2083s)?_g=(refreshInterval:(display:Off,section:0,value:0),time:(from:'2016-07-30 11:03:06-0600',mode:absolute,to:'2016-07-30 13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4" t="str">
            <v>N</v>
          </cell>
          <cell r="X74">
            <v>1</v>
          </cell>
          <cell r="Y74">
            <v>23.296900000000001</v>
          </cell>
          <cell r="Z74">
            <v>1.38E-2</v>
          </cell>
          <cell r="AA74">
            <v>23.283100000000001</v>
          </cell>
          <cell r="AB74" t="e">
            <v>#N/A</v>
          </cell>
          <cell r="AC74" t="e">
            <v>#N/A</v>
          </cell>
          <cell r="AD74" t="str">
            <v>0162-30</v>
          </cell>
          <cell r="AE74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75">
          <cell r="A75" t="str">
            <v>163-30</v>
          </cell>
          <cell r="B75">
            <v>4007</v>
          </cell>
          <cell r="C75" t="str">
            <v>DE.1.0.7.0</v>
          </cell>
          <cell r="D75" t="str">
            <v>204:743</v>
          </cell>
          <cell r="E75">
            <v>42581.478437500002</v>
          </cell>
          <cell r="F75">
            <v>42581.48065972222</v>
          </cell>
          <cell r="G75">
            <v>3</v>
          </cell>
          <cell r="H75" t="str">
            <v>204:233334</v>
          </cell>
          <cell r="I75">
            <v>42581.507291666669</v>
          </cell>
          <cell r="J75">
            <v>0</v>
          </cell>
          <cell r="K75" t="str">
            <v>4007/4008</v>
          </cell>
          <cell r="L75" t="str">
            <v>MOSES</v>
          </cell>
          <cell r="M75">
            <v>2.6631944449036382E-2</v>
          </cell>
          <cell r="N75">
            <v>38.35000000661239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https://search-rtdc-monitor-bjffxe2xuh6vdkpspy63sjmuny.us-east-1.es.amazonaws.com/_plugin/kibana/#/discover/Steve-Slow-Train-Analysis-(2080s-and-2083s)?_g=(refreshInterval:(display:Off,section:0,value:0),time:(from:'2016-07-30 10:28:57-0600',mode:absolute,to:'2016-07-30 13:10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5" t="str">
            <v>N</v>
          </cell>
          <cell r="X75">
            <v>1</v>
          </cell>
          <cell r="Y75">
            <v>7.4300000000000005E-2</v>
          </cell>
          <cell r="Z75">
            <v>23.333400000000001</v>
          </cell>
          <cell r="AA75">
            <v>23.2591</v>
          </cell>
          <cell r="AB75" t="e">
            <v>#N/A</v>
          </cell>
          <cell r="AC75" t="e">
            <v>#N/A</v>
          </cell>
          <cell r="AD75" t="str">
            <v>0163-30</v>
          </cell>
          <cell r="AE75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76">
          <cell r="A76" t="str">
            <v>164-30</v>
          </cell>
          <cell r="B76">
            <v>4043</v>
          </cell>
          <cell r="C76" t="str">
            <v>DE.1.0.7.0</v>
          </cell>
          <cell r="D76" t="str">
            <v>204:232683</v>
          </cell>
          <cell r="E76">
            <v>42581.516574074078</v>
          </cell>
          <cell r="F76">
            <v>42581.518865740742</v>
          </cell>
          <cell r="G76">
            <v>3</v>
          </cell>
          <cell r="H76" t="str">
            <v>204:132</v>
          </cell>
          <cell r="I76">
            <v>42581.546620370369</v>
          </cell>
          <cell r="J76">
            <v>0</v>
          </cell>
          <cell r="K76" t="str">
            <v>4043/4044</v>
          </cell>
          <cell r="L76" t="str">
            <v>MOSES</v>
          </cell>
          <cell r="M76">
            <v>2.7754629627452232E-2</v>
          </cell>
          <cell r="N76">
            <v>39.966666663531214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https://search-rtdc-monitor-bjffxe2xuh6vdkpspy63sjmuny.us-east-1.es.amazonaws.com/_plugin/kibana/#/discover/Steve-Slow-Train-Analysis-(2080s-and-2083s)?_g=(refreshInterval:(display:Off,section:0,value:0),time:(from:'2016-07-30 11:23:52-0600',mode:absolute,to:'2016-07-30 14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6" t="str">
            <v>N</v>
          </cell>
          <cell r="X76">
            <v>1</v>
          </cell>
          <cell r="Y76">
            <v>23.2683</v>
          </cell>
          <cell r="Z76">
            <v>1.32E-2</v>
          </cell>
          <cell r="AA76">
            <v>23.255099999999999</v>
          </cell>
          <cell r="AB76" t="e">
            <v>#N/A</v>
          </cell>
          <cell r="AC76" t="e">
            <v>#N/A</v>
          </cell>
          <cell r="AD76" t="str">
            <v>0164-30</v>
          </cell>
          <cell r="AE76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77">
          <cell r="A77" t="str">
            <v>165-30</v>
          </cell>
          <cell r="B77">
            <v>4016</v>
          </cell>
          <cell r="C77" t="str">
            <v>DE.1.0.7.0</v>
          </cell>
          <cell r="D77" t="str">
            <v>204:446</v>
          </cell>
          <cell r="E77">
            <v>42581.486840277779</v>
          </cell>
          <cell r="F77">
            <v>42581.487916666665</v>
          </cell>
          <cell r="G77">
            <v>1</v>
          </cell>
          <cell r="H77" t="str">
            <v>204:233303</v>
          </cell>
          <cell r="I77">
            <v>42581.51734953704</v>
          </cell>
          <cell r="J77">
            <v>0</v>
          </cell>
          <cell r="K77" t="str">
            <v>4015/4016</v>
          </cell>
          <cell r="L77" t="str">
            <v>REBOLETTI</v>
          </cell>
          <cell r="M77">
            <v>2.9432870374876074E-2</v>
          </cell>
          <cell r="N77">
            <v>42.383333339821547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https://search-rtdc-monitor-bjffxe2xuh6vdkpspy63sjmuny.us-east-1.es.amazonaws.com/_plugin/kibana/#/discover/Steve-Slow-Train-Analysis-(2080s-and-2083s)?_g=(refreshInterval:(display:Off,section:0,value:0),time:(from:'2016-07-30 10:41:03-0600',mode:absolute,to:'2016-07-30 13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7" t="str">
            <v>N</v>
          </cell>
          <cell r="X77">
            <v>1</v>
          </cell>
          <cell r="Y77">
            <v>4.4600000000000001E-2</v>
          </cell>
          <cell r="Z77">
            <v>23.330300000000001</v>
          </cell>
          <cell r="AA77">
            <v>23.285700000000002</v>
          </cell>
          <cell r="AB77" t="e">
            <v>#N/A</v>
          </cell>
          <cell r="AC77" t="e">
            <v>#N/A</v>
          </cell>
          <cell r="AD77" t="str">
            <v>0165-30</v>
          </cell>
          <cell r="AE77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78">
          <cell r="A78" t="str">
            <v>166-30</v>
          </cell>
          <cell r="B78">
            <v>4015</v>
          </cell>
          <cell r="C78" t="str">
            <v>DE.1.0.7.0</v>
          </cell>
          <cell r="D78" t="str">
            <v>204:232992</v>
          </cell>
          <cell r="E78">
            <v>42581.523229166669</v>
          </cell>
          <cell r="F78">
            <v>42581.524502314816</v>
          </cell>
          <cell r="G78">
            <v>1</v>
          </cell>
          <cell r="H78" t="str">
            <v>204:141</v>
          </cell>
          <cell r="I78">
            <v>42581.557372685187</v>
          </cell>
          <cell r="J78">
            <v>0</v>
          </cell>
          <cell r="K78" t="str">
            <v>4015/4016</v>
          </cell>
          <cell r="L78" t="str">
            <v>REBOLETTI</v>
          </cell>
          <cell r="M78">
            <v>3.2870370370801538E-2</v>
          </cell>
          <cell r="N78">
            <v>47.333333333954215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https://search-rtdc-monitor-bjffxe2xuh6vdkpspy63sjmuny.us-east-1.es.amazonaws.com/_plugin/kibana/#/discover/Steve-Slow-Train-Analysis-(2080s-and-2083s)?_g=(refreshInterval:(display:Off,section:0,value:0),time:(from:'2016-07-30 11:33:27-0600',mode:absolute,to:'2016-07-30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8" t="str">
            <v>N</v>
          </cell>
          <cell r="X78">
            <v>1</v>
          </cell>
          <cell r="Y78">
            <v>23.299199999999999</v>
          </cell>
          <cell r="Z78">
            <v>1.41E-2</v>
          </cell>
          <cell r="AA78">
            <v>23.2851</v>
          </cell>
          <cell r="AB78" t="e">
            <v>#N/A</v>
          </cell>
          <cell r="AC78" t="e">
            <v>#N/A</v>
          </cell>
          <cell r="AD78" t="str">
            <v>0166-30</v>
          </cell>
          <cell r="AE78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79">
          <cell r="A79" t="str">
            <v>167-30</v>
          </cell>
          <cell r="B79">
            <v>4029</v>
          </cell>
          <cell r="C79" t="str">
            <v>DE.1.0.7.0</v>
          </cell>
          <cell r="D79" t="str">
            <v>204:460</v>
          </cell>
          <cell r="E79">
            <v>42581.49895833333</v>
          </cell>
          <cell r="F79">
            <v>42581.500451388885</v>
          </cell>
          <cell r="G79">
            <v>2</v>
          </cell>
          <cell r="H79" t="str">
            <v>204:233310</v>
          </cell>
          <cell r="I79">
            <v>42581.525659722225</v>
          </cell>
          <cell r="J79">
            <v>0</v>
          </cell>
          <cell r="K79" t="str">
            <v>4029/4030</v>
          </cell>
          <cell r="L79" t="str">
            <v>BRUDER</v>
          </cell>
          <cell r="M79">
            <v>2.5208333339833189E-2</v>
          </cell>
          <cell r="N79">
            <v>36.300000009359792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https://search-rtdc-monitor-bjffxe2xuh6vdkpspy63sjmuny.us-east-1.es.amazonaws.com/_plugin/kibana/#/discover/Steve-Slow-Train-Analysis-(2080s-and-2083s)?_g=(refreshInterval:(display:Off,section:0,value:0),time:(from:'2016-07-30 10:58:30-0600',mode:absolute,to:'2016-07-30 13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9" t="str">
            <v>N</v>
          </cell>
          <cell r="X79">
            <v>1</v>
          </cell>
          <cell r="Y79">
            <v>4.5999999999999999E-2</v>
          </cell>
          <cell r="Z79">
            <v>23.331</v>
          </cell>
          <cell r="AA79">
            <v>23.285</v>
          </cell>
          <cell r="AB79" t="e">
            <v>#N/A</v>
          </cell>
          <cell r="AC79" t="e">
            <v>#N/A</v>
          </cell>
          <cell r="AD79" t="str">
            <v>0167-30</v>
          </cell>
          <cell r="AE79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80">
          <cell r="A80" t="str">
            <v>168-30</v>
          </cell>
          <cell r="B80">
            <v>4030</v>
          </cell>
          <cell r="C80" t="str">
            <v>DE.1.0.7.0</v>
          </cell>
          <cell r="D80" t="str">
            <v>204:232989</v>
          </cell>
          <cell r="E80">
            <v>42581.534062500003</v>
          </cell>
          <cell r="F80">
            <v>42581.536134259259</v>
          </cell>
          <cell r="G80">
            <v>2</v>
          </cell>
          <cell r="H80" t="str">
            <v>204:158</v>
          </cell>
          <cell r="I80">
            <v>42581.565821759257</v>
          </cell>
          <cell r="J80">
            <v>0</v>
          </cell>
          <cell r="K80" t="str">
            <v>4029/4030</v>
          </cell>
          <cell r="L80" t="str">
            <v>BRUDER</v>
          </cell>
          <cell r="M80">
            <v>2.9687499998544808E-2</v>
          </cell>
          <cell r="N80">
            <v>42.749999997904524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https://search-rtdc-monitor-bjffxe2xuh6vdkpspy63sjmuny.us-east-1.es.amazonaws.com/_plugin/kibana/#/discover/Steve-Slow-Train-Analysis-(2080s-and-2083s)?_g=(refreshInterval:(display:Off,section:0,value:0),time:(from:'2016-07-30 11:49:03-0600',mode:absolute,to:'2016-07-30 14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0" t="str">
            <v>N</v>
          </cell>
          <cell r="X80">
            <v>1</v>
          </cell>
          <cell r="Y80">
            <v>23.2989</v>
          </cell>
          <cell r="Z80">
            <v>1.5800000000000002E-2</v>
          </cell>
          <cell r="AA80">
            <v>23.283100000000001</v>
          </cell>
          <cell r="AB80" t="e">
            <v>#N/A</v>
          </cell>
          <cell r="AC80" t="e">
            <v>#N/A</v>
          </cell>
          <cell r="AD80" t="str">
            <v>0168-30</v>
          </cell>
          <cell r="AE80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81">
          <cell r="A81" t="str">
            <v>169-30</v>
          </cell>
          <cell r="B81">
            <v>4014</v>
          </cell>
          <cell r="C81" t="str">
            <v>DE.1.0.7.0</v>
          </cell>
          <cell r="D81" t="str">
            <v>204:870</v>
          </cell>
          <cell r="E81">
            <v>42581.506203703706</v>
          </cell>
          <cell r="F81">
            <v>42581.511053240742</v>
          </cell>
          <cell r="G81">
            <v>6</v>
          </cell>
          <cell r="H81" t="str">
            <v>204:233293</v>
          </cell>
          <cell r="I81">
            <v>42581.537094907406</v>
          </cell>
          <cell r="J81">
            <v>0</v>
          </cell>
          <cell r="K81" t="str">
            <v>4013/4014</v>
          </cell>
          <cell r="L81" t="str">
            <v>MAYBERRY</v>
          </cell>
          <cell r="M81">
            <v>2.6041666664241347E-2</v>
          </cell>
          <cell r="N81">
            <v>37.49999999650754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https://search-rtdc-monitor-bjffxe2xuh6vdkpspy63sjmuny.us-east-1.es.amazonaws.com/_plugin/kibana/#/discover/Steve-Slow-Train-Analysis-(2080s-and-2083s)?_g=(refreshInterval:(display:Off,section:0,value:0),time:(from:'2016-07-30 11:08:56-0600',mode:absolute,to:'2016-07-30 13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1" t="str">
            <v>N</v>
          </cell>
          <cell r="X81">
            <v>1</v>
          </cell>
          <cell r="Y81">
            <v>8.6999999999999994E-2</v>
          </cell>
          <cell r="Z81">
            <v>23.3293</v>
          </cell>
          <cell r="AA81">
            <v>23.2423</v>
          </cell>
          <cell r="AB81" t="e">
            <v>#N/A</v>
          </cell>
          <cell r="AC81" t="e">
            <v>#N/A</v>
          </cell>
          <cell r="AD81" t="str">
            <v>0169-30</v>
          </cell>
          <cell r="AE81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82">
          <cell r="A82" t="str">
            <v>170-30</v>
          </cell>
          <cell r="B82">
            <v>4012</v>
          </cell>
          <cell r="C82" t="str">
            <v>DE.1.0.7.0</v>
          </cell>
          <cell r="D82" t="str">
            <v>204:232644</v>
          </cell>
          <cell r="E82">
            <v>42581.544490740744</v>
          </cell>
          <cell r="F82">
            <v>42581.547280092593</v>
          </cell>
          <cell r="G82">
            <v>4</v>
          </cell>
          <cell r="H82" t="str">
            <v>204:185</v>
          </cell>
          <cell r="I82">
            <v>42581.578657407408</v>
          </cell>
          <cell r="J82">
            <v>1</v>
          </cell>
          <cell r="K82" t="str">
            <v>4011/4012</v>
          </cell>
          <cell r="L82" t="str">
            <v>MAYBERRY</v>
          </cell>
          <cell r="M82">
            <v>3.1377314815472346E-2</v>
          </cell>
          <cell r="N82">
            <v>45.183333334280178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https://search-rtdc-monitor-bjffxe2xuh6vdkpspy63sjmuny.us-east-1.es.amazonaws.com/_plugin/kibana/#/discover/Steve-Slow-Train-Analysis-(2080s-and-2083s)?_g=(refreshInterval:(display:Off,section:0,value:0),time:(from:'2016-07-30 12:04:04-0600',mode:absolute,to:'2016-07-30 14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2" t="str">
            <v>N</v>
          </cell>
          <cell r="X82">
            <v>1</v>
          </cell>
          <cell r="Y82">
            <v>23.264399999999998</v>
          </cell>
          <cell r="Z82">
            <v>1.8499999999999999E-2</v>
          </cell>
          <cell r="AA82">
            <v>23.245899999999999</v>
          </cell>
          <cell r="AB82">
            <v>1</v>
          </cell>
          <cell r="AC82" t="str">
            <v>TRACK WARRANT AUTHORITY</v>
          </cell>
          <cell r="AD82" t="str">
            <v>0170-30</v>
          </cell>
          <cell r="AE82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83">
          <cell r="A83" t="str">
            <v>171-30</v>
          </cell>
          <cell r="B83">
            <v>4018</v>
          </cell>
          <cell r="C83" t="str">
            <v>DE.1.0.7.0</v>
          </cell>
          <cell r="D83" t="str">
            <v>204:446</v>
          </cell>
          <cell r="E83">
            <v>42581.518888888888</v>
          </cell>
          <cell r="F83">
            <v>42581.52</v>
          </cell>
          <cell r="G83">
            <v>1</v>
          </cell>
          <cell r="H83" t="str">
            <v>204:233317</v>
          </cell>
          <cell r="I83">
            <v>42581.546400462961</v>
          </cell>
          <cell r="J83">
            <v>0</v>
          </cell>
          <cell r="K83" t="str">
            <v>4017/4018</v>
          </cell>
          <cell r="L83" t="str">
            <v>WEBSTER</v>
          </cell>
          <cell r="M83">
            <v>2.6400462964375038E-2</v>
          </cell>
          <cell r="N83">
            <v>38.016666668700054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https://search-rtdc-monitor-bjffxe2xuh6vdkpspy63sjmuny.us-east-1.es.amazonaws.com/_plugin/kibana/#/discover/Steve-Slow-Train-Analysis-(2080s-and-2083s)?_g=(refreshInterval:(display:Off,section:0,value:0),time:(from:'2016-07-30 11:27:12-0600',mode:absolute,to:'2016-07-30 14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3" t="str">
            <v>N</v>
          </cell>
          <cell r="X83">
            <v>1</v>
          </cell>
          <cell r="Y83">
            <v>4.4600000000000001E-2</v>
          </cell>
          <cell r="Z83">
            <v>23.331700000000001</v>
          </cell>
          <cell r="AA83">
            <v>23.287100000000002</v>
          </cell>
          <cell r="AB83" t="e">
            <v>#N/A</v>
          </cell>
          <cell r="AC83" t="e">
            <v>#N/A</v>
          </cell>
          <cell r="AD83" t="str">
            <v>0171-30</v>
          </cell>
          <cell r="AE83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84">
          <cell r="A84" t="str">
            <v>172-30</v>
          </cell>
          <cell r="B84">
            <v>4017</v>
          </cell>
          <cell r="C84" t="str">
            <v>DE.1.0.7.0</v>
          </cell>
          <cell r="D84" t="str">
            <v>204:232989</v>
          </cell>
          <cell r="E84">
            <v>42581.551712962966</v>
          </cell>
          <cell r="F84">
            <v>42581.553148148145</v>
          </cell>
          <cell r="G84">
            <v>2</v>
          </cell>
          <cell r="H84" t="str">
            <v>204:143</v>
          </cell>
          <cell r="I84">
            <v>42581.586886574078</v>
          </cell>
          <cell r="J84">
            <v>0</v>
          </cell>
          <cell r="K84" t="str">
            <v>4017/4018</v>
          </cell>
          <cell r="L84" t="str">
            <v>WEBSTER</v>
          </cell>
          <cell r="M84">
            <v>3.3738425932824612E-2</v>
          </cell>
          <cell r="N84">
            <v>48.583333343267441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https://search-rtdc-monitor-bjffxe2xuh6vdkpspy63sjmuny.us-east-1.es.amazonaws.com/_plugin/kibana/#/discover/Steve-Slow-Train-Analysis-(2080s-and-2083s)?_g=(refreshInterval:(display:Off,section:0,value:0),time:(from:'2016-07-30 12:14:28-0600',mode:absolute,to:'2016-07-30 15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4" t="str">
            <v>N</v>
          </cell>
          <cell r="X84">
            <v>1</v>
          </cell>
          <cell r="Y84">
            <v>23.2989</v>
          </cell>
          <cell r="Z84">
            <v>1.43E-2</v>
          </cell>
          <cell r="AA84">
            <v>23.284600000000001</v>
          </cell>
          <cell r="AB84" t="e">
            <v>#N/A</v>
          </cell>
          <cell r="AC84" t="e">
            <v>#N/A</v>
          </cell>
          <cell r="AD84" t="str">
            <v>0172-30</v>
          </cell>
          <cell r="AE84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85">
          <cell r="A85" t="str">
            <v>173-30</v>
          </cell>
          <cell r="B85">
            <v>4027</v>
          </cell>
          <cell r="C85" t="str">
            <v>DE.1.0.7.0</v>
          </cell>
          <cell r="D85" t="str">
            <v>204:457</v>
          </cell>
          <cell r="E85">
            <v>42581.529027777775</v>
          </cell>
          <cell r="F85">
            <v>42581.530289351853</v>
          </cell>
          <cell r="G85">
            <v>1</v>
          </cell>
          <cell r="H85" t="str">
            <v>204:233270</v>
          </cell>
          <cell r="I85">
            <v>42581.558761574073</v>
          </cell>
          <cell r="J85">
            <v>1</v>
          </cell>
          <cell r="K85" t="str">
            <v>4027/4028</v>
          </cell>
          <cell r="L85" t="str">
            <v>STEWART</v>
          </cell>
          <cell r="M85">
            <v>2.8472222220443655E-2</v>
          </cell>
          <cell r="N85">
            <v>40.999999997438863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https://search-rtdc-monitor-bjffxe2xuh6vdkpspy63sjmuny.us-east-1.es.amazonaws.com/_plugin/kibana/#/discover/Steve-Slow-Train-Analysis-(2080s-and-2083s)?_g=(refreshInterval:(display:Off,section:0,value:0),time:(from:'2016-07-30 11:41:48-0600',mode:absolute,to:'2016-07-30 14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5" t="str">
            <v>N</v>
          </cell>
          <cell r="X85">
            <v>1</v>
          </cell>
          <cell r="Y85">
            <v>4.5699999999999998E-2</v>
          </cell>
          <cell r="Z85">
            <v>23.327000000000002</v>
          </cell>
          <cell r="AA85">
            <v>23.281300000000002</v>
          </cell>
          <cell r="AB85" t="e">
            <v>#N/A</v>
          </cell>
          <cell r="AC85" t="e">
            <v>#N/A</v>
          </cell>
          <cell r="AD85" t="str">
            <v>0173-30</v>
          </cell>
          <cell r="AE85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86">
          <cell r="A86" t="str">
            <v>174-30</v>
          </cell>
          <cell r="B86">
            <v>4028</v>
          </cell>
          <cell r="C86" t="str">
            <v>DE.1.0.7.0</v>
          </cell>
          <cell r="D86" t="str">
            <v>204:232948</v>
          </cell>
          <cell r="E86">
            <v>42581.566874999997</v>
          </cell>
          <cell r="F86">
            <v>42581.56790509259</v>
          </cell>
          <cell r="G86">
            <v>1</v>
          </cell>
          <cell r="H86" t="str">
            <v>204:152</v>
          </cell>
          <cell r="I86">
            <v>42581.599050925928</v>
          </cell>
          <cell r="J86">
            <v>0</v>
          </cell>
          <cell r="K86" t="str">
            <v>4027/4028</v>
          </cell>
          <cell r="L86" t="str">
            <v>STEWART</v>
          </cell>
          <cell r="M86">
            <v>3.1145833338086959E-2</v>
          </cell>
          <cell r="N86">
            <v>44.850000006845221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https://search-rtdc-monitor-bjffxe2xuh6vdkpspy63sjmuny.us-east-1.es.amazonaws.com/_plugin/kibana/#/discover/Steve-Slow-Train-Analysis-(2080s-and-2083s)?_g=(refreshInterval:(display:Off,section:0,value:0),time:(from:'2016-07-30 12:36:18-0600',mode:absolute,to:'2016-07-30 15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6" t="str">
            <v>N</v>
          </cell>
          <cell r="X86">
            <v>1</v>
          </cell>
          <cell r="Y86">
            <v>23.294799999999999</v>
          </cell>
          <cell r="Z86">
            <v>1.52E-2</v>
          </cell>
          <cell r="AA86">
            <v>23.279599999999999</v>
          </cell>
          <cell r="AB86" t="e">
            <v>#N/A</v>
          </cell>
          <cell r="AC86" t="e">
            <v>#N/A</v>
          </cell>
          <cell r="AD86" t="str">
            <v>0174-30</v>
          </cell>
          <cell r="AE86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87">
          <cell r="A87" t="str">
            <v>175-30</v>
          </cell>
          <cell r="B87">
            <v>4031</v>
          </cell>
          <cell r="C87" t="str">
            <v>DE.1.0.7.0</v>
          </cell>
          <cell r="D87" t="str">
            <v>204:464</v>
          </cell>
          <cell r="E87">
            <v>42581.539074074077</v>
          </cell>
          <cell r="F87">
            <v>42581.539837962962</v>
          </cell>
          <cell r="G87">
            <v>1</v>
          </cell>
          <cell r="H87" t="str">
            <v>204:233285</v>
          </cell>
          <cell r="I87">
            <v>42581.568310185183</v>
          </cell>
          <cell r="J87">
            <v>0</v>
          </cell>
          <cell r="K87" t="str">
            <v>4031/4032</v>
          </cell>
          <cell r="L87" t="str">
            <v>BARTLETT</v>
          </cell>
          <cell r="M87">
            <v>2.8472222220443655E-2</v>
          </cell>
          <cell r="N87">
            <v>40.999999997438863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https://search-rtdc-monitor-bjffxe2xuh6vdkpspy63sjmuny.us-east-1.es.amazonaws.com/_plugin/kibana/#/discover/Steve-Slow-Train-Analysis-(2080s-and-2083s)?_g=(refreshInterval:(display:Off,section:0,value:0),time:(from:'2016-07-30 11:56:16-0600',mode:absolute,to:'2016-07-30 14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7" t="str">
            <v>N</v>
          </cell>
          <cell r="X87">
            <v>1</v>
          </cell>
          <cell r="Y87">
            <v>4.6399999999999997E-2</v>
          </cell>
          <cell r="Z87">
            <v>23.328499999999998</v>
          </cell>
          <cell r="AA87">
            <v>23.2821</v>
          </cell>
          <cell r="AB87" t="e">
            <v>#N/A</v>
          </cell>
          <cell r="AC87" t="e">
            <v>#N/A</v>
          </cell>
          <cell r="AD87" t="str">
            <v>0175-30</v>
          </cell>
          <cell r="AE87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88">
          <cell r="A88" t="str">
            <v>176-30</v>
          </cell>
          <cell r="B88">
            <v>4032</v>
          </cell>
          <cell r="C88" t="str">
            <v>DE.1.0.7.0</v>
          </cell>
          <cell r="D88" t="str">
            <v>204:232979</v>
          </cell>
          <cell r="E88">
            <v>42581.575844907406</v>
          </cell>
          <cell r="F88">
            <v>42581.577222222222</v>
          </cell>
          <cell r="G88">
            <v>1</v>
          </cell>
          <cell r="H88" t="str">
            <v>204:167</v>
          </cell>
          <cell r="I88">
            <v>42581.6090625</v>
          </cell>
          <cell r="J88">
            <v>1</v>
          </cell>
          <cell r="K88" t="str">
            <v>4031/4032</v>
          </cell>
          <cell r="L88" t="str">
            <v>BARTLETT</v>
          </cell>
          <cell r="M88">
            <v>3.1840277777519077E-2</v>
          </cell>
          <cell r="N88">
            <v>45.849999999627471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https://search-rtdc-monitor-bjffxe2xuh6vdkpspy63sjmuny.us-east-1.es.amazonaws.com/_plugin/kibana/#/discover/Steve-Slow-Train-Analysis-(2080s-and-2083s)?_g=(refreshInterval:(display:Off,section:0,value:0),time:(from:'2016-07-30 12:49:13-0600',mode:absolute,to:'2016-07-30 15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8" t="str">
            <v>N</v>
          </cell>
          <cell r="X88">
            <v>1</v>
          </cell>
          <cell r="Y88">
            <v>23.297899999999998</v>
          </cell>
          <cell r="Z88">
            <v>1.67E-2</v>
          </cell>
          <cell r="AA88">
            <v>23.281199999999998</v>
          </cell>
          <cell r="AB88">
            <v>133166</v>
          </cell>
          <cell r="AC88" t="str">
            <v>SIGNAL</v>
          </cell>
          <cell r="AD88" t="str">
            <v>0176-30</v>
          </cell>
          <cell r="AE88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89">
          <cell r="A89" t="str">
            <v>177-30</v>
          </cell>
          <cell r="B89">
            <v>4007</v>
          </cell>
          <cell r="C89" t="str">
            <v>DE.1.0.7.0</v>
          </cell>
          <cell r="D89" t="str">
            <v>204:746</v>
          </cell>
          <cell r="E89">
            <v>42581.549849537034</v>
          </cell>
          <cell r="F89">
            <v>42581.551793981482</v>
          </cell>
          <cell r="G89">
            <v>2</v>
          </cell>
          <cell r="H89" t="str">
            <v>204:233353</v>
          </cell>
          <cell r="I89">
            <v>42581.580081018517</v>
          </cell>
          <cell r="J89">
            <v>0</v>
          </cell>
          <cell r="K89" t="str">
            <v>4007/4008</v>
          </cell>
          <cell r="L89" t="str">
            <v>MOSES</v>
          </cell>
          <cell r="M89">
            <v>2.8287037035624962E-2</v>
          </cell>
          <cell r="N89">
            <v>40.733333331299946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https://search-rtdc-monitor-bjffxe2xuh6vdkpspy63sjmuny.us-east-1.es.amazonaws.com/_plugin/kibana/#/discover/Steve-Slow-Train-Analysis-(2080s-and-2083s)?_g=(refreshInterval:(display:Off,section:0,value:0),time:(from:'2016-07-30 12:11:47-0600',mode:absolute,to:'2016-07-30 14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9" t="str">
            <v>N</v>
          </cell>
          <cell r="X89">
            <v>1</v>
          </cell>
          <cell r="Y89">
            <v>7.46E-2</v>
          </cell>
          <cell r="Z89">
            <v>23.3353</v>
          </cell>
          <cell r="AA89">
            <v>23.2607</v>
          </cell>
          <cell r="AB89" t="e">
            <v>#N/A</v>
          </cell>
          <cell r="AC89" t="e">
            <v>#N/A</v>
          </cell>
          <cell r="AD89" t="str">
            <v>0177-30</v>
          </cell>
          <cell r="AE89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90">
          <cell r="A90" t="str">
            <v>178-30</v>
          </cell>
          <cell r="B90">
            <v>4043</v>
          </cell>
          <cell r="C90" t="str">
            <v>DE.1.0.7.0</v>
          </cell>
          <cell r="D90" t="str">
            <v>204:232644</v>
          </cell>
          <cell r="E90">
            <v>42581.586377314816</v>
          </cell>
          <cell r="F90">
            <v>42581.588194444441</v>
          </cell>
          <cell r="G90">
            <v>2</v>
          </cell>
          <cell r="H90" t="str">
            <v>204:161</v>
          </cell>
          <cell r="I90">
            <v>42581.619328703702</v>
          </cell>
          <cell r="J90">
            <v>0</v>
          </cell>
          <cell r="K90" t="str">
            <v>4043/4044</v>
          </cell>
          <cell r="L90" t="str">
            <v>MOSES</v>
          </cell>
          <cell r="M90">
            <v>3.1134259261307307E-2</v>
          </cell>
          <cell r="N90">
            <v>44.833333336282521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https://search-rtdc-monitor-bjffxe2xuh6vdkpspy63sjmuny.us-east-1.es.amazonaws.com/_plugin/kibana/#/discover/Steve-Slow-Train-Analysis-(2080s-and-2083s)?_g=(refreshInterval:(display:Off,section:0,value:0),time:(from:'2016-07-30 13:04:23-0600',mode:absolute,to:'2016-07-30 15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0" t="str">
            <v>N</v>
          </cell>
          <cell r="X90">
            <v>1</v>
          </cell>
          <cell r="Y90">
            <v>23.264399999999998</v>
          </cell>
          <cell r="Z90">
            <v>1.61E-2</v>
          </cell>
          <cell r="AA90">
            <v>23.248299999999997</v>
          </cell>
          <cell r="AB90" t="e">
            <v>#N/A</v>
          </cell>
          <cell r="AC90" t="e">
            <v>#N/A</v>
          </cell>
          <cell r="AD90" t="str">
            <v>0178-30</v>
          </cell>
          <cell r="AE90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91">
          <cell r="A91" t="str">
            <v>179-30</v>
          </cell>
          <cell r="B91">
            <v>4016</v>
          </cell>
          <cell r="C91" t="str">
            <v>DE.1.0.7.0</v>
          </cell>
          <cell r="D91" t="str">
            <v>204:455</v>
          </cell>
          <cell r="E91">
            <v>42581.558969907404</v>
          </cell>
          <cell r="F91">
            <v>42581.560358796298</v>
          </cell>
          <cell r="G91">
            <v>2</v>
          </cell>
          <cell r="H91" t="str">
            <v>204:233306</v>
          </cell>
          <cell r="I91">
            <v>42581.587893518517</v>
          </cell>
          <cell r="J91">
            <v>1</v>
          </cell>
          <cell r="K91" t="str">
            <v>4015/4016</v>
          </cell>
          <cell r="L91" t="str">
            <v>REBOLETTI</v>
          </cell>
          <cell r="M91">
            <v>2.753472221957054E-2</v>
          </cell>
          <cell r="N91">
            <v>39.649999996181577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https://search-rtdc-monitor-bjffxe2xuh6vdkpspy63sjmuny.us-east-1.es.amazonaws.com/_plugin/kibana/#/discover/Steve-Slow-Train-Analysis-(2080s-and-2083s)?_g=(refreshInterval:(display:Off,section:0,value:0),time:(from:'2016-07-30 12:24:55-0600',mode:absolute,to:'2016-07-30 15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1" t="str">
            <v>N</v>
          </cell>
          <cell r="X91">
            <v>1</v>
          </cell>
          <cell r="Y91">
            <v>4.5499999999999999E-2</v>
          </cell>
          <cell r="Z91">
            <v>23.3306</v>
          </cell>
          <cell r="AA91">
            <v>23.2851</v>
          </cell>
          <cell r="AB91">
            <v>63069</v>
          </cell>
          <cell r="AC91" t="str">
            <v>GRADE CROSSING</v>
          </cell>
          <cell r="AD91" t="str">
            <v>0179-30</v>
          </cell>
          <cell r="AE91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92">
          <cell r="A92" t="str">
            <v>180-30</v>
          </cell>
          <cell r="B92">
            <v>4015</v>
          </cell>
          <cell r="C92" t="str">
            <v>DE.1.0.7.0</v>
          </cell>
          <cell r="D92" t="str">
            <v>204:232987</v>
          </cell>
          <cell r="E92">
            <v>42581.593854166669</v>
          </cell>
          <cell r="F92">
            <v>42581.594965277778</v>
          </cell>
          <cell r="G92">
            <v>1</v>
          </cell>
          <cell r="H92" t="str">
            <v>204:149</v>
          </cell>
          <cell r="I92">
            <v>42581.628692129627</v>
          </cell>
          <cell r="J92">
            <v>0</v>
          </cell>
          <cell r="K92" t="str">
            <v>4015/4016</v>
          </cell>
          <cell r="L92" t="str">
            <v>REBOLETTI</v>
          </cell>
          <cell r="M92">
            <v>3.3726851848769002E-2</v>
          </cell>
          <cell r="N92">
            <v>48.566666662227362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https://search-rtdc-monitor-bjffxe2xuh6vdkpspy63sjmuny.us-east-1.es.amazonaws.com/_plugin/kibana/#/discover/Steve-Slow-Train-Analysis-(2080s-and-2083s)?_g=(refreshInterval:(display:Off,section:0,value:0),time:(from:'2016-07-30 13:15:09-0600',mode:absolute,to:'2016-07-30 16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2" t="str">
            <v>N</v>
          </cell>
          <cell r="X92">
            <v>1</v>
          </cell>
          <cell r="Y92">
            <v>23.2987</v>
          </cell>
          <cell r="Z92">
            <v>1.49E-2</v>
          </cell>
          <cell r="AA92">
            <v>23.283799999999999</v>
          </cell>
          <cell r="AB92" t="e">
            <v>#N/A</v>
          </cell>
          <cell r="AC92" t="e">
            <v>#N/A</v>
          </cell>
          <cell r="AD92" t="str">
            <v>0180-30</v>
          </cell>
          <cell r="AE92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93">
          <cell r="A93" t="str">
            <v>181-30</v>
          </cell>
          <cell r="B93">
            <v>4029</v>
          </cell>
          <cell r="C93" t="str">
            <v>DE.1.0.7.0</v>
          </cell>
          <cell r="D93" t="str">
            <v>204:458</v>
          </cell>
          <cell r="E93">
            <v>42581.568460648145</v>
          </cell>
          <cell r="F93">
            <v>42581.569826388892</v>
          </cell>
          <cell r="G93">
            <v>1</v>
          </cell>
          <cell r="H93" t="str">
            <v>204:233295</v>
          </cell>
          <cell r="I93">
            <v>42581.599444444444</v>
          </cell>
          <cell r="J93">
            <v>0</v>
          </cell>
          <cell r="K93" t="str">
            <v>4029/4030</v>
          </cell>
          <cell r="L93" t="str">
            <v>BRUDER</v>
          </cell>
          <cell r="M93">
            <v>2.9618055552418809E-2</v>
          </cell>
          <cell r="N93">
            <v>42.649999995483086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https://search-rtdc-monitor-bjffxe2xuh6vdkpspy63sjmuny.us-east-1.es.amazonaws.com/_plugin/kibana/#/discover/Steve-Slow-Train-Analysis-(2080s-and-2083s)?_g=(refreshInterval:(display:Off,section:0,value:0),time:(from:'2016-07-30 12:38:35-0600',mode:absolute,to:'2016-07-30 15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3" t="str">
            <v>N</v>
          </cell>
          <cell r="X93">
            <v>1</v>
          </cell>
          <cell r="Y93">
            <v>4.58E-2</v>
          </cell>
          <cell r="Z93">
            <v>23.329499999999999</v>
          </cell>
          <cell r="AA93">
            <v>23.2837</v>
          </cell>
          <cell r="AB93" t="e">
            <v>#N/A</v>
          </cell>
          <cell r="AC93" t="e">
            <v>#N/A</v>
          </cell>
          <cell r="AD93" t="str">
            <v>0181-30</v>
          </cell>
          <cell r="AE93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94">
          <cell r="A94" t="str">
            <v>182-30</v>
          </cell>
          <cell r="B94">
            <v>4030</v>
          </cell>
          <cell r="C94" t="str">
            <v>DE.1.0.7.0</v>
          </cell>
          <cell r="D94" t="str">
            <v>204:232973</v>
          </cell>
          <cell r="E94">
            <v>42581.608067129629</v>
          </cell>
          <cell r="F94">
            <v>42581.6090625</v>
          </cell>
          <cell r="G94">
            <v>1</v>
          </cell>
          <cell r="H94" t="str">
            <v>204:149</v>
          </cell>
          <cell r="I94">
            <v>42581.63858796296</v>
          </cell>
          <cell r="J94">
            <v>0</v>
          </cell>
          <cell r="K94" t="str">
            <v>4029/4030</v>
          </cell>
          <cell r="L94" t="str">
            <v>BRUDER</v>
          </cell>
          <cell r="M94">
            <v>2.9525462960009463E-2</v>
          </cell>
          <cell r="N94">
            <v>42.516666662413627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https://search-rtdc-monitor-bjffxe2xuh6vdkpspy63sjmuny.us-east-1.es.amazonaws.com/_plugin/kibana/#/discover/Steve-Slow-Train-Analysis-(2080s-and-2083s)?_g=(refreshInterval:(display:Off,section:0,value:0),time:(from:'2016-07-30 13:35:37-0600',mode:absolute,to:'2016-07-30 16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4" t="str">
            <v>N</v>
          </cell>
          <cell r="X94">
            <v>1</v>
          </cell>
          <cell r="Y94">
            <v>23.2973</v>
          </cell>
          <cell r="Z94">
            <v>1.49E-2</v>
          </cell>
          <cell r="AA94">
            <v>23.282399999999999</v>
          </cell>
          <cell r="AB94" t="e">
            <v>#N/A</v>
          </cell>
          <cell r="AC94" t="e">
            <v>#N/A</v>
          </cell>
          <cell r="AD94" t="str">
            <v>0182-30</v>
          </cell>
          <cell r="AE94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95">
          <cell r="A95" t="str">
            <v>183-30</v>
          </cell>
          <cell r="B95">
            <v>4014</v>
          </cell>
          <cell r="C95" t="str">
            <v>DE.1.0.7.0</v>
          </cell>
          <cell r="D95" t="str">
            <v>204:1229</v>
          </cell>
          <cell r="E95">
            <v>42581.580659722225</v>
          </cell>
          <cell r="F95">
            <v>42581.584224537037</v>
          </cell>
          <cell r="G95">
            <v>5</v>
          </cell>
          <cell r="H95" t="str">
            <v>204:233291</v>
          </cell>
          <cell r="I95">
            <v>42581.609965277778</v>
          </cell>
          <cell r="J95">
            <v>0</v>
          </cell>
          <cell r="K95" t="str">
            <v>4013/4014</v>
          </cell>
          <cell r="L95" t="str">
            <v>MAYBERRY</v>
          </cell>
          <cell r="M95">
            <v>2.5740740740729962E-2</v>
          </cell>
          <cell r="N95">
            <v>37.066666666651145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https://search-rtdc-monitor-bjffxe2xuh6vdkpspy63sjmuny.us-east-1.es.amazonaws.com/_plugin/kibana/#/discover/Steve-Slow-Train-Analysis-(2080s-and-2083s)?_g=(refreshInterval:(display:Off,section:0,value:0),time:(from:'2016-07-30 12:56:09-0600',mode:absolute,to:'2016-07-30 15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N</v>
          </cell>
          <cell r="X95">
            <v>1</v>
          </cell>
          <cell r="Y95">
            <v>0.1229</v>
          </cell>
          <cell r="Z95">
            <v>23.3291</v>
          </cell>
          <cell r="AA95">
            <v>23.206199999999999</v>
          </cell>
          <cell r="AB95" t="e">
            <v>#N/A</v>
          </cell>
          <cell r="AC95" t="e">
            <v>#N/A</v>
          </cell>
          <cell r="AD95" t="str">
            <v>0183-30</v>
          </cell>
          <cell r="AE95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96">
          <cell r="A96" t="str">
            <v>184-30</v>
          </cell>
          <cell r="B96">
            <v>4012</v>
          </cell>
          <cell r="C96" t="str">
            <v>DE.1.0.7.0</v>
          </cell>
          <cell r="D96" t="str">
            <v>204:232649</v>
          </cell>
          <cell r="E96">
            <v>42581.619131944448</v>
          </cell>
          <cell r="F96">
            <v>42581.620185185187</v>
          </cell>
          <cell r="G96">
            <v>1</v>
          </cell>
          <cell r="H96" t="str">
            <v>204:172</v>
          </cell>
          <cell r="I96">
            <v>42581.651412037034</v>
          </cell>
          <cell r="J96">
            <v>2</v>
          </cell>
          <cell r="K96" t="str">
            <v>4011/4012</v>
          </cell>
          <cell r="L96" t="str">
            <v>MAYBERRY</v>
          </cell>
          <cell r="M96">
            <v>3.1226851846440695E-2</v>
          </cell>
          <cell r="N96">
            <v>44.966666658874601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https://search-rtdc-monitor-bjffxe2xuh6vdkpspy63sjmuny.us-east-1.es.amazonaws.com/_plugin/kibana/#/discover/Steve-Slow-Train-Analysis-(2080s-and-2083s)?_g=(refreshInterval:(display:Off,section:0,value:0),time:(from:'2016-07-30 13:51:33-0600',mode:absolute,to:'2016-07-30 16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6" t="str">
            <v>N</v>
          </cell>
          <cell r="X96">
            <v>1</v>
          </cell>
          <cell r="Y96">
            <v>23.264900000000001</v>
          </cell>
          <cell r="Z96">
            <v>1.72E-2</v>
          </cell>
          <cell r="AA96">
            <v>23.247700000000002</v>
          </cell>
          <cell r="AB96">
            <v>30562</v>
          </cell>
          <cell r="AC96" t="str">
            <v>PERMANENT SPEED RESTRICTION</v>
          </cell>
          <cell r="AD96" t="str">
            <v>0184-30</v>
          </cell>
          <cell r="AE96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97">
          <cell r="A97" t="str">
            <v>185-30</v>
          </cell>
          <cell r="B97">
            <v>4018</v>
          </cell>
          <cell r="C97" t="str">
            <v>DE.1.0.7.0</v>
          </cell>
          <cell r="D97" t="str">
            <v>204:458</v>
          </cell>
          <cell r="E97">
            <v>42581.588206018518</v>
          </cell>
          <cell r="F97">
            <v>42581.589803240742</v>
          </cell>
          <cell r="G97">
            <v>2</v>
          </cell>
          <cell r="H97" t="str">
            <v>204:233309</v>
          </cell>
          <cell r="I97">
            <v>42581.619131944448</v>
          </cell>
          <cell r="J97">
            <v>0</v>
          </cell>
          <cell r="K97" t="str">
            <v>4017/4018</v>
          </cell>
          <cell r="L97" t="str">
            <v>WEBSTER</v>
          </cell>
          <cell r="M97">
            <v>2.9328703705687076E-2</v>
          </cell>
          <cell r="N97">
            <v>42.233333336189389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https://search-rtdc-monitor-bjffxe2xuh6vdkpspy63sjmuny.us-east-1.es.amazonaws.com/_plugin/kibana/#/discover/Steve-Slow-Train-Analysis-(2080s-and-2083s)?_g=(refreshInterval:(display:Off,section:0,value:0),time:(from:'2016-07-30 13:07:01-0600',mode:absolute,to:'2016-07-30 15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7" t="str">
            <v>N</v>
          </cell>
          <cell r="X97">
            <v>1</v>
          </cell>
          <cell r="Y97">
            <v>4.58E-2</v>
          </cell>
          <cell r="Z97">
            <v>23.3309</v>
          </cell>
          <cell r="AA97">
            <v>23.2851</v>
          </cell>
          <cell r="AB97" t="e">
            <v>#N/A</v>
          </cell>
          <cell r="AC97" t="e">
            <v>#N/A</v>
          </cell>
          <cell r="AD97" t="str">
            <v>0185-30</v>
          </cell>
          <cell r="AE97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98">
          <cell r="A98" t="str">
            <v>186-30</v>
          </cell>
          <cell r="B98">
            <v>4017</v>
          </cell>
          <cell r="C98" t="str">
            <v>DE.1.0.7.0</v>
          </cell>
          <cell r="D98" t="str">
            <v>204:232984</v>
          </cell>
          <cell r="E98">
            <v>42581.625243055554</v>
          </cell>
          <cell r="F98">
            <v>42581.626145833332</v>
          </cell>
          <cell r="G98">
            <v>1</v>
          </cell>
          <cell r="H98" t="str">
            <v>204:161</v>
          </cell>
          <cell r="I98">
            <v>42581.661712962959</v>
          </cell>
          <cell r="J98">
            <v>1</v>
          </cell>
          <cell r="K98" t="str">
            <v>4017/4018</v>
          </cell>
          <cell r="L98" t="str">
            <v>WEBSTER</v>
          </cell>
          <cell r="M98">
            <v>3.5567129627452232E-2</v>
          </cell>
          <cell r="N98">
            <v>51.216666663531214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https://search-rtdc-monitor-bjffxe2xuh6vdkpspy63sjmuny.us-east-1.es.amazonaws.com/_plugin/kibana/#/discover/Steve-Slow-Train-Analysis-(2080s-and-2083s)?_g=(refreshInterval:(display:Off,section:0,value:0),time:(from:'2016-07-30 14:00:21-0600',mode:absolute,to:'2016-07-30 16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8" t="str">
            <v>N</v>
          </cell>
          <cell r="X98">
            <v>1</v>
          </cell>
          <cell r="Y98">
            <v>23.298400000000001</v>
          </cell>
          <cell r="Z98">
            <v>1.61E-2</v>
          </cell>
          <cell r="AA98">
            <v>23.282299999999999</v>
          </cell>
          <cell r="AB98">
            <v>191723</v>
          </cell>
          <cell r="AC98" t="str">
            <v>SIGNAL</v>
          </cell>
          <cell r="AD98" t="str">
            <v>0186-30</v>
          </cell>
          <cell r="AE98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99">
          <cell r="A99" t="str">
            <v>187-30</v>
          </cell>
          <cell r="B99">
            <v>4027</v>
          </cell>
          <cell r="C99" t="str">
            <v>DE.1.0.7.0</v>
          </cell>
          <cell r="D99" t="str">
            <v>204:475</v>
          </cell>
          <cell r="E99">
            <v>42581.602129629631</v>
          </cell>
          <cell r="F99">
            <v>42581.603217592594</v>
          </cell>
          <cell r="G99">
            <v>1</v>
          </cell>
          <cell r="H99" t="str">
            <v>204:233302</v>
          </cell>
          <cell r="I99">
            <v>42581.630798611113</v>
          </cell>
          <cell r="J99">
            <v>1</v>
          </cell>
          <cell r="K99" t="str">
            <v>4027/4028</v>
          </cell>
          <cell r="L99" t="str">
            <v>STEWART</v>
          </cell>
          <cell r="M99">
            <v>2.7581018519413192E-2</v>
          </cell>
          <cell r="N99">
            <v>39.716666667954996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https://search-rtdc-monitor-bjffxe2xuh6vdkpspy63sjmuny.us-east-1.es.amazonaws.com/_plugin/kibana/#/discover/Steve-Slow-Train-Analysis-(2080s-and-2083s)?_g=(refreshInterval:(display:Off,section:0,value:0),time:(from:'2016-07-30 13:27:04-0600',mode:absolute,to:'2016-07-30 16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9" t="str">
            <v>N</v>
          </cell>
          <cell r="X99">
            <v>1</v>
          </cell>
          <cell r="Y99">
            <v>4.7500000000000001E-2</v>
          </cell>
          <cell r="Z99">
            <v>23.330200000000001</v>
          </cell>
          <cell r="AA99">
            <v>23.282700000000002</v>
          </cell>
          <cell r="AB99">
            <v>127562</v>
          </cell>
          <cell r="AC99" t="str">
            <v>GRADE CROSSING</v>
          </cell>
          <cell r="AD99" t="str">
            <v>0187-30</v>
          </cell>
          <cell r="AE99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100">
          <cell r="A100" t="str">
            <v>188-30</v>
          </cell>
          <cell r="B100">
            <v>4028</v>
          </cell>
          <cell r="C100" t="str">
            <v>DE.1.0.7.0</v>
          </cell>
          <cell r="D100" t="str">
            <v>204:232983</v>
          </cell>
          <cell r="E100">
            <v>42581.640833333331</v>
          </cell>
          <cell r="F100">
            <v>42581.641851851855</v>
          </cell>
          <cell r="G100">
            <v>1</v>
          </cell>
          <cell r="H100" t="str">
            <v>204:185</v>
          </cell>
          <cell r="I100">
            <v>42581.671006944445</v>
          </cell>
          <cell r="J100">
            <v>1</v>
          </cell>
          <cell r="K100" t="str">
            <v>4027/4028</v>
          </cell>
          <cell r="L100" t="str">
            <v>STEWART</v>
          </cell>
          <cell r="M100">
            <v>2.9155092590372078E-2</v>
          </cell>
          <cell r="N100">
            <v>41.983333330135792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https://search-rtdc-monitor-bjffxe2xuh6vdkpspy63sjmuny.us-east-1.es.amazonaws.com/_plugin/kibana/#/discover/Steve-Slow-Train-Analysis-(2080s-and-2083s)?_g=(refreshInterval:(display:Off,section:0,value:0),time:(from:'2016-07-30 14:22:48-0600',mode:absolute,to:'2016-07-30 17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0" t="str">
            <v>N</v>
          </cell>
          <cell r="X100">
            <v>1</v>
          </cell>
          <cell r="Y100">
            <v>23.298300000000001</v>
          </cell>
          <cell r="Z100">
            <v>1.8499999999999999E-2</v>
          </cell>
          <cell r="AA100">
            <v>23.279800000000002</v>
          </cell>
          <cell r="AB100" t="e">
            <v>#N/A</v>
          </cell>
          <cell r="AC100" t="e">
            <v>#N/A</v>
          </cell>
          <cell r="AD100" t="str">
            <v>0188-30</v>
          </cell>
          <cell r="AE100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101">
          <cell r="A101" t="str">
            <v>189-30</v>
          </cell>
          <cell r="B101">
            <v>4031</v>
          </cell>
          <cell r="C101" t="str">
            <v>DE.1.0.7.0</v>
          </cell>
          <cell r="D101" t="str">
            <v>204:497</v>
          </cell>
          <cell r="E101">
            <v>42581.610613425924</v>
          </cell>
          <cell r="F101">
            <v>42581.611898148149</v>
          </cell>
          <cell r="G101">
            <v>1</v>
          </cell>
          <cell r="H101" t="str">
            <v>204:233293</v>
          </cell>
          <cell r="I101">
            <v>42581.6405787037</v>
          </cell>
          <cell r="J101">
            <v>0</v>
          </cell>
          <cell r="K101" t="str">
            <v>4031/4032</v>
          </cell>
          <cell r="L101" t="str">
            <v>BARTLETT</v>
          </cell>
          <cell r="M101">
            <v>2.8680555551545694E-2</v>
          </cell>
          <cell r="N101">
            <v>41.2999999942258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https://search-rtdc-monitor-bjffxe2xuh6vdkpspy63sjmuny.us-east-1.es.amazonaws.com/_plugin/kibana/#/discover/Steve-Slow-Train-Analysis-(2080s-and-2083s)?_g=(refreshInterval:(display:Off,section:0,value:0),time:(from:'2016-07-30 13:39:17-0600',mode:absolute,to:'2016-07-30 16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1" t="str">
            <v>N</v>
          </cell>
          <cell r="X101">
            <v>1</v>
          </cell>
          <cell r="Y101">
            <v>4.9700000000000001E-2</v>
          </cell>
          <cell r="Z101">
            <v>23.3293</v>
          </cell>
          <cell r="AA101">
            <v>23.279599999999999</v>
          </cell>
          <cell r="AB101" t="e">
            <v>#N/A</v>
          </cell>
          <cell r="AC101" t="e">
            <v>#N/A</v>
          </cell>
          <cell r="AD101" t="str">
            <v>0189-30</v>
          </cell>
          <cell r="AE101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102">
          <cell r="A102" t="str">
            <v>190-30</v>
          </cell>
          <cell r="B102">
            <v>4032</v>
          </cell>
          <cell r="C102" t="str">
            <v>DE.1.0.7.0</v>
          </cell>
          <cell r="D102" t="str">
            <v>204:232986</v>
          </cell>
          <cell r="E102">
            <v>42581.643391203703</v>
          </cell>
          <cell r="F102">
            <v>42581.644456018519</v>
          </cell>
          <cell r="G102">
            <v>1</v>
          </cell>
          <cell r="H102" t="str">
            <v>204:154</v>
          </cell>
          <cell r="I102">
            <v>42581.681921296295</v>
          </cell>
          <cell r="J102">
            <v>0</v>
          </cell>
          <cell r="K102" t="str">
            <v>4031/4032</v>
          </cell>
          <cell r="L102" t="str">
            <v>BARTLETT</v>
          </cell>
          <cell r="M102">
            <v>3.7465277775481809E-2</v>
          </cell>
          <cell r="N102">
            <v>53.949999996693805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https://search-rtdc-monitor-bjffxe2xuh6vdkpspy63sjmuny.us-east-1.es.amazonaws.com/_plugin/kibana/#/discover/Steve-Slow-Train-Analysis-(2080s-and-2083s)?_g=(refreshInterval:(display:Off,section:0,value:0),time:(from:'2016-07-30 14:26:29-0600',mode:absolute,to:'2016-07-30 17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2" t="str">
            <v>N</v>
          </cell>
          <cell r="X102">
            <v>1</v>
          </cell>
          <cell r="Y102">
            <v>23.2986</v>
          </cell>
          <cell r="Z102">
            <v>1.54E-2</v>
          </cell>
          <cell r="AA102">
            <v>23.283200000000001</v>
          </cell>
          <cell r="AB102" t="e">
            <v>#N/A</v>
          </cell>
          <cell r="AC102" t="e">
            <v>#N/A</v>
          </cell>
          <cell r="AD102" t="str">
            <v>0190-30</v>
          </cell>
          <cell r="AE102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103">
          <cell r="A103" t="str">
            <v>191-30</v>
          </cell>
          <cell r="B103">
            <v>4007</v>
          </cell>
          <cell r="C103" t="str">
            <v>DE.1.0.7.0</v>
          </cell>
          <cell r="D103" t="str">
            <v>204:1550</v>
          </cell>
          <cell r="E103">
            <v>42581.622025462966</v>
          </cell>
          <cell r="F103">
            <v>42581.625972222224</v>
          </cell>
          <cell r="G103">
            <v>5</v>
          </cell>
          <cell r="H103" t="str">
            <v>204:233310</v>
          </cell>
          <cell r="I103">
            <v>42581.652141203704</v>
          </cell>
          <cell r="J103">
            <v>1</v>
          </cell>
          <cell r="K103" t="str">
            <v>4007/4008</v>
          </cell>
          <cell r="L103" t="str">
            <v>MOSES</v>
          </cell>
          <cell r="M103">
            <v>2.6168981479713693E-2</v>
          </cell>
          <cell r="N103">
            <v>37.683333330787718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https://search-rtdc-monitor-bjffxe2xuh6vdkpspy63sjmuny.us-east-1.es.amazonaws.com/_plugin/kibana/#/discover/Steve-Slow-Train-Analysis-(2080s-and-2083s)?_g=(refreshInterval:(display:Off,section:0,value:0),time:(from:'2016-07-30 13:55:43-0600',mode:absolute,to:'2016-07-30 16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3" t="str">
            <v>N</v>
          </cell>
          <cell r="X103">
            <v>1</v>
          </cell>
          <cell r="Y103">
            <v>0.155</v>
          </cell>
          <cell r="Z103">
            <v>23.331</v>
          </cell>
          <cell r="AA103">
            <v>23.175999999999998</v>
          </cell>
          <cell r="AB103">
            <v>230436</v>
          </cell>
          <cell r="AC103" t="str">
            <v>PERMANENT SPEED RESTRICTION</v>
          </cell>
          <cell r="AD103" t="str">
            <v>0191-30</v>
          </cell>
          <cell r="AE103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104">
          <cell r="A104" t="str">
            <v>192-30</v>
          </cell>
          <cell r="B104">
            <v>4043</v>
          </cell>
          <cell r="C104" t="str">
            <v>DE.1.0.7.0</v>
          </cell>
          <cell r="D104" t="str">
            <v>204:232685</v>
          </cell>
          <cell r="E104">
            <v>42581.660694444443</v>
          </cell>
          <cell r="F104">
            <v>42581.661956018521</v>
          </cell>
          <cell r="G104">
            <v>1</v>
          </cell>
          <cell r="H104" t="str">
            <v>204:169</v>
          </cell>
          <cell r="I104">
            <v>42581.693368055552</v>
          </cell>
          <cell r="J104">
            <v>1</v>
          </cell>
          <cell r="K104" t="str">
            <v>4043/4044</v>
          </cell>
          <cell r="L104" t="str">
            <v>MOSES</v>
          </cell>
          <cell r="M104">
            <v>3.1412037031259388E-2</v>
          </cell>
          <cell r="N104">
            <v>45.233333325013518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https://search-rtdc-monitor-bjffxe2xuh6vdkpspy63sjmuny.us-east-1.es.amazonaws.com/_plugin/kibana/#/discover/Steve-Slow-Train-Analysis-(2080s-and-2083s)?_g=(refreshInterval:(display:Off,section:0,value:0),time:(from:'2016-07-30 14:51:24-0600',mode:absolute,to:'2016-07-30 17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23.2685</v>
          </cell>
          <cell r="Z104">
            <v>1.6899999999999998E-2</v>
          </cell>
          <cell r="AA104">
            <v>23.2516</v>
          </cell>
          <cell r="AB104">
            <v>21848</v>
          </cell>
          <cell r="AC104" t="str">
            <v>PERMANENT SPEED RESTRICTION</v>
          </cell>
          <cell r="AD104" t="str">
            <v>0192-30</v>
          </cell>
          <cell r="AE104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105">
          <cell r="A105" t="str">
            <v>193-30</v>
          </cell>
          <cell r="B105">
            <v>4016</v>
          </cell>
          <cell r="C105" t="str">
            <v>DE.1.0.7.0</v>
          </cell>
          <cell r="D105" t="str">
            <v>204:457</v>
          </cell>
          <cell r="E105">
            <v>42581.631261574075</v>
          </cell>
          <cell r="F105">
            <v>42581.632430555554</v>
          </cell>
          <cell r="G105">
            <v>1</v>
          </cell>
          <cell r="H105" t="str">
            <v>204:233312</v>
          </cell>
          <cell r="I105">
            <v>42581.660462962966</v>
          </cell>
          <cell r="J105">
            <v>0</v>
          </cell>
          <cell r="K105" t="str">
            <v>4015/4016</v>
          </cell>
          <cell r="L105" t="str">
            <v>REBOLETTI</v>
          </cell>
          <cell r="M105">
            <v>2.8032407411956228E-2</v>
          </cell>
          <cell r="N105">
            <v>40.366666673216969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https://search-rtdc-monitor-bjffxe2xuh6vdkpspy63sjmuny.us-east-1.es.amazonaws.com/_plugin/kibana/#/discover/Steve-Slow-Train-Analysis-(2080s-and-2083s)?_g=(refreshInterval:(display:Off,section:0,value:0),time:(from:'2016-07-30 14:09:01-0600',mode:absolute,to:'2016-07-30 16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5" t="str">
            <v>N</v>
          </cell>
          <cell r="X105">
            <v>1</v>
          </cell>
          <cell r="Y105">
            <v>4.5699999999999998E-2</v>
          </cell>
          <cell r="Z105">
            <v>23.331199999999999</v>
          </cell>
          <cell r="AA105">
            <v>23.285499999999999</v>
          </cell>
          <cell r="AB105" t="e">
            <v>#N/A</v>
          </cell>
          <cell r="AC105" t="e">
            <v>#N/A</v>
          </cell>
          <cell r="AD105" t="str">
            <v>0193-30</v>
          </cell>
          <cell r="AE105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106">
          <cell r="A106" t="str">
            <v>194-30</v>
          </cell>
          <cell r="B106">
            <v>4015</v>
          </cell>
          <cell r="C106" t="str">
            <v>DE.1.0.7.0</v>
          </cell>
          <cell r="D106" t="str">
            <v>204:232988</v>
          </cell>
          <cell r="E106">
            <v>42581.667199074072</v>
          </cell>
          <cell r="F106">
            <v>42581.668414351851</v>
          </cell>
          <cell r="G106">
            <v>1</v>
          </cell>
          <cell r="H106" t="str">
            <v>204:132</v>
          </cell>
          <cell r="I106">
            <v>42581.70144675926</v>
          </cell>
          <cell r="J106">
            <v>0</v>
          </cell>
          <cell r="K106" t="str">
            <v>4015/4016</v>
          </cell>
          <cell r="L106" t="str">
            <v>REBOLETTI</v>
          </cell>
          <cell r="M106">
            <v>3.3032407409336884E-2</v>
          </cell>
          <cell r="N106">
            <v>47.566666669445112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https://search-rtdc-monitor-bjffxe2xuh6vdkpspy63sjmuny.us-east-1.es.amazonaws.com/_plugin/kibana/#/discover/Steve-Slow-Train-Analysis-(2080s-and-2083s)?_g=(refreshInterval:(display:Off,section:0,value:0),time:(from:'2016-07-30 15:00:46-0600',mode:absolute,to:'2016-07-30 17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6" t="str">
            <v>N</v>
          </cell>
          <cell r="X106">
            <v>1</v>
          </cell>
          <cell r="Y106">
            <v>23.2988</v>
          </cell>
          <cell r="Z106">
            <v>1.32E-2</v>
          </cell>
          <cell r="AA106">
            <v>23.285599999999999</v>
          </cell>
          <cell r="AB106" t="e">
            <v>#N/A</v>
          </cell>
          <cell r="AC106" t="e">
            <v>#N/A</v>
          </cell>
          <cell r="AD106" t="str">
            <v>0194-30</v>
          </cell>
          <cell r="AE106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107">
          <cell r="A107" t="str">
            <v>195-30</v>
          </cell>
          <cell r="B107">
            <v>4029</v>
          </cell>
          <cell r="C107" t="str">
            <v>DE.1.0.7.0</v>
          </cell>
          <cell r="D107" t="str">
            <v>204:460</v>
          </cell>
          <cell r="E107">
            <v>42581.640844907408</v>
          </cell>
          <cell r="F107">
            <v>42581.642013888886</v>
          </cell>
          <cell r="G107">
            <v>1</v>
          </cell>
          <cell r="H107" t="str">
            <v>204:233308</v>
          </cell>
          <cell r="I107">
            <v>42581.672291666669</v>
          </cell>
          <cell r="J107">
            <v>0</v>
          </cell>
          <cell r="K107" t="str">
            <v>4029/4030</v>
          </cell>
          <cell r="L107" t="str">
            <v>BRUDER</v>
          </cell>
          <cell r="M107">
            <v>3.0277777783339843E-2</v>
          </cell>
          <cell r="N107">
            <v>43.600000008009374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https://search-rtdc-monitor-bjffxe2xuh6vdkpspy63sjmuny.us-east-1.es.amazonaws.com/_plugin/kibana/#/discover/Steve-Slow-Train-Analysis-(2080s-and-2083s)?_g=(refreshInterval:(display:Off,section:0,value:0),time:(from:'2016-07-30 14:22:49-0600',mode:absolute,to:'2016-07-30 17:08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23.3308</v>
          </cell>
          <cell r="AA107">
            <v>23.284800000000001</v>
          </cell>
          <cell r="AB107" t="e">
            <v>#N/A</v>
          </cell>
          <cell r="AC107" t="e">
            <v>#N/A</v>
          </cell>
          <cell r="AD107" t="str">
            <v>0195-30</v>
          </cell>
          <cell r="AE107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108">
          <cell r="A108" t="str">
            <v>196-30</v>
          </cell>
          <cell r="B108">
            <v>4030</v>
          </cell>
          <cell r="C108" t="str">
            <v>DE.1.0.7.0</v>
          </cell>
          <cell r="D108" t="str">
            <v>204:232985</v>
          </cell>
          <cell r="E108">
            <v>42581.680972222224</v>
          </cell>
          <cell r="F108">
            <v>42581.681712962964</v>
          </cell>
          <cell r="G108">
            <v>1</v>
          </cell>
          <cell r="H108" t="str">
            <v>204:136</v>
          </cell>
          <cell r="I108">
            <v>42581.711400462962</v>
          </cell>
          <cell r="J108">
            <v>0</v>
          </cell>
          <cell r="K108" t="str">
            <v>4029/4030</v>
          </cell>
          <cell r="L108" t="str">
            <v>BRUDER</v>
          </cell>
          <cell r="M108">
            <v>2.9687499998544808E-2</v>
          </cell>
          <cell r="N108">
            <v>42.749999997904524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https://search-rtdc-monitor-bjffxe2xuh6vdkpspy63sjmuny.us-east-1.es.amazonaws.com/_plugin/kibana/#/discover/Steve-Slow-Train-Analysis-(2080s-and-2083s)?_g=(refreshInterval:(display:Off,section:0,value:0),time:(from:'2016-07-30 15:20:36-0600',mode:absolute,to:'2016-07-30 18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8" t="str">
            <v>N</v>
          </cell>
          <cell r="X108">
            <v>1</v>
          </cell>
          <cell r="Y108">
            <v>23.298500000000001</v>
          </cell>
          <cell r="Z108">
            <v>1.3599999999999999E-2</v>
          </cell>
          <cell r="AA108">
            <v>23.2849</v>
          </cell>
          <cell r="AB108" t="e">
            <v>#N/A</v>
          </cell>
          <cell r="AC108" t="e">
            <v>#N/A</v>
          </cell>
          <cell r="AD108" t="str">
            <v>0196-30</v>
          </cell>
          <cell r="AE108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109">
          <cell r="A109" t="str">
            <v>197-30</v>
          </cell>
          <cell r="B109">
            <v>4014</v>
          </cell>
          <cell r="C109" t="str">
            <v>DE.1.0.7.0</v>
          </cell>
          <cell r="D109" t="str">
            <v>204:788</v>
          </cell>
          <cell r="E109">
            <v>42581.654826388891</v>
          </cell>
          <cell r="F109">
            <v>42581.655787037038</v>
          </cell>
          <cell r="G109">
            <v>1</v>
          </cell>
          <cell r="H109" t="str">
            <v>204:233312</v>
          </cell>
          <cell r="I109">
            <v>42581.682812500003</v>
          </cell>
          <cell r="J109">
            <v>0</v>
          </cell>
          <cell r="K109" t="str">
            <v>4013/4014</v>
          </cell>
          <cell r="L109" t="str">
            <v>MAYBERRY</v>
          </cell>
          <cell r="M109">
            <v>2.7025462964957114E-2</v>
          </cell>
          <cell r="N109">
            <v>38.916666669538245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https://search-rtdc-monitor-bjffxe2xuh6vdkpspy63sjmuny.us-east-1.es.amazonaws.com/_plugin/kibana/#/discover/Steve-Slow-Train-Analysis-(2080s-and-2083s)?_g=(refreshInterval:(display:Off,section:0,value:0),time:(from:'2016-07-30 14:42:57-0600',mode:absolute,to:'2016-07-30 17:23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9" t="str">
            <v>N</v>
          </cell>
          <cell r="X109">
            <v>1</v>
          </cell>
          <cell r="Y109">
            <v>7.8799999999999995E-2</v>
          </cell>
          <cell r="Z109">
            <v>23.331199999999999</v>
          </cell>
          <cell r="AA109">
            <v>23.252399999999998</v>
          </cell>
          <cell r="AB109" t="e">
            <v>#N/A</v>
          </cell>
          <cell r="AC109" t="e">
            <v>#N/A</v>
          </cell>
          <cell r="AD109" t="str">
            <v>0197-30</v>
          </cell>
          <cell r="AE109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110">
          <cell r="A110" t="str">
            <v>198-30</v>
          </cell>
          <cell r="B110">
            <v>4012</v>
          </cell>
          <cell r="C110" t="str">
            <v>DE.1.0.7.0</v>
          </cell>
          <cell r="D110" t="str">
            <v>204:232667</v>
          </cell>
          <cell r="E110">
            <v>42581.688055555554</v>
          </cell>
          <cell r="F110">
            <v>42581.689097222225</v>
          </cell>
          <cell r="G110">
            <v>1</v>
          </cell>
          <cell r="H110" t="str">
            <v>204:143</v>
          </cell>
          <cell r="I110">
            <v>42581.723611111112</v>
          </cell>
          <cell r="J110">
            <v>2</v>
          </cell>
          <cell r="K110" t="str">
            <v>4011/4012</v>
          </cell>
          <cell r="L110" t="str">
            <v>MAYBERRY</v>
          </cell>
          <cell r="M110">
            <v>3.4513888887886424E-2</v>
          </cell>
          <cell r="N110">
            <v>49.69999999855645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https://search-rtdc-monitor-bjffxe2xuh6vdkpspy63sjmuny.us-east-1.es.amazonaws.com/_plugin/kibana/#/discover/Steve-Slow-Train-Analysis-(2080s-and-2083s)?_g=(refreshInterval:(display:Off,section:0,value:0),time:(from:'2016-07-30 15:30:48-0600',mode:absolute,to:'2016-07-30 18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0" t="str">
            <v>N</v>
          </cell>
          <cell r="X110">
            <v>1</v>
          </cell>
          <cell r="Y110">
            <v>23.2667</v>
          </cell>
          <cell r="Z110">
            <v>1.43E-2</v>
          </cell>
          <cell r="AA110">
            <v>23.252400000000002</v>
          </cell>
          <cell r="AB110">
            <v>37462</v>
          </cell>
          <cell r="AC110" t="str">
            <v>GRADE CROSSING</v>
          </cell>
          <cell r="AD110" t="str">
            <v>0198-30</v>
          </cell>
          <cell r="AE110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111">
          <cell r="A111" t="str">
            <v>199-30</v>
          </cell>
          <cell r="B111">
            <v>4018</v>
          </cell>
          <cell r="C111" t="str">
            <v>DE.1.0.7.0</v>
          </cell>
          <cell r="D111" t="str">
            <v>204:451</v>
          </cell>
          <cell r="E111">
            <v>42581.663055555553</v>
          </cell>
          <cell r="F111">
            <v>42581.664282407408</v>
          </cell>
          <cell r="G111">
            <v>1</v>
          </cell>
          <cell r="H111" t="str">
            <v>204:233325</v>
          </cell>
          <cell r="I111">
            <v>42581.691840277781</v>
          </cell>
          <cell r="J111">
            <v>0</v>
          </cell>
          <cell r="K111" t="str">
            <v>4017/4018</v>
          </cell>
          <cell r="L111" t="str">
            <v>WEBSTER</v>
          </cell>
          <cell r="M111">
            <v>2.7557870373129845E-2</v>
          </cell>
          <cell r="N111">
            <v>39.683333337306976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https://search-rtdc-monitor-bjffxe2xuh6vdkpspy63sjmuny.us-east-1.es.amazonaws.com/_plugin/kibana/#/discover/Steve-Slow-Train-Analysis-(2080s-and-2083s)?_g=(refreshInterval:(display:Off,section:0,value:0),time:(from:'2016-07-30 14:54:48-0600',mode:absolute,to:'2016-07-30 17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1" t="str">
            <v>N</v>
          </cell>
          <cell r="X111">
            <v>1</v>
          </cell>
          <cell r="Y111">
            <v>4.5100000000000001E-2</v>
          </cell>
          <cell r="Z111">
            <v>23.3325</v>
          </cell>
          <cell r="AA111">
            <v>23.287399999999998</v>
          </cell>
          <cell r="AB111" t="e">
            <v>#N/A</v>
          </cell>
          <cell r="AC111" t="e">
            <v>#N/A</v>
          </cell>
          <cell r="AD111" t="str">
            <v>0199-30</v>
          </cell>
          <cell r="AE111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112">
          <cell r="A112" t="str">
            <v>200-30</v>
          </cell>
          <cell r="B112">
            <v>4017</v>
          </cell>
          <cell r="C112" t="str">
            <v>DE.1.0.7.0</v>
          </cell>
          <cell r="D112" t="str">
            <v>204:233004</v>
          </cell>
          <cell r="E112">
            <v>42581.698969907404</v>
          </cell>
          <cell r="F112">
            <v>42581.700277777774</v>
          </cell>
          <cell r="G112">
            <v>1</v>
          </cell>
          <cell r="H112" t="str">
            <v>204:145</v>
          </cell>
          <cell r="I112">
            <v>42581.733206018522</v>
          </cell>
          <cell r="J112">
            <v>0</v>
          </cell>
          <cell r="K112" t="str">
            <v>4017/4018</v>
          </cell>
          <cell r="L112" t="str">
            <v>WEBSTER</v>
          </cell>
          <cell r="M112">
            <v>3.2928240747423843E-2</v>
          </cell>
          <cell r="N112">
            <v>47.416666676290333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https://search-rtdc-monitor-bjffxe2xuh6vdkpspy63sjmuny.us-east-1.es.amazonaws.com/_plugin/kibana/#/discover/Steve-Slow-Train-Analysis-(2080s-and-2083s)?_g=(refreshInterval:(display:Off,section:0,value:0),time:(from:'2016-07-30 15:46:31-0600',mode:absolute,to:'2016-07-30 18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2" t="str">
            <v>N</v>
          </cell>
          <cell r="X112">
            <v>1</v>
          </cell>
          <cell r="Y112">
            <v>23.3004</v>
          </cell>
          <cell r="Z112">
            <v>1.4500000000000001E-2</v>
          </cell>
          <cell r="AA112">
            <v>23.285899999999998</v>
          </cell>
          <cell r="AB112" t="e">
            <v>#N/A</v>
          </cell>
          <cell r="AC112" t="e">
            <v>#N/A</v>
          </cell>
          <cell r="AD112" t="str">
            <v>0200-30</v>
          </cell>
          <cell r="AE112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113">
          <cell r="A113" t="str">
            <v>201-30</v>
          </cell>
          <cell r="B113">
            <v>4027</v>
          </cell>
          <cell r="C113" t="str">
            <v>DE.1.0.7.0</v>
          </cell>
          <cell r="D113" t="str">
            <v>204:478</v>
          </cell>
          <cell r="E113">
            <v>42581.673252314817</v>
          </cell>
          <cell r="F113">
            <v>42581.674293981479</v>
          </cell>
          <cell r="G113">
            <v>1</v>
          </cell>
          <cell r="H113" t="str">
            <v>204:233261</v>
          </cell>
          <cell r="I113">
            <v>42581.702245370368</v>
          </cell>
          <cell r="J113">
            <v>1</v>
          </cell>
          <cell r="K113" t="str">
            <v>4027/4028</v>
          </cell>
          <cell r="L113" t="str">
            <v>STEWART</v>
          </cell>
          <cell r="M113">
            <v>2.7951388889050577E-2</v>
          </cell>
          <cell r="N113">
            <v>40.250000000232831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https://search-rtdc-monitor-bjffxe2xuh6vdkpspy63sjmuny.us-east-1.es.amazonaws.com/_plugin/kibana/#/discover/Steve-Slow-Train-Analysis-(2080s-and-2083s)?_g=(refreshInterval:(display:Off,section:0,value:0),time:(from:'2016-07-30 15:09:29-0600',mode:absolute,to:'2016-07-30 17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3" t="str">
            <v>N</v>
          </cell>
          <cell r="X113">
            <v>1</v>
          </cell>
          <cell r="Y113">
            <v>4.7800000000000002E-2</v>
          </cell>
          <cell r="Z113">
            <v>23.3261</v>
          </cell>
          <cell r="AA113">
            <v>23.278300000000002</v>
          </cell>
          <cell r="AB113" t="e">
            <v>#N/A</v>
          </cell>
          <cell r="AC113" t="e">
            <v>#N/A</v>
          </cell>
          <cell r="AD113" t="str">
            <v>0201-30</v>
          </cell>
          <cell r="AE113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114">
          <cell r="A114" t="str">
            <v>202-30</v>
          </cell>
          <cell r="B114">
            <v>4028</v>
          </cell>
          <cell r="C114" t="str">
            <v>DE.1.0.7.0</v>
          </cell>
          <cell r="D114" t="str">
            <v>204:232942</v>
          </cell>
          <cell r="E114">
            <v>42581.713240740741</v>
          </cell>
          <cell r="F114">
            <v>42581.71429398148</v>
          </cell>
          <cell r="G114">
            <v>1</v>
          </cell>
          <cell r="H114" t="str">
            <v>204:152</v>
          </cell>
          <cell r="I114">
            <v>42581.742754629631</v>
          </cell>
          <cell r="J114">
            <v>0</v>
          </cell>
          <cell r="K114" t="str">
            <v>4027/4028</v>
          </cell>
          <cell r="L114" t="str">
            <v>STEWART</v>
          </cell>
          <cell r="M114">
            <v>2.846064815093996E-2</v>
          </cell>
          <cell r="N114">
            <v>40.983333337353542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https://search-rtdc-monitor-bjffxe2xuh6vdkpspy63sjmuny.us-east-1.es.amazonaws.com/_plugin/kibana/#/discover/Steve-Slow-Train-Analysis-(2080s-and-2083s)?_g=(refreshInterval:(display:Off,section:0,value:0),time:(from:'2016-07-30 16:07:04-0600',mode:absolute,to:'2016-07-30 18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4" t="str">
            <v>N</v>
          </cell>
          <cell r="X114">
            <v>1</v>
          </cell>
          <cell r="Y114">
            <v>23.2942</v>
          </cell>
          <cell r="Z114">
            <v>1.52E-2</v>
          </cell>
          <cell r="AA114">
            <v>23.279</v>
          </cell>
          <cell r="AB114" t="e">
            <v>#N/A</v>
          </cell>
          <cell r="AC114" t="e">
            <v>#N/A</v>
          </cell>
          <cell r="AD114" t="str">
            <v>0202-30</v>
          </cell>
          <cell r="AE114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115">
          <cell r="A115" t="str">
            <v>203-30</v>
          </cell>
          <cell r="B115">
            <v>4031</v>
          </cell>
          <cell r="C115" t="str">
            <v>DE.1.0.7.0</v>
          </cell>
          <cell r="D115" t="str">
            <v>204:495</v>
          </cell>
          <cell r="E115">
            <v>42581.683391203704</v>
          </cell>
          <cell r="F115">
            <v>42581.684351851851</v>
          </cell>
          <cell r="G115">
            <v>1</v>
          </cell>
          <cell r="H115" t="str">
            <v>204:233300</v>
          </cell>
          <cell r="I115">
            <v>42581.713854166665</v>
          </cell>
          <cell r="J115">
            <v>0</v>
          </cell>
          <cell r="K115" t="str">
            <v>4031/4032</v>
          </cell>
          <cell r="L115" t="str">
            <v>BARTLETT</v>
          </cell>
          <cell r="M115">
            <v>2.9502314813726116E-2</v>
          </cell>
          <cell r="N115">
            <v>42.483333331765607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https://search-rtdc-monitor-bjffxe2xuh6vdkpspy63sjmuny.us-east-1.es.amazonaws.com/_plugin/kibana/#/discover/Steve-Slow-Train-Analysis-(2080s-and-2083s)?_g=(refreshInterval:(display:Off,section:0,value:0),time:(from:'2016-07-30 15:24:05-0600',mode:absolute,to:'2016-07-30 18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5" t="str">
            <v>N</v>
          </cell>
          <cell r="X115">
            <v>1</v>
          </cell>
          <cell r="Y115">
            <v>4.9500000000000002E-2</v>
          </cell>
          <cell r="Z115">
            <v>23.33</v>
          </cell>
          <cell r="AA115">
            <v>23.2805</v>
          </cell>
          <cell r="AB115" t="e">
            <v>#N/A</v>
          </cell>
          <cell r="AC115" t="e">
            <v>#N/A</v>
          </cell>
          <cell r="AD115" t="str">
            <v>0203-30</v>
          </cell>
          <cell r="AE115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116">
          <cell r="A116" t="str">
            <v>204-30</v>
          </cell>
          <cell r="B116">
            <v>4032</v>
          </cell>
          <cell r="C116" t="str">
            <v>DE.1.0.7.0</v>
          </cell>
          <cell r="D116" t="str">
            <v>204:232993</v>
          </cell>
          <cell r="E116">
            <v>42581.715462962966</v>
          </cell>
          <cell r="F116">
            <v>42581.716215277775</v>
          </cell>
          <cell r="G116">
            <v>1</v>
          </cell>
          <cell r="H116" t="str">
            <v>204:158</v>
          </cell>
          <cell r="I116">
            <v>42581.75440972222</v>
          </cell>
          <cell r="J116">
            <v>0</v>
          </cell>
          <cell r="K116" t="str">
            <v>4031/4032</v>
          </cell>
          <cell r="L116" t="str">
            <v>BARTLETT</v>
          </cell>
          <cell r="M116">
            <v>3.8194444445252884E-2</v>
          </cell>
          <cell r="N116">
            <v>55.000000001164153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https://search-rtdc-monitor-bjffxe2xuh6vdkpspy63sjmuny.us-east-1.es.amazonaws.com/_plugin/kibana/#/discover/Steve-Slow-Train-Analysis-(2080s-and-2083s)?_g=(refreshInterval:(display:Off,section:0,value:0),time:(from:'2016-07-30 16:10:16-0600',mode:absolute,to:'2016-07-30 19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6" t="str">
            <v>N</v>
          </cell>
          <cell r="X116">
            <v>1</v>
          </cell>
          <cell r="Y116">
            <v>23.299299999999999</v>
          </cell>
          <cell r="Z116">
            <v>1.5800000000000002E-2</v>
          </cell>
          <cell r="AA116">
            <v>23.2835</v>
          </cell>
          <cell r="AB116" t="e">
            <v>#N/A</v>
          </cell>
          <cell r="AC116" t="e">
            <v>#N/A</v>
          </cell>
          <cell r="AD116" t="str">
            <v>0204-30</v>
          </cell>
          <cell r="AE116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117">
          <cell r="A117" t="str">
            <v>205-30</v>
          </cell>
          <cell r="B117">
            <v>4007</v>
          </cell>
          <cell r="C117" t="str">
            <v>DE.1.0.7.0</v>
          </cell>
          <cell r="D117" t="str">
            <v>204:708</v>
          </cell>
          <cell r="E117">
            <v>42581.695497685185</v>
          </cell>
          <cell r="F117">
            <v>42581.696620370371</v>
          </cell>
          <cell r="G117">
            <v>1</v>
          </cell>
          <cell r="H117" t="str">
            <v>204:233303</v>
          </cell>
          <cell r="I117">
            <v>42581.724050925928</v>
          </cell>
          <cell r="J117">
            <v>0</v>
          </cell>
          <cell r="K117" t="str">
            <v>4007/4008</v>
          </cell>
          <cell r="L117" t="str">
            <v>MOSES</v>
          </cell>
          <cell r="M117">
            <v>2.7430555557657499E-2</v>
          </cell>
          <cell r="N117">
            <v>39.500000003026798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https://search-rtdc-monitor-bjffxe2xuh6vdkpspy63sjmuny.us-east-1.es.amazonaws.com/_plugin/kibana/#/discover/Steve-Slow-Train-Analysis-(2080s-and-2083s)?_g=(refreshInterval:(display:Off,section:0,value:0),time:(from:'2016-07-30 15:41:31-0600',mode:absolute,to:'2016-07-30 18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7" t="str">
            <v>N</v>
          </cell>
          <cell r="X117">
            <v>1</v>
          </cell>
          <cell r="Y117">
            <v>7.0800000000000002E-2</v>
          </cell>
          <cell r="Z117">
            <v>23.330300000000001</v>
          </cell>
          <cell r="AA117">
            <v>23.259500000000003</v>
          </cell>
          <cell r="AB117" t="e">
            <v>#N/A</v>
          </cell>
          <cell r="AC117" t="e">
            <v>#N/A</v>
          </cell>
          <cell r="AD117" t="str">
            <v>0205-30</v>
          </cell>
          <cell r="AE117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118">
          <cell r="A118" t="str">
            <v>206-30</v>
          </cell>
          <cell r="B118">
            <v>4043</v>
          </cell>
          <cell r="C118" t="str">
            <v>DE.1.0.7.0</v>
          </cell>
          <cell r="D118" t="str">
            <v>204:232658</v>
          </cell>
          <cell r="E118">
            <v>42581.730833333335</v>
          </cell>
          <cell r="F118">
            <v>42581.732222222221</v>
          </cell>
          <cell r="G118">
            <v>2</v>
          </cell>
          <cell r="H118" t="str">
            <v>204:163</v>
          </cell>
          <cell r="I118">
            <v>42581.766469907408</v>
          </cell>
          <cell r="J118">
            <v>3</v>
          </cell>
          <cell r="K118" t="str">
            <v>4043/4044</v>
          </cell>
          <cell r="L118" t="str">
            <v>MOSES</v>
          </cell>
          <cell r="M118">
            <v>3.4247685187438037E-2</v>
          </cell>
          <cell r="N118">
            <v>49.316666669910774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https://search-rtdc-monitor-bjffxe2xuh6vdkpspy63sjmuny.us-east-1.es.amazonaws.com/_plugin/kibana/#/discover/Steve-Slow-Train-Analysis-(2080s-and-2083s)?_g=(refreshInterval:(display:Off,section:0,value:0),time:(from:'2016-07-30 16:32:24-0600',mode:absolute,to:'2016-07-30 19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8" t="str">
            <v>N</v>
          </cell>
          <cell r="X118">
            <v>1</v>
          </cell>
          <cell r="Y118">
            <v>23.265799999999999</v>
          </cell>
          <cell r="Z118">
            <v>1.6299999999999999E-2</v>
          </cell>
          <cell r="AA118">
            <v>23.249499999999998</v>
          </cell>
          <cell r="AB118" t="e">
            <v>#N/A</v>
          </cell>
          <cell r="AC118" t="e">
            <v>#N/A</v>
          </cell>
          <cell r="AD118" t="str">
            <v>0206-30</v>
          </cell>
          <cell r="AE118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119">
          <cell r="A119" t="str">
            <v>207-30</v>
          </cell>
          <cell r="B119">
            <v>4016</v>
          </cell>
          <cell r="C119" t="str">
            <v>DE.1.0.7.0</v>
          </cell>
          <cell r="D119" t="str">
            <v>204:442</v>
          </cell>
          <cell r="E119">
            <v>42581.703530092593</v>
          </cell>
          <cell r="F119">
            <v>42581.704745370371</v>
          </cell>
          <cell r="G119">
            <v>1</v>
          </cell>
          <cell r="H119" t="str">
            <v>204:233310</v>
          </cell>
          <cell r="I119">
            <v>42581.733773148146</v>
          </cell>
          <cell r="J119">
            <v>0</v>
          </cell>
          <cell r="K119" t="str">
            <v>4015/4016</v>
          </cell>
          <cell r="L119" t="str">
            <v>REBOLETTI</v>
          </cell>
          <cell r="M119">
            <v>2.9027777774899732E-2</v>
          </cell>
          <cell r="N119">
            <v>41.799999995855615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https://search-rtdc-monitor-bjffxe2xuh6vdkpspy63sjmuny.us-east-1.es.amazonaws.com/_plugin/kibana/#/discover/Steve-Slow-Train-Analysis-(2080s-and-2083s)?_g=(refreshInterval:(display:Off,section:0,value:0),time:(from:'2016-07-30 15:53:05-0600',mode:absolute,to:'2016-07-30 18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9" t="str">
            <v>N</v>
          </cell>
          <cell r="X119">
            <v>1</v>
          </cell>
          <cell r="Y119">
            <v>4.4200000000000003E-2</v>
          </cell>
          <cell r="Z119">
            <v>23.331</v>
          </cell>
          <cell r="AA119">
            <v>23.286799999999999</v>
          </cell>
          <cell r="AB119" t="e">
            <v>#N/A</v>
          </cell>
          <cell r="AC119" t="e">
            <v>#N/A</v>
          </cell>
          <cell r="AD119" t="str">
            <v>0207-30</v>
          </cell>
          <cell r="AE119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120">
          <cell r="A120" t="str">
            <v>208-30</v>
          </cell>
          <cell r="B120">
            <v>4015</v>
          </cell>
          <cell r="C120" t="str">
            <v>DE.1.0.7.0</v>
          </cell>
          <cell r="D120" t="str">
            <v>204:233010</v>
          </cell>
          <cell r="E120">
            <v>42581.741377314815</v>
          </cell>
          <cell r="F120">
            <v>42581.742939814816</v>
          </cell>
          <cell r="G120">
            <v>2</v>
          </cell>
          <cell r="H120" t="str">
            <v>204:158</v>
          </cell>
          <cell r="I120">
            <v>42581.77652777778</v>
          </cell>
          <cell r="J120">
            <v>1</v>
          </cell>
          <cell r="K120" t="str">
            <v>4015/4016</v>
          </cell>
          <cell r="L120" t="str">
            <v>REBOLETTI</v>
          </cell>
          <cell r="M120">
            <v>3.3587962963792961E-2</v>
          </cell>
          <cell r="N120">
            <v>48.366666667861864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https://search-rtdc-monitor-bjffxe2xuh6vdkpspy63sjmuny.us-east-1.es.amazonaws.com/_plugin/kibana/#/discover/Steve-Slow-Train-Analysis-(2080s-and-2083s)?_g=(refreshInterval:(display:Off,section:0,value:0),time:(from:'2016-07-30 16:47:35-0600',mode:absolute,to:'2016-07-30 19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0" t="str">
            <v>N</v>
          </cell>
          <cell r="X120">
            <v>1</v>
          </cell>
          <cell r="Y120">
            <v>23.300999999999998</v>
          </cell>
          <cell r="Z120">
            <v>1.5800000000000002E-2</v>
          </cell>
          <cell r="AA120">
            <v>23.2852</v>
          </cell>
          <cell r="AB120" t="e">
            <v>#N/A</v>
          </cell>
          <cell r="AC120" t="e">
            <v>#N/A</v>
          </cell>
          <cell r="AD120" t="str">
            <v>0208-30</v>
          </cell>
          <cell r="AE120" t="str">
    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    </cell>
        </row>
        <row r="121">
          <cell r="A121" t="str">
            <v>209-30</v>
          </cell>
          <cell r="B121">
            <v>4029</v>
          </cell>
          <cell r="C121" t="str">
            <v>DE.1.0.7.0</v>
          </cell>
          <cell r="D121" t="str">
            <v>204:462</v>
          </cell>
          <cell r="E121">
            <v>42581.714062500003</v>
          </cell>
          <cell r="F121">
            <v>42581.715162037035</v>
          </cell>
          <cell r="G121">
            <v>1</v>
          </cell>
          <cell r="H121" t="str">
            <v>204:233311</v>
          </cell>
          <cell r="I121">
            <v>42581.743449074071</v>
          </cell>
          <cell r="J121">
            <v>0</v>
          </cell>
          <cell r="K121" t="str">
            <v>4029/4030</v>
          </cell>
          <cell r="L121" t="str">
            <v>BRUDER</v>
          </cell>
          <cell r="M121">
            <v>2.8287037035624962E-2</v>
          </cell>
          <cell r="N121">
            <v>40.733333331299946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https://search-rtdc-monitor-bjffxe2xuh6vdkpspy63sjmuny.us-east-1.es.amazonaws.com/_plugin/kibana/#/discover/Steve-Slow-Train-Analysis-(2080s-and-2083s)?_g=(refreshInterval:(display:Off,section:0,value:0),time:(from:'2016-07-30 16:08:15-0600',mode:absolute,to:'2016-07-30 18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1" t="str">
            <v>N</v>
          </cell>
          <cell r="X121">
            <v>1</v>
          </cell>
          <cell r="Y121">
            <v>4.6199999999999998E-2</v>
          </cell>
          <cell r="Z121">
            <v>23.331099999999999</v>
          </cell>
          <cell r="AA121">
            <v>23.2849</v>
          </cell>
          <cell r="AB121" t="e">
            <v>#N/A</v>
          </cell>
          <cell r="AC121" t="e">
            <v>#N/A</v>
          </cell>
          <cell r="AD121" t="str">
            <v>0209-30</v>
          </cell>
          <cell r="AE121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122">
          <cell r="A122" t="str">
            <v>210-30</v>
          </cell>
          <cell r="B122">
            <v>4030</v>
          </cell>
          <cell r="C122" t="str">
            <v>DE.1.0.7.0</v>
          </cell>
          <cell r="D122" t="str">
            <v>204:232975</v>
          </cell>
          <cell r="E122">
            <v>42581.751932870371</v>
          </cell>
          <cell r="F122">
            <v>42581.752974537034</v>
          </cell>
          <cell r="G122">
            <v>1</v>
          </cell>
          <cell r="H122" t="str">
            <v>204:161</v>
          </cell>
          <cell r="I122">
            <v>42581.784282407411</v>
          </cell>
          <cell r="J122">
            <v>0</v>
          </cell>
          <cell r="K122" t="str">
            <v>4029/4030</v>
          </cell>
          <cell r="L122" t="str">
            <v>BRUDER</v>
          </cell>
          <cell r="M122">
            <v>3.1307870376622304E-2</v>
          </cell>
          <cell r="N122">
            <v>45.083333342336118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https://search-rtdc-monitor-bjffxe2xuh6vdkpspy63sjmuny.us-east-1.es.amazonaws.com/_plugin/kibana/#/discover/Steve-Slow-Train-Analysis-(2080s-and-2083s)?_g=(refreshInterval:(display:Off,section:0,value:0),time:(from:'2016-07-30 17:02:47-0600',mode:absolute,to:'2016-07-30 19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2" t="str">
            <v>N</v>
          </cell>
          <cell r="X122">
            <v>1</v>
          </cell>
          <cell r="Y122">
            <v>23.297499999999999</v>
          </cell>
          <cell r="Z122">
            <v>1.61E-2</v>
          </cell>
          <cell r="AA122">
            <v>23.281399999999998</v>
          </cell>
          <cell r="AB122" t="e">
            <v>#N/A</v>
          </cell>
          <cell r="AC122" t="e">
            <v>#N/A</v>
          </cell>
          <cell r="AD122" t="str">
            <v>0210-30</v>
          </cell>
          <cell r="AE122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123">
          <cell r="A123" t="str">
            <v>211-30</v>
          </cell>
          <cell r="B123">
            <v>4014</v>
          </cell>
          <cell r="C123" t="str">
            <v>DE.1.0.7.0</v>
          </cell>
          <cell r="D123" t="str">
            <v>204:766</v>
          </cell>
          <cell r="E123">
            <v>42581.725775462961</v>
          </cell>
          <cell r="F123">
            <v>42581.729456018518</v>
          </cell>
          <cell r="G123">
            <v>5</v>
          </cell>
          <cell r="H123" t="str">
            <v>204:233315</v>
          </cell>
          <cell r="I123">
            <v>42581.755243055559</v>
          </cell>
          <cell r="J123">
            <v>0</v>
          </cell>
          <cell r="K123" t="str">
            <v>4013/4014</v>
          </cell>
          <cell r="L123" t="str">
            <v>MAYBERRY</v>
          </cell>
          <cell r="M123">
            <v>2.5787037040572613E-2</v>
          </cell>
          <cell r="N123">
            <v>37.133333338424563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https://search-rtdc-monitor-bjffxe2xuh6vdkpspy63sjmuny.us-east-1.es.amazonaws.com/_plugin/kibana/#/discover/Steve-Slow-Train-Analysis-(2080s-and-2083s)?_g=(refreshInterval:(display:Off,section:0,value:0),time:(from:'2016-07-30 16:25:07-0600',mode:absolute,to:'2016-07-30 19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3" t="str">
            <v>N</v>
          </cell>
          <cell r="X123">
            <v>1</v>
          </cell>
          <cell r="Y123">
            <v>7.6600000000000001E-2</v>
          </cell>
          <cell r="Z123">
            <v>23.331499999999998</v>
          </cell>
          <cell r="AA123">
            <v>23.254899999999999</v>
          </cell>
          <cell r="AB123" t="e">
            <v>#N/A</v>
          </cell>
          <cell r="AC123" t="e">
            <v>#N/A</v>
          </cell>
          <cell r="AD123" t="str">
            <v>0211-30</v>
          </cell>
          <cell r="AE123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124">
          <cell r="A124" t="str">
            <v>212-30</v>
          </cell>
          <cell r="B124">
            <v>4012</v>
          </cell>
          <cell r="C124" t="str">
            <v>DE.1.0.7.0</v>
          </cell>
          <cell r="D124" t="str">
            <v>204:232681</v>
          </cell>
          <cell r="E124">
            <v>42581.764224537037</v>
          </cell>
          <cell r="F124">
            <v>42581.765428240738</v>
          </cell>
          <cell r="G124">
            <v>1</v>
          </cell>
          <cell r="H124" t="str">
            <v>204:141</v>
          </cell>
          <cell r="I124">
            <v>42581.796134259261</v>
          </cell>
          <cell r="J124">
            <v>1</v>
          </cell>
          <cell r="K124" t="str">
            <v>4011/4012</v>
          </cell>
          <cell r="L124" t="str">
            <v>MAYBERRY</v>
          </cell>
          <cell r="M124">
            <v>3.0706018522323575E-2</v>
          </cell>
          <cell r="N124">
            <v>44.216666672145948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https://search-rtdc-monitor-bjffxe2xuh6vdkpspy63sjmuny.us-east-1.es.amazonaws.com/_plugin/kibana/#/discover/Steve-Slow-Train-Analysis-(2080s-and-2083s)?_g=(refreshInterval:(display:Off,section:0,value:0),time:(from:'2016-07-30 17:20:29-0600',mode:absolute,to:'2016-07-30 20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4" t="str">
            <v>N</v>
          </cell>
          <cell r="X124">
            <v>1</v>
          </cell>
          <cell r="Y124">
            <v>23.2681</v>
          </cell>
          <cell r="Z124">
            <v>1.41E-2</v>
          </cell>
          <cell r="AA124">
            <v>23.254000000000001</v>
          </cell>
          <cell r="AB124">
            <v>21848</v>
          </cell>
          <cell r="AC124" t="str">
            <v>PERMANENT SPEED RESTRICTION</v>
          </cell>
          <cell r="AD124" t="str">
            <v>0212-30</v>
          </cell>
          <cell r="AE124" t="str">
    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    </cell>
        </row>
        <row r="125">
          <cell r="A125" t="str">
            <v>213-30</v>
          </cell>
          <cell r="B125">
            <v>4018</v>
          </cell>
          <cell r="C125" t="str">
            <v>DE.1.0.7.0</v>
          </cell>
          <cell r="D125" t="str">
            <v>204:469</v>
          </cell>
          <cell r="E125">
            <v>42581.734780092593</v>
          </cell>
          <cell r="F125">
            <v>42581.736400462964</v>
          </cell>
          <cell r="G125">
            <v>2</v>
          </cell>
          <cell r="H125" t="str">
            <v>204:233309</v>
          </cell>
          <cell r="I125">
            <v>42581.765104166669</v>
          </cell>
          <cell r="J125">
            <v>0</v>
          </cell>
          <cell r="K125" t="str">
            <v>4017/4018</v>
          </cell>
          <cell r="L125" t="str">
            <v>KILLION</v>
          </cell>
          <cell r="M125">
            <v>2.8703703705104999E-2</v>
          </cell>
          <cell r="N125">
            <v>41.333333335351199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https://search-rtdc-monitor-bjffxe2xuh6vdkpspy63sjmuny.us-east-1.es.amazonaws.com/_plugin/kibana/#/discover/Steve-Slow-Train-Analysis-(2080s-and-2083s)?_g=(refreshInterval:(display:Off,section:0,value:0),time:(from:'2016-07-30 16:38:05-0600',mode:absolute,to:'2016-07-30 19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5" t="str">
            <v>N</v>
          </cell>
          <cell r="X125">
            <v>1</v>
          </cell>
          <cell r="Y125">
            <v>4.6899999999999997E-2</v>
          </cell>
          <cell r="Z125">
            <v>23.3309</v>
          </cell>
          <cell r="AA125">
            <v>23.283999999999999</v>
          </cell>
          <cell r="AB125" t="e">
            <v>#N/A</v>
          </cell>
          <cell r="AC125" t="e">
            <v>#N/A</v>
          </cell>
          <cell r="AD125" t="str">
            <v>0213-30</v>
          </cell>
          <cell r="AE125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126">
          <cell r="A126" t="str">
            <v>214-30</v>
          </cell>
          <cell r="B126">
            <v>4017</v>
          </cell>
          <cell r="C126" t="str">
            <v>DE.1.0.7.0</v>
          </cell>
          <cell r="D126" t="str">
            <v>204:232969</v>
          </cell>
          <cell r="E126">
            <v>42581.772905092592</v>
          </cell>
          <cell r="F126">
            <v>42581.773842592593</v>
          </cell>
          <cell r="G126">
            <v>1</v>
          </cell>
          <cell r="H126" t="str">
            <v>204:152</v>
          </cell>
          <cell r="I126">
            <v>42581.808229166665</v>
          </cell>
          <cell r="J126">
            <v>0</v>
          </cell>
          <cell r="K126" t="str">
            <v>4017/4018</v>
          </cell>
          <cell r="L126" t="str">
            <v>KILLION</v>
          </cell>
          <cell r="M126">
            <v>3.4386574072414078E-2</v>
          </cell>
          <cell r="N126">
            <v>49.516666664276272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https://search-rtdc-monitor-bjffxe2xuh6vdkpspy63sjmuny.us-east-1.es.amazonaws.com/_plugin/kibana/#/discover/Steve-Slow-Train-Analysis-(2080s-and-2083s)?_g=(refreshInterval:(display:Off,section:0,value:0),time:(from:'2016-07-30 17:32:59-0600',mode:absolute,to:'2016-07-30 20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6" t="str">
            <v>N</v>
          </cell>
          <cell r="X126">
            <v>1</v>
          </cell>
          <cell r="Y126">
            <v>23.296900000000001</v>
          </cell>
          <cell r="Z126">
            <v>1.52E-2</v>
          </cell>
          <cell r="AA126">
            <v>23.281700000000001</v>
          </cell>
          <cell r="AB126" t="e">
            <v>#N/A</v>
          </cell>
          <cell r="AC126" t="e">
            <v>#N/A</v>
          </cell>
          <cell r="AD126" t="str">
            <v>0214-30</v>
          </cell>
          <cell r="AE126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127">
          <cell r="A127" t="str">
            <v>215-30</v>
          </cell>
          <cell r="B127">
            <v>4027</v>
          </cell>
          <cell r="C127" t="str">
            <v>DE.1.0.7.0</v>
          </cell>
          <cell r="D127" t="str">
            <v>204:460</v>
          </cell>
          <cell r="E127">
            <v>42581.746296296296</v>
          </cell>
          <cell r="F127">
            <v>42581.747511574074</v>
          </cell>
          <cell r="G127">
            <v>1</v>
          </cell>
          <cell r="H127" t="str">
            <v>204:233306</v>
          </cell>
          <cell r="I127">
            <v>42581.776319444441</v>
          </cell>
          <cell r="J127">
            <v>0</v>
          </cell>
          <cell r="K127" t="str">
            <v>4027/4028</v>
          </cell>
          <cell r="L127" t="str">
            <v>WEBSTER</v>
          </cell>
          <cell r="M127">
            <v>2.880787036701804E-2</v>
          </cell>
          <cell r="N127">
            <v>41.483333328505978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https://search-rtdc-monitor-bjffxe2xuh6vdkpspy63sjmuny.us-east-1.es.amazonaws.com/_plugin/kibana/#/discover/Steve-Slow-Train-Analysis-(2080s-and-2083s)?_g=(refreshInterval:(display:Off,section:0,value:0),time:(from:'2016-07-30 16:54:40-0600',mode:absolute,to:'2016-07-30 19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7" t="str">
            <v>N</v>
          </cell>
          <cell r="X127">
            <v>1</v>
          </cell>
          <cell r="Y127">
            <v>4.5999999999999999E-2</v>
          </cell>
          <cell r="Z127">
            <v>23.3306</v>
          </cell>
          <cell r="AA127">
            <v>23.284600000000001</v>
          </cell>
          <cell r="AB127" t="e">
            <v>#N/A</v>
          </cell>
          <cell r="AC127" t="e">
            <v>#N/A</v>
          </cell>
          <cell r="AD127" t="str">
            <v>0215-30</v>
          </cell>
          <cell r="AE127" t="str">
    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    </cell>
        </row>
        <row r="128">
          <cell r="A128" t="str">
            <v>216-30</v>
          </cell>
          <cell r="B128">
            <v>4028</v>
          </cell>
          <cell r="C128" t="str">
            <v>DE.1.0.7.0</v>
          </cell>
          <cell r="D128" t="str">
            <v>204:233000</v>
          </cell>
          <cell r="E128">
            <v>42581.782951388886</v>
          </cell>
          <cell r="F128">
            <v>42581.784212962964</v>
          </cell>
          <cell r="G128">
            <v>1</v>
          </cell>
          <cell r="H128" t="str">
            <v>204:145</v>
          </cell>
          <cell r="I128">
            <v>42581.816527777781</v>
          </cell>
          <cell r="J128">
            <v>0</v>
          </cell>
          <cell r="K128" t="str">
            <v>4027/4028</v>
          </cell>
          <cell r="L128" t="str">
            <v>WEBSTER</v>
          </cell>
          <cell r="M128">
            <v>3.2314814816345461E-2</v>
          </cell>
          <cell r="N128">
            <v>46.533333335537463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https://search-rtdc-monitor-bjffxe2xuh6vdkpspy63sjmuny.us-east-1.es.amazonaws.com/_plugin/kibana/#/discover/Steve-Slow-Train-Analysis-(2080s-and-2083s)?_g=(refreshInterval:(display:Off,section:0,value:0),time:(from:'2016-07-30 17:47:27-0600',mode:absolute,to:'2016-07-30 20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8" t="str">
            <v>N</v>
          </cell>
          <cell r="X128">
            <v>1</v>
          </cell>
          <cell r="Y128">
            <v>23.3</v>
          </cell>
          <cell r="Z128">
            <v>1.4500000000000001E-2</v>
          </cell>
          <cell r="AA128">
            <v>23.285499999999999</v>
          </cell>
          <cell r="AB128" t="e">
            <v>#N/A</v>
          </cell>
          <cell r="AC128" t="e">
            <v>#N/A</v>
          </cell>
          <cell r="AD128" t="str">
            <v>0216-30</v>
          </cell>
          <cell r="AE128" t="str">
    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    </cell>
        </row>
        <row r="129">
          <cell r="A129" t="str">
            <v>217-30</v>
          </cell>
          <cell r="B129">
            <v>4031</v>
          </cell>
          <cell r="C129" t="str">
            <v>DE.1.0.7.0</v>
          </cell>
          <cell r="D129" t="str">
            <v>204:488</v>
          </cell>
          <cell r="E129">
            <v>42581.760729166665</v>
          </cell>
          <cell r="F129">
            <v>42581.762418981481</v>
          </cell>
          <cell r="G129">
            <v>2</v>
          </cell>
          <cell r="H129" t="str">
            <v>204:233299</v>
          </cell>
          <cell r="I129">
            <v>42581.788252314815</v>
          </cell>
          <cell r="J129">
            <v>0</v>
          </cell>
          <cell r="K129" t="str">
            <v>4031/4032</v>
          </cell>
          <cell r="L129" t="str">
            <v>CHANDLER</v>
          </cell>
          <cell r="M129">
            <v>2.5833333333139308E-2</v>
          </cell>
          <cell r="N129">
            <v>37.199999999720603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https://search-rtdc-monitor-bjffxe2xuh6vdkpspy63sjmuny.us-east-1.es.amazonaws.com/_plugin/kibana/#/discover/Steve-Slow-Train-Analysis-(2080s-and-2083s)?_g=(refreshInterval:(display:Off,section:0,value:0),time:(from:'2016-07-30 17:15:27-0600',mode:absolute,to:'2016-07-30 19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9" t="str">
            <v>N</v>
          </cell>
          <cell r="X129">
            <v>1</v>
          </cell>
          <cell r="Y129">
            <v>4.8800000000000003E-2</v>
          </cell>
          <cell r="Z129">
            <v>23.329899999999999</v>
          </cell>
          <cell r="AA129">
            <v>23.281099999999999</v>
          </cell>
          <cell r="AB129" t="e">
            <v>#N/A</v>
          </cell>
          <cell r="AC129" t="e">
            <v>#N/A</v>
          </cell>
          <cell r="AD129" t="str">
            <v>0217-30</v>
          </cell>
          <cell r="AE129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130">
          <cell r="A130" t="str">
            <v>218-30</v>
          </cell>
          <cell r="B130">
            <v>4032</v>
          </cell>
          <cell r="C130" t="str">
            <v>DE.1.0.7.0</v>
          </cell>
          <cell r="D130" t="str">
            <v>204:232988</v>
          </cell>
          <cell r="E130">
            <v>42581.79954861111</v>
          </cell>
          <cell r="F130">
            <v>42581.800810185188</v>
          </cell>
          <cell r="G130">
            <v>1</v>
          </cell>
          <cell r="H130" t="str">
            <v>204:156</v>
          </cell>
          <cell r="I130">
            <v>42581.827465277776</v>
          </cell>
          <cell r="J130">
            <v>1</v>
          </cell>
          <cell r="K130" t="str">
            <v>4031/4032</v>
          </cell>
          <cell r="L130" t="str">
            <v>CHANDLER</v>
          </cell>
          <cell r="M130">
            <v>2.6655092588043772E-2</v>
          </cell>
          <cell r="N130">
            <v>38.383333326783031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https://search-rtdc-monitor-bjffxe2xuh6vdkpspy63sjmuny.us-east-1.es.amazonaws.com/_plugin/kibana/#/discover/Steve-Slow-Train-Analysis-(2080s-and-2083s)?_g=(refreshInterval:(display:Off,section:0,value:0),time:(from:'2016-07-30 18:11:21-0600',mode:absolute,to:'2016-07-30 20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0" t="str">
            <v>N</v>
          </cell>
          <cell r="X130">
            <v>1</v>
          </cell>
          <cell r="Y130">
            <v>23.2988</v>
          </cell>
          <cell r="Z130">
            <v>1.5599999999999999E-2</v>
          </cell>
          <cell r="AA130">
            <v>23.283200000000001</v>
          </cell>
          <cell r="AB130" t="e">
            <v>#N/A</v>
          </cell>
          <cell r="AC130" t="e">
            <v>#N/A</v>
          </cell>
          <cell r="AD130" t="str">
            <v>0218-30</v>
          </cell>
          <cell r="AE130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131">
          <cell r="A131" t="str">
            <v>219-30</v>
          </cell>
          <cell r="B131">
            <v>4007</v>
          </cell>
          <cell r="C131" t="str">
            <v>DE.1.0.7.0</v>
          </cell>
          <cell r="D131" t="str">
            <v>204:686</v>
          </cell>
          <cell r="E131">
            <v>42581.769606481481</v>
          </cell>
          <cell r="F131">
            <v>42581.771249999998</v>
          </cell>
          <cell r="G131">
            <v>2</v>
          </cell>
          <cell r="H131" t="str">
            <v>204:233287</v>
          </cell>
          <cell r="I131">
            <v>42581.797858796293</v>
          </cell>
          <cell r="J131">
            <v>0</v>
          </cell>
          <cell r="K131" t="str">
            <v>4007/4008</v>
          </cell>
          <cell r="L131" t="str">
            <v>STURGEON</v>
          </cell>
          <cell r="M131">
            <v>2.6608796295477077E-2</v>
          </cell>
          <cell r="N131">
            <v>38.316666665486991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https://search-rtdc-monitor-bjffxe2xuh6vdkpspy63sjmuny.us-east-1.es.amazonaws.com/_plugin/kibana/#/discover/Steve-Slow-Train-Analysis-(2080s-and-2083s)?_g=(refreshInterval:(display:Off,section:0,value:0),time:(from:'2016-07-30 17:28:14-0600',mode:absolute,to:'2016-07-30 20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1" t="str">
            <v>N</v>
          </cell>
          <cell r="X131">
            <v>1</v>
          </cell>
          <cell r="Y131">
            <v>6.8599999999999994E-2</v>
          </cell>
          <cell r="Z131">
            <v>23.328700000000001</v>
          </cell>
          <cell r="AA131">
            <v>23.260100000000001</v>
          </cell>
          <cell r="AB131" t="e">
            <v>#N/A</v>
          </cell>
          <cell r="AC131" t="e">
            <v>#N/A</v>
          </cell>
          <cell r="AD131" t="str">
            <v>0219-30</v>
          </cell>
          <cell r="AE131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132">
          <cell r="A132" t="str">
            <v>220-30</v>
          </cell>
          <cell r="B132">
            <v>4043</v>
          </cell>
          <cell r="C132" t="str">
            <v>DE.1.0.7.0</v>
          </cell>
          <cell r="D132" t="str">
            <v>204:232649</v>
          </cell>
          <cell r="E132">
            <v>42581.804039351853</v>
          </cell>
          <cell r="F132">
            <v>42581.805543981478</v>
          </cell>
          <cell r="G132">
            <v>2</v>
          </cell>
          <cell r="H132" t="str">
            <v>204:154</v>
          </cell>
          <cell r="I132">
            <v>42581.837118055555</v>
          </cell>
          <cell r="J132">
            <v>0</v>
          </cell>
          <cell r="K132" t="str">
            <v>4043/4044</v>
          </cell>
          <cell r="L132" t="str">
            <v>STURGEON</v>
          </cell>
          <cell r="M132">
            <v>3.1574074077070691E-2</v>
          </cell>
          <cell r="N132">
            <v>45.466666670981795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https://search-rtdc-monitor-bjffxe2xuh6vdkpspy63sjmuny.us-east-1.es.amazonaws.com/_plugin/kibana/#/discover/Steve-Slow-Train-Analysis-(2080s-and-2083s)?_g=(refreshInterval:(display:Off,section:0,value:0),time:(from:'2016-07-30 18:17:49-0600',mode:absolute,to:'2016-07-30 21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2" t="str">
            <v>N</v>
          </cell>
          <cell r="X132">
            <v>1</v>
          </cell>
          <cell r="Y132">
            <v>23.264900000000001</v>
          </cell>
          <cell r="Z132">
            <v>1.54E-2</v>
          </cell>
          <cell r="AA132">
            <v>23.249500000000001</v>
          </cell>
          <cell r="AB132" t="e">
            <v>#N/A</v>
          </cell>
          <cell r="AC132" t="e">
            <v>#N/A</v>
          </cell>
          <cell r="AD132" t="str">
            <v>0220-30</v>
          </cell>
          <cell r="AE132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133">
          <cell r="A133" t="str">
            <v>222-30</v>
          </cell>
          <cell r="B133">
            <v>4030</v>
          </cell>
          <cell r="C133" t="str">
            <v>DE.1.0.7.0</v>
          </cell>
          <cell r="D133" t="str">
            <v>204:232982</v>
          </cell>
          <cell r="E133">
            <v>42581.823946759258</v>
          </cell>
          <cell r="F133">
            <v>42581.825601851851</v>
          </cell>
          <cell r="G133">
            <v>2</v>
          </cell>
          <cell r="H133" t="str">
            <v>204:150</v>
          </cell>
          <cell r="I133">
            <v>42581.856631944444</v>
          </cell>
          <cell r="J133">
            <v>0</v>
          </cell>
          <cell r="K133" t="str">
            <v>4029/4030</v>
          </cell>
          <cell r="L133" t="str">
            <v>LEVIN</v>
          </cell>
          <cell r="M133">
            <v>3.1030092592118308E-2</v>
          </cell>
          <cell r="N133">
            <v>44.683333332650363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https://search-rtdc-monitor-bjffxe2xuh6vdkpspy63sjmuny.us-east-1.es.amazonaws.com/_plugin/kibana/#/discover/Steve-Slow-Train-Analysis-(2080s-and-2083s)?_g=(refreshInterval:(display:Off,section:0,value:0),time:(from:'2016-07-30 18:46:29-0600',mode:absolute,to:'2016-07-30 21:33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3" t="str">
            <v>N</v>
          </cell>
          <cell r="X133">
            <v>2</v>
          </cell>
          <cell r="Y133">
            <v>23.298200000000001</v>
          </cell>
          <cell r="Z133">
            <v>1.4999999999999999E-2</v>
          </cell>
          <cell r="AA133">
            <v>23.283200000000001</v>
          </cell>
          <cell r="AB133" t="e">
            <v>#N/A</v>
          </cell>
          <cell r="AC133" t="e">
            <v>#N/A</v>
          </cell>
          <cell r="AD133" t="str">
            <v>0222-30</v>
          </cell>
          <cell r="AE133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134">
          <cell r="A134" t="str">
            <v>223-30</v>
          </cell>
          <cell r="B134">
            <v>4029</v>
          </cell>
          <cell r="C134" t="str">
            <v>DE.1.0.7.0</v>
          </cell>
          <cell r="D134" t="str">
            <v>204:464</v>
          </cell>
          <cell r="E134">
            <v>42581.786516203705</v>
          </cell>
          <cell r="F134">
            <v>42581.789097222223</v>
          </cell>
          <cell r="G134">
            <v>3</v>
          </cell>
          <cell r="H134" t="str">
            <v>204:233301</v>
          </cell>
          <cell r="I134">
            <v>42581.816944444443</v>
          </cell>
          <cell r="J134">
            <v>0</v>
          </cell>
          <cell r="K134" t="str">
            <v>4029/4030</v>
          </cell>
          <cell r="L134" t="str">
            <v>LEVIN</v>
          </cell>
          <cell r="M134">
            <v>2.7847222219861578E-2</v>
          </cell>
          <cell r="N134">
            <v>40.099999996600673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https://search-rtdc-monitor-bjffxe2xuh6vdkpspy63sjmuny.us-east-1.es.amazonaws.com/_plugin/kibana/#/discover/Steve-Slow-Train-Analysis-(2080s-and-2083s)?_g=(refreshInterval:(display:Off,section:0,value:0),time:(from:'2016-07-30 17:52:35-0600',mode:absolute,to:'2016-07-30 20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4" t="str">
            <v>N</v>
          </cell>
          <cell r="X134">
            <v>1</v>
          </cell>
          <cell r="Y134">
            <v>4.6399999999999997E-2</v>
          </cell>
          <cell r="Z134">
            <v>23.330100000000002</v>
          </cell>
          <cell r="AA134">
            <v>23.283700000000003</v>
          </cell>
          <cell r="AB134" t="e">
            <v>#N/A</v>
          </cell>
          <cell r="AC134" t="e">
            <v>#N/A</v>
          </cell>
          <cell r="AD134" t="str">
            <v>0223-30</v>
          </cell>
          <cell r="AE134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135">
          <cell r="A135" t="str">
            <v>224-30</v>
          </cell>
          <cell r="B135">
            <v>4017</v>
          </cell>
          <cell r="C135" t="str">
            <v>DE.1.0.7.0</v>
          </cell>
          <cell r="D135" t="str">
            <v>204:232989</v>
          </cell>
          <cell r="E135">
            <v>42581.845775462964</v>
          </cell>
          <cell r="F135">
            <v>42581.846666666665</v>
          </cell>
          <cell r="G135">
            <v>1</v>
          </cell>
          <cell r="H135" t="str">
            <v>204:134</v>
          </cell>
          <cell r="I135">
            <v>42581.878495370373</v>
          </cell>
          <cell r="J135">
            <v>0</v>
          </cell>
          <cell r="K135" t="str">
            <v>4017/4018</v>
          </cell>
          <cell r="L135" t="str">
            <v>KILLION</v>
          </cell>
          <cell r="M135">
            <v>3.1828703708015382E-2</v>
          </cell>
          <cell r="N135">
            <v>45.83333333954215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https://search-rtdc-monitor-bjffxe2xuh6vdkpspy63sjmuny.us-east-1.es.amazonaws.com/_plugin/kibana/#/discover/Steve-Slow-Train-Analysis-(2080s-and-2083s)?_g=(refreshInterval:(display:Off,section:0,value:0),time:(from:'2016-07-30 19:17:55-0600',mode:absolute,to:'2016-07-30 22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35" t="str">
            <v>N</v>
          </cell>
          <cell r="X135">
            <v>1</v>
          </cell>
          <cell r="Y135">
            <v>23.2989</v>
          </cell>
          <cell r="Z135">
            <v>1.34E-2</v>
          </cell>
          <cell r="AA135">
            <v>23.285499999999999</v>
          </cell>
          <cell r="AB135" t="e">
            <v>#N/A</v>
          </cell>
          <cell r="AC135" t="e">
            <v>#N/A</v>
          </cell>
          <cell r="AD135" t="str">
            <v>0224-30</v>
          </cell>
          <cell r="AE135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136">
          <cell r="A136" t="str">
            <v>225-30</v>
          </cell>
          <cell r="B136">
            <v>4018</v>
          </cell>
          <cell r="C136" t="str">
            <v>DE.1.0.7.0</v>
          </cell>
          <cell r="D136" t="str">
            <v>204:462</v>
          </cell>
          <cell r="E136">
            <v>42581.810196759259</v>
          </cell>
          <cell r="F136">
            <v>42581.811412037037</v>
          </cell>
          <cell r="G136">
            <v>1</v>
          </cell>
          <cell r="H136" t="str">
            <v>204:233289</v>
          </cell>
          <cell r="I136">
            <v>42581.838217592594</v>
          </cell>
          <cell r="J136">
            <v>0</v>
          </cell>
          <cell r="K136" t="str">
            <v>4017/4018</v>
          </cell>
          <cell r="L136" t="str">
            <v>KILLION</v>
          </cell>
          <cell r="M136">
            <v>2.6805555557075422E-2</v>
          </cell>
          <cell r="N136">
            <v>38.600000002188608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https://search-rtdc-monitor-bjffxe2xuh6vdkpspy63sjmuny.us-east-1.es.amazonaws.com/_plugin/kibana/#/discover/Steve-Slow-Train-Analysis-(2080s-and-2083s)?_g=(refreshInterval:(display:Off,section:0,value:0),time:(from:'2016-07-30 18:26:41-0600',mode:absolute,to:'2016-07-30 21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6" t="str">
            <v>N</v>
          </cell>
          <cell r="X136">
            <v>1</v>
          </cell>
          <cell r="Y136">
            <v>4.6199999999999998E-2</v>
          </cell>
          <cell r="Z136">
            <v>23.328900000000001</v>
          </cell>
          <cell r="AA136">
            <v>23.282700000000002</v>
          </cell>
          <cell r="AB136" t="e">
            <v>#N/A</v>
          </cell>
          <cell r="AC136" t="e">
            <v>#N/A</v>
          </cell>
          <cell r="AD136" t="str">
            <v>0225-30</v>
          </cell>
          <cell r="AE136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137">
          <cell r="A137" t="str">
            <v>226-30</v>
          </cell>
          <cell r="B137">
            <v>4032</v>
          </cell>
          <cell r="C137" t="str">
            <v>DE.1.0.7.0</v>
          </cell>
          <cell r="D137" t="str">
            <v>204:232971</v>
          </cell>
          <cell r="E137">
            <v>42581.865601851852</v>
          </cell>
          <cell r="F137">
            <v>42581.866597222222</v>
          </cell>
          <cell r="G137">
            <v>1</v>
          </cell>
          <cell r="H137" t="str">
            <v>204:161</v>
          </cell>
          <cell r="I137">
            <v>42581.900740740741</v>
          </cell>
          <cell r="J137">
            <v>0</v>
          </cell>
          <cell r="K137" t="str">
            <v>4031/4032</v>
          </cell>
          <cell r="L137" t="str">
            <v>CHANDLER</v>
          </cell>
          <cell r="M137">
            <v>3.4143518518249039E-2</v>
          </cell>
          <cell r="N137">
            <v>49.166666666278616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https://search-rtdc-monitor-bjffxe2xuh6vdkpspy63sjmuny.us-east-1.es.amazonaws.com/_plugin/kibana/#/discover/Steve-Slow-Train-Analysis-(2080s-and-2083s)?_g=(refreshInterval:(display:Off,section:0,value:0),time:(from:'2016-07-30 19:46:28-0600',mode:absolute,to:'2016-07-30 22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7" t="str">
            <v>N</v>
          </cell>
          <cell r="X137">
            <v>1</v>
          </cell>
          <cell r="Y137">
            <v>23.2971</v>
          </cell>
          <cell r="Z137">
            <v>1.61E-2</v>
          </cell>
          <cell r="AA137">
            <v>23.280999999999999</v>
          </cell>
          <cell r="AB137" t="e">
            <v>#N/A</v>
          </cell>
          <cell r="AC137" t="e">
            <v>#N/A</v>
          </cell>
          <cell r="AD137" t="str">
            <v>0226-30</v>
          </cell>
          <cell r="AE137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138">
          <cell r="A138" t="str">
            <v>227-30</v>
          </cell>
          <cell r="B138">
            <v>4031</v>
          </cell>
          <cell r="C138" t="str">
            <v>DE.1.0.7.0</v>
          </cell>
          <cell r="D138" t="str">
            <v>204:466</v>
          </cell>
          <cell r="E138">
            <v>42581.831111111111</v>
          </cell>
          <cell r="F138">
            <v>42581.832175925927</v>
          </cell>
          <cell r="G138">
            <v>1</v>
          </cell>
          <cell r="H138" t="str">
            <v>204:233301</v>
          </cell>
          <cell r="I138">
            <v>42581.858877314815</v>
          </cell>
          <cell r="J138">
            <v>0</v>
          </cell>
          <cell r="K138" t="str">
            <v>4031/4032</v>
          </cell>
          <cell r="L138" t="str">
            <v>CHANDLER</v>
          </cell>
          <cell r="M138">
            <v>2.6701388887886424E-2</v>
          </cell>
          <cell r="N138">
            <v>38.44999999855645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https://search-rtdc-monitor-bjffxe2xuh6vdkpspy63sjmuny.us-east-1.es.amazonaws.com/_plugin/kibana/#/discover/Steve-Slow-Train-Analysis-(2080s-and-2083s)?_g=(refreshInterval:(display:Off,section:0,value:0),time:(from:'2016-07-30 18:56:48-0600',mode:absolute,to:'2016-07-30 21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8" t="str">
            <v>N</v>
          </cell>
          <cell r="X138">
            <v>1</v>
          </cell>
          <cell r="Y138">
            <v>4.6600000000000003E-2</v>
          </cell>
          <cell r="Z138">
            <v>23.330100000000002</v>
          </cell>
          <cell r="AA138">
            <v>23.2835</v>
          </cell>
          <cell r="AB138" t="e">
            <v>#N/A</v>
          </cell>
          <cell r="AC138" t="e">
            <v>#N/A</v>
          </cell>
          <cell r="AD138" t="str">
            <v>0227-30</v>
          </cell>
          <cell r="AE138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139">
          <cell r="A139" t="str">
            <v>228-30</v>
          </cell>
          <cell r="B139">
            <v>4043</v>
          </cell>
          <cell r="C139" t="str">
            <v>DE.1.0.7.0</v>
          </cell>
          <cell r="D139" t="str">
            <v>204:232641</v>
          </cell>
          <cell r="E139">
            <v>42581.888912037037</v>
          </cell>
          <cell r="F139">
            <v>42581.889872685184</v>
          </cell>
          <cell r="G139">
            <v>1</v>
          </cell>
          <cell r="H139" t="str">
            <v>204:160</v>
          </cell>
          <cell r="I139">
            <v>42581.920810185184</v>
          </cell>
          <cell r="J139">
            <v>0</v>
          </cell>
          <cell r="K139" t="str">
            <v>4043/4044</v>
          </cell>
          <cell r="L139" t="str">
            <v>STURGEON</v>
          </cell>
          <cell r="M139">
            <v>3.0937499999708962E-2</v>
          </cell>
          <cell r="N139">
            <v>44.549999999580905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https://search-rtdc-monitor-bjffxe2xuh6vdkpspy63sjmuny.us-east-1.es.amazonaws.com/_plugin/kibana/#/discover/Steve-Slow-Train-Analysis-(2080s-and-2083s)?_g=(refreshInterval:(display:Off,section:0,value:0),time:(from:'2016-07-30 20:20:02-0600',mode:absolute,to:'2016-07-30 23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9" t="str">
            <v>N</v>
          </cell>
          <cell r="X139">
            <v>1</v>
          </cell>
          <cell r="Y139">
            <v>23.264099999999999</v>
          </cell>
          <cell r="Z139">
            <v>1.6E-2</v>
          </cell>
          <cell r="AA139">
            <v>23.248100000000001</v>
          </cell>
          <cell r="AB139" t="e">
            <v>#N/A</v>
          </cell>
          <cell r="AC139" t="e">
            <v>#N/A</v>
          </cell>
          <cell r="AD139" t="str">
            <v>0228-30</v>
          </cell>
          <cell r="AE139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140">
          <cell r="A140" t="str">
            <v>229-30</v>
          </cell>
          <cell r="B140">
            <v>4007</v>
          </cell>
          <cell r="C140" t="str">
            <v>DE.1.0.7.0</v>
          </cell>
          <cell r="D140" t="str">
            <v>204:752</v>
          </cell>
          <cell r="E140">
            <v>42581.848182870373</v>
          </cell>
          <cell r="F140">
            <v>42581.849108796298</v>
          </cell>
          <cell r="G140">
            <v>1</v>
          </cell>
          <cell r="H140" t="str">
            <v>204:233272</v>
          </cell>
          <cell r="I140">
            <v>42581.880277777775</v>
          </cell>
          <cell r="J140">
            <v>0</v>
          </cell>
          <cell r="K140" t="str">
            <v>4007/4008</v>
          </cell>
          <cell r="L140" t="str">
            <v>STURGEON</v>
          </cell>
          <cell r="M140">
            <v>3.1168981477094349E-2</v>
          </cell>
          <cell r="N140">
            <v>44.883333327015862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https://search-rtdc-monitor-bjffxe2xuh6vdkpspy63sjmuny.us-east-1.es.amazonaws.com/_plugin/kibana/#/discover/Steve-Slow-Train-Analysis-(2080s-and-2083s)?_g=(refreshInterval:(display:Off,section:0,value:0),time:(from:'2016-07-30 19:21:23-0600',mode:absolute,to:'2016-07-30 22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0" t="str">
            <v>N</v>
          </cell>
          <cell r="X140">
            <v>1</v>
          </cell>
          <cell r="Y140">
            <v>7.5200000000000003E-2</v>
          </cell>
          <cell r="Z140">
            <v>23.327200000000001</v>
          </cell>
          <cell r="AA140">
            <v>23.252000000000002</v>
          </cell>
          <cell r="AB140" t="e">
            <v>#N/A</v>
          </cell>
          <cell r="AC140" t="e">
            <v>#N/A</v>
          </cell>
          <cell r="AD140" t="str">
            <v>0229-30</v>
          </cell>
          <cell r="AE140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141">
          <cell r="A141" t="str">
            <v>230-30</v>
          </cell>
          <cell r="B141">
            <v>4030</v>
          </cell>
          <cell r="C141" t="str">
            <v>DE.1.0.7.0</v>
          </cell>
          <cell r="D141" t="str">
            <v>204:233000</v>
          </cell>
          <cell r="E141">
            <v>42581.908576388887</v>
          </cell>
          <cell r="F141">
            <v>42581.909282407411</v>
          </cell>
          <cell r="G141">
            <v>1</v>
          </cell>
          <cell r="H141" t="str">
            <v>204:138</v>
          </cell>
          <cell r="I141">
            <v>42581.940868055557</v>
          </cell>
          <cell r="J141">
            <v>0</v>
          </cell>
          <cell r="K141" t="str">
            <v>4029/4030</v>
          </cell>
          <cell r="L141" t="str">
            <v>LEVIN</v>
          </cell>
          <cell r="M141">
            <v>3.1585648146574385E-2</v>
          </cell>
          <cell r="N141">
            <v>45.483333331067115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https://search-rtdc-monitor-bjffxe2xuh6vdkpspy63sjmuny.us-east-1.es.amazonaws.com/_plugin/kibana/#/discover/Steve-Slow-Train-Analysis-(2080s-and-2083s)?_g=(refreshInterval:(display:Off,section:0,value:0),time:(from:'2016-07-30 20:48:21-0600',mode:absolute,to:'2016-07-30 23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1" t="str">
            <v>N</v>
          </cell>
          <cell r="X141">
            <v>1</v>
          </cell>
          <cell r="Y141">
            <v>23.3</v>
          </cell>
          <cell r="Z141">
            <v>1.38E-2</v>
          </cell>
          <cell r="AA141">
            <v>23.286200000000001</v>
          </cell>
          <cell r="AB141" t="e">
            <v>#N/A</v>
          </cell>
          <cell r="AC141" t="e">
            <v>#N/A</v>
          </cell>
          <cell r="AD141" t="str">
            <v>0230-30</v>
          </cell>
          <cell r="AE141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142">
          <cell r="A142" t="str">
            <v>231-30</v>
          </cell>
          <cell r="B142">
            <v>4029</v>
          </cell>
          <cell r="C142" t="str">
            <v>DE.1.0.7.0</v>
          </cell>
          <cell r="D142" t="str">
            <v>204:435</v>
          </cell>
          <cell r="E142">
            <v>42581.867858796293</v>
          </cell>
          <cell r="F142">
            <v>42581.868819444448</v>
          </cell>
          <cell r="G142">
            <v>1</v>
          </cell>
          <cell r="H142" t="str">
            <v>204:233330</v>
          </cell>
          <cell r="I142">
            <v>42581.900011574071</v>
          </cell>
          <cell r="J142">
            <v>0</v>
          </cell>
          <cell r="K142" t="str">
            <v>4029/4030</v>
          </cell>
          <cell r="L142" t="str">
            <v>LEVIN</v>
          </cell>
          <cell r="M142">
            <v>3.1192129623377696E-2</v>
          </cell>
          <cell r="N142">
            <v>44.916666657663882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https://search-rtdc-monitor-bjffxe2xuh6vdkpspy63sjmuny.us-east-1.es.amazonaws.com/_plugin/kibana/#/discover/Steve-Slow-Train-Analysis-(2080s-and-2083s)?_g=(refreshInterval:(display:Off,section:0,value:0),time:(from:'2016-07-30 19:49:43-0600',mode:absolute,to:'2016-07-30 22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2" t="str">
            <v>N</v>
          </cell>
          <cell r="X142">
            <v>1</v>
          </cell>
          <cell r="Y142">
            <v>4.3499999999999997E-2</v>
          </cell>
          <cell r="Z142">
            <v>23.332999999999998</v>
          </cell>
          <cell r="AA142">
            <v>23.289499999999997</v>
          </cell>
          <cell r="AB142" t="e">
            <v>#N/A</v>
          </cell>
          <cell r="AC142" t="e">
            <v>#N/A</v>
          </cell>
          <cell r="AD142" t="str">
            <v>0231-30</v>
          </cell>
          <cell r="AE142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143">
          <cell r="A143" t="str">
            <v>232-30</v>
          </cell>
          <cell r="B143">
            <v>4017</v>
          </cell>
          <cell r="C143" t="str">
            <v>DE.1.0.7.0</v>
          </cell>
          <cell r="D143" t="str">
            <v>204:232953</v>
          </cell>
          <cell r="E143">
            <v>42581.924247685187</v>
          </cell>
          <cell r="F143">
            <v>42581.925300925926</v>
          </cell>
          <cell r="G143">
            <v>1</v>
          </cell>
          <cell r="H143" t="str">
            <v>204:163</v>
          </cell>
          <cell r="I143">
            <v>42581.963136574072</v>
          </cell>
          <cell r="J143">
            <v>0</v>
          </cell>
          <cell r="K143" t="str">
            <v>4017/4018</v>
          </cell>
          <cell r="L143" t="str">
            <v>KILLION</v>
          </cell>
          <cell r="M143">
            <v>3.7835648145119194E-2</v>
          </cell>
          <cell r="N143">
            <v>54.483333328971639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https://search-rtdc-monitor-bjffxe2xuh6vdkpspy63sjmuny.us-east-1.es.amazonaws.com/_plugin/kibana/#/discover/Steve-Slow-Train-Analysis-(2080s-and-2083s)?_g=(refreshInterval:(display:Off,section:0,value:0),time:(from:'2016-07-30 21:10:55-0600',mode:absolute,to:'2016-07-31 00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3" t="str">
            <v>N</v>
          </cell>
          <cell r="X143">
            <v>1</v>
          </cell>
          <cell r="Y143">
            <v>23.295300000000001</v>
          </cell>
          <cell r="Z143">
            <v>1.6299999999999999E-2</v>
          </cell>
          <cell r="AA143">
            <v>23.279</v>
          </cell>
          <cell r="AB143" t="e">
            <v>#N/A</v>
          </cell>
          <cell r="AC143" t="e">
            <v>#N/A</v>
          </cell>
          <cell r="AD143" t="str">
            <v>0232-30</v>
          </cell>
          <cell r="AE143" t="str">
    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    </cell>
        </row>
        <row r="144">
          <cell r="A144" t="str">
            <v>233-30</v>
          </cell>
          <cell r="B144">
            <v>4018</v>
          </cell>
          <cell r="C144" t="str">
            <v>DE.1.0.7.0</v>
          </cell>
          <cell r="D144" t="str">
            <v>204:447</v>
          </cell>
          <cell r="E144">
            <v>42581.881921296299</v>
          </cell>
          <cell r="F144">
            <v>42581.883298611108</v>
          </cell>
          <cell r="G144">
            <v>1</v>
          </cell>
          <cell r="H144" t="str">
            <v>204:233259</v>
          </cell>
          <cell r="I144">
            <v>42581.921493055554</v>
          </cell>
          <cell r="J144">
            <v>1</v>
          </cell>
          <cell r="K144" t="str">
            <v>4017/4018</v>
          </cell>
          <cell r="L144" t="str">
            <v>KILLION</v>
          </cell>
          <cell r="M144">
            <v>3.8194444445252884E-2</v>
          </cell>
          <cell r="N144">
            <v>55.000000001164153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https://search-rtdc-monitor-bjffxe2xuh6vdkpspy63sjmuny.us-east-1.es.amazonaws.com/_plugin/kibana/#/discover/Steve-Slow-Train-Analysis-(2080s-and-2083s)?_g=(refreshInterval:(display:Off,section:0,value:0),time:(from:'2016-07-30 20:09:58-0600',mode:absolute,to:'2016-07-30 23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4" t="str">
            <v>N</v>
          </cell>
          <cell r="X144">
            <v>1</v>
          </cell>
          <cell r="Y144">
            <v>4.4699999999999997E-2</v>
          </cell>
          <cell r="Z144">
            <v>23.325900000000001</v>
          </cell>
          <cell r="AA144">
            <v>23.281200000000002</v>
          </cell>
          <cell r="AB144" t="e">
            <v>#N/A</v>
          </cell>
          <cell r="AC144" t="e">
            <v>#N/A</v>
          </cell>
          <cell r="AD144" t="str">
            <v>0233-30</v>
          </cell>
          <cell r="AE144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145">
          <cell r="A145" t="str">
            <v>234-30</v>
          </cell>
          <cell r="B145">
            <v>4032</v>
          </cell>
          <cell r="C145" t="str">
            <v>DE.1.0.7.0</v>
          </cell>
          <cell r="D145" t="str">
            <v>204:232965</v>
          </cell>
          <cell r="E145">
            <v>42581.954768518517</v>
          </cell>
          <cell r="F145">
            <v>42581.955914351849</v>
          </cell>
          <cell r="G145">
            <v>1</v>
          </cell>
          <cell r="H145" t="str">
            <v>204:180</v>
          </cell>
          <cell r="I145">
            <v>42581.982824074075</v>
          </cell>
          <cell r="J145">
            <v>0</v>
          </cell>
          <cell r="K145" t="str">
            <v>4031/4032</v>
          </cell>
          <cell r="L145" t="str">
            <v>CHANDLER</v>
          </cell>
          <cell r="M145">
            <v>2.6909722226264421E-2</v>
          </cell>
          <cell r="N145">
            <v>38.750000005820766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https://search-rtdc-monitor-bjffxe2xuh6vdkpspy63sjmuny.us-east-1.es.amazonaws.com/_plugin/kibana/#/discover/Steve-Slow-Train-Analysis-(2080s-and-2083s)?_g=(refreshInterval:(display:Off,section:0,value:0),time:(from:'2016-07-30 21:54:52-0600',mode:absolute,to:'2016-07-31 00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5" t="str">
            <v>N</v>
          </cell>
          <cell r="X145">
            <v>1</v>
          </cell>
          <cell r="Y145">
            <v>23.296500000000002</v>
          </cell>
          <cell r="Z145">
            <v>1.7999999999999999E-2</v>
          </cell>
          <cell r="AA145">
            <v>23.278500000000001</v>
          </cell>
          <cell r="AB145" t="e">
            <v>#N/A</v>
          </cell>
          <cell r="AC145" t="e">
            <v>#N/A</v>
          </cell>
          <cell r="AD145" t="str">
            <v>0234-30</v>
          </cell>
          <cell r="AE145" t="str">
    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    </cell>
        </row>
        <row r="146">
          <cell r="A146" t="str">
            <v>235-30</v>
          </cell>
          <cell r="B146">
            <v>4031</v>
          </cell>
          <cell r="C146" t="str">
            <v>DE.1.0.7.0</v>
          </cell>
          <cell r="D146" t="str">
            <v>204:475</v>
          </cell>
          <cell r="E146">
            <v>42581.910856481481</v>
          </cell>
          <cell r="F146">
            <v>42581.911874999998</v>
          </cell>
          <cell r="G146">
            <v>1</v>
          </cell>
          <cell r="H146" t="str">
            <v>204:233295</v>
          </cell>
          <cell r="I146">
            <v>42581.942303240743</v>
          </cell>
          <cell r="J146">
            <v>0</v>
          </cell>
          <cell r="K146" t="str">
            <v>4031/4032</v>
          </cell>
          <cell r="L146" t="str">
            <v>CHANDLER</v>
          </cell>
          <cell r="M146">
            <v>3.0428240745095536E-2</v>
          </cell>
          <cell r="N146">
            <v>43.816666672937572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https://search-rtdc-monitor-bjffxe2xuh6vdkpspy63sjmuny.us-east-1.es.amazonaws.com/_plugin/kibana/#/discover/Steve-Slow-Train-Analysis-(2080s-and-2083s)?_g=(refreshInterval:(display:Off,section:0,value:0),time:(from:'2016-07-30 20:51:38-0600',mode:absolute,to:'2016-07-30 23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6" t="str">
            <v>N</v>
          </cell>
          <cell r="X146">
            <v>1</v>
          </cell>
          <cell r="Y146">
            <v>4.7500000000000001E-2</v>
          </cell>
          <cell r="Z146">
            <v>23.329499999999999</v>
          </cell>
          <cell r="AA146">
            <v>23.282</v>
          </cell>
          <cell r="AB146" t="e">
            <v>#N/A</v>
          </cell>
          <cell r="AC146" t="e">
            <v>#N/A</v>
          </cell>
          <cell r="AD146" t="str">
            <v>0235-30</v>
          </cell>
          <cell r="AE146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147">
          <cell r="A147" t="str">
            <v>236-30</v>
          </cell>
          <cell r="B147">
            <v>4043</v>
          </cell>
          <cell r="C147" t="str">
            <v>DE.1.0.7.0</v>
          </cell>
          <cell r="D147" t="str">
            <v>204:232631</v>
          </cell>
          <cell r="E147">
            <v>42581.970671296294</v>
          </cell>
          <cell r="F147">
            <v>42581.971701388888</v>
          </cell>
          <cell r="G147">
            <v>1</v>
          </cell>
          <cell r="H147" t="str">
            <v>204:165</v>
          </cell>
          <cell r="I147">
            <v>42582.005277777775</v>
          </cell>
          <cell r="J147">
            <v>0</v>
          </cell>
          <cell r="K147" t="str">
            <v>4043/4044</v>
          </cell>
          <cell r="L147" t="str">
            <v>STURGEON</v>
          </cell>
          <cell r="M147">
            <v>3.3576388887013309E-2</v>
          </cell>
          <cell r="N147">
            <v>48.349999997299165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https://search-rtdc-monitor-bjffxe2xuh6vdkpspy63sjmuny.us-east-1.es.amazonaws.com/_plugin/kibana/#/discover/Steve-Slow-Train-Analysis-(2080s-and-2083s)?_g=(refreshInterval:(display:Off,section:0,value:0),time:(from:'2016-07-30 22:17:46-0600',mode:absolute,to:'2016-07-31 01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7" t="str">
            <v>N</v>
          </cell>
          <cell r="X147">
            <v>1</v>
          </cell>
          <cell r="Y147">
            <v>23.263100000000001</v>
          </cell>
          <cell r="Z147">
            <v>1.6500000000000001E-2</v>
          </cell>
          <cell r="AA147">
            <v>23.246600000000001</v>
          </cell>
          <cell r="AB147" t="e">
            <v>#N/A</v>
          </cell>
          <cell r="AC147" t="e">
            <v>#N/A</v>
          </cell>
          <cell r="AD147" t="str">
            <v>0236-30</v>
          </cell>
          <cell r="AE147" t="str">
    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    </cell>
        </row>
        <row r="148">
          <cell r="A148" t="str">
            <v>237-30</v>
          </cell>
          <cell r="B148">
            <v>4007</v>
          </cell>
          <cell r="C148" t="str">
            <v>DE.1.0.7.0</v>
          </cell>
          <cell r="D148" t="str">
            <v>204:770</v>
          </cell>
          <cell r="E148">
            <v>42581.929826388892</v>
          </cell>
          <cell r="F148">
            <v>42581.934189814812</v>
          </cell>
          <cell r="G148">
            <v>6</v>
          </cell>
          <cell r="H148" t="str">
            <v>204:233282</v>
          </cell>
          <cell r="I148">
            <v>42581.963310185187</v>
          </cell>
          <cell r="J148">
            <v>0</v>
          </cell>
          <cell r="K148" t="str">
            <v>4007/4008</v>
          </cell>
          <cell r="L148" t="str">
            <v>STURGEON</v>
          </cell>
          <cell r="M148">
            <v>2.9120370374585036E-2</v>
          </cell>
          <cell r="N148">
            <v>41.933333339402452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https://search-rtdc-monitor-bjffxe2xuh6vdkpspy63sjmuny.us-east-1.es.amazonaws.com/_plugin/kibana/#/discover/Steve-Slow-Train-Analysis-(2080s-and-2083s)?_g=(refreshInterval:(display:Off,section:0,value:0),time:(from:'2016-07-30 21:18:57-0600',mode:absolute,to:'2016-07-31 00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8" t="str">
            <v>N</v>
          </cell>
          <cell r="X148">
            <v>1</v>
          </cell>
          <cell r="Y148">
            <v>7.6999999999999999E-2</v>
          </cell>
          <cell r="Z148">
            <v>23.328199999999999</v>
          </cell>
          <cell r="AA148">
            <v>23.251199999999997</v>
          </cell>
          <cell r="AB148" t="e">
            <v>#N/A</v>
          </cell>
          <cell r="AC148" t="e">
            <v>#N/A</v>
          </cell>
          <cell r="AD148" t="str">
            <v>0237-30</v>
          </cell>
          <cell r="AE148" t="str">
    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    </cell>
        </row>
        <row r="149">
          <cell r="A149" t="str">
            <v>238-30</v>
          </cell>
          <cell r="B149">
            <v>4030</v>
          </cell>
          <cell r="C149" t="str">
            <v>DE.1.0.7.0</v>
          </cell>
          <cell r="D149" t="str">
            <v>204:232998</v>
          </cell>
          <cell r="E149">
            <v>42581.990613425929</v>
          </cell>
          <cell r="F149">
            <v>42581.99150462963</v>
          </cell>
          <cell r="G149">
            <v>1</v>
          </cell>
          <cell r="H149" t="str">
            <v>204:158</v>
          </cell>
          <cell r="I149">
            <v>42582.023645833331</v>
          </cell>
          <cell r="J149">
            <v>0</v>
          </cell>
          <cell r="K149" t="str">
            <v>4029/4030</v>
          </cell>
          <cell r="L149" t="str">
            <v>LEVIN</v>
          </cell>
          <cell r="M149">
            <v>3.2141203701030463E-2</v>
          </cell>
          <cell r="N149">
            <v>46.283333329483867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https://search-rtdc-monitor-bjffxe2xuh6vdkpspy63sjmuny.us-east-1.es.amazonaws.com/_plugin/kibana/#/discover/Steve-Slow-Train-Analysis-(2080s-and-2083s)?_g=(refreshInterval:(display:Off,section:0,value:0),time:(from:'2016-07-30 22:46:29-0600',mode:absolute,to:'2016-07-31 01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9" t="str">
            <v>N</v>
          </cell>
          <cell r="X149">
            <v>1</v>
          </cell>
          <cell r="Y149">
            <v>23.299800000000001</v>
          </cell>
          <cell r="Z149">
            <v>1.5800000000000002E-2</v>
          </cell>
          <cell r="AA149">
            <v>23.284000000000002</v>
          </cell>
          <cell r="AB149" t="e">
            <v>#N/A</v>
          </cell>
          <cell r="AC149" t="e">
            <v>#N/A</v>
          </cell>
          <cell r="AD149" t="str">
            <v>0238-30</v>
          </cell>
          <cell r="AE149" t="str">
            <v>aws s3 cp s3://rtdc.mdm.uploadarchive/RTDC4030/2016-07-30/ "C:\Users\stu\Documents\Analysis\2016-02-23 RTDC Observations"\RTDC4030\2016-07-30 --recursive &amp; "C:\Users\stu\Documents\GitHub\mrs-test-scripts\Headless Mode &amp; Sideloading\WalkAndUnGZ.bat" "C:\Users\stu\Documents\Analysis\2016-02-23 RTDC Observations"\RTDC4030\2016-07-30 &amp; 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</v>
          </cell>
        </row>
        <row r="150">
          <cell r="A150" t="str">
            <v>239-30</v>
          </cell>
          <cell r="B150">
            <v>4029</v>
          </cell>
          <cell r="C150" t="str">
            <v>DE.1.0.7.0</v>
          </cell>
          <cell r="D150" t="str">
            <v>204:457</v>
          </cell>
          <cell r="E150">
            <v>42581.949756944443</v>
          </cell>
          <cell r="F150">
            <v>42581.950821759259</v>
          </cell>
          <cell r="G150">
            <v>1</v>
          </cell>
          <cell r="H150" t="str">
            <v>204:233324</v>
          </cell>
          <cell r="I150">
            <v>42581.983124999999</v>
          </cell>
          <cell r="J150">
            <v>0</v>
          </cell>
          <cell r="K150" t="str">
            <v>4029/4030</v>
          </cell>
          <cell r="L150" t="str">
            <v>LEVIN</v>
          </cell>
          <cell r="M150">
            <v>3.2303240739565808E-2</v>
          </cell>
          <cell r="N150">
            <v>46.516666664974764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https://search-rtdc-monitor-bjffxe2xuh6vdkpspy63sjmuny.us-east-1.es.amazonaws.com/_plugin/kibana/#/discover/Steve-Slow-Train-Analysis-(2080s-and-2083s)?_g=(refreshInterval:(display:Off,section:0,value:0),time:(from:'2016-07-30 21:47:39-0600',mode:absolute,to:'2016-07-31 00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0" t="str">
            <v>N</v>
          </cell>
          <cell r="X150">
            <v>1</v>
          </cell>
          <cell r="Y150">
            <v>4.5699999999999998E-2</v>
          </cell>
          <cell r="Z150">
            <v>23.3324</v>
          </cell>
          <cell r="AA150">
            <v>23.2867</v>
          </cell>
          <cell r="AB150" t="e">
            <v>#N/A</v>
          </cell>
          <cell r="AC150" t="e">
            <v>#N/A</v>
          </cell>
          <cell r="AD150" t="str">
            <v>0239-30</v>
          </cell>
          <cell r="AE150" t="str">
            <v>aws s3 cp s3://rtdc.mdm.uploadarchive/RTDC4029/2016-07-30/ "C:\Users\stu\Documents\Analysis\2016-02-23 RTDC Observations"\RTDC4029\2016-07-30 --recursive &amp; "C:\Users\stu\Documents\GitHub\mrs-test-scripts\Headless Mode &amp; Sideloading\WalkAndUnGZ.bat" "C:\Users\stu\Documents\Analysis\2016-02-23 RTDC Observations"\RTDC4029\2016-07-30 &amp; 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</v>
          </cell>
        </row>
        <row r="151">
          <cell r="A151" t="str">
            <v>240-30</v>
          </cell>
          <cell r="B151">
            <v>4017</v>
          </cell>
          <cell r="C151" t="str">
            <v>DE.1.0.7.0</v>
          </cell>
          <cell r="D151" t="str">
            <v>204:232965</v>
          </cell>
          <cell r="E151">
            <v>42582.012187499997</v>
          </cell>
          <cell r="F151">
            <v>42582.013055555559</v>
          </cell>
          <cell r="G151">
            <v>1</v>
          </cell>
          <cell r="H151" t="str">
            <v>204:154</v>
          </cell>
          <cell r="I151">
            <v>42582.046030092592</v>
          </cell>
          <cell r="J151">
            <v>0</v>
          </cell>
          <cell r="K151" t="str">
            <v>4017/4018</v>
          </cell>
          <cell r="L151" t="str">
            <v>KILLION</v>
          </cell>
          <cell r="M151">
            <v>3.2974537032714579E-2</v>
          </cell>
          <cell r="N151">
            <v>47.483333327108994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https://search-rtdc-monitor-bjffxe2xuh6vdkpspy63sjmuny.us-east-1.es.amazonaws.com/_plugin/kibana/#/discover/Steve-Slow-Train-Analysis-(2080s-and-2083s)?_g=(refreshInterval:(display:Off,section:0,value:0),time:(from:'2016-07-30 23:17:33-0600',mode:absolute,to:'2016-07-31 02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51" t="str">
            <v>N</v>
          </cell>
          <cell r="X151">
            <v>1</v>
          </cell>
          <cell r="Y151">
            <v>23.296500000000002</v>
          </cell>
          <cell r="Z151">
            <v>1.54E-2</v>
          </cell>
          <cell r="AA151">
            <v>23.281100000000002</v>
          </cell>
          <cell r="AB151" t="e">
            <v>#N/A</v>
          </cell>
          <cell r="AC151" t="e">
            <v>#N/A</v>
          </cell>
          <cell r="AD151" t="str">
            <v>0240-30</v>
          </cell>
          <cell r="AE151" t="str">
            <v>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 &amp; aws s3 cp s3://rtdc.mdm.uploadarchive/RTDC4017/2016-08-01/ "C:\Users\stu\Documents\Analysis\2016-02-23 RTDC Observations"\RTDC4017\2016-08-01 --recursive &amp; "C:\Users\stu\Documents\GitHub\mrs-test-scripts\Headless Mode &amp; Sideloading\WalkAndUnGZ.bat" "C:\Users\stu\Documents\Analysis\2016-02-23 RTDC Observations"\RTDC4017\2016-08-01</v>
          </cell>
        </row>
        <row r="152">
          <cell r="A152" t="str">
            <v>241-30</v>
          </cell>
          <cell r="B152">
            <v>4018</v>
          </cell>
          <cell r="C152" t="str">
            <v>DE.1.0.7.0</v>
          </cell>
          <cell r="D152" t="str">
            <v>204:451</v>
          </cell>
          <cell r="E152">
            <v>42581.964780092596</v>
          </cell>
          <cell r="F152">
            <v>42581.965891203705</v>
          </cell>
          <cell r="G152">
            <v>1</v>
          </cell>
          <cell r="H152" t="str">
            <v>204:233289</v>
          </cell>
          <cell r="I152">
            <v>42582.004664351851</v>
          </cell>
          <cell r="J152">
            <v>0</v>
          </cell>
          <cell r="K152" t="str">
            <v>4017/4018</v>
          </cell>
          <cell r="L152" t="str">
            <v>KILLION</v>
          </cell>
          <cell r="M152">
            <v>3.8773148145992309E-2</v>
          </cell>
          <cell r="N152">
            <v>55.833333330228925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https://search-rtdc-monitor-bjffxe2xuh6vdkpspy63sjmuny.us-east-1.es.amazonaws.com/_plugin/kibana/#/discover/Steve-Slow-Train-Analysis-(2080s-and-2083s)?_g=(refreshInterval:(display:Off,section:0,value:0),time:(from:'2016-07-30 22:09:17-0600',mode:absolute,to:'2016-07-31 01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52" t="str">
            <v>N</v>
          </cell>
          <cell r="X152">
            <v>1</v>
          </cell>
          <cell r="Y152">
            <v>4.5100000000000001E-2</v>
          </cell>
          <cell r="Z152">
            <v>23.328900000000001</v>
          </cell>
          <cell r="AA152">
            <v>23.283799999999999</v>
          </cell>
          <cell r="AB152" t="e">
            <v>#N/A</v>
          </cell>
          <cell r="AC152" t="e">
            <v>#N/A</v>
          </cell>
          <cell r="AD152" t="str">
            <v>0241-30</v>
          </cell>
          <cell r="AE152" t="str">
    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    </cell>
        </row>
        <row r="153">
          <cell r="A153" t="str">
            <v>242-30</v>
          </cell>
          <cell r="B153">
            <v>4032</v>
          </cell>
          <cell r="C153" t="str">
            <v>DE.1.0.7.0</v>
          </cell>
          <cell r="D153" t="str">
            <v>204:232965</v>
          </cell>
          <cell r="E153">
            <v>42582.036400462966</v>
          </cell>
          <cell r="F153">
            <v>42582.03738425926</v>
          </cell>
          <cell r="G153">
            <v>1</v>
          </cell>
          <cell r="H153" t="str">
            <v>204:163</v>
          </cell>
          <cell r="I153">
            <v>42582.067106481481</v>
          </cell>
          <cell r="J153">
            <v>0</v>
          </cell>
          <cell r="K153" t="str">
            <v>4031/4032</v>
          </cell>
          <cell r="L153" t="str">
            <v>CHANDLER</v>
          </cell>
          <cell r="M153">
            <v>2.9722222221607808E-2</v>
          </cell>
          <cell r="N153">
            <v>42.799999999115244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https://search-rtdc-monitor-bjffxe2xuh6vdkpspy63sjmuny.us-east-1.es.amazonaws.com/_plugin/kibana/#/discover/Steve-Slow-Train-Analysis-(2080s-and-2083s)?_g=(refreshInterval:(display:Off,section:0,value:0),time:(from:'2016-07-30 23:52:25-0600',mode:absolute,to:'2016-07-31 02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3" t="str">
            <v>N</v>
          </cell>
          <cell r="X153">
            <v>1</v>
          </cell>
          <cell r="Y153">
            <v>23.296500000000002</v>
          </cell>
          <cell r="Z153">
            <v>1.6299999999999999E-2</v>
          </cell>
          <cell r="AA153">
            <v>23.280200000000001</v>
          </cell>
          <cell r="AB153" t="e">
            <v>#N/A</v>
          </cell>
          <cell r="AC153" t="e">
            <v>#N/A</v>
          </cell>
          <cell r="AD153" t="str">
            <v>0242-30</v>
          </cell>
          <cell r="AE153" t="str">
    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    </cell>
        </row>
        <row r="154">
          <cell r="A154" t="str">
            <v>243-30</v>
          </cell>
          <cell r="B154">
            <v>4031</v>
          </cell>
          <cell r="C154" t="str">
            <v>DE.1.0.7.0</v>
          </cell>
          <cell r="D154" t="str">
            <v>204:460</v>
          </cell>
          <cell r="E154">
            <v>42581.997210648151</v>
          </cell>
          <cell r="F154">
            <v>42581.998506944445</v>
          </cell>
          <cell r="G154">
            <v>1</v>
          </cell>
          <cell r="H154" t="str">
            <v>204:233278</v>
          </cell>
          <cell r="I154">
            <v>42582.025451388887</v>
          </cell>
          <cell r="J154">
            <v>0</v>
          </cell>
          <cell r="K154" t="str">
            <v>4031/4032</v>
          </cell>
          <cell r="L154" t="str">
            <v>CHANDLER</v>
          </cell>
          <cell r="M154">
            <v>2.6944444442051463E-2</v>
          </cell>
          <cell r="N154">
            <v>38.799999996554106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https://search-rtdc-monitor-bjffxe2xuh6vdkpspy63sjmuny.us-east-1.es.amazonaws.com/_plugin/kibana/#/discover/Steve-Slow-Train-Analysis-(2080s-and-2083s)?_g=(refreshInterval:(display:Off,section:0,value:0),time:(from:'2016-07-30 22:55:59-0600',mode:absolute,to:'2016-07-31 01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4" t="str">
            <v>N</v>
          </cell>
          <cell r="X154">
            <v>1</v>
          </cell>
          <cell r="Y154">
            <v>4.5999999999999999E-2</v>
          </cell>
          <cell r="Z154">
            <v>23.3278</v>
          </cell>
          <cell r="AA154">
            <v>23.2818</v>
          </cell>
          <cell r="AB154" t="e">
            <v>#N/A</v>
          </cell>
          <cell r="AC154" t="e">
            <v>#N/A</v>
          </cell>
          <cell r="AD154" t="str">
            <v>0243-30</v>
          </cell>
          <cell r="AE154" t="str">
            <v>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 &amp; 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</v>
          </cell>
        </row>
        <row r="155">
          <cell r="A155" t="str">
            <v>244-30</v>
          </cell>
          <cell r="B155">
            <v>4043</v>
          </cell>
          <cell r="C155" t="str">
            <v>DE.1.0.7.0</v>
          </cell>
          <cell r="D155" t="str">
            <v>204:232633</v>
          </cell>
          <cell r="E155">
            <v>42582.055023148147</v>
          </cell>
          <cell r="F155">
            <v>42582.056122685186</v>
          </cell>
          <cell r="G155">
            <v>1</v>
          </cell>
          <cell r="H155" t="str">
            <v>204:180</v>
          </cell>
          <cell r="I155">
            <v>42582.08730324074</v>
          </cell>
          <cell r="J155">
            <v>0</v>
          </cell>
          <cell r="K155" t="str">
            <v>4043/4044</v>
          </cell>
          <cell r="L155" t="str">
            <v>STURGEON</v>
          </cell>
          <cell r="M155">
            <v>3.1180555553874001E-2</v>
          </cell>
          <cell r="N155">
            <v>44.899999997578561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https://search-rtdc-monitor-bjffxe2xuh6vdkpspy63sjmuny.us-east-1.es.amazonaws.com/_plugin/kibana/#/discover/Steve-Slow-Train-Analysis-(2080s-and-2083s)?_g=(refreshInterval:(display:Off,section:0,value:0),time:(from:'2016-07-31 00:19:14-0600',mode:absolute,to:'2016-07-31 03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5" t="str">
            <v>N</v>
          </cell>
          <cell r="X155">
            <v>1</v>
          </cell>
          <cell r="Y155">
            <v>23.263300000000001</v>
          </cell>
          <cell r="Z155">
            <v>1.7999999999999999E-2</v>
          </cell>
          <cell r="AA155">
            <v>23.2453</v>
          </cell>
          <cell r="AB155" t="e">
            <v>#N/A</v>
          </cell>
          <cell r="AC155" t="e">
            <v>#N/A</v>
          </cell>
          <cell r="AD155" t="str">
            <v>0244-30</v>
          </cell>
          <cell r="AE155" t="str">
            <v>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 &amp; 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</v>
          </cell>
        </row>
        <row r="156">
          <cell r="A156" t="str">
            <v>245-30</v>
          </cell>
          <cell r="B156">
            <v>4007</v>
          </cell>
          <cell r="C156" t="str">
            <v>DE.1.0.7.0</v>
          </cell>
          <cell r="D156" t="str">
            <v>204:744</v>
          </cell>
          <cell r="E156">
            <v>42582.013437499998</v>
          </cell>
          <cell r="F156">
            <v>42582.014780092592</v>
          </cell>
          <cell r="G156">
            <v>1</v>
          </cell>
          <cell r="H156" t="str">
            <v>204:233282</v>
          </cell>
          <cell r="I156">
            <v>42582.046400462961</v>
          </cell>
          <cell r="J156">
            <v>0</v>
          </cell>
          <cell r="K156" t="str">
            <v>4007/4008</v>
          </cell>
          <cell r="L156" t="str">
            <v>STURGEON</v>
          </cell>
          <cell r="M156">
            <v>3.1620370369637385E-2</v>
          </cell>
          <cell r="N156">
            <v>45.533333332277834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https://search-rtdc-monitor-bjffxe2xuh6vdkpspy63sjmuny.us-east-1.es.amazonaws.com/_plugin/kibana/#/discover/Steve-Slow-Train-Analysis-(2080s-and-2083s)?_g=(refreshInterval:(display:Off,section:0,value:0),time:(from:'2016-07-30 23:19:21-0600',mode:absolute,to:'2016-07-31 02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6" t="str">
            <v>N</v>
          </cell>
          <cell r="X156">
            <v>1</v>
          </cell>
          <cell r="Y156">
            <v>7.4399999999999994E-2</v>
          </cell>
          <cell r="Z156">
            <v>23.328199999999999</v>
          </cell>
          <cell r="AA156">
            <v>23.253799999999998</v>
          </cell>
          <cell r="AB156" t="e">
            <v>#N/A</v>
          </cell>
          <cell r="AC156" t="e">
            <v>#N/A</v>
          </cell>
          <cell r="AD156" t="str">
            <v>0245-30</v>
          </cell>
          <cell r="AE156" t="str">
            <v>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 &amp; 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</v>
          </cell>
        </row>
        <row r="157">
          <cell r="A157" t="str">
            <v>246-30</v>
          </cell>
          <cell r="B157">
            <v>4030</v>
          </cell>
          <cell r="C157" t="str">
            <v>DE.1.0.7.0</v>
          </cell>
          <cell r="D157" t="str">
            <v>204:232982</v>
          </cell>
          <cell r="E157">
            <v>42582.074212962965</v>
          </cell>
          <cell r="F157">
            <v>42582.074999999997</v>
          </cell>
          <cell r="G157">
            <v>1</v>
          </cell>
          <cell r="H157" t="str">
            <v>204:165</v>
          </cell>
          <cell r="I157">
            <v>42582.10738425926</v>
          </cell>
          <cell r="J157">
            <v>0</v>
          </cell>
          <cell r="K157" t="str">
            <v>4029/4030</v>
          </cell>
          <cell r="L157" t="str">
            <v>LEVIN</v>
          </cell>
          <cell r="M157">
            <v>3.238425926247146E-2</v>
          </cell>
          <cell r="N157">
            <v>46.633333337958902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https://search-rtdc-monitor-bjffxe2xuh6vdkpspy63sjmuny.us-east-1.es.amazonaws.com/_plugin/kibana/#/discover/Steve-Slow-Train-Analysis-(2080s-and-2083s)?_g=(refreshInterval:(display:Off,section:0,value:0),time:(from:'2016-07-31 00:46:52-0600',mode:absolute,to:'2016-07-31 03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7" t="str">
            <v>N</v>
          </cell>
          <cell r="X157">
            <v>1</v>
          </cell>
          <cell r="Y157">
            <v>23.298200000000001</v>
          </cell>
          <cell r="Z157">
            <v>1.6500000000000001E-2</v>
          </cell>
          <cell r="AA157">
            <v>23.281700000000001</v>
          </cell>
          <cell r="AB157" t="e">
            <v>#N/A</v>
          </cell>
          <cell r="AC157" t="e">
            <v>#N/A</v>
          </cell>
          <cell r="AD157" t="str">
            <v>0246-30</v>
          </cell>
          <cell r="AE157" t="str">
            <v>aws s3 cp s3://rtdc.mdm.uploadarchive/RTDC4030/2016-07-31/ "C:\Users\stu\Documents\Analysis\2016-02-23 RTDC Observations"\RTDC4030\2016-07-31 --recursive &amp; "C:\Users\stu\Documents\GitHub\mrs-test-scripts\Headless Mode &amp; Sideloading\WalkAndUnGZ.bat" "C:\Users\stu\Documents\Analysis\2016-02-23 RTDC Observations"\RTDC4030\2016-07-31 &amp; 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</v>
          </cell>
        </row>
        <row r="158">
          <cell r="A158" t="str">
            <v>247-30</v>
          </cell>
          <cell r="B158">
            <v>4029</v>
          </cell>
          <cell r="C158" t="str">
            <v>DE.1.0.7.0</v>
          </cell>
          <cell r="D158" t="str">
            <v>204:453</v>
          </cell>
          <cell r="E158">
            <v>42582.034583333334</v>
          </cell>
          <cell r="F158">
            <v>42582.035636574074</v>
          </cell>
          <cell r="G158">
            <v>1</v>
          </cell>
          <cell r="H158" t="str">
            <v>204:233291</v>
          </cell>
          <cell r="I158">
            <v>42582.06621527778</v>
          </cell>
          <cell r="J158">
            <v>0</v>
          </cell>
          <cell r="K158" t="str">
            <v>4029/4030</v>
          </cell>
          <cell r="L158" t="str">
            <v>LEVIN</v>
          </cell>
          <cell r="M158">
            <v>3.0578703706851229E-2</v>
          </cell>
          <cell r="N158">
            <v>44.03333333786577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https://search-rtdc-monitor-bjffxe2xuh6vdkpspy63sjmuny.us-east-1.es.amazonaws.com/_plugin/kibana/#/discover/Steve-Slow-Train-Analysis-(2080s-and-2083s)?_g=(refreshInterval:(display:Off,section:0,value:0),time:(from:'2016-07-30 23:49:48-0600',mode:absolute,to:'2016-07-31 02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8" t="str">
            <v>N</v>
          </cell>
          <cell r="X158">
            <v>1</v>
          </cell>
          <cell r="Y158">
            <v>4.53E-2</v>
          </cell>
          <cell r="Z158">
            <v>23.3291</v>
          </cell>
          <cell r="AA158">
            <v>23.283799999999999</v>
          </cell>
          <cell r="AB158" t="e">
            <v>#N/A</v>
          </cell>
          <cell r="AC158" t="e">
            <v>#N/A</v>
          </cell>
          <cell r="AD158" t="str">
            <v>0247-30</v>
          </cell>
          <cell r="AE158" t="str">
            <v>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 &amp; 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</v>
          </cell>
        </row>
        <row r="159">
          <cell r="A159" t="str">
            <v>303-30</v>
          </cell>
          <cell r="B159">
            <v>4016</v>
          </cell>
          <cell r="C159" t="str">
            <v>DE.1.0.7.0</v>
          </cell>
          <cell r="D159" t="str">
            <v>204:447</v>
          </cell>
          <cell r="E159">
            <v>42581.779467592591</v>
          </cell>
          <cell r="F159">
            <v>42581.780856481484</v>
          </cell>
          <cell r="G159">
            <v>2</v>
          </cell>
          <cell r="H159" t="str">
            <v>300:23310</v>
          </cell>
          <cell r="I159">
            <v>42581.787534722222</v>
          </cell>
          <cell r="J159">
            <v>0</v>
          </cell>
          <cell r="K159" t="str">
            <v>4015/4016</v>
          </cell>
          <cell r="L159" t="str">
            <v>REBOLETTI</v>
          </cell>
          <cell r="M159">
            <v>6.6782407375285402E-3</v>
          </cell>
          <cell r="N159">
            <v>9.6166666620410979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https://search-rtdc-monitor-bjffxe2xuh6vdkpspy63sjmuny.us-east-1.es.amazonaws.com/_plugin/kibana/#/discover/Steve-Slow-Train-Analysis-(2080s-and-2083s)?_g=(refreshInterval:(display:Off,section:0,value:0),time:(from:'2016-07-30 17:42:26-0600',mode:absolute,to:'2016-07-30 19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59" t="str">
            <v>Y</v>
          </cell>
          <cell r="X159">
            <v>56</v>
          </cell>
          <cell r="Y159">
            <v>4.4699999999999997E-2</v>
          </cell>
          <cell r="Z159">
            <v>2.331</v>
          </cell>
          <cell r="AA159">
            <v>2.2862999999999998</v>
          </cell>
          <cell r="AB159" t="e">
            <v>#N/A</v>
          </cell>
          <cell r="AC159" t="e">
            <v>#N/A</v>
          </cell>
          <cell r="AD159" t="str">
            <v>0303-30</v>
          </cell>
          <cell r="AE159" t="str">
    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    </cell>
        </row>
        <row r="160">
          <cell r="A160" t="str">
            <v>305-30</v>
          </cell>
          <cell r="B160">
            <v>4014</v>
          </cell>
          <cell r="C160" t="str">
            <v>DE.1.0.7.0</v>
          </cell>
          <cell r="D160" t="str">
            <v>204:744</v>
          </cell>
          <cell r="E160">
            <v>42581.799340277779</v>
          </cell>
          <cell r="F160">
            <v>42581.800416666665</v>
          </cell>
          <cell r="G160">
            <v>1</v>
          </cell>
          <cell r="H160" t="str">
            <v>300:23306</v>
          </cell>
          <cell r="I160">
            <v>42581.807939814818</v>
          </cell>
          <cell r="J160">
            <v>1</v>
          </cell>
          <cell r="K160" t="str">
            <v>4013/4014</v>
          </cell>
          <cell r="L160" t="str">
            <v>MAYBERRY</v>
          </cell>
          <cell r="M160">
            <v>7.5231481532682665E-3</v>
          </cell>
          <cell r="N160">
            <v>10.833333340706304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https://search-rtdc-monitor-bjffxe2xuh6vdkpspy63sjmuny.us-east-1.es.amazonaws.com/_plugin/kibana/#/discover/Steve-Slow-Train-Analysis-(2080s-and-2083s)?_g=(refreshInterval:(display:Off,section:0,value:0),time:(from:'2016-07-30 18:11:03-0600',mode:absolute,to:'2016-07-30 20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0" t="str">
            <v>Y</v>
          </cell>
          <cell r="X160">
            <v>2</v>
          </cell>
          <cell r="Y160">
            <v>7.4399999999999994E-2</v>
          </cell>
          <cell r="Z160">
            <v>2.3306</v>
          </cell>
          <cell r="AA160">
            <v>2.2562000000000002</v>
          </cell>
          <cell r="AB160" t="e">
            <v>#N/A</v>
          </cell>
          <cell r="AC160" t="e">
            <v>#N/A</v>
          </cell>
          <cell r="AD160" t="str">
            <v>0305-30</v>
          </cell>
          <cell r="AE160" t="str">
    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    </cell>
        </row>
        <row r="161">
          <cell r="A161" t="str">
            <v>309-30</v>
          </cell>
          <cell r="B161">
            <v>4018</v>
          </cell>
          <cell r="C161" t="str">
            <v>DE.1.0.7.0</v>
          </cell>
          <cell r="D161" t="str">
            <v>204:457</v>
          </cell>
          <cell r="E161">
            <v>42582.047453703701</v>
          </cell>
          <cell r="F161">
            <v>42582.048518518517</v>
          </cell>
          <cell r="G161">
            <v>1</v>
          </cell>
          <cell r="H161" t="str">
            <v>300:23297</v>
          </cell>
          <cell r="I161">
            <v>42582.055208333331</v>
          </cell>
          <cell r="J161">
            <v>0</v>
          </cell>
          <cell r="K161" t="str">
            <v>4017/4018</v>
          </cell>
          <cell r="L161" t="str">
            <v>KILLION</v>
          </cell>
          <cell r="M161">
            <v>6.6898148143081926E-3</v>
          </cell>
          <cell r="N161">
            <v>9.6333333326037973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https://search-rtdc-monitor-bjffxe2xuh6vdkpspy63sjmuny.us-east-1.es.amazonaws.com/_plugin/kibana/#/discover/Steve-Slow-Train-Analysis-(2080s-and-2083s)?_g=(refreshInterval:(display:Off,section:0,value:0),time:(from:'2016-07-31 00:08:20-0600',mode:absolute,to:'2016-07-31 02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1" t="str">
            <v>Y</v>
          </cell>
          <cell r="X161">
            <v>4</v>
          </cell>
          <cell r="Y161">
            <v>4.5699999999999998E-2</v>
          </cell>
          <cell r="Z161">
            <v>2.3296999999999999</v>
          </cell>
          <cell r="AA161">
            <v>2.2839999999999998</v>
          </cell>
          <cell r="AB161" t="e">
            <v>#N/A</v>
          </cell>
          <cell r="AC161" t="e">
            <v>#N/A</v>
          </cell>
          <cell r="AD161" t="str">
            <v>0309-30</v>
          </cell>
          <cell r="AE161" t="str">
            <v>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 &amp; aws s3 cp s3://rtdc.mdm.uploadarchive/RTDC4018/2016-08-01/ "C:\Users\stu\Documents\Analysis\2016-02-23 RTDC Observations"\RTDC4018\2016-08-01 --recursive &amp; "C:\Users\stu\Documents\GitHub\mrs-test-scripts\Headless Mode &amp; Sideloading\WalkAndUnGZ.bat" "C:\Users\stu\Documents\Analysis\2016-02-23 RTDC Observations"\RTDC4018\2016-08-01</v>
          </cell>
        </row>
        <row r="162">
          <cell r="A162" t="str">
            <v>311-30</v>
          </cell>
          <cell r="B162">
            <v>4031</v>
          </cell>
          <cell r="C162" t="str">
            <v>DE.1.0.7.0</v>
          </cell>
          <cell r="D162" t="str">
            <v>204:475</v>
          </cell>
          <cell r="E162">
            <v>42582.069895833331</v>
          </cell>
          <cell r="F162">
            <v>42582.071504629632</v>
          </cell>
          <cell r="G162">
            <v>2</v>
          </cell>
          <cell r="H162" t="str">
            <v>300:23346</v>
          </cell>
          <cell r="I162">
            <v>42582.081597222219</v>
          </cell>
          <cell r="J162">
            <v>0</v>
          </cell>
          <cell r="K162" t="str">
            <v>4031/4032</v>
          </cell>
          <cell r="L162" t="str">
            <v>CHANDLER</v>
          </cell>
          <cell r="M162">
            <v>1.0092592587170657E-2</v>
          </cell>
          <cell r="N162">
            <v>14.533333325525746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https://search-rtdc-monitor-bjffxe2xuh6vdkpspy63sjmuny.us-east-1.es.amazonaws.com/_plugin/kibana/#/discover/Steve-Slow-Train-Analysis-(2080s-and-2083s)?_g=(refreshInterval:(display:Off,section:0,value:0),time:(from:'2016-07-31 00:40:39-0600',mode:absolute,to:'2016-07-31 02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2" t="str">
            <v>Y</v>
          </cell>
          <cell r="X162">
            <v>2</v>
          </cell>
          <cell r="Y162">
            <v>4.7500000000000001E-2</v>
          </cell>
          <cell r="Z162">
            <v>2.3346</v>
          </cell>
          <cell r="AA162">
            <v>2.2871000000000001</v>
          </cell>
          <cell r="AB162" t="e">
            <v>#N/A</v>
          </cell>
          <cell r="AC162" t="e">
            <v>#N/A</v>
          </cell>
          <cell r="AD162" t="str">
            <v>0311-30</v>
          </cell>
          <cell r="AE162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163">
          <cell r="A163" t="str">
            <v>315-30</v>
          </cell>
          <cell r="B163">
            <v>4029</v>
          </cell>
          <cell r="C163" t="str">
            <v>DE.1.0.7.0</v>
          </cell>
          <cell r="D163" t="str">
            <v>204:482</v>
          </cell>
          <cell r="E163">
            <v>42582.109918981485</v>
          </cell>
          <cell r="F163">
            <v>42582.110844907409</v>
          </cell>
          <cell r="G163">
            <v>1</v>
          </cell>
          <cell r="H163" t="str">
            <v>300:23346</v>
          </cell>
          <cell r="I163">
            <v>42582.120462962965</v>
          </cell>
          <cell r="J163">
            <v>0</v>
          </cell>
          <cell r="K163" t="str">
            <v>4029/4030</v>
          </cell>
          <cell r="L163" t="str">
            <v>LEVIN</v>
          </cell>
          <cell r="M163">
            <v>9.6180555556202307E-3</v>
          </cell>
          <cell r="N163">
            <v>13.850000000093132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https://search-rtdc-monitor-bjffxe2xuh6vdkpspy63sjmuny.us-east-1.es.amazonaws.com/_plugin/kibana/#/discover/Steve-Slow-Train-Analysis-(2080s-and-2083s)?_g=(refreshInterval:(display:Off,section:0,value:0),time:(from:'2016-07-31 01:38:17-0600',mode:absolute,to:'2016-07-31 03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3" t="str">
            <v>Y</v>
          </cell>
          <cell r="X163">
            <v>4</v>
          </cell>
          <cell r="Y163">
            <v>4.82E-2</v>
          </cell>
          <cell r="Z163">
            <v>2.3346</v>
          </cell>
          <cell r="AA163">
            <v>2.2864</v>
          </cell>
          <cell r="AB163" t="e">
            <v>#N/A</v>
          </cell>
          <cell r="AC163" t="e">
            <v>#N/A</v>
          </cell>
          <cell r="AD163" t="str">
            <v>0315-30</v>
          </cell>
          <cell r="AE163" t="str">
            <v>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 &amp; 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</v>
          </cell>
        </row>
        <row r="164">
          <cell r="A164" t="str">
            <v>2000-30</v>
          </cell>
          <cell r="B164">
            <v>4019</v>
          </cell>
          <cell r="C164" t="str">
            <v>DE.1.0.7.0</v>
          </cell>
          <cell r="D164" t="str">
            <v>300:58591</v>
          </cell>
          <cell r="E164">
            <v>42581.985000000001</v>
          </cell>
          <cell r="F164">
            <v>42581.986516203702</v>
          </cell>
          <cell r="G164">
            <v>2</v>
          </cell>
          <cell r="H164" t="str">
            <v>300:28795</v>
          </cell>
          <cell r="I164">
            <v>42582.002916666665</v>
          </cell>
          <cell r="J164">
            <v>0</v>
          </cell>
          <cell r="K164" t="str">
            <v>4019/4020</v>
          </cell>
          <cell r="L164" t="str">
            <v>STORY</v>
          </cell>
          <cell r="M164">
            <v>1.640046296233777E-2</v>
          </cell>
          <cell r="N164">
            <v>23.616666665766388</v>
          </cell>
          <cell r="S164">
            <v>0</v>
          </cell>
          <cell r="T164" t="str">
            <v>Southbound</v>
          </cell>
          <cell r="U164">
            <v>0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https://search-rtdc-monitor-bjffxe2xuh6vdkpspy63sjmuny.us-east-1.es.amazonaws.com/_plugin/kibana/#/discover/Steve-Slow-Train-Analysis-(2080s-and-2083s)?_g=(refreshInterval:(display:Off,section:0,value:0),time:(from:'2016-07-30 22:38:24-0600',mode:absolute,to:'2016-07-31 01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64" t="str">
            <v>Y</v>
          </cell>
          <cell r="X164">
            <v>89</v>
          </cell>
          <cell r="Y164">
            <v>5.8590999999999998</v>
          </cell>
          <cell r="Z164">
            <v>2.8795000000000002</v>
          </cell>
          <cell r="AA164">
            <v>2.9795999999999996</v>
          </cell>
          <cell r="AB164" t="e">
            <v>#N/A</v>
          </cell>
          <cell r="AC164" t="e">
            <v>#N/A</v>
          </cell>
          <cell r="AD164" t="str">
            <v>2000-30</v>
          </cell>
          <cell r="AE164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165">
          <cell r="A165" t="str">
            <v>2001-30</v>
          </cell>
          <cell r="B165">
            <v>4038</v>
          </cell>
          <cell r="C165" t="str">
            <v>DE.1.0.7.0</v>
          </cell>
          <cell r="D165" t="str">
            <v>300:28515</v>
          </cell>
          <cell r="E165">
            <v>42581.205312500002</v>
          </cell>
          <cell r="F165">
            <v>42581.206817129627</v>
          </cell>
          <cell r="G165">
            <v>2</v>
          </cell>
          <cell r="H165" t="str">
            <v>300:28926</v>
          </cell>
          <cell r="I165">
            <v>42581.208784722221</v>
          </cell>
          <cell r="J165">
            <v>1</v>
          </cell>
          <cell r="K165" t="str">
            <v>4037/4038</v>
          </cell>
          <cell r="L165" t="str">
            <v>HELVIE</v>
          </cell>
          <cell r="M165">
            <v>1.9675925941555761E-3</v>
          </cell>
          <cell r="N165">
            <v>2.8333333355840296</v>
          </cell>
          <cell r="S165">
            <v>0</v>
          </cell>
          <cell r="T165" t="str">
            <v>NorthBound</v>
          </cell>
          <cell r="U165">
            <v>0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https://search-rtdc-monitor-bjffxe2xuh6vdkpspy63sjmuny.us-east-1.es.amazonaws.com/_plugin/kibana/#/discover/Steve-Slow-Train-Analysis-(2080s-and-2083s)?_g=(refreshInterval:(display:Off,section:0,value:0),time:(from:'2016-07-30 03:55:39-0600',mode:absolute,to:'2016-07-30 06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5" t="str">
            <v>Y</v>
          </cell>
          <cell r="X165">
            <v>1</v>
          </cell>
          <cell r="Y165">
            <v>2.8515000000000001</v>
          </cell>
          <cell r="Z165">
            <v>2.8925999999999998</v>
          </cell>
          <cell r="AA165">
            <v>4.1099999999999692E-2</v>
          </cell>
          <cell r="AB165" t="e">
            <v>#N/A</v>
          </cell>
          <cell r="AC165" t="e">
            <v>#N/A</v>
          </cell>
          <cell r="AD165" t="str">
            <v>2001-30</v>
          </cell>
          <cell r="AE165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66">
          <cell r="A166" t="str">
            <v>2001-30</v>
          </cell>
          <cell r="B166">
            <v>4038</v>
          </cell>
          <cell r="C166" t="str">
            <v>DE.1.0.7.0</v>
          </cell>
          <cell r="D166" t="str">
            <v>300:31095</v>
          </cell>
          <cell r="E166">
            <v>42581.209537037037</v>
          </cell>
          <cell r="F166">
            <v>42581.210081018522</v>
          </cell>
          <cell r="G166">
            <v>0</v>
          </cell>
          <cell r="H166" t="str">
            <v>300:58914</v>
          </cell>
          <cell r="I166">
            <v>42581.215451388889</v>
          </cell>
          <cell r="J166">
            <v>0</v>
          </cell>
          <cell r="K166" t="str">
            <v>4037/4038</v>
          </cell>
          <cell r="L166" t="str">
            <v>HELVIE</v>
          </cell>
          <cell r="M166">
            <v>5.3703703670180403E-3</v>
          </cell>
          <cell r="N166">
            <v>7.733333328505978</v>
          </cell>
          <cell r="S166">
            <v>0</v>
          </cell>
          <cell r="T166" t="str">
            <v>NorthBound</v>
          </cell>
          <cell r="U166">
            <v>0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https://search-rtdc-monitor-bjffxe2xuh6vdkpspy63sjmuny.us-east-1.es.amazonaws.com/_plugin/kibana/#/discover/Steve-Slow-Train-Analysis-(2080s-and-2083s)?_g=(refreshInterval:(display:Off,section:0,value:0),time:(from:'2016-07-30 04:01:44-0600',mode:absolute,to:'2016-07-30 06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6" t="str">
            <v>Y</v>
          </cell>
          <cell r="X166">
            <v>0</v>
          </cell>
          <cell r="Y166">
            <v>3.1095000000000002</v>
          </cell>
          <cell r="Z166">
            <v>5.8914</v>
          </cell>
          <cell r="AA166">
            <v>2.7818999999999998</v>
          </cell>
          <cell r="AB166" t="e">
            <v>#N/A</v>
          </cell>
          <cell r="AC166" t="e">
            <v>#N/A</v>
          </cell>
          <cell r="AD166" t="str">
            <v>2001-30</v>
          </cell>
          <cell r="AE166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67">
          <cell r="A167" t="str">
            <v>2002-30</v>
          </cell>
          <cell r="B167">
            <v>4038</v>
          </cell>
          <cell r="C167" t="str">
            <v>DE.1.0.7.0</v>
          </cell>
          <cell r="D167" t="str">
            <v>204:1102</v>
          </cell>
          <cell r="E167">
            <v>42581.986666666664</v>
          </cell>
          <cell r="F167">
            <v>42581.987557870372</v>
          </cell>
          <cell r="G167">
            <v>1</v>
          </cell>
          <cell r="H167" t="str">
            <v>300:23306</v>
          </cell>
          <cell r="I167">
            <v>42581.996249999997</v>
          </cell>
          <cell r="J167">
            <v>0</v>
          </cell>
          <cell r="K167" t="str">
            <v>4037/4038</v>
          </cell>
          <cell r="L167" t="str">
            <v>DE LA ROSA</v>
          </cell>
          <cell r="M167">
            <v>8.6921296242508106E-3</v>
          </cell>
          <cell r="N167">
            <v>12.516666658921167</v>
          </cell>
          <cell r="S167">
            <v>0</v>
          </cell>
          <cell r="T167" t="str">
            <v>Southbound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https://search-rtdc-monitor-bjffxe2xuh6vdkpspy63sjmuny.us-east-1.es.amazonaws.com/_plugin/kibana/#/discover/Steve-Slow-Train-Analysis-(2080s-and-2083s)?_g=(refreshInterval:(display:Off,section:0,value:0),time:(from:'2016-07-30 22:40:48-0600',mode:absolute,to:'2016-07-31 00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7" t="str">
            <v>Y</v>
          </cell>
          <cell r="X167">
            <v>1</v>
          </cell>
          <cell r="Y167">
            <v>0.11020000000000001</v>
          </cell>
          <cell r="Z167">
            <v>2.3306</v>
          </cell>
          <cell r="AA167">
            <v>2.2204000000000002</v>
          </cell>
          <cell r="AB167" t="e">
            <v>#N/A</v>
          </cell>
          <cell r="AC167" t="e">
            <v>#N/A</v>
          </cell>
          <cell r="AD167" t="str">
            <v>2002-30</v>
          </cell>
          <cell r="AE167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68">
          <cell r="A168" t="str">
            <v>2003-30</v>
          </cell>
          <cell r="B168">
            <v>4025</v>
          </cell>
          <cell r="C168" t="str">
            <v>DE.1.0.7.0</v>
          </cell>
          <cell r="D168" t="str">
            <v>300:28702</v>
          </cell>
          <cell r="E168">
            <v>42581.216620370367</v>
          </cell>
          <cell r="F168">
            <v>42581.221921296295</v>
          </cell>
          <cell r="G168">
            <v>7</v>
          </cell>
          <cell r="H168" t="str">
            <v>300:58880</v>
          </cell>
          <cell r="I168">
            <v>42581.229803240742</v>
          </cell>
          <cell r="J168">
            <v>0</v>
          </cell>
          <cell r="K168" t="str">
            <v>4025/4026</v>
          </cell>
          <cell r="L168" t="str">
            <v>MADLOM</v>
          </cell>
          <cell r="M168">
            <v>7.8819444461259991E-3</v>
          </cell>
          <cell r="N168">
            <v>11.350000002421439</v>
          </cell>
          <cell r="S168">
            <v>0</v>
          </cell>
          <cell r="T168" t="str">
            <v>NorthBound</v>
          </cell>
          <cell r="U168">
            <v>0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https://search-rtdc-monitor-bjffxe2xuh6vdkpspy63sjmuny.us-east-1.es.amazonaws.com/_plugin/kibana/#/discover/Steve-Slow-Train-Analysis-(2080s-and-2083s)?_g=(refreshInterval:(display:Off,section:0,value:0),time:(from:'2016-07-30 04:11:56-0600',mode:absolute,to:'2016-07-30 06:30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8" t="str">
            <v>Y</v>
          </cell>
          <cell r="X168">
            <v>1</v>
          </cell>
          <cell r="Y168">
            <v>2.8702000000000001</v>
          </cell>
          <cell r="Z168">
            <v>5.8879999999999999</v>
          </cell>
          <cell r="AA168">
            <v>3.0177999999999998</v>
          </cell>
          <cell r="AB168" t="e">
            <v>#N/A</v>
          </cell>
          <cell r="AC168" t="e">
            <v>#N/A</v>
          </cell>
          <cell r="AD168" t="str">
            <v>2003-30</v>
          </cell>
          <cell r="AE168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169">
          <cell r="A169" t="str">
            <v>2004-30</v>
          </cell>
          <cell r="B169">
            <v>4026</v>
          </cell>
          <cell r="C169" t="str">
            <v>DE.1.0.7.0</v>
          </cell>
          <cell r="D169" t="str">
            <v>300:58574</v>
          </cell>
          <cell r="E169">
            <v>42582.014374999999</v>
          </cell>
          <cell r="F169">
            <v>42582.015046296299</v>
          </cell>
          <cell r="G169">
            <v>0</v>
          </cell>
          <cell r="H169" t="str">
            <v>300:28769</v>
          </cell>
          <cell r="I169">
            <v>42582.020092592589</v>
          </cell>
          <cell r="J169">
            <v>0</v>
          </cell>
          <cell r="K169" t="str">
            <v>4025/4026</v>
          </cell>
          <cell r="L169" t="str">
            <v>STAMBAUGH</v>
          </cell>
          <cell r="M169">
            <v>5.0462962899473496E-3</v>
          </cell>
          <cell r="N169">
            <v>7.2666666575241834</v>
          </cell>
          <cell r="S169">
            <v>0</v>
          </cell>
          <cell r="T169" t="str">
            <v>Southbound</v>
          </cell>
          <cell r="U169">
            <v>0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https://search-rtdc-monitor-bjffxe2xuh6vdkpspy63sjmuny.us-east-1.es.amazonaws.com/_plugin/kibana/#/discover/Steve-Slow-Train-Analysis-(2080s-and-2083s)?_g=(refreshInterval:(display:Off,section:0,value:0),time:(from:'2016-07-30 23:20:42-0600',mode:absolute,to:'2016-07-31 01:28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9" t="str">
            <v>Y</v>
          </cell>
          <cell r="X169">
            <v>1</v>
          </cell>
          <cell r="Y169">
            <v>5.8574000000000002</v>
          </cell>
          <cell r="Z169">
            <v>2.8769</v>
          </cell>
          <cell r="AA169">
            <v>2.9805000000000001</v>
          </cell>
          <cell r="AB169" t="e">
            <v>#N/A</v>
          </cell>
          <cell r="AC169" t="e">
            <v>#N/A</v>
          </cell>
          <cell r="AD169" t="str">
            <v>2004-30</v>
          </cell>
          <cell r="AE169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170">
          <cell r="A170" t="str">
            <v>2005-30</v>
          </cell>
          <cell r="B170">
            <v>4020</v>
          </cell>
          <cell r="C170" t="str">
            <v>DE.1.0.7.0</v>
          </cell>
          <cell r="D170" t="str">
            <v>300:28570</v>
          </cell>
          <cell r="E170">
            <v>42581.226817129631</v>
          </cell>
          <cell r="F170">
            <v>42581.228321759256</v>
          </cell>
          <cell r="G170">
            <v>2</v>
          </cell>
          <cell r="H170" t="str">
            <v>300:29120</v>
          </cell>
          <cell r="I170">
            <v>42581.23</v>
          </cell>
          <cell r="J170">
            <v>1</v>
          </cell>
          <cell r="K170" t="str">
            <v>4019/4020</v>
          </cell>
          <cell r="L170" t="str">
            <v>YORK</v>
          </cell>
          <cell r="M170">
            <v>1.6782407474238425E-3</v>
          </cell>
          <cell r="N170">
            <v>2.4166666762903333</v>
          </cell>
          <cell r="S170">
            <v>0</v>
          </cell>
          <cell r="T170" t="str">
            <v>NorthBound</v>
          </cell>
          <cell r="U170">
            <v>0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https://search-rtdc-monitor-bjffxe2xuh6vdkpspy63sjmuny.us-east-1.es.amazonaws.com/_plugin/kibana/#/discover/Steve-Slow-Train-Analysis-(2080s-and-2083s)?_g=(refreshInterval:(display:Off,section:0,value:0),time:(from:'2016-07-30 04:26:37-0600',mode:absolute,to:'2016-07-30 06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0" t="str">
            <v>Y</v>
          </cell>
          <cell r="X170">
            <v>1</v>
          </cell>
          <cell r="Y170">
            <v>2.8570000000000002</v>
          </cell>
          <cell r="Z170">
            <v>2.9119999999999999</v>
          </cell>
          <cell r="AA170">
            <v>5.4999999999999716E-2</v>
          </cell>
          <cell r="AB170" t="e">
            <v>#N/A</v>
          </cell>
          <cell r="AC170" t="e">
            <v>#N/A</v>
          </cell>
          <cell r="AD170" t="str">
            <v>2005-30</v>
          </cell>
          <cell r="AE170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171">
          <cell r="A171" t="str">
            <v>2005-30</v>
          </cell>
          <cell r="B171">
            <v>4020</v>
          </cell>
          <cell r="C171" t="str">
            <v>DE.1.0.7.0</v>
          </cell>
          <cell r="D171" t="str">
            <v>300:31235</v>
          </cell>
          <cell r="E171">
            <v>42581.230486111112</v>
          </cell>
          <cell r="F171">
            <v>42581.231145833335</v>
          </cell>
          <cell r="G171">
            <v>0</v>
          </cell>
          <cell r="H171" t="str">
            <v>300:58884</v>
          </cell>
          <cell r="I171">
            <v>42581.236898148149</v>
          </cell>
          <cell r="J171">
            <v>0</v>
          </cell>
          <cell r="K171" t="str">
            <v>4019/4020</v>
          </cell>
          <cell r="L171" t="str">
            <v>YORK</v>
          </cell>
          <cell r="M171">
            <v>5.7523148134350777E-3</v>
          </cell>
          <cell r="N171">
            <v>8.2833333313465118</v>
          </cell>
          <cell r="S171">
            <v>0</v>
          </cell>
          <cell r="T171" t="str">
            <v>NorthBound</v>
          </cell>
          <cell r="U171">
            <v>0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https://search-rtdc-monitor-bjffxe2xuh6vdkpspy63sjmuny.us-east-1.es.amazonaws.com/_plugin/kibana/#/discover/Steve-Slow-Train-Analysis-(2080s-and-2083s)?_g=(refreshInterval:(display:Off,section:0,value:0),time:(from:'2016-07-30 04:31:54-0600',mode:absolute,to:'2016-07-30 06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1" t="str">
            <v>Y</v>
          </cell>
          <cell r="X171">
            <v>0</v>
          </cell>
          <cell r="Y171">
            <v>3.1234999999999999</v>
          </cell>
          <cell r="Z171">
            <v>5.8883999999999999</v>
          </cell>
          <cell r="AA171">
            <v>2.7648999999999999</v>
          </cell>
          <cell r="AB171" t="e">
            <v>#N/A</v>
          </cell>
          <cell r="AC171" t="e">
            <v>#N/A</v>
          </cell>
          <cell r="AD171" t="str">
            <v>2005-30</v>
          </cell>
          <cell r="AE171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172">
          <cell r="A172" t="str">
            <v>1800-30</v>
          </cell>
          <cell r="B172">
            <v>4037</v>
          </cell>
          <cell r="C172" t="str">
            <v>DE.1.0.7.0</v>
          </cell>
          <cell r="D172" t="str">
            <v>300:58608</v>
          </cell>
          <cell r="E172">
            <v>42581.216886574075</v>
          </cell>
          <cell r="F172">
            <v>42581.218032407407</v>
          </cell>
          <cell r="G172">
            <v>1</v>
          </cell>
          <cell r="H172" t="str">
            <v>204:834</v>
          </cell>
          <cell r="I172">
            <v>42581.227824074071</v>
          </cell>
          <cell r="J172">
            <v>0</v>
          </cell>
          <cell r="K172" t="str">
            <v>4037/4038</v>
          </cell>
          <cell r="L172" t="str">
            <v>HELVIE</v>
          </cell>
          <cell r="M172">
            <v>9.7916666636592709E-3</v>
          </cell>
          <cell r="N172">
            <v>14.09999999566935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https://search-rtdc-monitor-bjffxe2xuh6vdkpspy63sjmuny.us-east-1.es.amazonaws.com/_plugin/kibana/#/discover/Steve-Slow-Train-Analysis-(2080s-and-2083s)?_g=(refreshInterval:(display:Off,section:0,value:0),time:(from:'2016-07-30 04:12:19-0600',mode:absolute,to:'2016-07-30 06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2" t="str">
            <v>N</v>
          </cell>
          <cell r="X172">
            <v>1485</v>
          </cell>
          <cell r="Y172">
            <v>5.8608000000000002</v>
          </cell>
          <cell r="Z172">
            <v>8.3400000000000002E-2</v>
          </cell>
          <cell r="AA172">
            <v>5.7774000000000001</v>
          </cell>
          <cell r="AB172" t="e">
            <v>#N/A</v>
          </cell>
          <cell r="AC172" t="e">
            <v>#N/A</v>
          </cell>
          <cell r="AD172" t="str">
            <v>1800-30</v>
          </cell>
          <cell r="AE172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173">
          <cell r="A173" t="str">
            <v>1801-30</v>
          </cell>
          <cell r="B173">
            <v>4038</v>
          </cell>
          <cell r="C173" t="str">
            <v>DE.1.0.7.0</v>
          </cell>
          <cell r="D173" t="str">
            <v>204:1125</v>
          </cell>
          <cell r="E173">
            <v>42581.232048611113</v>
          </cell>
          <cell r="F173">
            <v>42581.234085648146</v>
          </cell>
          <cell r="G173">
            <v>2</v>
          </cell>
          <cell r="H173" t="str">
            <v>300:58903</v>
          </cell>
          <cell r="I173">
            <v>42581.247870370367</v>
          </cell>
          <cell r="J173">
            <v>0</v>
          </cell>
          <cell r="K173" t="str">
            <v>4037/4038</v>
          </cell>
          <cell r="L173" t="str">
            <v>HELVIE</v>
          </cell>
          <cell r="M173">
            <v>1.378472222131677E-2</v>
          </cell>
          <cell r="N173">
            <v>19.849999998696148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https://search-rtdc-monitor-bjffxe2xuh6vdkpspy63sjmuny.us-east-1.es.amazonaws.com/_plugin/kibana/#/discover/Steve-Slow-Train-Analysis-(2080s-and-2083s)?_g=(refreshInterval:(display:Off,section:0,value:0),time:(from:'2016-07-30 04:34:09-0600',mode:absolute,to:'2016-07-30 06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3" t="str">
            <v>N</v>
          </cell>
          <cell r="X173">
            <v>1</v>
          </cell>
          <cell r="Y173">
            <v>0.1125</v>
          </cell>
          <cell r="Z173">
            <v>5.8902999999999999</v>
          </cell>
          <cell r="AA173">
            <v>5.7778</v>
          </cell>
          <cell r="AB173" t="e">
            <v>#N/A</v>
          </cell>
          <cell r="AC173" t="e">
            <v>#N/A</v>
          </cell>
          <cell r="AD173" t="str">
            <v>1801-30</v>
          </cell>
          <cell r="AE173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74">
          <cell r="A174" t="str">
            <v>1802-30</v>
          </cell>
          <cell r="B174">
            <v>4026</v>
          </cell>
          <cell r="C174" t="str">
            <v>DE.1.0.7.0</v>
          </cell>
          <cell r="D174" t="str">
            <v>300:58560</v>
          </cell>
          <cell r="E174">
            <v>42581.232048611113</v>
          </cell>
          <cell r="F174">
            <v>42581.233148148145</v>
          </cell>
          <cell r="G174">
            <v>1</v>
          </cell>
          <cell r="H174" t="str">
            <v>204:705</v>
          </cell>
          <cell r="I174">
            <v>42581.249513888892</v>
          </cell>
          <cell r="J174">
            <v>0</v>
          </cell>
          <cell r="K174" t="str">
            <v>4025/4026</v>
          </cell>
          <cell r="L174" t="str">
            <v>MADLOM</v>
          </cell>
          <cell r="M174">
            <v>1.6365740746550728E-2</v>
          </cell>
          <cell r="N174">
            <v>23.566666675033048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https://search-rtdc-monitor-bjffxe2xuh6vdkpspy63sjmuny.us-east-1.es.amazonaws.com/_plugin/kibana/#/discover/Steve-Slow-Train-Analysis-(2080s-and-2083s)?_g=(refreshInterval:(display:Off,section:0,value:0),time:(from:'2016-07-30 04:34:09-0600',mode:absolute,to:'2016-07-30 06:59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4" t="str">
            <v>N</v>
          </cell>
          <cell r="X174">
            <v>1</v>
          </cell>
          <cell r="Y174">
            <v>5.8559999999999999</v>
          </cell>
          <cell r="Z174">
            <v>7.0499999999999993E-2</v>
          </cell>
          <cell r="AA174">
            <v>5.7854999999999999</v>
          </cell>
          <cell r="AB174" t="e">
            <v>#N/A</v>
          </cell>
          <cell r="AC174" t="e">
            <v>#N/A</v>
          </cell>
          <cell r="AD174" t="str">
            <v>1802-30</v>
          </cell>
          <cell r="AE174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175">
          <cell r="A175" t="str">
            <v>1803-30</v>
          </cell>
          <cell r="B175">
            <v>4025</v>
          </cell>
          <cell r="C175" t="str">
            <v>DE.1.0.7.0</v>
          </cell>
          <cell r="D175" t="str">
            <v>204:1006</v>
          </cell>
          <cell r="E175">
            <v>42581.251006944447</v>
          </cell>
          <cell r="F175">
            <v>42581.252465277779</v>
          </cell>
          <cell r="G175">
            <v>2</v>
          </cell>
          <cell r="H175" t="str">
            <v>300:58890</v>
          </cell>
          <cell r="I175">
            <v>42581.264270833337</v>
          </cell>
          <cell r="J175">
            <v>2</v>
          </cell>
          <cell r="K175" t="str">
            <v>4025/4026</v>
          </cell>
          <cell r="L175" t="str">
            <v>MADLOM</v>
          </cell>
          <cell r="M175">
            <v>1.1805555557657499E-2</v>
          </cell>
          <cell r="N175">
            <v>17.000000003026798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https://search-rtdc-monitor-bjffxe2xuh6vdkpspy63sjmuny.us-east-1.es.amazonaws.com/_plugin/kibana/#/discover/Steve-Slow-Train-Analysis-(2080s-and-2083s)?_g=(refreshInterval:(display:Off,section:0,value:0),time:(from:'2016-07-30 05:01:27-0600',mode:absolute,to:'2016-07-30 07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5" t="str">
            <v>N</v>
          </cell>
          <cell r="X175">
            <v>1</v>
          </cell>
          <cell r="Y175">
            <v>0.10059999999999999</v>
          </cell>
          <cell r="Z175">
            <v>5.8890000000000002</v>
          </cell>
          <cell r="AA175">
            <v>5.7884000000000002</v>
          </cell>
          <cell r="AB175" t="e">
            <v>#N/A</v>
          </cell>
          <cell r="AC175" t="e">
            <v>#N/A</v>
          </cell>
          <cell r="AD175" t="str">
            <v>1803-30</v>
          </cell>
          <cell r="AE175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176">
          <cell r="A176" t="str">
            <v>1804-30</v>
          </cell>
          <cell r="B176">
            <v>4019</v>
          </cell>
          <cell r="C176" t="str">
            <v>DE.1.0.7.0</v>
          </cell>
          <cell r="D176" t="str">
            <v>300:58566</v>
          </cell>
          <cell r="E176">
            <v>42581.238634259258</v>
          </cell>
          <cell r="F176">
            <v>42581.239537037036</v>
          </cell>
          <cell r="G176">
            <v>1</v>
          </cell>
          <cell r="H176" t="str">
            <v>204:792</v>
          </cell>
          <cell r="I176">
            <v>42581.259351851855</v>
          </cell>
          <cell r="J176">
            <v>0</v>
          </cell>
          <cell r="K176" t="str">
            <v>4019/4020</v>
          </cell>
          <cell r="L176" t="str">
            <v>YORK</v>
          </cell>
          <cell r="M176">
            <v>1.9814814819255844E-2</v>
          </cell>
          <cell r="N176">
            <v>28.533333339728415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https://search-rtdc-monitor-bjffxe2xuh6vdkpspy63sjmuny.us-east-1.es.amazonaws.com/_plugin/kibana/#/discover/Steve-Slow-Train-Analysis-(2080s-and-2083s)?_g=(refreshInterval:(display:Off,section:0,value:0),time:(from:'2016-07-30 04:43:38-0600',mode:absolute,to:'2016-07-30 07:13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76" t="str">
            <v>N</v>
          </cell>
          <cell r="X176">
            <v>1</v>
          </cell>
          <cell r="Y176">
            <v>5.8566000000000003</v>
          </cell>
          <cell r="Z176">
            <v>7.9200000000000007E-2</v>
          </cell>
          <cell r="AA176">
            <v>5.7774000000000001</v>
          </cell>
          <cell r="AB176" t="e">
            <v>#N/A</v>
          </cell>
          <cell r="AC176" t="e">
            <v>#N/A</v>
          </cell>
          <cell r="AD176" t="str">
            <v>1804-30</v>
          </cell>
          <cell r="AE176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177">
          <cell r="A177" t="str">
            <v>1805-30</v>
          </cell>
          <cell r="B177">
            <v>4020</v>
          </cell>
          <cell r="C177" t="str">
            <v>DE.1.0.7.0</v>
          </cell>
          <cell r="D177" t="str">
            <v>204:1086</v>
          </cell>
          <cell r="E177">
            <v>42581.260497685187</v>
          </cell>
          <cell r="F177">
            <v>42581.261296296296</v>
          </cell>
          <cell r="G177">
            <v>1</v>
          </cell>
          <cell r="H177" t="str">
            <v>300:58895</v>
          </cell>
          <cell r="I177">
            <v>42581.315497685187</v>
          </cell>
          <cell r="J177">
            <v>0</v>
          </cell>
          <cell r="K177" t="str">
            <v>4019/4020</v>
          </cell>
          <cell r="L177" t="str">
            <v>YORK</v>
          </cell>
          <cell r="M177">
            <v>5.4201388891669922E-2</v>
          </cell>
          <cell r="N177">
            <v>78.050000004004687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https://search-rtdc-monitor-bjffxe2xuh6vdkpspy63sjmuny.us-east-1.es.amazonaws.com/_plugin/kibana/#/discover/Steve-Slow-Train-Analysis-(2080s-and-2083s)?_g=(refreshInterval:(display:Off,section:0,value:0),time:(from:'2016-07-30 05:15:07-0600',mode:absolute,to:'2016-07-30 08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7" t="str">
            <v>N</v>
          </cell>
          <cell r="X177">
            <v>1</v>
          </cell>
          <cell r="Y177">
            <v>0.1086</v>
          </cell>
          <cell r="Z177">
            <v>5.8895</v>
          </cell>
          <cell r="AA177">
            <v>5.7808999999999999</v>
          </cell>
          <cell r="AB177" t="e">
            <v>#N/A</v>
          </cell>
          <cell r="AC177" t="e">
            <v>#N/A</v>
          </cell>
          <cell r="AD177" t="str">
            <v>1805-30</v>
          </cell>
          <cell r="AE177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178">
          <cell r="A178" t="str">
            <v>1806-30</v>
          </cell>
          <cell r="B178">
            <v>4037</v>
          </cell>
          <cell r="C178" t="str">
            <v>DE.1.0.7.0</v>
          </cell>
          <cell r="D178" t="str">
            <v>300:58591</v>
          </cell>
          <cell r="E178">
            <v>42581.258622685185</v>
          </cell>
          <cell r="F178">
            <v>42581.259791666664</v>
          </cell>
          <cell r="G178">
            <v>1</v>
          </cell>
          <cell r="H178" t="str">
            <v>204:822</v>
          </cell>
          <cell r="I178">
            <v>42581.274247685185</v>
          </cell>
          <cell r="J178">
            <v>0</v>
          </cell>
          <cell r="K178" t="str">
            <v>4037/4038</v>
          </cell>
          <cell r="L178" t="str">
            <v>HELVIE</v>
          </cell>
          <cell r="M178">
            <v>1.4456018521741498E-2</v>
          </cell>
          <cell r="N178">
            <v>20.816666671307757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https://search-rtdc-monitor-bjffxe2xuh6vdkpspy63sjmuny.us-east-1.es.amazonaws.com/_plugin/kibana/#/discover/Steve-Slow-Train-Analysis-(2080s-and-2083s)?_g=(refreshInterval:(display:Off,section:0,value:0),time:(from:'2016-07-30 05:12:25-0600',mode:absolute,to:'2016-07-30 07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78" t="str">
            <v>N</v>
          </cell>
          <cell r="X178">
            <v>1</v>
          </cell>
          <cell r="Y178">
            <v>5.8590999999999998</v>
          </cell>
          <cell r="Z178">
            <v>8.2199999999999995E-2</v>
          </cell>
          <cell r="AA178">
            <v>5.7768999999999995</v>
          </cell>
          <cell r="AB178" t="e">
            <v>#N/A</v>
          </cell>
          <cell r="AC178" t="e">
            <v>#N/A</v>
          </cell>
          <cell r="AD178" t="str">
            <v>1806-30</v>
          </cell>
          <cell r="AE178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179">
          <cell r="A179" t="str">
            <v>1807-30</v>
          </cell>
          <cell r="B179">
            <v>4038</v>
          </cell>
          <cell r="C179" t="str">
            <v>DE.1.0.7.0</v>
          </cell>
          <cell r="D179" t="str">
            <v>204:1133</v>
          </cell>
          <cell r="E179">
            <v>42581.276574074072</v>
          </cell>
          <cell r="F179">
            <v>42581.27747685185</v>
          </cell>
          <cell r="G179">
            <v>1</v>
          </cell>
          <cell r="H179" t="str">
            <v>300:58895</v>
          </cell>
          <cell r="I179">
            <v>42581.287418981483</v>
          </cell>
          <cell r="J179">
            <v>0</v>
          </cell>
          <cell r="K179" t="str">
            <v>4037/4038</v>
          </cell>
          <cell r="L179" t="str">
            <v>HELVIE</v>
          </cell>
          <cell r="M179">
            <v>9.9421296326909214E-3</v>
          </cell>
          <cell r="N179">
            <v>14.316666671074927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https://search-rtdc-monitor-bjffxe2xuh6vdkpspy63sjmuny.us-east-1.es.amazonaws.com/_plugin/kibana/#/discover/Steve-Slow-Train-Analysis-(2080s-and-2083s)?_g=(refreshInterval:(display:Off,section:0,value:0),time:(from:'2016-07-30 05:38:16-0600',mode:absolute,to:'2016-07-30 07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79" t="str">
            <v>N</v>
          </cell>
          <cell r="X179">
            <v>1</v>
          </cell>
          <cell r="Y179">
            <v>0.1133</v>
          </cell>
          <cell r="Z179">
            <v>5.8895</v>
          </cell>
          <cell r="AA179">
            <v>5.7762000000000002</v>
          </cell>
          <cell r="AB179" t="e">
            <v>#N/A</v>
          </cell>
          <cell r="AC179" t="e">
            <v>#N/A</v>
          </cell>
          <cell r="AD179" t="str">
            <v>1807-30</v>
          </cell>
          <cell r="AE179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80">
          <cell r="A180" t="str">
            <v>1808-30</v>
          </cell>
          <cell r="B180">
            <v>4026</v>
          </cell>
          <cell r="C180" t="str">
            <v>DE.1.0.7.0</v>
          </cell>
          <cell r="D180" t="str">
            <v>300:58556</v>
          </cell>
          <cell r="E180">
            <v>42581.270196759258</v>
          </cell>
          <cell r="F180">
            <v>42581.271180555559</v>
          </cell>
          <cell r="G180">
            <v>1</v>
          </cell>
          <cell r="H180" t="str">
            <v>204:757</v>
          </cell>
          <cell r="I180">
            <v>42581.289270833331</v>
          </cell>
          <cell r="J180">
            <v>0</v>
          </cell>
          <cell r="K180" t="str">
            <v>4025/4026</v>
          </cell>
          <cell r="L180" t="str">
            <v>MADLOM</v>
          </cell>
          <cell r="M180">
            <v>1.8090277771989349E-2</v>
          </cell>
          <cell r="N180">
            <v>26.049999991664663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https://search-rtdc-monitor-bjffxe2xuh6vdkpspy63sjmuny.us-east-1.es.amazonaws.com/_plugin/kibana/#/discover/Steve-Slow-Train-Analysis-(2080s-and-2083s)?_g=(refreshInterval:(display:Off,section:0,value:0),time:(from:'2016-07-30 05:29:05-0600',mode:absolute,to:'2016-07-30 07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0" t="str">
            <v>N</v>
          </cell>
          <cell r="X180">
            <v>1</v>
          </cell>
          <cell r="Y180">
            <v>5.8555999999999999</v>
          </cell>
          <cell r="Z180">
            <v>7.5700000000000003E-2</v>
          </cell>
          <cell r="AA180">
            <v>5.7798999999999996</v>
          </cell>
          <cell r="AB180" t="e">
            <v>#N/A</v>
          </cell>
          <cell r="AC180" t="e">
            <v>#N/A</v>
          </cell>
          <cell r="AD180" t="str">
            <v>1808-30</v>
          </cell>
          <cell r="AE180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181">
          <cell r="A181" t="str">
            <v>1809-30</v>
          </cell>
          <cell r="B181">
            <v>4025</v>
          </cell>
          <cell r="C181" t="str">
            <v>DE.1.0.7.0</v>
          </cell>
          <cell r="D181" t="str">
            <v>204:1041</v>
          </cell>
          <cell r="E181">
            <v>42581.290914351855</v>
          </cell>
          <cell r="F181">
            <v>42581.292048611111</v>
          </cell>
          <cell r="G181">
            <v>1</v>
          </cell>
          <cell r="H181" t="str">
            <v>300:58892</v>
          </cell>
          <cell r="I181">
            <v>42581.303518518522</v>
          </cell>
          <cell r="J181">
            <v>1</v>
          </cell>
          <cell r="K181" t="str">
            <v>4025/4026</v>
          </cell>
          <cell r="L181" t="str">
            <v>MADLOM</v>
          </cell>
          <cell r="M181">
            <v>1.1469907411083113E-2</v>
          </cell>
          <cell r="N181">
            <v>16.516666671959683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https://search-rtdc-monitor-bjffxe2xuh6vdkpspy63sjmuny.us-east-1.es.amazonaws.com/_plugin/kibana/#/discover/Steve-Slow-Train-Analysis-(2080s-and-2083s)?_g=(refreshInterval:(display:Off,section:0,value:0),time:(from:'2016-07-30 05:58:55-0600',mode:absolute,to:'2016-07-30 08:17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1" t="str">
            <v>N</v>
          </cell>
          <cell r="X181">
            <v>1</v>
          </cell>
          <cell r="Y181">
            <v>0.1041</v>
          </cell>
          <cell r="Z181">
            <v>5.8891999999999998</v>
          </cell>
          <cell r="AA181">
            <v>5.7850999999999999</v>
          </cell>
          <cell r="AB181" t="e">
            <v>#N/A</v>
          </cell>
          <cell r="AC181" t="e">
            <v>#N/A</v>
          </cell>
          <cell r="AD181" t="str">
            <v>1809-30</v>
          </cell>
          <cell r="AE181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182">
          <cell r="A182" t="str">
            <v>1810-30</v>
          </cell>
          <cell r="B182">
            <v>4019</v>
          </cell>
          <cell r="C182" t="str">
            <v>DE.1.0.7.0</v>
          </cell>
          <cell r="D182" t="str">
            <v>300:58585</v>
          </cell>
          <cell r="E182">
            <v>42581.27820601852</v>
          </cell>
          <cell r="F182">
            <v>42581.279803240737</v>
          </cell>
          <cell r="G182">
            <v>2</v>
          </cell>
          <cell r="H182" t="str">
            <v>204:783</v>
          </cell>
          <cell r="I182">
            <v>42581.30091435185</v>
          </cell>
          <cell r="J182">
            <v>0</v>
          </cell>
          <cell r="K182" t="str">
            <v>4019/4020</v>
          </cell>
          <cell r="L182" t="str">
            <v>YORK</v>
          </cell>
          <cell r="M182">
            <v>2.1111111112986691E-2</v>
          </cell>
          <cell r="N182">
            <v>30.400000002700835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https://search-rtdc-monitor-bjffxe2xuh6vdkpspy63sjmuny.us-east-1.es.amazonaws.com/_plugin/kibana/#/discover/Steve-Slow-Train-Analysis-(2080s-and-2083s)?_g=(refreshInterval:(display:Off,section:0,value:0),time:(from:'2016-07-30 05:40:37-0600',mode:absolute,to:'2016-07-30 08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2" t="str">
            <v>N</v>
          </cell>
          <cell r="X182">
            <v>1</v>
          </cell>
          <cell r="Y182">
            <v>5.8585000000000003</v>
          </cell>
          <cell r="Z182">
            <v>7.8299999999999995E-2</v>
          </cell>
          <cell r="AA182">
            <v>5.7802000000000007</v>
          </cell>
          <cell r="AB182" t="e">
            <v>#N/A</v>
          </cell>
          <cell r="AC182" t="e">
            <v>#N/A</v>
          </cell>
          <cell r="AD182" t="str">
            <v>1810-30</v>
          </cell>
          <cell r="AE182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183">
          <cell r="A183" t="str">
            <v>1811-30</v>
          </cell>
          <cell r="B183">
            <v>4020</v>
          </cell>
          <cell r="C183" t="str">
            <v>DE.1.0.7.0</v>
          </cell>
          <cell r="D183" t="str">
            <v>204:1072</v>
          </cell>
          <cell r="E183">
            <v>42581.302071759259</v>
          </cell>
          <cell r="F183">
            <v>42581.303240740737</v>
          </cell>
          <cell r="G183">
            <v>1</v>
          </cell>
          <cell r="H183" t="str">
            <v>300:58895</v>
          </cell>
          <cell r="I183">
            <v>42581.315497685187</v>
          </cell>
          <cell r="J183">
            <v>0</v>
          </cell>
          <cell r="K183" t="str">
            <v>4019/4020</v>
          </cell>
          <cell r="L183" t="str">
            <v>YORK</v>
          </cell>
          <cell r="M183">
            <v>1.2256944450200535E-2</v>
          </cell>
          <cell r="N183">
            <v>17.650000008288771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https://search-rtdc-monitor-bjffxe2xuh6vdkpspy63sjmuny.us-east-1.es.amazonaws.com/_plugin/kibana/#/discover/Steve-Slow-Train-Analysis-(2080s-and-2083s)?_g=(refreshInterval:(display:Off,section:0,value:0),time:(from:'2016-07-30 06:14:59-0600',mode:absolute,to:'2016-07-30 08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3" t="str">
            <v>N</v>
          </cell>
          <cell r="X183">
            <v>1</v>
          </cell>
          <cell r="Y183">
            <v>0.1072</v>
          </cell>
          <cell r="Z183">
            <v>5.8895</v>
          </cell>
          <cell r="AA183">
            <v>5.7823000000000002</v>
          </cell>
          <cell r="AB183" t="e">
            <v>#N/A</v>
          </cell>
          <cell r="AC183" t="e">
            <v>#N/A</v>
          </cell>
          <cell r="AD183" t="str">
            <v>1811-30</v>
          </cell>
          <cell r="AE183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184">
          <cell r="A184" t="str">
            <v>1812-30</v>
          </cell>
          <cell r="B184">
            <v>4037</v>
          </cell>
          <cell r="C184" t="str">
            <v>DE.1.0.7.0</v>
          </cell>
          <cell r="D184" t="str">
            <v>300:58579</v>
          </cell>
          <cell r="E184">
            <v>42581.299456018518</v>
          </cell>
          <cell r="F184">
            <v>42581.300763888888</v>
          </cell>
          <cell r="G184">
            <v>1</v>
          </cell>
          <cell r="H184" t="str">
            <v>204:857</v>
          </cell>
          <cell r="I184">
            <v>42581.31621527778</v>
          </cell>
          <cell r="J184">
            <v>0</v>
          </cell>
          <cell r="K184" t="str">
            <v>4037/4038</v>
          </cell>
          <cell r="L184" t="str">
            <v>HELVIE</v>
          </cell>
          <cell r="M184">
            <v>1.545138889196096E-2</v>
          </cell>
          <cell r="N184">
            <v>22.250000004423782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https://search-rtdc-monitor-bjffxe2xuh6vdkpspy63sjmuny.us-east-1.es.amazonaws.com/_plugin/kibana/#/discover/Steve-Slow-Train-Analysis-(2080s-and-2083s)?_g=(refreshInterval:(display:Off,section:0,value:0),time:(from:'2016-07-30 06:11:13-0600',mode:absolute,to:'2016-07-30 08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4" t="str">
            <v>N</v>
          </cell>
          <cell r="X184">
            <v>1</v>
          </cell>
          <cell r="Y184">
            <v>5.8578999999999999</v>
          </cell>
          <cell r="Z184">
            <v>8.5699999999999998E-2</v>
          </cell>
          <cell r="AA184">
            <v>5.7721999999999998</v>
          </cell>
          <cell r="AB184" t="e">
            <v>#N/A</v>
          </cell>
          <cell r="AC184" t="e">
            <v>#N/A</v>
          </cell>
          <cell r="AD184" t="str">
            <v>1812-30</v>
          </cell>
          <cell r="AE184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185">
          <cell r="A185" t="str">
            <v>1813-30</v>
          </cell>
          <cell r="B185">
            <v>4038</v>
          </cell>
          <cell r="C185" t="str">
            <v>DE.1.0.7.0</v>
          </cell>
          <cell r="D185" t="str">
            <v>204:1133</v>
          </cell>
          <cell r="E185">
            <v>42581.318043981482</v>
          </cell>
          <cell r="F185">
            <v>42581.31890046296</v>
          </cell>
          <cell r="G185">
            <v>1</v>
          </cell>
          <cell r="H185" t="str">
            <v>300:58918</v>
          </cell>
          <cell r="I185">
            <v>42581.328831018516</v>
          </cell>
          <cell r="J185">
            <v>0</v>
          </cell>
          <cell r="K185" t="str">
            <v>4037/4038</v>
          </cell>
          <cell r="L185" t="str">
            <v>HELVIE</v>
          </cell>
          <cell r="M185">
            <v>9.930555555911269E-3</v>
          </cell>
          <cell r="N185">
            <v>14.300000000512227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https://search-rtdc-monitor-bjffxe2xuh6vdkpspy63sjmuny.us-east-1.es.amazonaws.com/_plugin/kibana/#/discover/Steve-Slow-Train-Analysis-(2080s-and-2083s)?_g=(refreshInterval:(display:Off,section:0,value:0),time:(from:'2016-07-30 06:37:59-0600',mode:absolute,to:'2016-07-30 08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5" t="str">
            <v>N</v>
          </cell>
          <cell r="X185">
            <v>1</v>
          </cell>
          <cell r="Y185">
            <v>0.1133</v>
          </cell>
          <cell r="Z185">
            <v>5.8917999999999999</v>
          </cell>
          <cell r="AA185">
            <v>5.7785000000000002</v>
          </cell>
          <cell r="AB185" t="e">
            <v>#N/A</v>
          </cell>
          <cell r="AC185" t="e">
            <v>#N/A</v>
          </cell>
          <cell r="AD185" t="str">
            <v>1813-30</v>
          </cell>
          <cell r="AE185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86">
          <cell r="A186" t="str">
            <v>1814-30</v>
          </cell>
          <cell r="B186">
            <v>4026</v>
          </cell>
          <cell r="C186" t="str">
            <v>DE.1.0.7.0</v>
          </cell>
          <cell r="D186" t="str">
            <v>300:57307</v>
          </cell>
          <cell r="E186">
            <v>42581.306990740741</v>
          </cell>
          <cell r="F186">
            <v>42581.317118055558</v>
          </cell>
          <cell r="G186">
            <v>14</v>
          </cell>
          <cell r="H186" t="str">
            <v>204:762</v>
          </cell>
          <cell r="I186">
            <v>42581.329201388886</v>
          </cell>
          <cell r="J186">
            <v>0</v>
          </cell>
          <cell r="K186" t="str">
            <v>4025/4026</v>
          </cell>
          <cell r="L186" t="str">
            <v>MADLOM</v>
          </cell>
          <cell r="M186">
            <v>1.208333332760958E-2</v>
          </cell>
          <cell r="N186">
            <v>17.399999991757795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https://search-rtdc-monitor-bjffxe2xuh6vdkpspy63sjmuny.us-east-1.es.amazonaws.com/_plugin/kibana/#/discover/Steve-Slow-Train-Analysis-(2080s-and-2083s)?_g=(refreshInterval:(display:Off,section:0,value:0),time:(from:'2016-07-30 06:22:04-0600',mode:absolute,to:'2016-07-30 08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6" t="str">
            <v>N</v>
          </cell>
          <cell r="X186">
            <v>1</v>
          </cell>
          <cell r="Y186">
            <v>5.7306999999999997</v>
          </cell>
          <cell r="Z186">
            <v>7.6200000000000004E-2</v>
          </cell>
          <cell r="AA186">
            <v>5.6544999999999996</v>
          </cell>
          <cell r="AB186" t="e">
            <v>#N/A</v>
          </cell>
          <cell r="AC186" t="e">
            <v>#N/A</v>
          </cell>
          <cell r="AD186" t="str">
            <v>1814-30</v>
          </cell>
          <cell r="AE186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187">
          <cell r="A187" t="str">
            <v>1815-30</v>
          </cell>
          <cell r="B187">
            <v>4025</v>
          </cell>
          <cell r="C187" t="str">
            <v>DE.1.0.7.0</v>
          </cell>
          <cell r="D187" t="str">
            <v>204:1058</v>
          </cell>
          <cell r="E187">
            <v>42581.331631944442</v>
          </cell>
          <cell r="F187">
            <v>42581.332557870373</v>
          </cell>
          <cell r="G187">
            <v>1</v>
          </cell>
          <cell r="H187" t="str">
            <v>300:58899</v>
          </cell>
          <cell r="I187">
            <v>42581.346539351849</v>
          </cell>
          <cell r="J187">
            <v>1</v>
          </cell>
          <cell r="K187" t="str">
            <v>4025/4026</v>
          </cell>
          <cell r="L187" t="str">
            <v>MADLOM</v>
          </cell>
          <cell r="M187">
            <v>1.3981481475639157E-2</v>
          </cell>
          <cell r="N187">
            <v>20.133333324920386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https://search-rtdc-monitor-bjffxe2xuh6vdkpspy63sjmuny.us-east-1.es.amazonaws.com/_plugin/kibana/#/discover/Steve-Slow-Train-Analysis-(2080s-and-2083s)?_g=(refreshInterval:(display:Off,section:0,value:0),time:(from:'2016-07-30 06:57:33-0600',mode:absolute,to:'2016-07-30 09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7" t="str">
            <v>N</v>
          </cell>
          <cell r="X187">
            <v>1</v>
          </cell>
          <cell r="Y187">
            <v>0.10580000000000001</v>
          </cell>
          <cell r="Z187">
            <v>5.8898999999999999</v>
          </cell>
          <cell r="AA187">
            <v>5.7840999999999996</v>
          </cell>
          <cell r="AB187" t="e">
            <v>#N/A</v>
          </cell>
          <cell r="AC187" t="e">
            <v>#N/A</v>
          </cell>
          <cell r="AD187" t="str">
            <v>1815-30</v>
          </cell>
          <cell r="AE187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188">
          <cell r="A188" t="str">
            <v>1816-30</v>
          </cell>
          <cell r="B188">
            <v>4019</v>
          </cell>
          <cell r="C188" t="str">
            <v>DE.1.0.7.0</v>
          </cell>
          <cell r="D188" t="str">
            <v>300:57343</v>
          </cell>
          <cell r="E188">
            <v>42581.329872685186</v>
          </cell>
          <cell r="F188">
            <v>42581.330787037034</v>
          </cell>
          <cell r="G188">
            <v>1</v>
          </cell>
          <cell r="H188" t="str">
            <v>204:764</v>
          </cell>
          <cell r="I188">
            <v>42581.342407407406</v>
          </cell>
          <cell r="J188">
            <v>0</v>
          </cell>
          <cell r="K188" t="str">
            <v>4019/4020</v>
          </cell>
          <cell r="L188" t="str">
            <v>YORK</v>
          </cell>
          <cell r="M188">
            <v>1.1620370372838806E-2</v>
          </cell>
          <cell r="N188">
            <v>16.733333336887881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https://search-rtdc-monitor-bjffxe2xuh6vdkpspy63sjmuny.us-east-1.es.amazonaws.com/_plugin/kibana/#/discover/Steve-Slow-Train-Analysis-(2080s-and-2083s)?_g=(refreshInterval:(display:Off,section:0,value:0),time:(from:'2016-07-30 06:55:01-0600',mode:absolute,to:'2016-07-30 09:13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88" t="str">
            <v>N</v>
          </cell>
          <cell r="X188">
            <v>1</v>
          </cell>
          <cell r="Y188">
            <v>5.7343000000000002</v>
          </cell>
          <cell r="Z188">
            <v>7.6399999999999996E-2</v>
          </cell>
          <cell r="AA188">
            <v>5.6579000000000006</v>
          </cell>
          <cell r="AB188" t="e">
            <v>#N/A</v>
          </cell>
          <cell r="AC188" t="e">
            <v>#N/A</v>
          </cell>
          <cell r="AD188" t="str">
            <v>1816-30</v>
          </cell>
          <cell r="AE188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189">
          <cell r="A189" t="str">
            <v>1817-30</v>
          </cell>
          <cell r="B189">
            <v>4020</v>
          </cell>
          <cell r="C189" t="str">
            <v>DE.1.0.7.0</v>
          </cell>
          <cell r="D189" t="str">
            <v>204:1042</v>
          </cell>
          <cell r="E189">
            <v>42581.344421296293</v>
          </cell>
          <cell r="F189">
            <v>42581.346134259256</v>
          </cell>
          <cell r="G189">
            <v>2</v>
          </cell>
          <cell r="H189" t="str">
            <v>300:30436</v>
          </cell>
          <cell r="I189">
            <v>42581.349907407406</v>
          </cell>
          <cell r="J189">
            <v>1</v>
          </cell>
          <cell r="K189" t="str">
            <v>4019/4020</v>
          </cell>
          <cell r="L189" t="str">
            <v>YORK</v>
          </cell>
          <cell r="M189">
            <v>3.7731481497758068E-3</v>
          </cell>
          <cell r="P189">
            <v>5.4333333356771618</v>
          </cell>
          <cell r="R189" t="str">
            <v>Onboard in-route failure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https://search-rtdc-monitor-bjffxe2xuh6vdkpspy63sjmuny.us-east-1.es.amazonaws.com/_plugin/kibana/#/discover/Steve-Slow-Train-Analysis-(2080s-and-2083s)?_g=(refreshInterval:(display:Off,section:0,value:0),time:(from:'2016-07-30 07:15:58-0600',mode:absolute,to:'2016-07-30 09:23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89" t="str">
            <v>Y</v>
          </cell>
          <cell r="X189">
            <v>1</v>
          </cell>
          <cell r="Y189">
            <v>0.1042</v>
          </cell>
          <cell r="Z189">
            <v>3.0436000000000001</v>
          </cell>
          <cell r="AA189">
            <v>2.9394</v>
          </cell>
          <cell r="AB189" t="e">
            <v>#N/A</v>
          </cell>
          <cell r="AC189" t="e">
            <v>#N/A</v>
          </cell>
          <cell r="AD189" t="str">
            <v>1817-30</v>
          </cell>
          <cell r="AE189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190">
          <cell r="A190" t="str">
            <v>1818-30</v>
          </cell>
          <cell r="B190">
            <v>4037</v>
          </cell>
          <cell r="C190" t="str">
            <v>DE.1.0.7.0</v>
          </cell>
          <cell r="D190" t="str">
            <v>300:58600</v>
          </cell>
          <cell r="E190">
            <v>42581.341469907406</v>
          </cell>
          <cell r="F190">
            <v>42581.342453703706</v>
          </cell>
          <cell r="G190">
            <v>1</v>
          </cell>
          <cell r="H190" t="str">
            <v>204:841</v>
          </cell>
          <cell r="I190">
            <v>42581.355740740742</v>
          </cell>
          <cell r="J190">
            <v>0</v>
          </cell>
          <cell r="K190" t="str">
            <v>4037/4038</v>
          </cell>
          <cell r="L190" t="str">
            <v>HELVIE</v>
          </cell>
          <cell r="M190">
            <v>1.3287037036207039E-2</v>
          </cell>
          <cell r="N190">
            <v>19.133333332138136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https://search-rtdc-monitor-bjffxe2xuh6vdkpspy63sjmuny.us-east-1.es.amazonaws.com/_plugin/kibana/#/discover/Steve-Slow-Train-Analysis-(2080s-and-2083s)?_g=(refreshInterval:(display:Off,section:0,value:0),time:(from:'2016-07-30 07:11:43-0600',mode:absolute,to:'2016-07-30 09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0" t="str">
            <v>N</v>
          </cell>
          <cell r="X190">
            <v>1</v>
          </cell>
          <cell r="Y190">
            <v>5.86</v>
          </cell>
          <cell r="Z190">
            <v>8.4099999999999994E-2</v>
          </cell>
          <cell r="AA190">
            <v>5.7759</v>
          </cell>
          <cell r="AB190" t="e">
            <v>#N/A</v>
          </cell>
          <cell r="AC190" t="e">
            <v>#N/A</v>
          </cell>
          <cell r="AD190" t="str">
            <v>1818-30</v>
          </cell>
          <cell r="AE190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191">
          <cell r="A191" t="str">
            <v>1819-30</v>
          </cell>
          <cell r="B191">
            <v>4038</v>
          </cell>
          <cell r="C191" t="str">
            <v>DE.1.0.7.0</v>
          </cell>
          <cell r="D191" t="str">
            <v>204:1102</v>
          </cell>
          <cell r="E191">
            <v>42581.357916666668</v>
          </cell>
          <cell r="F191">
            <v>42581.359201388892</v>
          </cell>
          <cell r="G191">
            <v>1</v>
          </cell>
          <cell r="H191" t="str">
            <v>300:58910</v>
          </cell>
          <cell r="I191">
            <v>42581.370497685188</v>
          </cell>
          <cell r="J191">
            <v>1</v>
          </cell>
          <cell r="K191" t="str">
            <v>4037/4038</v>
          </cell>
          <cell r="L191" t="str">
            <v>HELVIE</v>
          </cell>
          <cell r="M191">
            <v>1.1296296295768116E-2</v>
          </cell>
          <cell r="N191">
            <v>16.266666665906087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https://search-rtdc-monitor-bjffxe2xuh6vdkpspy63sjmuny.us-east-1.es.amazonaws.com/_plugin/kibana/#/discover/Steve-Slow-Train-Analysis-(2080s-and-2083s)?_g=(refreshInterval:(display:Off,section:0,value:0),time:(from:'2016-07-30 07:35:24-0600',mode:absolute,to:'2016-07-30 09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1" t="str">
            <v>N</v>
          </cell>
          <cell r="X191">
            <v>1</v>
          </cell>
          <cell r="Y191">
            <v>0.11020000000000001</v>
          </cell>
          <cell r="Z191">
            <v>5.891</v>
          </cell>
          <cell r="AA191">
            <v>5.7808000000000002</v>
          </cell>
          <cell r="AB191" t="e">
            <v>#N/A</v>
          </cell>
          <cell r="AC191" t="e">
            <v>#N/A</v>
          </cell>
          <cell r="AD191" t="str">
            <v>1819-30</v>
          </cell>
          <cell r="AE191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92">
          <cell r="A192" t="str">
            <v>1820-30</v>
          </cell>
          <cell r="B192">
            <v>4026</v>
          </cell>
          <cell r="C192" t="str">
            <v>DE.1.0.7.0</v>
          </cell>
          <cell r="D192" t="str">
            <v>300:58579</v>
          </cell>
          <cell r="E192">
            <v>42581.351504629631</v>
          </cell>
          <cell r="F192">
            <v>42581.352650462963</v>
          </cell>
          <cell r="G192">
            <v>1</v>
          </cell>
          <cell r="H192" t="str">
            <v>204:783</v>
          </cell>
          <cell r="I192">
            <v>42581.369895833333</v>
          </cell>
          <cell r="J192">
            <v>0</v>
          </cell>
          <cell r="K192" t="str">
            <v>4025/4026</v>
          </cell>
          <cell r="L192" t="str">
            <v>MADLOM</v>
          </cell>
          <cell r="M192">
            <v>1.7245370370801538E-2</v>
          </cell>
          <cell r="N192">
            <v>24.833333333954215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https://search-rtdc-monitor-bjffxe2xuh6vdkpspy63sjmuny.us-east-1.es.amazonaws.com/_plugin/kibana/#/discover/Steve-Slow-Train-Analysis-(2080s-and-2083s)?_g=(refreshInterval:(display:Off,section:0,value:0),time:(from:'2016-07-30 07:26:10-0600',mode:absolute,to:'2016-07-30 09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2" t="str">
            <v>N</v>
          </cell>
          <cell r="X192">
            <v>1</v>
          </cell>
          <cell r="Y192">
            <v>5.8578999999999999</v>
          </cell>
          <cell r="Z192">
            <v>7.8299999999999995E-2</v>
          </cell>
          <cell r="AA192">
            <v>5.7796000000000003</v>
          </cell>
          <cell r="AB192" t="e">
            <v>#N/A</v>
          </cell>
          <cell r="AC192" t="e">
            <v>#N/A</v>
          </cell>
          <cell r="AD192" t="str">
            <v>1820-30</v>
          </cell>
          <cell r="AE192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193">
          <cell r="A193" t="str">
            <v>1821-30</v>
          </cell>
          <cell r="B193">
            <v>4025</v>
          </cell>
          <cell r="C193" t="str">
            <v>DE.1.0.7.0</v>
          </cell>
          <cell r="D193" t="str">
            <v>204:1074</v>
          </cell>
          <cell r="E193">
            <v>42581.372800925928</v>
          </cell>
          <cell r="F193">
            <v>42581.373819444445</v>
          </cell>
          <cell r="G193">
            <v>1</v>
          </cell>
          <cell r="H193" t="str">
            <v>300:58911</v>
          </cell>
          <cell r="I193">
            <v>42581.385462962964</v>
          </cell>
          <cell r="J193">
            <v>0</v>
          </cell>
          <cell r="K193" t="str">
            <v>4025/4026</v>
          </cell>
          <cell r="L193" t="str">
            <v>MADLOM</v>
          </cell>
          <cell r="M193">
            <v>1.1643518519122154E-2</v>
          </cell>
          <cell r="N193">
            <v>16.766666667535901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https://search-rtdc-monitor-bjffxe2xuh6vdkpspy63sjmuny.us-east-1.es.amazonaws.com/_plugin/kibana/#/discover/Steve-Slow-Train-Analysis-(2080s-and-2083s)?_g=(refreshInterval:(display:Off,section:0,value:0),time:(from:'2016-07-30 07:56:50-0600',mode:absolute,to:'2016-07-30 10:15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3" t="str">
            <v>N</v>
          </cell>
          <cell r="X193">
            <v>1</v>
          </cell>
          <cell r="Y193">
            <v>0.1074</v>
          </cell>
          <cell r="Z193">
            <v>5.8910999999999998</v>
          </cell>
          <cell r="AA193">
            <v>5.7836999999999996</v>
          </cell>
          <cell r="AB193" t="e">
            <v>#N/A</v>
          </cell>
          <cell r="AC193" t="e">
            <v>#N/A</v>
          </cell>
          <cell r="AD193" t="str">
            <v>1821-30</v>
          </cell>
          <cell r="AE193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194">
          <cell r="A194" t="str">
            <v>1822-30</v>
          </cell>
          <cell r="B194">
            <v>4019</v>
          </cell>
          <cell r="C194" t="str">
            <v>DE.1.0.7.0</v>
          </cell>
          <cell r="D194" t="str">
            <v>300:58600</v>
          </cell>
          <cell r="E194">
            <v>42581.367418981485</v>
          </cell>
          <cell r="F194">
            <v>42581.368425925924</v>
          </cell>
          <cell r="G194">
            <v>1</v>
          </cell>
          <cell r="H194" t="str">
            <v>204:773</v>
          </cell>
          <cell r="I194">
            <v>42581.382731481484</v>
          </cell>
          <cell r="J194">
            <v>0</v>
          </cell>
          <cell r="K194" t="str">
            <v>4019/4020</v>
          </cell>
          <cell r="L194" t="str">
            <v>YORK</v>
          </cell>
          <cell r="M194">
            <v>1.4305555559985805E-2</v>
          </cell>
          <cell r="N194">
            <v>20.60000000637956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https://search-rtdc-monitor-bjffxe2xuh6vdkpspy63sjmuny.us-east-1.es.amazonaws.com/_plugin/kibana/#/discover/Steve-Slow-Train-Analysis-(2080s-and-2083s)?_g=(refreshInterval:(display:Off,section:0,value:0),time:(from:'2016-07-30 07:49:05-0600',mode:absolute,to:'2016-07-30 10:11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94" t="str">
            <v>N</v>
          </cell>
          <cell r="X194">
            <v>1</v>
          </cell>
          <cell r="Y194">
            <v>5.86</v>
          </cell>
          <cell r="Z194">
            <v>7.7299999999999994E-2</v>
          </cell>
          <cell r="AA194">
            <v>5.7827000000000002</v>
          </cell>
          <cell r="AB194" t="e">
            <v>#N/A</v>
          </cell>
          <cell r="AC194" t="e">
            <v>#N/A</v>
          </cell>
          <cell r="AD194" t="str">
            <v>1822-30</v>
          </cell>
          <cell r="AE194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195">
          <cell r="A195" t="str">
            <v>1823-30</v>
          </cell>
          <cell r="B195">
            <v>4020</v>
          </cell>
          <cell r="C195" t="str">
            <v>DE.1.0.7.0</v>
          </cell>
          <cell r="D195" t="str">
            <v>204:1067</v>
          </cell>
          <cell r="E195">
            <v>42581.38386574074</v>
          </cell>
          <cell r="F195">
            <v>42581.386828703704</v>
          </cell>
          <cell r="G195">
            <v>4</v>
          </cell>
          <cell r="H195" t="str">
            <v>300:30436</v>
          </cell>
          <cell r="I195">
            <v>42581.394293981481</v>
          </cell>
          <cell r="J195">
            <v>1</v>
          </cell>
          <cell r="K195" t="str">
            <v>4019/4020</v>
          </cell>
          <cell r="L195" t="str">
            <v>YORK</v>
          </cell>
          <cell r="M195">
            <v>7.4652777766459621E-3</v>
          </cell>
          <cell r="P195">
            <v>10.749999998370185</v>
          </cell>
          <cell r="R195" t="str">
            <v>CRMFN 2N cleared 2 minutes after cutting out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https://search-rtdc-monitor-bjffxe2xuh6vdkpspy63sjmuny.us-east-1.es.amazonaws.com/_plugin/kibana/#/discover/Steve-Slow-Train-Analysis-(2080s-and-2083s)?_g=(refreshInterval:(display:Off,section:0,value:0),time:(from:'2016-07-30 08:12:46-0600',mode:absolute,to:'2016-07-30 10:27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95" t="str">
            <v>Y</v>
          </cell>
          <cell r="X195">
            <v>1</v>
          </cell>
          <cell r="Y195">
            <v>0.1067</v>
          </cell>
          <cell r="Z195">
            <v>3.0436000000000001</v>
          </cell>
          <cell r="AA195">
            <v>2.9369000000000001</v>
          </cell>
          <cell r="AB195" t="e">
            <v>#N/A</v>
          </cell>
          <cell r="AC195" t="e">
            <v>#N/A</v>
          </cell>
          <cell r="AD195" t="str">
            <v>1823-30</v>
          </cell>
          <cell r="AE195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196">
          <cell r="A196" t="str">
            <v>1824-30</v>
          </cell>
          <cell r="B196">
            <v>4037</v>
          </cell>
          <cell r="C196" t="str">
            <v>DE.1.0.7.0</v>
          </cell>
          <cell r="D196" t="str">
            <v>300:58594</v>
          </cell>
          <cell r="E196">
            <v>42581.384027777778</v>
          </cell>
          <cell r="F196">
            <v>42581.385925925926</v>
          </cell>
          <cell r="G196">
            <v>2</v>
          </cell>
          <cell r="H196" t="str">
            <v>204:825</v>
          </cell>
          <cell r="I196">
            <v>42581.398518518516</v>
          </cell>
          <cell r="J196">
            <v>0</v>
          </cell>
          <cell r="K196" t="str">
            <v>4037/4038</v>
          </cell>
          <cell r="L196" t="str">
            <v>HELVIE</v>
          </cell>
          <cell r="M196">
            <v>1.2592592589498963E-2</v>
          </cell>
          <cell r="N196">
            <v>18.133333328878507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https://search-rtdc-monitor-bjffxe2xuh6vdkpspy63sjmuny.us-east-1.es.amazonaws.com/_plugin/kibana/#/discover/Steve-Slow-Train-Analysis-(2080s-and-2083s)?_g=(refreshInterval:(display:Off,section:0,value:0),time:(from:'2016-07-30 08:13:00-0600',mode:absolute,to:'2016-07-30 10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6" t="str">
            <v>N</v>
          </cell>
          <cell r="X196">
            <v>1</v>
          </cell>
          <cell r="Y196">
            <v>5.8593999999999999</v>
          </cell>
          <cell r="Z196">
            <v>8.2500000000000004E-2</v>
          </cell>
          <cell r="AA196">
            <v>5.7769000000000004</v>
          </cell>
          <cell r="AB196" t="e">
            <v>#N/A</v>
          </cell>
          <cell r="AC196" t="e">
            <v>#N/A</v>
          </cell>
          <cell r="AD196" t="str">
            <v>1824-30</v>
          </cell>
          <cell r="AE196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197">
          <cell r="A197" t="str">
            <v>1825-30</v>
          </cell>
          <cell r="B197">
            <v>4038</v>
          </cell>
          <cell r="C197" t="str">
            <v>DE.1.0.7.0</v>
          </cell>
          <cell r="D197" t="str">
            <v>204:1125</v>
          </cell>
          <cell r="E197">
            <v>42581.400787037041</v>
          </cell>
          <cell r="F197">
            <v>42581.401759259257</v>
          </cell>
          <cell r="G197">
            <v>1</v>
          </cell>
          <cell r="H197" t="str">
            <v>300:58909</v>
          </cell>
          <cell r="I197">
            <v>42581.413576388892</v>
          </cell>
          <cell r="J197">
            <v>0</v>
          </cell>
          <cell r="K197" t="str">
            <v>4037/4038</v>
          </cell>
          <cell r="L197" t="str">
            <v>HELVIE</v>
          </cell>
          <cell r="M197">
            <v>1.1817129634437151E-2</v>
          </cell>
          <cell r="N197">
            <v>17.016666673589498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https://search-rtdc-monitor-bjffxe2xuh6vdkpspy63sjmuny.us-east-1.es.amazonaws.com/_plugin/kibana/#/discover/Steve-Slow-Train-Analysis-(2080s-and-2083s)?_g=(refreshInterval:(display:Off,section:0,value:0),time:(from:'2016-07-30 08:37:08-0600',mode:absolute,to:'2016-07-30 10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7" t="str">
            <v>N</v>
          </cell>
          <cell r="X197">
            <v>1</v>
          </cell>
          <cell r="Y197">
            <v>0.1125</v>
          </cell>
          <cell r="Z197">
            <v>5.8909000000000002</v>
          </cell>
          <cell r="AA197">
            <v>5.7784000000000004</v>
          </cell>
          <cell r="AB197" t="e">
            <v>#N/A</v>
          </cell>
          <cell r="AC197" t="e">
            <v>#N/A</v>
          </cell>
          <cell r="AD197" t="str">
            <v>1825-30</v>
          </cell>
          <cell r="AE197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198">
          <cell r="A198" t="str">
            <v>1826-30</v>
          </cell>
          <cell r="B198">
            <v>4026</v>
          </cell>
          <cell r="C198" t="str">
            <v>DE.1.0.7.0</v>
          </cell>
          <cell r="D198" t="str">
            <v>300:58600</v>
          </cell>
          <cell r="E198">
            <v>42581.392534722225</v>
          </cell>
          <cell r="F198">
            <v>42581.39366898148</v>
          </cell>
          <cell r="G198">
            <v>1</v>
          </cell>
          <cell r="H198" t="str">
            <v>204:804</v>
          </cell>
          <cell r="I198">
            <v>42581.411203703705</v>
          </cell>
          <cell r="J198">
            <v>0</v>
          </cell>
          <cell r="K198" t="str">
            <v>4025/4026</v>
          </cell>
          <cell r="L198" t="str">
            <v>MADLOM</v>
          </cell>
          <cell r="M198">
            <v>1.7534722224809229E-2</v>
          </cell>
          <cell r="N198">
            <v>25.25000000372529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https://search-rtdc-monitor-bjffxe2xuh6vdkpspy63sjmuny.us-east-1.es.amazonaws.com/_plugin/kibana/#/discover/Steve-Slow-Train-Analysis-(2080s-and-2083s)?_g=(refreshInterval:(display:Off,section:0,value:0),time:(from:'2016-07-30 08:25:15-0600',mode:absolute,to:'2016-07-30 10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8" t="str">
            <v>N</v>
          </cell>
          <cell r="X198">
            <v>1</v>
          </cell>
          <cell r="Y198">
            <v>5.86</v>
          </cell>
          <cell r="Z198">
            <v>8.0399999999999999E-2</v>
          </cell>
          <cell r="AA198">
            <v>5.7796000000000003</v>
          </cell>
          <cell r="AB198" t="e">
            <v>#N/A</v>
          </cell>
          <cell r="AC198" t="e">
            <v>#N/A</v>
          </cell>
          <cell r="AD198" t="str">
            <v>1826-30</v>
          </cell>
          <cell r="AE198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199">
          <cell r="A199" t="str">
            <v>1827-30</v>
          </cell>
          <cell r="B199">
            <v>4025</v>
          </cell>
          <cell r="C199" t="str">
            <v>DE.1.0.7.0</v>
          </cell>
          <cell r="D199" t="str">
            <v>204:1613</v>
          </cell>
          <cell r="E199">
            <v>42581.414641203701</v>
          </cell>
          <cell r="F199">
            <v>42581.418425925927</v>
          </cell>
          <cell r="G199">
            <v>5</v>
          </cell>
          <cell r="H199" t="str">
            <v>300:58897</v>
          </cell>
          <cell r="I199">
            <v>42581.428981481484</v>
          </cell>
          <cell r="J199">
            <v>0</v>
          </cell>
          <cell r="K199" t="str">
            <v>4025/4026</v>
          </cell>
          <cell r="L199" t="str">
            <v>NATION</v>
          </cell>
          <cell r="M199">
            <v>1.0555555556493346E-2</v>
          </cell>
          <cell r="N199">
            <v>15.200000001350418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https://search-rtdc-monitor-bjffxe2xuh6vdkpspy63sjmuny.us-east-1.es.amazonaws.com/_plugin/kibana/#/discover/Steve-Slow-Train-Analysis-(2080s-and-2083s)?_g=(refreshInterval:(display:Off,section:0,value:0),time:(from:'2016-07-30 08:57:05-0600',mode:absolute,to:'2016-07-30 11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9" t="str">
            <v>N</v>
          </cell>
          <cell r="X199">
            <v>1</v>
          </cell>
          <cell r="Y199">
            <v>0.1613</v>
          </cell>
          <cell r="Z199">
            <v>5.8897000000000004</v>
          </cell>
          <cell r="AA199">
            <v>5.7284000000000006</v>
          </cell>
          <cell r="AB199" t="e">
            <v>#N/A</v>
          </cell>
          <cell r="AC199" t="e">
            <v>#N/A</v>
          </cell>
          <cell r="AD199" t="str">
            <v>1827-30</v>
          </cell>
          <cell r="AE199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00">
          <cell r="A200" t="str">
            <v>1828-30</v>
          </cell>
          <cell r="B200">
            <v>4019</v>
          </cell>
          <cell r="C200" t="str">
            <v>DE.1.0.7.0</v>
          </cell>
          <cell r="D200" t="str">
            <v>300:58583</v>
          </cell>
          <cell r="E200">
            <v>42581.412141203706</v>
          </cell>
          <cell r="F200">
            <v>42581.412939814814</v>
          </cell>
          <cell r="G200">
            <v>1</v>
          </cell>
          <cell r="H200" t="str">
            <v>204:762</v>
          </cell>
          <cell r="I200">
            <v>42581.42460648148</v>
          </cell>
          <cell r="J200">
            <v>0</v>
          </cell>
          <cell r="K200" t="str">
            <v>4019/4020</v>
          </cell>
          <cell r="L200" t="str">
            <v>YORK</v>
          </cell>
          <cell r="M200">
            <v>1.1666666665405501E-2</v>
          </cell>
          <cell r="N200">
            <v>16.799999998183921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https://search-rtdc-monitor-bjffxe2xuh6vdkpspy63sjmuny.us-east-1.es.amazonaws.com/_plugin/kibana/#/discover/Steve-Slow-Train-Analysis-(2080s-and-2083s)?_g=(refreshInterval:(display:Off,section:0,value:0),time:(from:'2016-07-30 08:53:29-0600',mode:absolute,to:'2016-07-30 11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0" t="str">
            <v>N</v>
          </cell>
          <cell r="X200">
            <v>1</v>
          </cell>
          <cell r="Y200">
            <v>5.8582999999999998</v>
          </cell>
          <cell r="Z200">
            <v>7.6200000000000004E-2</v>
          </cell>
          <cell r="AA200">
            <v>5.7820999999999998</v>
          </cell>
          <cell r="AB200" t="e">
            <v>#N/A</v>
          </cell>
          <cell r="AC200" t="e">
            <v>#N/A</v>
          </cell>
          <cell r="AD200" t="str">
            <v>1828-30</v>
          </cell>
          <cell r="AE200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01">
          <cell r="A201" t="str">
            <v>1829-30</v>
          </cell>
          <cell r="B201">
            <v>4020</v>
          </cell>
          <cell r="C201" t="str">
            <v>DE.1.0.7.0</v>
          </cell>
          <cell r="D201" t="str">
            <v>204:1070</v>
          </cell>
          <cell r="E201">
            <v>42581.425833333335</v>
          </cell>
          <cell r="F201">
            <v>42581.426655092589</v>
          </cell>
          <cell r="G201">
            <v>1</v>
          </cell>
          <cell r="H201" t="str">
            <v>300:58901</v>
          </cell>
          <cell r="I201">
            <v>42581.439942129633</v>
          </cell>
          <cell r="J201">
            <v>0</v>
          </cell>
          <cell r="K201" t="str">
            <v>4019/4020</v>
          </cell>
          <cell r="L201" t="str">
            <v>YORK</v>
          </cell>
          <cell r="M201">
            <v>1.3287037043482997E-2</v>
          </cell>
          <cell r="N201">
            <v>19.133333342615515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https://search-rtdc-monitor-bjffxe2xuh6vdkpspy63sjmuny.us-east-1.es.amazonaws.com/_plugin/kibana/#/discover/Steve-Slow-Train-Analysis-(2080s-and-2083s)?_g=(refreshInterval:(display:Off,section:0,value:0),time:(from:'2016-07-30 09:13:12-0600',mode:absolute,to:'2016-07-30 11:33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1" t="str">
            <v>N</v>
          </cell>
          <cell r="X201">
            <v>1</v>
          </cell>
          <cell r="Y201">
            <v>0.107</v>
          </cell>
          <cell r="Z201">
            <v>5.8901000000000003</v>
          </cell>
          <cell r="AA201">
            <v>5.7831000000000001</v>
          </cell>
          <cell r="AB201" t="e">
            <v>#N/A</v>
          </cell>
          <cell r="AC201" t="e">
            <v>#N/A</v>
          </cell>
          <cell r="AD201" t="str">
            <v>1829-30</v>
          </cell>
          <cell r="AE201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02">
          <cell r="A202" t="str">
            <v>1830-30</v>
          </cell>
          <cell r="B202">
            <v>4037</v>
          </cell>
          <cell r="C202" t="str">
            <v>DE.1.0.7.0</v>
          </cell>
          <cell r="D202" t="str">
            <v>300:58592</v>
          </cell>
          <cell r="E202">
            <v>42581.426828703705</v>
          </cell>
          <cell r="F202">
            <v>42581.428182870368</v>
          </cell>
          <cell r="G202">
            <v>1</v>
          </cell>
          <cell r="H202" t="str">
            <v>204:757</v>
          </cell>
          <cell r="I202">
            <v>42581.439710648148</v>
          </cell>
          <cell r="J202">
            <v>0</v>
          </cell>
          <cell r="K202" t="str">
            <v>4037/4038</v>
          </cell>
          <cell r="L202" t="str">
            <v>HELVIE</v>
          </cell>
          <cell r="M202">
            <v>1.152777778042946E-2</v>
          </cell>
          <cell r="N202">
            <v>16.600000003818423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https://search-rtdc-monitor-bjffxe2xuh6vdkpspy63sjmuny.us-east-1.es.amazonaws.com/_plugin/kibana/#/discover/Steve-Slow-Train-Analysis-(2080s-and-2083s)?_g=(refreshInterval:(display:Off,section:0,value:0),time:(from:'2016-07-30 09:14:38-0600',mode:absolute,to:'2016-07-30 11:33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2" t="str">
            <v>N</v>
          </cell>
          <cell r="X202">
            <v>1</v>
          </cell>
          <cell r="Y202">
            <v>5.8592000000000004</v>
          </cell>
          <cell r="Z202">
            <v>7.5700000000000003E-2</v>
          </cell>
          <cell r="AA202">
            <v>5.7835000000000001</v>
          </cell>
          <cell r="AB202" t="e">
            <v>#N/A</v>
          </cell>
          <cell r="AC202" t="e">
            <v>#N/A</v>
          </cell>
          <cell r="AD202" t="str">
            <v>1830-30</v>
          </cell>
          <cell r="AE202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03">
          <cell r="A203" t="str">
            <v>1831-30</v>
          </cell>
          <cell r="B203">
            <v>4038</v>
          </cell>
          <cell r="C203" t="str">
            <v>DE.1.0.7.0</v>
          </cell>
          <cell r="D203" t="str">
            <v>204:1039</v>
          </cell>
          <cell r="E203">
            <v>42581.442708333336</v>
          </cell>
          <cell r="F203">
            <v>42581.444212962961</v>
          </cell>
          <cell r="G203">
            <v>2</v>
          </cell>
          <cell r="H203" t="str">
            <v>300:58912</v>
          </cell>
          <cell r="I203">
            <v>42581.454814814817</v>
          </cell>
          <cell r="J203">
            <v>1</v>
          </cell>
          <cell r="K203" t="str">
            <v>4037/4038</v>
          </cell>
          <cell r="L203" t="str">
            <v>HELVIE</v>
          </cell>
          <cell r="M203">
            <v>1.0601851856335998E-2</v>
          </cell>
          <cell r="N203">
            <v>15.266666673123837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https://search-rtdc-monitor-bjffxe2xuh6vdkpspy63sjmuny.us-east-1.es.amazonaws.com/_plugin/kibana/#/discover/Steve-Slow-Train-Analysis-(2080s-and-2083s)?_g=(refreshInterval:(display:Off,section:0,value:0),time:(from:'2016-07-30 09:37:30-0600',mode:absolute,to:'2016-07-30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3" t="str">
            <v>N</v>
          </cell>
          <cell r="X203">
            <v>1</v>
          </cell>
          <cell r="Y203">
            <v>0.10390000000000001</v>
          </cell>
          <cell r="Z203">
            <v>5.8912000000000004</v>
          </cell>
          <cell r="AA203">
            <v>5.7873000000000001</v>
          </cell>
          <cell r="AB203" t="e">
            <v>#N/A</v>
          </cell>
          <cell r="AC203" t="e">
            <v>#N/A</v>
          </cell>
          <cell r="AD203" t="str">
            <v>1831-30</v>
          </cell>
          <cell r="AE203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04">
          <cell r="A204" t="str">
            <v>1832-30</v>
          </cell>
          <cell r="B204">
            <v>4026</v>
          </cell>
          <cell r="C204" t="str">
            <v>DE.1.0.7.0</v>
          </cell>
          <cell r="D204" t="str">
            <v>300:58585</v>
          </cell>
          <cell r="E204">
            <v>42581.433113425926</v>
          </cell>
          <cell r="F204">
            <v>42581.434652777774</v>
          </cell>
          <cell r="G204">
            <v>2</v>
          </cell>
          <cell r="H204" t="str">
            <v>204:806</v>
          </cell>
          <cell r="I204">
            <v>42581.45453703704</v>
          </cell>
          <cell r="J204">
            <v>0</v>
          </cell>
          <cell r="K204" t="str">
            <v>4025/4026</v>
          </cell>
          <cell r="L204" t="str">
            <v>NATION</v>
          </cell>
          <cell r="M204">
            <v>1.9884259265381843E-2</v>
          </cell>
          <cell r="N204">
            <v>28.633333342149854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https://search-rtdc-monitor-bjffxe2xuh6vdkpspy63sjmuny.us-east-1.es.amazonaws.com/_plugin/kibana/#/discover/Steve-Slow-Train-Analysis-(2080s-and-2083s)?_g=(refreshInterval:(display:Off,section:0,value:0),time:(from:'2016-07-30 09:23:41-0600',mode:absolute,to:'2016-07-30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4" t="str">
            <v>N</v>
          </cell>
          <cell r="X204">
            <v>1</v>
          </cell>
          <cell r="Y204">
            <v>5.8585000000000003</v>
          </cell>
          <cell r="Z204">
            <v>8.0600000000000005E-2</v>
          </cell>
          <cell r="AA204">
            <v>5.7779000000000007</v>
          </cell>
          <cell r="AB204" t="e">
            <v>#N/A</v>
          </cell>
          <cell r="AC204" t="e">
            <v>#N/A</v>
          </cell>
          <cell r="AD204" t="str">
            <v>1832-30</v>
          </cell>
          <cell r="AE204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05">
          <cell r="A205" t="str">
            <v>1833-30</v>
          </cell>
          <cell r="B205">
            <v>4025</v>
          </cell>
          <cell r="C205" t="str">
            <v>DE.1.0.7.0</v>
          </cell>
          <cell r="D205" t="str">
            <v>204:1102</v>
          </cell>
          <cell r="E205">
            <v>42581.457384259258</v>
          </cell>
          <cell r="F205">
            <v>42581.458449074074</v>
          </cell>
          <cell r="G205">
            <v>1</v>
          </cell>
          <cell r="H205" t="str">
            <v>300:58912</v>
          </cell>
          <cell r="I205">
            <v>42581.469537037039</v>
          </cell>
          <cell r="J205">
            <v>0</v>
          </cell>
          <cell r="K205" t="str">
            <v>4025/4026</v>
          </cell>
          <cell r="L205" t="str">
            <v>NATION</v>
          </cell>
          <cell r="M205">
            <v>1.1087962964666076E-2</v>
          </cell>
          <cell r="N205">
            <v>15.966666669119149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https://search-rtdc-monitor-bjffxe2xuh6vdkpspy63sjmuny.us-east-1.es.amazonaws.com/_plugin/kibana/#/discover/Steve-Slow-Train-Analysis-(2080s-and-2083s)?_g=(refreshInterval:(display:Off,section:0,value:0),time:(from:'2016-07-30 09:58:38-0600',mode:absolute,to:'2016-07-30 12:16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5" t="str">
            <v>N</v>
          </cell>
          <cell r="X205">
            <v>1</v>
          </cell>
          <cell r="Y205">
            <v>0.11020000000000001</v>
          </cell>
          <cell r="Z205">
            <v>5.8912000000000004</v>
          </cell>
          <cell r="AA205">
            <v>5.7810000000000006</v>
          </cell>
          <cell r="AB205" t="e">
            <v>#N/A</v>
          </cell>
          <cell r="AC205" t="e">
            <v>#N/A</v>
          </cell>
          <cell r="AD205" t="str">
            <v>1833-30</v>
          </cell>
          <cell r="AE205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06">
          <cell r="A206" t="str">
            <v>1834-30</v>
          </cell>
          <cell r="B206">
            <v>4019</v>
          </cell>
          <cell r="C206" t="str">
            <v>DE.1.0.7.0</v>
          </cell>
          <cell r="D206" t="str">
            <v>300:58583</v>
          </cell>
          <cell r="E206">
            <v>42581.440960648149</v>
          </cell>
          <cell r="F206">
            <v>42581.441793981481</v>
          </cell>
          <cell r="G206">
            <v>1</v>
          </cell>
          <cell r="H206" t="str">
            <v>204:797</v>
          </cell>
          <cell r="I206">
            <v>42581.467719907407</v>
          </cell>
          <cell r="J206">
            <v>0</v>
          </cell>
          <cell r="K206" t="str">
            <v>4019/4020</v>
          </cell>
          <cell r="L206" t="str">
            <v>YORK</v>
          </cell>
          <cell r="M206">
            <v>2.5925925925548654E-2</v>
          </cell>
          <cell r="N206">
            <v>37.333333332790062</v>
          </cell>
          <cell r="S206">
            <v>1</v>
          </cell>
          <cell r="T206" t="str">
            <v>Southbound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https://search-rtdc-monitor-bjffxe2xuh6vdkpspy63sjmuny.us-east-1.es.amazonaws.com/_plugin/kibana/#/discover/Steve-Slow-Train-Analysis-(2080s-and-2083s)?_g=(refreshInterval:(display:Off,section:0,value:0),time:(from:'2016-07-30 09:34:59-0600',mode:absolute,to:'2016-07-30 12:13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06" t="str">
            <v>N</v>
          </cell>
          <cell r="X206">
            <v>1</v>
          </cell>
          <cell r="Y206">
            <v>5.8582999999999998</v>
          </cell>
          <cell r="Z206">
            <v>7.9699999999999993E-2</v>
          </cell>
          <cell r="AA206">
            <v>5.7786</v>
          </cell>
          <cell r="AB206" t="e">
            <v>#N/A</v>
          </cell>
          <cell r="AC206" t="e">
            <v>#N/A</v>
          </cell>
          <cell r="AD206" t="str">
            <v>1834-30</v>
          </cell>
          <cell r="AE206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07">
          <cell r="A207" t="str">
            <v>1835-30</v>
          </cell>
          <cell r="B207">
            <v>4020</v>
          </cell>
          <cell r="C207" t="str">
            <v>DE.1.0.7.0</v>
          </cell>
          <cell r="D207" t="str">
            <v>204:1100</v>
          </cell>
          <cell r="E207">
            <v>42581.469074074077</v>
          </cell>
          <cell r="F207">
            <v>42581.469861111109</v>
          </cell>
          <cell r="G207">
            <v>1</v>
          </cell>
          <cell r="H207" t="str">
            <v>300:58905</v>
          </cell>
          <cell r="I207">
            <v>42581.482581018521</v>
          </cell>
          <cell r="J207">
            <v>1</v>
          </cell>
          <cell r="K207" t="str">
            <v>4019/4020</v>
          </cell>
          <cell r="L207" t="str">
            <v>YORK</v>
          </cell>
          <cell r="M207">
            <v>1.2719907412247267E-2</v>
          </cell>
          <cell r="N207">
            <v>18.316666673636064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https://search-rtdc-monitor-bjffxe2xuh6vdkpspy63sjmuny.us-east-1.es.amazonaws.com/_plugin/kibana/#/discover/Steve-Slow-Train-Analysis-(2080s-and-2083s)?_g=(refreshInterval:(display:Off,section:0,value:0),time:(from:'2016-07-30 10:15:28-0600',mode:absolute,to:'2016-07-30 12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7" t="str">
            <v>N</v>
          </cell>
          <cell r="X207">
            <v>1</v>
          </cell>
          <cell r="Y207">
            <v>0.11</v>
          </cell>
          <cell r="Z207">
            <v>5.8905000000000003</v>
          </cell>
          <cell r="AA207">
            <v>5.7805</v>
          </cell>
          <cell r="AB207" t="e">
            <v>#N/A</v>
          </cell>
          <cell r="AC207" t="e">
            <v>#N/A</v>
          </cell>
          <cell r="AD207" t="str">
            <v>1835-30</v>
          </cell>
          <cell r="AE207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08">
          <cell r="A208" t="str">
            <v>1836-30</v>
          </cell>
          <cell r="B208">
            <v>4037</v>
          </cell>
          <cell r="C208" t="str">
            <v>DE.1.0.7.0</v>
          </cell>
          <cell r="D208" t="str">
            <v>300:58596</v>
          </cell>
          <cell r="E208">
            <v>42581.467928240738</v>
          </cell>
          <cell r="F208">
            <v>42581.469513888886</v>
          </cell>
          <cell r="G208">
            <v>2</v>
          </cell>
          <cell r="H208" t="str">
            <v>204:811</v>
          </cell>
          <cell r="I208">
            <v>42581.480613425927</v>
          </cell>
          <cell r="J208">
            <v>1</v>
          </cell>
          <cell r="K208" t="str">
            <v>4037/4038</v>
          </cell>
          <cell r="L208" t="str">
            <v>HELVIE</v>
          </cell>
          <cell r="M208">
            <v>1.1099537041445728E-2</v>
          </cell>
          <cell r="N208">
            <v>15.983333339681849</v>
          </cell>
          <cell r="S208">
            <v>1</v>
          </cell>
          <cell r="T208" t="str">
            <v>Southbound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https://search-rtdc-monitor-bjffxe2xuh6vdkpspy63sjmuny.us-east-1.es.amazonaws.com/_plugin/kibana/#/discover/Steve-Slow-Train-Analysis-(2080s-and-2083s)?_g=(refreshInterval:(display:Off,section:0,value:0),time:(from:'2016-07-30 10:13:49-0600',mode:absolute,to:'2016-07-30 12:32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08" t="str">
            <v>N</v>
          </cell>
          <cell r="X208">
            <v>1</v>
          </cell>
          <cell r="Y208">
            <v>5.8596000000000004</v>
          </cell>
          <cell r="Z208">
            <v>8.1100000000000005E-2</v>
          </cell>
          <cell r="AA208">
            <v>5.7785000000000002</v>
          </cell>
          <cell r="AB208" t="e">
            <v>#N/A</v>
          </cell>
          <cell r="AC208" t="e">
            <v>#N/A</v>
          </cell>
          <cell r="AD208" t="str">
            <v>1836-30</v>
          </cell>
          <cell r="AE208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09">
          <cell r="A209" t="str">
            <v>1837-30</v>
          </cell>
          <cell r="B209">
            <v>4038</v>
          </cell>
          <cell r="C209" t="str">
            <v>DE.1.0.7.0</v>
          </cell>
          <cell r="D209" t="str">
            <v>204:1100</v>
          </cell>
          <cell r="E209">
            <v>42581.483819444446</v>
          </cell>
          <cell r="F209">
            <v>42581.485092592593</v>
          </cell>
          <cell r="G209">
            <v>1</v>
          </cell>
          <cell r="H209" t="str">
            <v>300:58909</v>
          </cell>
          <cell r="I209">
            <v>42581.495752314811</v>
          </cell>
          <cell r="J209">
            <v>0</v>
          </cell>
          <cell r="K209" t="str">
            <v>4037/4038</v>
          </cell>
          <cell r="L209" t="str">
            <v>HELVIE</v>
          </cell>
          <cell r="M209">
            <v>1.0659722218406387E-2</v>
          </cell>
          <cell r="N209">
            <v>15.349999994505197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https://search-rtdc-monitor-bjffxe2xuh6vdkpspy63sjmuny.us-east-1.es.amazonaws.com/_plugin/kibana/#/discover/Steve-Slow-Train-Analysis-(2080s-and-2083s)?_g=(refreshInterval:(display:Off,section:0,value:0),time:(from:'2016-07-30 10:36:42-0600',mode:absolute,to:'2016-07-30 12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9" t="str">
            <v>N</v>
          </cell>
          <cell r="X209">
            <v>1</v>
          </cell>
          <cell r="Y209">
            <v>0.11</v>
          </cell>
          <cell r="Z209">
            <v>5.8909000000000002</v>
          </cell>
          <cell r="AA209">
            <v>5.7808999999999999</v>
          </cell>
          <cell r="AB209" t="e">
            <v>#N/A</v>
          </cell>
          <cell r="AC209" t="e">
            <v>#N/A</v>
          </cell>
          <cell r="AD209" t="str">
            <v>1837-30</v>
          </cell>
          <cell r="AE209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10">
          <cell r="A210" t="str">
            <v>1838-30</v>
          </cell>
          <cell r="B210">
            <v>4026</v>
          </cell>
          <cell r="C210" t="str">
            <v>DE.1.0.7.0</v>
          </cell>
          <cell r="D210" t="str">
            <v>300:58596</v>
          </cell>
          <cell r="E210">
            <v>42581.476990740739</v>
          </cell>
          <cell r="F210">
            <v>42581.477905092594</v>
          </cell>
          <cell r="G210">
            <v>1</v>
          </cell>
          <cell r="H210" t="str">
            <v>204:838</v>
          </cell>
          <cell r="I210">
            <v>42581.494826388887</v>
          </cell>
          <cell r="J210">
            <v>0</v>
          </cell>
          <cell r="K210" t="str">
            <v>4025/4026</v>
          </cell>
          <cell r="L210" t="str">
            <v>NATION</v>
          </cell>
          <cell r="M210">
            <v>1.6921296293730848E-2</v>
          </cell>
          <cell r="N210">
            <v>24.36666666297242</v>
          </cell>
          <cell r="S210">
            <v>1</v>
          </cell>
          <cell r="T210" t="str">
            <v>Southbound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https://search-rtdc-monitor-bjffxe2xuh6vdkpspy63sjmuny.us-east-1.es.amazonaws.com/_plugin/kibana/#/discover/Steve-Slow-Train-Analysis-(2080s-and-2083s)?_g=(refreshInterval:(display:Off,section:0,value:0),time:(from:'2016-07-30 10:26:52-0600',mode:absolute,to:'2016-07-30 12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0" t="str">
            <v>N</v>
          </cell>
          <cell r="X210">
            <v>1</v>
          </cell>
          <cell r="Y210">
            <v>5.8596000000000004</v>
          </cell>
          <cell r="Z210">
            <v>8.3799999999999999E-2</v>
          </cell>
          <cell r="AA210">
            <v>5.7758000000000003</v>
          </cell>
          <cell r="AB210" t="e">
            <v>#N/A</v>
          </cell>
          <cell r="AC210" t="e">
            <v>#N/A</v>
          </cell>
          <cell r="AD210" t="str">
            <v>1838-30</v>
          </cell>
          <cell r="AE210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11">
          <cell r="A211" t="str">
            <v>1839-30</v>
          </cell>
          <cell r="B211">
            <v>4025</v>
          </cell>
          <cell r="C211" t="str">
            <v>DE.1.0.7.0</v>
          </cell>
          <cell r="D211" t="str">
            <v>204:1126</v>
          </cell>
          <cell r="E211">
            <v>42581.49732638889</v>
          </cell>
          <cell r="F211">
            <v>42581.498402777775</v>
          </cell>
          <cell r="G211">
            <v>1</v>
          </cell>
          <cell r="H211" t="str">
            <v>300:58905</v>
          </cell>
          <cell r="I211">
            <v>42581.509965277779</v>
          </cell>
          <cell r="J211">
            <v>0</v>
          </cell>
          <cell r="K211" t="str">
            <v>4025/4026</v>
          </cell>
          <cell r="L211" t="str">
            <v>NATION</v>
          </cell>
          <cell r="M211">
            <v>1.156250000349246E-2</v>
          </cell>
          <cell r="N211">
            <v>16.650000005029142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https://search-rtdc-monitor-bjffxe2xuh6vdkpspy63sjmuny.us-east-1.es.amazonaws.com/_plugin/kibana/#/discover/Steve-Slow-Train-Analysis-(2080s-and-2083s)?_g=(refreshInterval:(display:Off,section:0,value:0),time:(from:'2016-07-30 10:56:09-0600',mode:absolute,to:'2016-07-30 13:14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1" t="str">
            <v>N</v>
          </cell>
          <cell r="X211">
            <v>1</v>
          </cell>
          <cell r="Y211">
            <v>0.11260000000000001</v>
          </cell>
          <cell r="Z211">
            <v>5.8905000000000003</v>
          </cell>
          <cell r="AA211">
            <v>5.7779000000000007</v>
          </cell>
          <cell r="AB211" t="e">
            <v>#N/A</v>
          </cell>
          <cell r="AC211" t="e">
            <v>#N/A</v>
          </cell>
          <cell r="AD211" t="str">
            <v>1839-30</v>
          </cell>
          <cell r="AE211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12">
          <cell r="A212" t="str">
            <v>1840-30</v>
          </cell>
          <cell r="B212">
            <v>4019</v>
          </cell>
          <cell r="C212" t="str">
            <v>DE.1.0.7.0</v>
          </cell>
          <cell r="D212" t="str">
            <v>300:58577</v>
          </cell>
          <cell r="E212">
            <v>42581.483831018515</v>
          </cell>
          <cell r="F212">
            <v>42581.484814814816</v>
          </cell>
          <cell r="G212">
            <v>1</v>
          </cell>
          <cell r="H212" t="str">
            <v>204:780</v>
          </cell>
          <cell r="I212">
            <v>42581.509120370371</v>
          </cell>
          <cell r="J212">
            <v>0</v>
          </cell>
          <cell r="K212" t="str">
            <v>4019/4020</v>
          </cell>
          <cell r="L212" t="str">
            <v>YORK</v>
          </cell>
          <cell r="M212">
            <v>2.4305555554747116E-2</v>
          </cell>
          <cell r="N212">
            <v>34.999999998835847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https://search-rtdc-monitor-bjffxe2xuh6vdkpspy63sjmuny.us-east-1.es.amazonaws.com/_plugin/kibana/#/discover/Steve-Slow-Train-Analysis-(2080s-and-2083s)?_g=(refreshInterval:(display:Off,section:0,value:0),time:(from:'2016-07-30 10:36:43-0600',mode:absolute,to:'2016-07-30 13:13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12" t="str">
            <v>N</v>
          </cell>
          <cell r="X212">
            <v>1</v>
          </cell>
          <cell r="Y212">
            <v>5.8577000000000004</v>
          </cell>
          <cell r="Z212">
            <v>7.8E-2</v>
          </cell>
          <cell r="AA212">
            <v>5.7797000000000001</v>
          </cell>
          <cell r="AB212" t="e">
            <v>#N/A</v>
          </cell>
          <cell r="AC212" t="e">
            <v>#N/A</v>
          </cell>
          <cell r="AD212" t="str">
            <v>1840-30</v>
          </cell>
          <cell r="AE212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13">
          <cell r="A213" t="str">
            <v>1841-30</v>
          </cell>
          <cell r="B213">
            <v>4020</v>
          </cell>
          <cell r="C213" t="str">
            <v>DE.1.0.7.0</v>
          </cell>
          <cell r="D213" t="str">
            <v>204:1065</v>
          </cell>
          <cell r="E213">
            <v>42581.510694444441</v>
          </cell>
          <cell r="F213">
            <v>42581.511736111112</v>
          </cell>
          <cell r="G213">
            <v>1</v>
          </cell>
          <cell r="H213" t="str">
            <v>300:58879</v>
          </cell>
          <cell r="I213">
            <v>42581.523414351854</v>
          </cell>
          <cell r="J213">
            <v>0</v>
          </cell>
          <cell r="K213" t="str">
            <v>4019/4020</v>
          </cell>
          <cell r="L213" t="str">
            <v>YORK</v>
          </cell>
          <cell r="M213">
            <v>1.1678240742185153E-2</v>
          </cell>
          <cell r="N213">
            <v>16.81666666874662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https://search-rtdc-monitor-bjffxe2xuh6vdkpspy63sjmuny.us-east-1.es.amazonaws.com/_plugin/kibana/#/discover/Steve-Slow-Train-Analysis-(2080s-and-2083s)?_g=(refreshInterval:(display:Off,section:0,value:0),time:(from:'2016-07-30 11:15:24-0600',mode:absolute,to:'2016-07-30 13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3" t="str">
            <v>N</v>
          </cell>
          <cell r="X213">
            <v>1</v>
          </cell>
          <cell r="Y213">
            <v>0.1065</v>
          </cell>
          <cell r="Z213">
            <v>5.8879000000000001</v>
          </cell>
          <cell r="AA213">
            <v>5.7814000000000005</v>
          </cell>
          <cell r="AB213" t="e">
            <v>#N/A</v>
          </cell>
          <cell r="AC213" t="e">
            <v>#N/A</v>
          </cell>
          <cell r="AD213" t="str">
            <v>1841-30</v>
          </cell>
          <cell r="AE213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14">
          <cell r="A214" t="str">
            <v>1842-30</v>
          </cell>
          <cell r="B214">
            <v>4037</v>
          </cell>
          <cell r="C214" t="str">
            <v>DE.1.0.7.0</v>
          </cell>
          <cell r="D214" t="str">
            <v>300:58592</v>
          </cell>
          <cell r="E214">
            <v>42581.5078125</v>
          </cell>
          <cell r="F214">
            <v>42581.50880787037</v>
          </cell>
          <cell r="G214">
            <v>1</v>
          </cell>
          <cell r="H214" t="str">
            <v>204:815</v>
          </cell>
          <cell r="I214">
            <v>42581.52175925926</v>
          </cell>
          <cell r="J214">
            <v>0</v>
          </cell>
          <cell r="K214" t="str">
            <v>4037/4038</v>
          </cell>
          <cell r="L214" t="str">
            <v>HELVIE</v>
          </cell>
          <cell r="M214">
            <v>1.2951388889632653E-2</v>
          </cell>
          <cell r="N214">
            <v>18.650000001071021</v>
          </cell>
          <cell r="S214">
            <v>1</v>
          </cell>
          <cell r="T214" t="str">
            <v>Southbound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https://search-rtdc-monitor-bjffxe2xuh6vdkpspy63sjmuny.us-east-1.es.amazonaws.com/_plugin/kibana/#/discover/Steve-Slow-Train-Analysis-(2080s-and-2083s)?_g=(refreshInterval:(display:Off,section:0,value:0),time:(from:'2016-07-30 11:11:15-0600',mode:absolute,to:'2016-07-30 13:31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4" t="str">
            <v>N</v>
          </cell>
          <cell r="X214">
            <v>1</v>
          </cell>
          <cell r="Y214">
            <v>5.8592000000000004</v>
          </cell>
          <cell r="Z214">
            <v>8.1500000000000003E-2</v>
          </cell>
          <cell r="AA214">
            <v>5.7777000000000003</v>
          </cell>
          <cell r="AB214" t="e">
            <v>#N/A</v>
          </cell>
          <cell r="AC214" t="e">
            <v>#N/A</v>
          </cell>
          <cell r="AD214" t="str">
            <v>1842-30</v>
          </cell>
          <cell r="AE214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15">
          <cell r="A215" t="str">
            <v>1843-30</v>
          </cell>
          <cell r="B215">
            <v>4038</v>
          </cell>
          <cell r="C215" t="str">
            <v>DE.1.0.7.0</v>
          </cell>
          <cell r="D215" t="str">
            <v>204:1112</v>
          </cell>
          <cell r="E215">
            <v>42581.525127314817</v>
          </cell>
          <cell r="F215">
            <v>42581.526273148149</v>
          </cell>
          <cell r="G215">
            <v>1</v>
          </cell>
          <cell r="H215" t="str">
            <v>300:58899</v>
          </cell>
          <cell r="I215">
            <v>42581.537407407406</v>
          </cell>
          <cell r="J215">
            <v>0</v>
          </cell>
          <cell r="K215" t="str">
            <v>4037/4038</v>
          </cell>
          <cell r="L215" t="str">
            <v>HELVIE</v>
          </cell>
          <cell r="M215">
            <v>1.113425925723277E-2</v>
          </cell>
          <cell r="N215">
            <v>16.033333330415189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https://search-rtdc-monitor-bjffxe2xuh6vdkpspy63sjmuny.us-east-1.es.amazonaws.com/_plugin/kibana/#/discover/Steve-Slow-Train-Analysis-(2080s-and-2083s)?_g=(refreshInterval:(display:Off,section:0,value:0),time:(from:'2016-07-30 11:36:11-0600',mode:absolute,to:'2016-07-30 13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5" t="str">
            <v>N</v>
          </cell>
          <cell r="X215">
            <v>1</v>
          </cell>
          <cell r="Y215">
            <v>0.11119999999999999</v>
          </cell>
          <cell r="Z215">
            <v>5.8898999999999999</v>
          </cell>
          <cell r="AA215">
            <v>5.7786999999999997</v>
          </cell>
          <cell r="AB215" t="e">
            <v>#N/A</v>
          </cell>
          <cell r="AC215" t="e">
            <v>#N/A</v>
          </cell>
          <cell r="AD215" t="str">
            <v>1843-30</v>
          </cell>
          <cell r="AE215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16">
          <cell r="A216" t="str">
            <v>1844-30</v>
          </cell>
          <cell r="B216">
            <v>4026</v>
          </cell>
          <cell r="C216" t="str">
            <v>DE.1.0.7.0</v>
          </cell>
          <cell r="D216" t="str">
            <v>300:58577</v>
          </cell>
          <cell r="E216">
            <v>42581.513078703705</v>
          </cell>
          <cell r="F216">
            <v>42581.514814814815</v>
          </cell>
          <cell r="G216">
            <v>2</v>
          </cell>
          <cell r="H216" t="str">
            <v>204:839</v>
          </cell>
          <cell r="I216">
            <v>42581.538171296299</v>
          </cell>
          <cell r="J216">
            <v>0</v>
          </cell>
          <cell r="K216" t="str">
            <v>4025/4026</v>
          </cell>
          <cell r="L216" t="str">
            <v>NATION</v>
          </cell>
          <cell r="M216">
            <v>2.3356481484370306E-2</v>
          </cell>
          <cell r="N216">
            <v>33.633333337493241</v>
          </cell>
          <cell r="S216">
            <v>1</v>
          </cell>
          <cell r="T216" t="str">
            <v>Southbound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https://search-rtdc-monitor-bjffxe2xuh6vdkpspy63sjmuny.us-east-1.es.amazonaws.com/_plugin/kibana/#/discover/Steve-Slow-Train-Analysis-(2080s-and-2083s)?_g=(refreshInterval:(display:Off,section:0,value:0),time:(from:'2016-07-30 11:18:50-0600',mode:absolute,to:'2016-07-30 13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6" t="str">
            <v>N</v>
          </cell>
          <cell r="X216">
            <v>1</v>
          </cell>
          <cell r="Y216">
            <v>5.8577000000000004</v>
          </cell>
          <cell r="Z216">
            <v>8.3900000000000002E-2</v>
          </cell>
          <cell r="AA216">
            <v>5.7738000000000005</v>
          </cell>
          <cell r="AB216" t="e">
            <v>#N/A</v>
          </cell>
          <cell r="AC216" t="e">
            <v>#N/A</v>
          </cell>
          <cell r="AD216" t="str">
            <v>1844-30</v>
          </cell>
          <cell r="AE216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17">
          <cell r="A217" t="str">
            <v>1845-30</v>
          </cell>
          <cell r="B217">
            <v>4025</v>
          </cell>
          <cell r="C217" t="str">
            <v>DE.1.0.7.0</v>
          </cell>
          <cell r="D217" t="str">
            <v>204:1132</v>
          </cell>
          <cell r="E217">
            <v>42581.540231481478</v>
          </cell>
          <cell r="F217">
            <v>42581.54105324074</v>
          </cell>
          <cell r="G217">
            <v>1</v>
          </cell>
          <cell r="H217" t="str">
            <v>300:58897</v>
          </cell>
          <cell r="I217">
            <v>42581.552094907405</v>
          </cell>
          <cell r="J217">
            <v>0</v>
          </cell>
          <cell r="K217" t="str">
            <v>4025/4026</v>
          </cell>
          <cell r="L217" t="str">
            <v>NATION</v>
          </cell>
          <cell r="M217">
            <v>1.1041666664823424E-2</v>
          </cell>
          <cell r="N217">
            <v>15.899999997345731</v>
          </cell>
          <cell r="S217">
            <v>1</v>
          </cell>
          <cell r="T217" t="str">
            <v>NorthBound</v>
          </cell>
          <cell r="U217">
            <v>1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https://search-rtdc-monitor-bjffxe2xuh6vdkpspy63sjmuny.us-east-1.es.amazonaws.com/_plugin/kibana/#/discover/Steve-Slow-Train-Analysis-(2080s-and-2083s)?_g=(refreshInterval:(display:Off,section:0,value:0),time:(from:'2016-07-30 11:57:56-0600',mode:absolute,to:'2016-07-30 14:15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7" t="str">
            <v>N</v>
          </cell>
          <cell r="X217">
            <v>1</v>
          </cell>
          <cell r="Y217">
            <v>0.1132</v>
          </cell>
          <cell r="Z217">
            <v>5.8897000000000004</v>
          </cell>
          <cell r="AA217">
            <v>5.7765000000000004</v>
          </cell>
          <cell r="AB217" t="e">
            <v>#N/A</v>
          </cell>
          <cell r="AC217" t="e">
            <v>#N/A</v>
          </cell>
          <cell r="AD217" t="str">
            <v>1845-30</v>
          </cell>
          <cell r="AE217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18">
          <cell r="A218" t="str">
            <v>1846-30</v>
          </cell>
          <cell r="B218">
            <v>4019</v>
          </cell>
          <cell r="C218" t="str">
            <v>DE.1.0.7.0</v>
          </cell>
          <cell r="D218" t="str">
            <v>300:58560</v>
          </cell>
          <cell r="E218">
            <v>42581.524618055555</v>
          </cell>
          <cell r="F218">
            <v>42581.525451388887</v>
          </cell>
          <cell r="G218">
            <v>1</v>
          </cell>
          <cell r="H218" t="str">
            <v>204:773</v>
          </cell>
          <cell r="I218">
            <v>42581.550625000003</v>
          </cell>
          <cell r="J218">
            <v>0</v>
          </cell>
          <cell r="K218" t="str">
            <v>4019/4020</v>
          </cell>
          <cell r="L218" t="str">
            <v>YORK</v>
          </cell>
          <cell r="M218">
            <v>2.5173611116770189E-2</v>
          </cell>
          <cell r="N218">
            <v>36.250000008149073</v>
          </cell>
          <cell r="S218">
            <v>1</v>
          </cell>
          <cell r="T218" t="str">
            <v>Southbound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https://search-rtdc-monitor-bjffxe2xuh6vdkpspy63sjmuny.us-east-1.es.amazonaws.com/_plugin/kibana/#/discover/Steve-Slow-Train-Analysis-(2080s-and-2083s)?_g=(refreshInterval:(display:Off,section:0,value:0),time:(from:'2016-07-30 11:35:27-0600',mode:absolute,to:'2016-07-30 14:12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18" t="str">
            <v>N</v>
          </cell>
          <cell r="X218">
            <v>1</v>
          </cell>
          <cell r="Y218">
            <v>5.8559999999999999</v>
          </cell>
          <cell r="Z218">
            <v>7.7299999999999994E-2</v>
          </cell>
          <cell r="AA218">
            <v>5.7786999999999997</v>
          </cell>
          <cell r="AB218" t="e">
            <v>#N/A</v>
          </cell>
          <cell r="AC218" t="e">
            <v>#N/A</v>
          </cell>
          <cell r="AD218" t="str">
            <v>1846-30</v>
          </cell>
          <cell r="AE218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19">
          <cell r="A219" t="str">
            <v>1847-30</v>
          </cell>
          <cell r="B219">
            <v>4020</v>
          </cell>
          <cell r="C219" t="str">
            <v>DE.1.0.7.0</v>
          </cell>
          <cell r="D219" t="str">
            <v>204:1060</v>
          </cell>
          <cell r="E219">
            <v>42581.551793981482</v>
          </cell>
          <cell r="F219">
            <v>42581.552534722221</v>
          </cell>
          <cell r="G219">
            <v>1</v>
          </cell>
          <cell r="H219" t="str">
            <v>300:58867</v>
          </cell>
          <cell r="I219">
            <v>42581.565081018518</v>
          </cell>
          <cell r="J219">
            <v>0</v>
          </cell>
          <cell r="K219" t="str">
            <v>4019/4020</v>
          </cell>
          <cell r="L219" t="str">
            <v>YORK</v>
          </cell>
          <cell r="M219">
            <v>1.2546296296932269E-2</v>
          </cell>
          <cell r="N219">
            <v>18.066666667582467</v>
          </cell>
          <cell r="S219">
            <v>1</v>
          </cell>
          <cell r="T219" t="str">
            <v>NorthBound</v>
          </cell>
          <cell r="U219">
            <v>1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https://search-rtdc-monitor-bjffxe2xuh6vdkpspy63sjmuny.us-east-1.es.amazonaws.com/_plugin/kibana/#/discover/Steve-Slow-Train-Analysis-(2080s-and-2083s)?_g=(refreshInterval:(display:Off,section:0,value:0),time:(from:'2016-07-30 12:14:35-0600',mode:absolute,to:'2016-07-30 14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9" t="str">
            <v>N</v>
          </cell>
          <cell r="X219">
            <v>1</v>
          </cell>
          <cell r="Y219">
            <v>0.106</v>
          </cell>
          <cell r="Z219">
            <v>5.8867000000000003</v>
          </cell>
          <cell r="AA219">
            <v>5.7807000000000004</v>
          </cell>
          <cell r="AB219" t="e">
            <v>#N/A</v>
          </cell>
          <cell r="AC219" t="e">
            <v>#N/A</v>
          </cell>
          <cell r="AD219" t="str">
            <v>1847-30</v>
          </cell>
          <cell r="AE219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20">
          <cell r="A220" t="str">
            <v>1848-30</v>
          </cell>
          <cell r="B220">
            <v>4037</v>
          </cell>
          <cell r="C220" t="str">
            <v>DE.1.0.7.0</v>
          </cell>
          <cell r="D220" t="str">
            <v>300:58579</v>
          </cell>
          <cell r="E220">
            <v>42581.550300925926</v>
          </cell>
          <cell r="F220">
            <v>42581.551249999997</v>
          </cell>
          <cell r="G220">
            <v>1</v>
          </cell>
          <cell r="H220" t="str">
            <v>204:829</v>
          </cell>
          <cell r="I220">
            <v>42581.564664351848</v>
          </cell>
          <cell r="J220">
            <v>0</v>
          </cell>
          <cell r="K220" t="str">
            <v>4037/4038</v>
          </cell>
          <cell r="L220" t="str">
            <v>HELVIE</v>
          </cell>
          <cell r="M220">
            <v>1.3414351851679385E-2</v>
          </cell>
          <cell r="N220">
            <v>19.316666666418314</v>
          </cell>
          <cell r="S220">
            <v>1</v>
          </cell>
          <cell r="T220" t="str">
            <v>Southbound</v>
          </cell>
          <cell r="U220">
            <v>1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https://search-rtdc-monitor-bjffxe2xuh6vdkpspy63sjmuny.us-east-1.es.amazonaws.com/_plugin/kibana/#/discover/Steve-Slow-Train-Analysis-(2080s-and-2083s)?_g=(refreshInterval:(display:Off,section:0,value:0),time:(from:'2016-07-30 12:12:26-0600',mode:absolute,to:'2016-07-30 14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0" t="str">
            <v>N</v>
          </cell>
          <cell r="X220">
            <v>1</v>
          </cell>
          <cell r="Y220">
            <v>5.8578999999999999</v>
          </cell>
          <cell r="Z220">
            <v>8.2900000000000001E-2</v>
          </cell>
          <cell r="AA220">
            <v>5.7749999999999995</v>
          </cell>
          <cell r="AB220" t="e">
            <v>#N/A</v>
          </cell>
          <cell r="AC220" t="e">
            <v>#N/A</v>
          </cell>
          <cell r="AD220" t="str">
            <v>1848-30</v>
          </cell>
          <cell r="AE220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21">
          <cell r="A221" t="str">
            <v>1849-30</v>
          </cell>
          <cell r="B221">
            <v>4038</v>
          </cell>
          <cell r="C221" t="str">
            <v>DE.1.0.7.0</v>
          </cell>
          <cell r="D221" t="str">
            <v>204:1118</v>
          </cell>
          <cell r="E221">
            <v>42581.566678240742</v>
          </cell>
          <cell r="F221">
            <v>42581.568391203706</v>
          </cell>
          <cell r="G221">
            <v>2</v>
          </cell>
          <cell r="H221" t="str">
            <v>300:30123</v>
          </cell>
          <cell r="I221">
            <v>42581.574895833335</v>
          </cell>
          <cell r="J221">
            <v>1</v>
          </cell>
          <cell r="K221" t="str">
            <v>4037/4038</v>
          </cell>
          <cell r="L221" t="str">
            <v>DE LA ROSA</v>
          </cell>
          <cell r="M221">
            <v>6.5046296294895001E-3</v>
          </cell>
          <cell r="P221">
            <v>9.3666666664648801</v>
          </cell>
          <cell r="R221" t="str">
            <v>Wi-MAX outage</v>
          </cell>
          <cell r="S221">
            <v>1</v>
          </cell>
          <cell r="T221" t="str">
            <v>NorthBound</v>
          </cell>
          <cell r="U221">
            <v>1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https://search-rtdc-monitor-bjffxe2xuh6vdkpspy63sjmuny.us-east-1.es.amazonaws.com/_plugin/kibana/#/discover/Steve-Slow-Train-Analysis-(2080s-and-2083s)?_g=(refreshInterval:(display:Off,section:0,value:0),time:(from:'2016-07-30 12:36:01-0600',mode:absolute,to:'2016-07-30 14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21" t="str">
            <v>Y</v>
          </cell>
          <cell r="X221">
            <v>1</v>
          </cell>
          <cell r="Y221">
            <v>0.1118</v>
          </cell>
          <cell r="Z221">
            <v>3.0123000000000002</v>
          </cell>
          <cell r="AA221">
            <v>2.9005000000000001</v>
          </cell>
          <cell r="AB221" t="e">
            <v>#N/A</v>
          </cell>
          <cell r="AC221" t="e">
            <v>#N/A</v>
          </cell>
          <cell r="AD221" t="str">
            <v>1849-30</v>
          </cell>
          <cell r="AE221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22">
          <cell r="A222" t="str">
            <v>1850-30</v>
          </cell>
          <cell r="B222">
            <v>4026</v>
          </cell>
          <cell r="C222" t="str">
            <v>DE.1.0.7.0</v>
          </cell>
          <cell r="D222" t="str">
            <v>300:58574</v>
          </cell>
          <cell r="E222">
            <v>42581.556307870371</v>
          </cell>
          <cell r="F222">
            <v>42581.557453703703</v>
          </cell>
          <cell r="G222">
            <v>1</v>
          </cell>
          <cell r="H222" t="str">
            <v>204:822</v>
          </cell>
          <cell r="I222">
            <v>42581.578553240739</v>
          </cell>
          <cell r="J222">
            <v>0</v>
          </cell>
          <cell r="K222" t="str">
            <v>4025/4026</v>
          </cell>
          <cell r="L222" t="str">
            <v>NATION</v>
          </cell>
          <cell r="M222">
            <v>2.1099537036207039E-2</v>
          </cell>
          <cell r="N222">
            <v>30.383333332138136</v>
          </cell>
          <cell r="S222">
            <v>1</v>
          </cell>
          <cell r="T222" t="str">
            <v>Southbound</v>
          </cell>
          <cell r="U222">
            <v>1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https://search-rtdc-monitor-bjffxe2xuh6vdkpspy63sjmuny.us-east-1.es.amazonaws.com/_plugin/kibana/#/discover/Steve-Slow-Train-Analysis-(2080s-and-2083s)?_g=(refreshInterval:(display:Off,section:0,value:0),time:(from:'2016-07-30 12:21:05-0600',mode:absolute,to:'2016-07-30 14:53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2" t="str">
            <v>N</v>
          </cell>
          <cell r="X222">
            <v>1</v>
          </cell>
          <cell r="Y222">
            <v>5.8574000000000002</v>
          </cell>
          <cell r="Z222">
            <v>8.2199999999999995E-2</v>
          </cell>
          <cell r="AA222">
            <v>5.7751999999999999</v>
          </cell>
          <cell r="AB222" t="e">
            <v>#N/A</v>
          </cell>
          <cell r="AC222" t="e">
            <v>#N/A</v>
          </cell>
          <cell r="AD222" t="str">
            <v>1850-30</v>
          </cell>
          <cell r="AE222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23">
          <cell r="A223" t="str">
            <v>1851-30</v>
          </cell>
          <cell r="B223">
            <v>4025</v>
          </cell>
          <cell r="C223" t="str">
            <v>DE.1.0.7.0</v>
          </cell>
          <cell r="D223" t="str">
            <v>204:1126</v>
          </cell>
          <cell r="E223">
            <v>42581.58153935185</v>
          </cell>
          <cell r="F223">
            <v>42581.582384259258</v>
          </cell>
          <cell r="G223">
            <v>1</v>
          </cell>
          <cell r="H223" t="str">
            <v>300:58933</v>
          </cell>
          <cell r="I223">
            <v>42581.593981481485</v>
          </cell>
          <cell r="J223">
            <v>0</v>
          </cell>
          <cell r="K223" t="str">
            <v>4025/4026</v>
          </cell>
          <cell r="L223" t="str">
            <v>STORY</v>
          </cell>
          <cell r="M223">
            <v>1.1597222226555459E-2</v>
          </cell>
          <cell r="N223">
            <v>16.700000006239861</v>
          </cell>
          <cell r="S223">
            <v>1</v>
          </cell>
          <cell r="T223" t="str">
            <v>NorthBound</v>
          </cell>
          <cell r="U223">
            <v>1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https://search-rtdc-monitor-bjffxe2xuh6vdkpspy63sjmuny.us-east-1.es.amazonaws.com/_plugin/kibana/#/discover/Steve-Slow-Train-Analysis-(2080s-and-2083s)?_g=(refreshInterval:(display:Off,section:0,value:0),time:(from:'2016-07-30 12:57:25-0600',mode:absolute,to:'2016-07-30 15:15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23" t="str">
            <v>N</v>
          </cell>
          <cell r="X223">
            <v>1</v>
          </cell>
          <cell r="Y223">
            <v>0.11260000000000001</v>
          </cell>
          <cell r="Z223">
            <v>5.8933</v>
          </cell>
          <cell r="AA223">
            <v>5.7807000000000004</v>
          </cell>
          <cell r="AB223" t="e">
            <v>#N/A</v>
          </cell>
          <cell r="AC223" t="e">
            <v>#N/A</v>
          </cell>
          <cell r="AD223" t="str">
            <v>1851-30</v>
          </cell>
          <cell r="AE223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24">
          <cell r="A224" t="str">
            <v>1852-30</v>
          </cell>
          <cell r="B224">
            <v>4019</v>
          </cell>
          <cell r="C224" t="str">
            <v>DE.1.0.7.0</v>
          </cell>
          <cell r="D224" t="str">
            <v>300:58551</v>
          </cell>
          <cell r="E224">
            <v>42581.571377314816</v>
          </cell>
          <cell r="F224">
            <v>42581.572118055556</v>
          </cell>
          <cell r="G224">
            <v>1</v>
          </cell>
          <cell r="H224" t="str">
            <v>204:813</v>
          </cell>
          <cell r="I224">
            <v>42581.592314814814</v>
          </cell>
          <cell r="J224">
            <v>0</v>
          </cell>
          <cell r="K224" t="str">
            <v>4019/4020</v>
          </cell>
          <cell r="L224" t="str">
            <v>YORK</v>
          </cell>
          <cell r="M224">
            <v>2.0196759258396924E-2</v>
          </cell>
          <cell r="N224">
            <v>29.08333333209157</v>
          </cell>
          <cell r="S224">
            <v>1</v>
          </cell>
          <cell r="T224" t="str">
            <v>Southbound</v>
          </cell>
          <cell r="U224">
            <v>1</v>
          </cell>
          <cell r="V224" t="str">
            <v>https://search-rtdc-monitor-bjffxe2xuh6vdkpspy63sjmuny.us-east-1.es.amazonaws.com/_plugin/kibana/#/discover/Steve-Slow-Train-Analysis-(2080s-and-2083s)?_g=(refreshInterval:(display:Off,section:0,value:0),time:(from:'2016-07-30 12:42:47-0600',mode:absolute,to:'2016-07-30 15:12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24" t="str">
            <v>N</v>
          </cell>
          <cell r="X224">
            <v>1</v>
          </cell>
          <cell r="Y224">
            <v>5.8551000000000002</v>
          </cell>
          <cell r="Z224">
            <v>8.1299999999999997E-2</v>
          </cell>
          <cell r="AA224">
            <v>5.7738000000000005</v>
          </cell>
          <cell r="AB224" t="e">
            <v>#N/A</v>
          </cell>
          <cell r="AC224" t="e">
            <v>#N/A</v>
          </cell>
          <cell r="AD224" t="str">
            <v>1852-30</v>
          </cell>
          <cell r="AE224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25">
          <cell r="A225" t="str">
            <v>1853-30</v>
          </cell>
          <cell r="B225">
            <v>4020</v>
          </cell>
          <cell r="C225" t="str">
            <v>DE.1.0.7.0</v>
          </cell>
          <cell r="D225" t="str">
            <v>204:1107</v>
          </cell>
          <cell r="E225">
            <v>42581.595497685186</v>
          </cell>
          <cell r="F225">
            <v>42581.59648148148</v>
          </cell>
          <cell r="G225">
            <v>1</v>
          </cell>
          <cell r="H225" t="str">
            <v>300:57608</v>
          </cell>
          <cell r="I225">
            <v>42581.606840277775</v>
          </cell>
          <cell r="J225">
            <v>0</v>
          </cell>
          <cell r="K225" t="str">
            <v>4019/4020</v>
          </cell>
          <cell r="L225" t="str">
            <v>ADANE</v>
          </cell>
          <cell r="M225">
            <v>1.0358796294895001E-2</v>
          </cell>
          <cell r="N225">
            <v>14.916666664648801</v>
          </cell>
          <cell r="S225">
            <v>1</v>
          </cell>
          <cell r="T225" t="str">
            <v>NorthBound</v>
          </cell>
          <cell r="U225">
            <v>1</v>
          </cell>
          <cell r="V225" t="str">
            <v>https://search-rtdc-monitor-bjffxe2xuh6vdkpspy63sjmuny.us-east-1.es.amazonaws.com/_plugin/kibana/#/discover/Steve-Slow-Train-Analysis-(2080s-and-2083s)?_g=(refreshInterval:(display:Off,section:0,value:0),time:(from:'2016-07-30 13:17:31-0600',mode:absolute,to:'2016-07-30 15:33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25" t="str">
            <v>N</v>
          </cell>
          <cell r="X225">
            <v>1</v>
          </cell>
          <cell r="Y225">
            <v>0.11070000000000001</v>
          </cell>
          <cell r="Z225">
            <v>5.7607999999999997</v>
          </cell>
          <cell r="AA225">
            <v>5.6501000000000001</v>
          </cell>
          <cell r="AB225" t="e">
            <v>#N/A</v>
          </cell>
          <cell r="AC225" t="e">
            <v>#N/A</v>
          </cell>
          <cell r="AD225" t="str">
            <v>1853-30</v>
          </cell>
          <cell r="AE225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26">
          <cell r="A226" t="str">
            <v>1854-30</v>
          </cell>
          <cell r="B226">
            <v>4037</v>
          </cell>
          <cell r="C226" t="str">
            <v>DE.1.0.7.0</v>
          </cell>
          <cell r="D226" t="str">
            <v>300:58640</v>
          </cell>
          <cell r="E226">
            <v>42581.591921296298</v>
          </cell>
          <cell r="F226">
            <v>42581.593090277776</v>
          </cell>
          <cell r="G226">
            <v>1</v>
          </cell>
          <cell r="H226" t="str">
            <v>204:824</v>
          </cell>
          <cell r="I226">
            <v>42581.605474537035</v>
          </cell>
          <cell r="J226">
            <v>0</v>
          </cell>
          <cell r="K226" t="str">
            <v>4037/4038</v>
          </cell>
          <cell r="L226" t="str">
            <v>DE LA ROSA</v>
          </cell>
          <cell r="M226">
            <v>1.2384259258396924E-2</v>
          </cell>
          <cell r="N226">
            <v>17.83333333209157</v>
          </cell>
          <cell r="S226">
            <v>1</v>
          </cell>
          <cell r="T226" t="str">
            <v>Southbound</v>
          </cell>
          <cell r="U226">
            <v>1</v>
          </cell>
          <cell r="V226" t="str">
            <v>https://search-rtdc-monitor-bjffxe2xuh6vdkpspy63sjmuny.us-east-1.es.amazonaws.com/_plugin/kibana/#/discover/Steve-Slow-Train-Analysis-(2080s-and-2083s)?_g=(refreshInterval:(display:Off,section:0,value:0),time:(from:'2016-07-30 13:12:22-0600',mode:absolute,to:'2016-07-30 15:31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6" t="str">
            <v>N</v>
          </cell>
          <cell r="X226">
            <v>1</v>
          </cell>
          <cell r="Y226">
            <v>5.8639999999999999</v>
          </cell>
          <cell r="Z226">
            <v>8.2400000000000001E-2</v>
          </cell>
          <cell r="AA226">
            <v>5.7816000000000001</v>
          </cell>
          <cell r="AB226" t="e">
            <v>#N/A</v>
          </cell>
          <cell r="AC226" t="e">
            <v>#N/A</v>
          </cell>
          <cell r="AD226" t="str">
            <v>1854-30</v>
          </cell>
          <cell r="AE226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27">
          <cell r="A227" t="str">
            <v>1855-30</v>
          </cell>
          <cell r="B227">
            <v>4038</v>
          </cell>
          <cell r="C227" t="str">
            <v>DE.1.0.7.0</v>
          </cell>
          <cell r="D227" t="str">
            <v>204:1116</v>
          </cell>
          <cell r="E227">
            <v>42581.607777777775</v>
          </cell>
          <cell r="F227">
            <v>42581.609236111108</v>
          </cell>
          <cell r="G227">
            <v>2</v>
          </cell>
          <cell r="H227" t="str">
            <v>300:58958</v>
          </cell>
          <cell r="I227">
            <v>42581.621620370373</v>
          </cell>
          <cell r="J227">
            <v>0</v>
          </cell>
          <cell r="K227" t="str">
            <v>4037/4038</v>
          </cell>
          <cell r="L227" t="str">
            <v>DE LA ROSA</v>
          </cell>
          <cell r="M227">
            <v>1.2384259265672881E-2</v>
          </cell>
          <cell r="N227">
            <v>17.833333342568949</v>
          </cell>
          <cell r="S227">
            <v>1</v>
          </cell>
          <cell r="T227" t="str">
            <v>NorthBound</v>
          </cell>
          <cell r="U227">
            <v>1</v>
          </cell>
          <cell r="V227" t="str">
            <v>https://search-rtdc-monitor-bjffxe2xuh6vdkpspy63sjmuny.us-east-1.es.amazonaws.com/_plugin/kibana/#/discover/Steve-Slow-Train-Analysis-(2080s-and-2083s)?_g=(refreshInterval:(display:Off,section:0,value:0),time:(from:'2016-07-30 13:35:12-0600',mode:absolute,to:'2016-07-30 15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27" t="str">
            <v>N</v>
          </cell>
          <cell r="X227">
            <v>1</v>
          </cell>
          <cell r="Y227">
            <v>0.1116</v>
          </cell>
          <cell r="Z227">
            <v>5.8958000000000004</v>
          </cell>
          <cell r="AA227">
            <v>5.7842000000000002</v>
          </cell>
          <cell r="AB227" t="e">
            <v>#N/A</v>
          </cell>
          <cell r="AC227" t="e">
            <v>#N/A</v>
          </cell>
          <cell r="AD227" t="str">
            <v>1855-30</v>
          </cell>
          <cell r="AE227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28">
          <cell r="A228" t="str">
            <v>1856-30</v>
          </cell>
          <cell r="B228">
            <v>4026</v>
          </cell>
          <cell r="C228" t="str">
            <v>DE.1.0.7.0</v>
          </cell>
          <cell r="D228" t="str">
            <v>300:58606</v>
          </cell>
          <cell r="E228">
            <v>42581.596053240741</v>
          </cell>
          <cell r="F228">
            <v>42581.59715277778</v>
          </cell>
          <cell r="G228">
            <v>1</v>
          </cell>
          <cell r="H228" t="str">
            <v>204:647</v>
          </cell>
          <cell r="I228">
            <v>42581.620081018518</v>
          </cell>
          <cell r="J228">
            <v>0</v>
          </cell>
          <cell r="K228" t="str">
            <v>4025/4026</v>
          </cell>
          <cell r="L228" t="str">
            <v>STORY</v>
          </cell>
          <cell r="M228">
            <v>2.2928240738110617E-2</v>
          </cell>
          <cell r="N228">
            <v>33.016666662879288</v>
          </cell>
          <cell r="S228">
            <v>1</v>
          </cell>
          <cell r="T228" t="str">
            <v>Southbound</v>
          </cell>
          <cell r="U228">
            <v>1</v>
          </cell>
          <cell r="V228" t="str">
            <v>https://search-rtdc-monitor-bjffxe2xuh6vdkpspy63sjmuny.us-east-1.es.amazonaws.com/_plugin/kibana/#/discover/Steve-Slow-Train-Analysis-(2080s-and-2083s)?_g=(refreshInterval:(display:Off,section:0,value:0),time:(from:'2016-07-30 13:18:19-0600',mode:absolute,to:'2016-07-30 15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8" t="str">
            <v>N</v>
          </cell>
          <cell r="X228">
            <v>1</v>
          </cell>
          <cell r="Y228">
            <v>5.8605999999999998</v>
          </cell>
          <cell r="Z228">
            <v>6.4699999999999994E-2</v>
          </cell>
          <cell r="AA228">
            <v>5.7958999999999996</v>
          </cell>
          <cell r="AB228" t="e">
            <v>#N/A</v>
          </cell>
          <cell r="AC228" t="e">
            <v>#N/A</v>
          </cell>
          <cell r="AD228" t="str">
            <v>1856-30</v>
          </cell>
          <cell r="AE228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29">
          <cell r="A229" t="str">
            <v>1857-30</v>
          </cell>
          <cell r="B229">
            <v>4025</v>
          </cell>
          <cell r="C229" t="str">
            <v>DE.1.0.7.0</v>
          </cell>
          <cell r="D229" t="str">
            <v>204:906</v>
          </cell>
          <cell r="E229">
            <v>42581.621874999997</v>
          </cell>
          <cell r="F229">
            <v>42581.622939814813</v>
          </cell>
          <cell r="G229">
            <v>1</v>
          </cell>
          <cell r="H229" t="str">
            <v>300:58960</v>
          </cell>
          <cell r="I229">
            <v>42581.636747685188</v>
          </cell>
          <cell r="J229">
            <v>0</v>
          </cell>
          <cell r="K229" t="str">
            <v>4025/4026</v>
          </cell>
          <cell r="L229" t="str">
            <v>STORY</v>
          </cell>
          <cell r="M229">
            <v>1.3807870374876074E-2</v>
          </cell>
          <cell r="N229">
            <v>19.883333339821547</v>
          </cell>
          <cell r="S229">
            <v>1</v>
          </cell>
          <cell r="T229" t="str">
            <v>NorthBound</v>
          </cell>
          <cell r="U229">
            <v>1</v>
          </cell>
          <cell r="V229" t="str">
            <v>https://search-rtdc-monitor-bjffxe2xuh6vdkpspy63sjmuny.us-east-1.es.amazonaws.com/_plugin/kibana/#/discover/Steve-Slow-Train-Analysis-(2080s-and-2083s)?_g=(refreshInterval:(display:Off,section:0,value:0),time:(from:'2016-07-30 13:55:30-0600',mode:absolute,to:'2016-07-30 16:16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29" t="str">
            <v>N</v>
          </cell>
          <cell r="X229">
            <v>1</v>
          </cell>
          <cell r="Y229">
            <v>9.06E-2</v>
          </cell>
          <cell r="Z229">
            <v>5.8959999999999999</v>
          </cell>
          <cell r="AA229">
            <v>5.8053999999999997</v>
          </cell>
          <cell r="AB229" t="e">
            <v>#N/A</v>
          </cell>
          <cell r="AC229" t="e">
            <v>#N/A</v>
          </cell>
          <cell r="AD229" t="str">
            <v>1857-30</v>
          </cell>
          <cell r="AE229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30">
          <cell r="A230" t="str">
            <v>1858-30</v>
          </cell>
          <cell r="B230">
            <v>4019</v>
          </cell>
          <cell r="C230" t="str">
            <v>DE.1.0.7.0</v>
          </cell>
          <cell r="D230" t="str">
            <v>300:58619</v>
          </cell>
          <cell r="E230">
            <v>42581.618634259263</v>
          </cell>
          <cell r="F230">
            <v>42581.619826388887</v>
          </cell>
          <cell r="G230">
            <v>1</v>
          </cell>
          <cell r="H230" t="str">
            <v>204:755</v>
          </cell>
          <cell r="I230">
            <v>42581.633136574077</v>
          </cell>
          <cell r="J230">
            <v>0</v>
          </cell>
          <cell r="K230" t="str">
            <v>4019/4020</v>
          </cell>
          <cell r="L230" t="str">
            <v>ADANE</v>
          </cell>
          <cell r="M230">
            <v>1.3310185189766344E-2</v>
          </cell>
          <cell r="N230">
            <v>19.166666673263535</v>
          </cell>
          <cell r="S230">
            <v>1</v>
          </cell>
          <cell r="T230" t="str">
            <v>Southbound</v>
          </cell>
          <cell r="U230">
            <v>1</v>
          </cell>
          <cell r="V230" t="str">
            <v>https://search-rtdc-monitor-bjffxe2xuh6vdkpspy63sjmuny.us-east-1.es.amazonaws.com/_plugin/kibana/#/discover/Steve-Slow-Train-Analysis-(2080s-and-2083s)?_g=(refreshInterval:(display:Off,section:0,value:0),time:(from:'2016-07-30 13:50:50-0600',mode:absolute,to:'2016-07-30 16:11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30" t="str">
            <v>N</v>
          </cell>
          <cell r="X230">
            <v>1</v>
          </cell>
          <cell r="Y230">
            <v>5.8619000000000003</v>
          </cell>
          <cell r="Z230">
            <v>7.5499999999999998E-2</v>
          </cell>
          <cell r="AA230">
            <v>5.7864000000000004</v>
          </cell>
          <cell r="AB230" t="e">
            <v>#N/A</v>
          </cell>
          <cell r="AC230" t="e">
            <v>#N/A</v>
          </cell>
          <cell r="AD230" t="str">
            <v>1858-30</v>
          </cell>
          <cell r="AE230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31">
          <cell r="A231" t="str">
            <v>1859-30</v>
          </cell>
          <cell r="B231">
            <v>4020</v>
          </cell>
          <cell r="C231" t="str">
            <v>DE.1.0.7.0</v>
          </cell>
          <cell r="D231" t="str">
            <v>204:1030</v>
          </cell>
          <cell r="E231">
            <v>42581.636377314811</v>
          </cell>
          <cell r="F231">
            <v>42581.637199074074</v>
          </cell>
          <cell r="G231">
            <v>1</v>
          </cell>
          <cell r="H231" t="str">
            <v>300:57603</v>
          </cell>
          <cell r="I231">
            <v>42581.64775462963</v>
          </cell>
          <cell r="J231">
            <v>0</v>
          </cell>
          <cell r="K231" t="str">
            <v>4019/4020</v>
          </cell>
          <cell r="L231" t="str">
            <v>ADANE</v>
          </cell>
          <cell r="M231">
            <v>1.0555555556493346E-2</v>
          </cell>
          <cell r="N231">
            <v>15.200000001350418</v>
          </cell>
          <cell r="S231">
            <v>1</v>
          </cell>
          <cell r="T231" t="str">
            <v>NorthBound</v>
          </cell>
          <cell r="U231">
            <v>1</v>
          </cell>
          <cell r="V231" t="str">
            <v>https://search-rtdc-monitor-bjffxe2xuh6vdkpspy63sjmuny.us-east-1.es.amazonaws.com/_plugin/kibana/#/discover/Steve-Slow-Train-Analysis-(2080s-and-2083s)?_g=(refreshInterval:(display:Off,section:0,value:0),time:(from:'2016-07-30 14:16:23-0600',mode:absolute,to:'2016-07-30 16:32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1" t="str">
            <v>N</v>
          </cell>
          <cell r="X231">
            <v>1</v>
          </cell>
          <cell r="Y231">
            <v>0.10299999999999999</v>
          </cell>
          <cell r="Z231">
            <v>5.7603</v>
          </cell>
          <cell r="AA231">
            <v>5.6573000000000002</v>
          </cell>
          <cell r="AB231" t="e">
            <v>#N/A</v>
          </cell>
          <cell r="AC231" t="e">
            <v>#N/A</v>
          </cell>
          <cell r="AD231" t="str">
            <v>1859-30</v>
          </cell>
          <cell r="AE231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32">
          <cell r="A232" t="str">
            <v>1860-30</v>
          </cell>
          <cell r="B232">
            <v>4037</v>
          </cell>
          <cell r="C232" t="str">
            <v>DE.1.0.7.0</v>
          </cell>
          <cell r="D232" t="str">
            <v>300:58647</v>
          </cell>
          <cell r="E232">
            <v>42581.63453703704</v>
          </cell>
          <cell r="F232">
            <v>42581.635868055557</v>
          </cell>
          <cell r="G232">
            <v>1</v>
          </cell>
          <cell r="H232" t="str">
            <v>204:768</v>
          </cell>
          <cell r="I232">
            <v>42581.64702546296</v>
          </cell>
          <cell r="J232">
            <v>0</v>
          </cell>
          <cell r="K232" t="str">
            <v>4037/4038</v>
          </cell>
          <cell r="L232" t="str">
            <v>DE LA ROSA</v>
          </cell>
          <cell r="M232">
            <v>1.1157407403516117E-2</v>
          </cell>
          <cell r="N232">
            <v>16.066666661063209</v>
          </cell>
          <cell r="S232">
            <v>1</v>
          </cell>
          <cell r="T232" t="str">
            <v>Southbound</v>
          </cell>
          <cell r="U232">
            <v>1</v>
          </cell>
          <cell r="V232" t="str">
            <v>https://search-rtdc-monitor-bjffxe2xuh6vdkpspy63sjmuny.us-east-1.es.amazonaws.com/_plugin/kibana/#/discover/Steve-Slow-Train-Analysis-(2080s-and-2083s)?_g=(refreshInterval:(display:Off,section:0,value:0),time:(from:'2016-07-30 14:13:44-0600',mode:absolute,to:'2016-07-30 16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32" t="str">
            <v>N</v>
          </cell>
          <cell r="X232">
            <v>1</v>
          </cell>
          <cell r="Y232">
            <v>5.8647</v>
          </cell>
          <cell r="Z232">
            <v>7.6799999999999993E-2</v>
          </cell>
          <cell r="AA232">
            <v>5.7878999999999996</v>
          </cell>
          <cell r="AB232" t="e">
            <v>#N/A</v>
          </cell>
          <cell r="AC232" t="e">
            <v>#N/A</v>
          </cell>
          <cell r="AD232" t="str">
            <v>1860-30</v>
          </cell>
          <cell r="AE232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33">
          <cell r="A233" t="str">
            <v>1861-30</v>
          </cell>
          <cell r="B233">
            <v>4038</v>
          </cell>
          <cell r="C233" t="str">
            <v>DE.1.0.7.0</v>
          </cell>
          <cell r="D233" t="str">
            <v>204:1058</v>
          </cell>
          <cell r="E233">
            <v>42581.649444444447</v>
          </cell>
          <cell r="F233">
            <v>42581.650462962964</v>
          </cell>
          <cell r="G233">
            <v>1</v>
          </cell>
          <cell r="H233" t="str">
            <v>300:58967</v>
          </cell>
          <cell r="I233">
            <v>42581.663483796299</v>
          </cell>
          <cell r="J233">
            <v>0</v>
          </cell>
          <cell r="K233" t="str">
            <v>4037/4038</v>
          </cell>
          <cell r="L233" t="str">
            <v>DE LA ROSA</v>
          </cell>
          <cell r="M233">
            <v>1.3020833335758653E-2</v>
          </cell>
          <cell r="N233">
            <v>18.75000000349246</v>
          </cell>
          <cell r="S233">
            <v>1</v>
          </cell>
          <cell r="T233" t="str">
            <v>NorthBound</v>
          </cell>
          <cell r="U233">
            <v>1</v>
          </cell>
          <cell r="V233" t="str">
            <v>https://search-rtdc-monitor-bjffxe2xuh6vdkpspy63sjmuny.us-east-1.es.amazonaws.com/_plugin/kibana/#/discover/Steve-Slow-Train-Analysis-(2080s-and-2083s)?_g=(refreshInterval:(display:Off,section:0,value:0),time:(from:'2016-07-30 14:35:12-0600',mode:absolute,to:'2016-07-30 16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3" t="str">
            <v>N</v>
          </cell>
          <cell r="X233">
            <v>1</v>
          </cell>
          <cell r="Y233">
            <v>0.10580000000000001</v>
          </cell>
          <cell r="Z233">
            <v>5.8967000000000001</v>
          </cell>
          <cell r="AA233">
            <v>5.7908999999999997</v>
          </cell>
          <cell r="AB233" t="e">
            <v>#N/A</v>
          </cell>
          <cell r="AC233" t="e">
            <v>#N/A</v>
          </cell>
          <cell r="AD233" t="str">
            <v>1861-30</v>
          </cell>
          <cell r="AE233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34">
          <cell r="A234" t="str">
            <v>1862-30</v>
          </cell>
          <cell r="B234">
            <v>4026</v>
          </cell>
          <cell r="C234" t="str">
            <v>DE.1.0.7.0</v>
          </cell>
          <cell r="D234" t="str">
            <v>300:58649</v>
          </cell>
          <cell r="E234">
            <v>42581.639872685184</v>
          </cell>
          <cell r="F234">
            <v>42581.640763888892</v>
          </cell>
          <cell r="G234">
            <v>1</v>
          </cell>
          <cell r="H234" t="str">
            <v>204:628</v>
          </cell>
          <cell r="I234">
            <v>42581.662210648145</v>
          </cell>
          <cell r="J234">
            <v>1</v>
          </cell>
          <cell r="K234" t="str">
            <v>4025/4026</v>
          </cell>
          <cell r="L234" t="str">
            <v>STORY</v>
          </cell>
          <cell r="M234">
            <v>2.1446759252285119E-2</v>
          </cell>
          <cell r="N234">
            <v>30.883333323290572</v>
          </cell>
          <cell r="S234">
            <v>1</v>
          </cell>
          <cell r="T234" t="str">
            <v>Southbound</v>
          </cell>
          <cell r="U234">
            <v>1</v>
          </cell>
          <cell r="V234" t="str">
            <v>https://search-rtdc-monitor-bjffxe2xuh6vdkpspy63sjmuny.us-east-1.es.amazonaws.com/_plugin/kibana/#/discover/Steve-Slow-Train-Analysis-(2080s-and-2083s)?_g=(refreshInterval:(display:Off,section:0,value:0),time:(from:'2016-07-30 14:21:25-0600',mode:absolute,to:'2016-07-30 16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34" t="str">
            <v>N</v>
          </cell>
          <cell r="X234">
            <v>1</v>
          </cell>
          <cell r="Y234">
            <v>5.8648999999999996</v>
          </cell>
          <cell r="Z234">
            <v>6.2799999999999995E-2</v>
          </cell>
          <cell r="AA234">
            <v>5.8020999999999994</v>
          </cell>
          <cell r="AB234" t="e">
            <v>#N/A</v>
          </cell>
          <cell r="AC234" t="e">
            <v>#N/A</v>
          </cell>
          <cell r="AD234" t="str">
            <v>1862-30</v>
          </cell>
          <cell r="AE234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35">
          <cell r="A235" t="str">
            <v>1863-30</v>
          </cell>
          <cell r="B235">
            <v>4025</v>
          </cell>
          <cell r="C235" t="str">
            <v>DE.1.0.7.0</v>
          </cell>
          <cell r="D235" t="str">
            <v>204:918</v>
          </cell>
          <cell r="E235">
            <v>42581.663611111115</v>
          </cell>
          <cell r="F235">
            <v>42581.664942129632</v>
          </cell>
          <cell r="G235">
            <v>1</v>
          </cell>
          <cell r="H235" t="str">
            <v>300:58973</v>
          </cell>
          <cell r="I235">
            <v>42581.678379629629</v>
          </cell>
          <cell r="J235">
            <v>1</v>
          </cell>
          <cell r="K235" t="str">
            <v>4025/4026</v>
          </cell>
          <cell r="L235" t="str">
            <v>STORY</v>
          </cell>
          <cell r="M235">
            <v>1.3437499997962732E-2</v>
          </cell>
          <cell r="N235">
            <v>19.349999997066334</v>
          </cell>
          <cell r="S235">
            <v>1</v>
          </cell>
          <cell r="T235" t="str">
            <v>NorthBound</v>
          </cell>
          <cell r="U235">
            <v>1</v>
          </cell>
          <cell r="V235" t="str">
            <v>https://search-rtdc-monitor-bjffxe2xuh6vdkpspy63sjmuny.us-east-1.es.amazonaws.com/_plugin/kibana/#/discover/Steve-Slow-Train-Analysis-(2080s-and-2083s)?_g=(refreshInterval:(display:Off,section:0,value:0),time:(from:'2016-07-30 14:55:36-0600',mode:absolute,to:'2016-07-30 17:16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35" t="str">
            <v>N</v>
          </cell>
          <cell r="X235">
            <v>1</v>
          </cell>
          <cell r="Y235">
            <v>9.1800000000000007E-2</v>
          </cell>
          <cell r="Z235">
            <v>5.8973000000000004</v>
          </cell>
          <cell r="AA235">
            <v>5.8055000000000003</v>
          </cell>
          <cell r="AB235" t="e">
            <v>#N/A</v>
          </cell>
          <cell r="AC235" t="e">
            <v>#N/A</v>
          </cell>
          <cell r="AD235" t="str">
            <v>1863-30</v>
          </cell>
          <cell r="AE235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36">
          <cell r="A236" t="str">
            <v>1864-30</v>
          </cell>
          <cell r="B236">
            <v>4019</v>
          </cell>
          <cell r="C236" t="str">
            <v>DE.1.0.7.0</v>
          </cell>
          <cell r="D236" t="str">
            <v>300:58634</v>
          </cell>
          <cell r="E236">
            <v>42581.662546296298</v>
          </cell>
          <cell r="F236">
            <v>42581.66337962963</v>
          </cell>
          <cell r="G236">
            <v>1</v>
          </cell>
          <cell r="H236" t="str">
            <v>300:11363</v>
          </cell>
          <cell r="I236">
            <v>42581.675405092596</v>
          </cell>
          <cell r="J236">
            <v>1</v>
          </cell>
          <cell r="K236" t="str">
            <v>4019/4020</v>
          </cell>
          <cell r="L236" t="str">
            <v>ADANE</v>
          </cell>
          <cell r="M236">
            <v>1.2025462965539191E-2</v>
          </cell>
          <cell r="N236">
            <v>17.316666670376435</v>
          </cell>
          <cell r="S236">
            <v>1</v>
          </cell>
          <cell r="T236" t="str">
            <v>Southbound</v>
          </cell>
          <cell r="U236">
            <v>1</v>
          </cell>
          <cell r="V236" t="str">
            <v>https://search-rtdc-monitor-bjffxe2xuh6vdkpspy63sjmuny.us-east-1.es.amazonaws.com/_plugin/kibana/#/discover/Steve-Slow-Train-Analysis-(2080s-and-2083s)?_g=(refreshInterval:(display:Off,section:0,value:0),time:(from:'2016-07-30 14:54:04-0600',mode:absolute,to:'2016-07-30 17:12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36" t="str">
            <v>N</v>
          </cell>
          <cell r="X236">
            <v>1</v>
          </cell>
          <cell r="Y236">
            <v>5.8634000000000004</v>
          </cell>
          <cell r="Z236">
            <v>0.06</v>
          </cell>
          <cell r="AA236">
            <v>5.8034000000000008</v>
          </cell>
          <cell r="AB236" t="e">
            <v>#N/A</v>
          </cell>
          <cell r="AC236" t="e">
            <v>#N/A</v>
          </cell>
          <cell r="AD236" t="str">
            <v>1864-30</v>
          </cell>
          <cell r="AE236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37">
          <cell r="A237" t="str">
            <v>1865-30</v>
          </cell>
          <cell r="B237">
            <v>4020</v>
          </cell>
          <cell r="C237" t="str">
            <v>DE.1.0.7.0</v>
          </cell>
          <cell r="D237" t="str">
            <v>204:955</v>
          </cell>
          <cell r="E237">
            <v>42581.678946759261</v>
          </cell>
          <cell r="F237">
            <v>42581.679814814815</v>
          </cell>
          <cell r="G237">
            <v>1</v>
          </cell>
          <cell r="H237" t="str">
            <v>300:57597</v>
          </cell>
          <cell r="I237">
            <v>42581.689155092594</v>
          </cell>
          <cell r="J237">
            <v>0</v>
          </cell>
          <cell r="K237" t="str">
            <v>4019/4020</v>
          </cell>
          <cell r="L237" t="str">
            <v>ADANE</v>
          </cell>
          <cell r="M237">
            <v>9.340277778392192E-3</v>
          </cell>
          <cell r="N237">
            <v>13.450000000884756</v>
          </cell>
          <cell r="S237">
            <v>1</v>
          </cell>
          <cell r="T237" t="str">
            <v>NorthBound</v>
          </cell>
          <cell r="U237">
            <v>1</v>
          </cell>
          <cell r="V237" t="str">
            <v>https://search-rtdc-monitor-bjffxe2xuh6vdkpspy63sjmuny.us-east-1.es.amazonaws.com/_plugin/kibana/#/discover/Steve-Slow-Train-Analysis-(2080s-and-2083s)?_g=(refreshInterval:(display:Off,section:0,value:0),time:(from:'2016-07-30 15:17:41-0600',mode:absolute,to:'2016-07-30 17:32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7" t="str">
            <v>N</v>
          </cell>
          <cell r="X237">
            <v>1</v>
          </cell>
          <cell r="Y237">
            <v>9.5500000000000002E-2</v>
          </cell>
          <cell r="Z237">
            <v>5.7596999999999996</v>
          </cell>
          <cell r="AA237">
            <v>5.6641999999999992</v>
          </cell>
          <cell r="AB237" t="e">
            <v>#N/A</v>
          </cell>
          <cell r="AC237" t="e">
            <v>#N/A</v>
          </cell>
          <cell r="AD237" t="str">
            <v>1865-30</v>
          </cell>
          <cell r="AE237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38">
          <cell r="A238" t="str">
            <v>1866-30</v>
          </cell>
          <cell r="B238">
            <v>4037</v>
          </cell>
          <cell r="C238" t="str">
            <v>DE.1.0.7.0</v>
          </cell>
          <cell r="D238" t="str">
            <v>300:58649</v>
          </cell>
          <cell r="E238">
            <v>42581.676921296297</v>
          </cell>
          <cell r="F238">
            <v>42581.677789351852</v>
          </cell>
          <cell r="G238">
            <v>1</v>
          </cell>
          <cell r="H238" t="str">
            <v>204:787</v>
          </cell>
          <cell r="I238">
            <v>42581.688506944447</v>
          </cell>
          <cell r="J238">
            <v>0</v>
          </cell>
          <cell r="K238" t="str">
            <v>4037/4038</v>
          </cell>
          <cell r="L238" t="str">
            <v>DE LA ROSA</v>
          </cell>
          <cell r="M238">
            <v>1.0717592595028691E-2</v>
          </cell>
          <cell r="N238">
            <v>15.433333336841315</v>
          </cell>
          <cell r="S238">
            <v>1</v>
          </cell>
          <cell r="T238" t="str">
            <v>Southbound</v>
          </cell>
          <cell r="U238">
            <v>1</v>
          </cell>
          <cell r="V238" t="str">
            <v>https://search-rtdc-monitor-bjffxe2xuh6vdkpspy63sjmuny.us-east-1.es.amazonaws.com/_plugin/kibana/#/discover/Steve-Slow-Train-Analysis-(2080s-and-2083s)?_g=(refreshInterval:(display:Off,section:0,value:0),time:(from:'2016-07-30 15:14:46-0600',mode:absolute,to:'2016-07-30 17:31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38" t="str">
            <v>N</v>
          </cell>
          <cell r="X238">
            <v>1</v>
          </cell>
          <cell r="Y238">
            <v>5.8648999999999996</v>
          </cell>
          <cell r="Z238">
            <v>7.8700000000000006E-2</v>
          </cell>
          <cell r="AA238">
            <v>5.7861999999999991</v>
          </cell>
          <cell r="AB238" t="e">
            <v>#N/A</v>
          </cell>
          <cell r="AC238" t="e">
            <v>#N/A</v>
          </cell>
          <cell r="AD238" t="str">
            <v>1866-30</v>
          </cell>
          <cell r="AE238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39">
          <cell r="A239" t="str">
            <v>1867-30</v>
          </cell>
          <cell r="B239">
            <v>4038</v>
          </cell>
          <cell r="C239" t="str">
            <v>DE.1.0.7.0</v>
          </cell>
          <cell r="D239" t="str">
            <v>204:1069</v>
          </cell>
          <cell r="E239">
            <v>42581.691041666665</v>
          </cell>
          <cell r="F239">
            <v>42581.692118055558</v>
          </cell>
          <cell r="G239">
            <v>1</v>
          </cell>
          <cell r="H239" t="str">
            <v>300:58977</v>
          </cell>
          <cell r="I239">
            <v>42581.705000000002</v>
          </cell>
          <cell r="J239">
            <v>0</v>
          </cell>
          <cell r="K239" t="str">
            <v>4037/4038</v>
          </cell>
          <cell r="L239" t="str">
            <v>DE LA ROSA</v>
          </cell>
          <cell r="M239">
            <v>1.2881944443506654E-2</v>
          </cell>
          <cell r="N239">
            <v>18.549999998649582</v>
          </cell>
          <cell r="S239">
            <v>1</v>
          </cell>
          <cell r="T239" t="str">
            <v>NorthBound</v>
          </cell>
          <cell r="U239">
            <v>1</v>
          </cell>
          <cell r="V239" t="str">
            <v>https://search-rtdc-monitor-bjffxe2xuh6vdkpspy63sjmuny.us-east-1.es.amazonaws.com/_plugin/kibana/#/discover/Steve-Slow-Train-Analysis-(2080s-and-2083s)?_g=(refreshInterval:(display:Off,section:0,value:0),time:(from:'2016-07-30 15:35:06-0600',mode:absolute,to:'2016-07-30 17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9" t="str">
            <v>N</v>
          </cell>
          <cell r="X239">
            <v>1</v>
          </cell>
          <cell r="Y239">
            <v>0.1069</v>
          </cell>
          <cell r="Z239">
            <v>5.8977000000000004</v>
          </cell>
          <cell r="AA239">
            <v>5.7908000000000008</v>
          </cell>
          <cell r="AB239" t="e">
            <v>#N/A</v>
          </cell>
          <cell r="AC239" t="e">
            <v>#N/A</v>
          </cell>
          <cell r="AD239" t="str">
            <v>1867-30</v>
          </cell>
          <cell r="AE239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40">
          <cell r="A240" t="str">
            <v>1868-30</v>
          </cell>
          <cell r="B240">
            <v>4026</v>
          </cell>
          <cell r="C240" t="str">
            <v>DE.1.0.7.0</v>
          </cell>
          <cell r="D240" t="str">
            <v>300:58647</v>
          </cell>
          <cell r="E240">
            <v>42581.680347222224</v>
          </cell>
          <cell r="F240">
            <v>42581.681250000001</v>
          </cell>
          <cell r="G240">
            <v>1</v>
          </cell>
          <cell r="H240" t="str">
            <v>204:663</v>
          </cell>
          <cell r="I240">
            <v>42581.70349537037</v>
          </cell>
          <cell r="J240">
            <v>0</v>
          </cell>
          <cell r="K240" t="str">
            <v>4025/4026</v>
          </cell>
          <cell r="L240" t="str">
            <v>STORY</v>
          </cell>
          <cell r="M240">
            <v>2.2245370368182193E-2</v>
          </cell>
          <cell r="N240">
            <v>32.033333330182359</v>
          </cell>
          <cell r="S240">
            <v>1</v>
          </cell>
          <cell r="T240" t="str">
            <v>Southbound</v>
          </cell>
          <cell r="U240">
            <v>1</v>
          </cell>
          <cell r="V240" t="str">
            <v>https://search-rtdc-monitor-bjffxe2xuh6vdkpspy63sjmuny.us-east-1.es.amazonaws.com/_plugin/kibana/#/discover/Steve-Slow-Train-Analysis-(2080s-and-2083s)?_g=(refreshInterval:(display:Off,section:0,value:0),time:(from:'2016-07-30 15:19:42-0600',mode:absolute,to:'2016-07-30 17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40" t="str">
            <v>N</v>
          </cell>
          <cell r="X240">
            <v>1</v>
          </cell>
          <cell r="Y240">
            <v>5.8647</v>
          </cell>
          <cell r="Z240">
            <v>6.6299999999999998E-2</v>
          </cell>
          <cell r="AA240">
            <v>5.7984</v>
          </cell>
          <cell r="AB240" t="e">
            <v>#N/A</v>
          </cell>
          <cell r="AC240" t="e">
            <v>#N/A</v>
          </cell>
          <cell r="AD240" t="str">
            <v>1868-30</v>
          </cell>
          <cell r="AE240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41">
          <cell r="A241" t="str">
            <v>1869-30</v>
          </cell>
          <cell r="B241">
            <v>4025</v>
          </cell>
          <cell r="C241" t="str">
            <v>DE.1.0.7.0</v>
          </cell>
          <cell r="D241" t="str">
            <v>204:969</v>
          </cell>
          <cell r="E241">
            <v>42581.707129629627</v>
          </cell>
          <cell r="F241">
            <v>42581.708831018521</v>
          </cell>
          <cell r="G241">
            <v>2</v>
          </cell>
          <cell r="H241" t="str">
            <v>300:58950</v>
          </cell>
          <cell r="I241">
            <v>42581.722094907411</v>
          </cell>
          <cell r="J241">
            <v>1</v>
          </cell>
          <cell r="K241" t="str">
            <v>4025/4026</v>
          </cell>
          <cell r="L241" t="str">
            <v>STAMBAUGH</v>
          </cell>
          <cell r="M241">
            <v>1.3263888889923692E-2</v>
          </cell>
          <cell r="N241">
            <v>19.100000001490116</v>
          </cell>
          <cell r="S241">
            <v>1</v>
          </cell>
          <cell r="T241" t="str">
            <v>NorthBound</v>
          </cell>
          <cell r="U241">
            <v>1</v>
          </cell>
          <cell r="V241" t="str">
            <v>https://search-rtdc-monitor-bjffxe2xuh6vdkpspy63sjmuny.us-east-1.es.amazonaws.com/_plugin/kibana/#/discover/Steve-Slow-Train-Analysis-(2080s-and-2083s)?_g=(refreshInterval:(display:Off,section:0,value:0),time:(from:'2016-07-30 15:58:16-0600',mode:absolute,to:'2016-07-30 18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41" t="str">
            <v>N</v>
          </cell>
          <cell r="X241">
            <v>1</v>
          </cell>
          <cell r="Y241">
            <v>9.69E-2</v>
          </cell>
          <cell r="Z241">
            <v>5.8949999999999996</v>
          </cell>
          <cell r="AA241">
            <v>5.7980999999999998</v>
          </cell>
          <cell r="AB241" t="e">
            <v>#N/A</v>
          </cell>
          <cell r="AC241" t="e">
            <v>#N/A</v>
          </cell>
          <cell r="AD241" t="str">
            <v>1869-30</v>
          </cell>
          <cell r="AE241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42">
          <cell r="A242" t="str">
            <v>1870-30</v>
          </cell>
          <cell r="B242">
            <v>4019</v>
          </cell>
          <cell r="C242" t="str">
            <v>DE.1.0.7.0</v>
          </cell>
          <cell r="D242" t="str">
            <v>300:58668</v>
          </cell>
          <cell r="E242">
            <v>42581.701064814813</v>
          </cell>
          <cell r="F242">
            <v>42581.701990740738</v>
          </cell>
          <cell r="G242">
            <v>1</v>
          </cell>
          <cell r="H242" t="str">
            <v>204:664</v>
          </cell>
          <cell r="I242">
            <v>42581.71675925926</v>
          </cell>
          <cell r="J242">
            <v>0</v>
          </cell>
          <cell r="K242" t="str">
            <v>4019/4020</v>
          </cell>
          <cell r="L242" t="str">
            <v>ADANE</v>
          </cell>
          <cell r="M242">
            <v>1.4768518522032537E-2</v>
          </cell>
          <cell r="N242">
            <v>21.266666671726853</v>
          </cell>
          <cell r="S242">
            <v>1</v>
          </cell>
          <cell r="T242" t="str">
            <v>Southbound</v>
          </cell>
          <cell r="U242">
            <v>1</v>
          </cell>
          <cell r="V242" t="str">
            <v>https://search-rtdc-monitor-bjffxe2xuh6vdkpspy63sjmuny.us-east-1.es.amazonaws.com/_plugin/kibana/#/discover/Steve-Slow-Train-Analysis-(2080s-and-2083s)?_g=(refreshInterval:(display:Off,section:0,value:0),time:(from:'2016-07-30 15:49:32-0600',mode:absolute,to:'2016-07-30 18:12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2" t="str">
            <v>N</v>
          </cell>
          <cell r="X242">
            <v>1</v>
          </cell>
          <cell r="Y242">
            <v>5.8667999999999996</v>
          </cell>
          <cell r="Z242">
            <v>6.6400000000000001E-2</v>
          </cell>
          <cell r="AA242">
            <v>5.8003999999999998</v>
          </cell>
          <cell r="AB242" t="e">
            <v>#N/A</v>
          </cell>
          <cell r="AC242" t="e">
            <v>#N/A</v>
          </cell>
          <cell r="AD242" t="str">
            <v>1870-30</v>
          </cell>
          <cell r="AE242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43">
          <cell r="A243" t="str">
            <v>1871-30</v>
          </cell>
          <cell r="B243">
            <v>4020</v>
          </cell>
          <cell r="C243" t="str">
            <v>DE.1.0.7.0</v>
          </cell>
          <cell r="D243" t="str">
            <v>204:960</v>
          </cell>
          <cell r="E243">
            <v>42581.720509259256</v>
          </cell>
          <cell r="F243">
            <v>42581.721319444441</v>
          </cell>
          <cell r="G243">
            <v>1</v>
          </cell>
          <cell r="H243" t="str">
            <v>300:57603</v>
          </cell>
          <cell r="I243">
            <v>42581.731435185182</v>
          </cell>
          <cell r="J243">
            <v>0</v>
          </cell>
          <cell r="K243" t="str">
            <v>4019/4020</v>
          </cell>
          <cell r="L243" t="str">
            <v>ADANE</v>
          </cell>
          <cell r="M243">
            <v>1.0115740740729962E-2</v>
          </cell>
          <cell r="N243">
            <v>14.566666666651145</v>
          </cell>
          <cell r="S243">
            <v>1</v>
          </cell>
          <cell r="T243" t="str">
            <v>NorthBound</v>
          </cell>
          <cell r="U243">
            <v>1</v>
          </cell>
          <cell r="V243" t="str">
            <v>https://search-rtdc-monitor-bjffxe2xuh6vdkpspy63sjmuny.us-east-1.es.amazonaws.com/_plugin/kibana/#/discover/Steve-Slow-Train-Analysis-(2080s-and-2083s)?_g=(refreshInterval:(display:Off,section:0,value:0),time:(from:'2016-07-30 16:17:32-0600',mode:absolute,to:'2016-07-30 18:33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43" t="str">
            <v>N</v>
          </cell>
          <cell r="X243">
            <v>1</v>
          </cell>
          <cell r="Y243">
            <v>9.6000000000000002E-2</v>
          </cell>
          <cell r="Z243">
            <v>5.7603</v>
          </cell>
          <cell r="AA243">
            <v>5.6642999999999999</v>
          </cell>
          <cell r="AB243" t="e">
            <v>#N/A</v>
          </cell>
          <cell r="AC243" t="e">
            <v>#N/A</v>
          </cell>
          <cell r="AD243" t="str">
            <v>1871-30</v>
          </cell>
          <cell r="AE243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44">
          <cell r="A244" t="str">
            <v>1872-30</v>
          </cell>
          <cell r="B244">
            <v>4037</v>
          </cell>
          <cell r="C244" t="str">
            <v>DE.1.0.7.0</v>
          </cell>
          <cell r="D244" t="str">
            <v>300:58661</v>
          </cell>
          <cell r="E244">
            <v>42581.717557870368</v>
          </cell>
          <cell r="F244">
            <v>42581.720289351855</v>
          </cell>
          <cell r="G244">
            <v>3</v>
          </cell>
          <cell r="H244" t="str">
            <v>204:762</v>
          </cell>
          <cell r="I244">
            <v>42581.731435185182</v>
          </cell>
          <cell r="J244">
            <v>0</v>
          </cell>
          <cell r="K244" t="str">
            <v>4037/4038</v>
          </cell>
          <cell r="L244" t="str">
            <v>DE LA ROSA</v>
          </cell>
          <cell r="M244">
            <v>1.1145833326736465E-2</v>
          </cell>
          <cell r="N244">
            <v>16.04999999050051</v>
          </cell>
          <cell r="S244">
            <v>1</v>
          </cell>
          <cell r="T244" t="str">
            <v>Southbound</v>
          </cell>
          <cell r="U244">
            <v>1</v>
          </cell>
          <cell r="V244" t="str">
            <v>https://search-rtdc-monitor-bjffxe2xuh6vdkpspy63sjmuny.us-east-1.es.amazonaws.com/_plugin/kibana/#/discover/Steve-Slow-Train-Analysis-(2080s-and-2083s)?_g=(refreshInterval:(display:Off,section:0,value:0),time:(from:'2016-07-30 16:13:17-0600',mode:absolute,to:'2016-07-30 18:33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44" t="str">
            <v>N</v>
          </cell>
          <cell r="X244">
            <v>1</v>
          </cell>
          <cell r="Y244">
            <v>5.8661000000000003</v>
          </cell>
          <cell r="Z244">
            <v>7.6200000000000004E-2</v>
          </cell>
          <cell r="AA244">
            <v>5.7899000000000003</v>
          </cell>
          <cell r="AB244" t="e">
            <v>#N/A</v>
          </cell>
          <cell r="AC244" t="e">
            <v>#N/A</v>
          </cell>
          <cell r="AD244" t="str">
            <v>1872-30</v>
          </cell>
          <cell r="AE244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45">
          <cell r="A245" t="str">
            <v>1873-30</v>
          </cell>
          <cell r="B245">
            <v>4038</v>
          </cell>
          <cell r="C245" t="str">
            <v>DE.1.0.7.0</v>
          </cell>
          <cell r="D245" t="str">
            <v>204:1053</v>
          </cell>
          <cell r="E245">
            <v>42581.734039351853</v>
          </cell>
          <cell r="F245">
            <v>42581.734942129631</v>
          </cell>
          <cell r="G245">
            <v>1</v>
          </cell>
          <cell r="H245" t="str">
            <v>300:58992</v>
          </cell>
          <cell r="I245">
            <v>42581.747777777775</v>
          </cell>
          <cell r="J245">
            <v>2</v>
          </cell>
          <cell r="K245" t="str">
            <v>4037/4038</v>
          </cell>
          <cell r="L245" t="str">
            <v>DE LA ROSA</v>
          </cell>
          <cell r="M245">
            <v>1.2835648143664002E-2</v>
          </cell>
          <cell r="N245">
            <v>18.483333326876163</v>
          </cell>
          <cell r="S245">
            <v>1</v>
          </cell>
          <cell r="T245" t="str">
            <v>NorthBound</v>
          </cell>
          <cell r="U245">
            <v>1</v>
          </cell>
          <cell r="V245" t="str">
            <v>https://search-rtdc-monitor-bjffxe2xuh6vdkpspy63sjmuny.us-east-1.es.amazonaws.com/_plugin/kibana/#/discover/Steve-Slow-Train-Analysis-(2080s-and-2083s)?_g=(refreshInterval:(display:Off,section:0,value:0),time:(from:'2016-07-30 16:37:01-0600',mode:absolute,to:'2016-07-30 18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45" t="str">
            <v>N</v>
          </cell>
          <cell r="X245">
            <v>1</v>
          </cell>
          <cell r="Y245">
            <v>0.1053</v>
          </cell>
          <cell r="Z245">
            <v>5.8992000000000004</v>
          </cell>
          <cell r="AA245">
            <v>5.7939000000000007</v>
          </cell>
          <cell r="AB245" t="e">
            <v>#N/A</v>
          </cell>
          <cell r="AC245" t="e">
            <v>#N/A</v>
          </cell>
          <cell r="AD245" t="str">
            <v>1873-30</v>
          </cell>
          <cell r="AE245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46">
          <cell r="A246" t="str">
            <v>1874-30</v>
          </cell>
          <cell r="B246">
            <v>4026</v>
          </cell>
          <cell r="C246" t="str">
            <v>DE.1.0.7.0</v>
          </cell>
          <cell r="D246" t="str">
            <v>300:58638</v>
          </cell>
          <cell r="E246">
            <v>42581.725694444445</v>
          </cell>
          <cell r="F246">
            <v>42581.727210648147</v>
          </cell>
          <cell r="G246">
            <v>2</v>
          </cell>
          <cell r="H246" t="str">
            <v>204:703</v>
          </cell>
          <cell r="I246">
            <v>42581.745625000003</v>
          </cell>
          <cell r="J246">
            <v>0</v>
          </cell>
          <cell r="K246" t="str">
            <v>4025/4026</v>
          </cell>
          <cell r="L246" t="str">
            <v>STAMBAUGH</v>
          </cell>
          <cell r="M246">
            <v>1.8414351856335998E-2</v>
          </cell>
          <cell r="N246">
            <v>26.516666673123837</v>
          </cell>
          <cell r="S246">
            <v>1</v>
          </cell>
          <cell r="T246" t="str">
            <v>Southbound</v>
          </cell>
          <cell r="U246">
            <v>1</v>
          </cell>
          <cell r="V246" t="str">
            <v>https://search-rtdc-monitor-bjffxe2xuh6vdkpspy63sjmuny.us-east-1.es.amazonaws.com/_plugin/kibana/#/discover/Steve-Slow-Train-Analysis-(2080s-and-2083s)?_g=(refreshInterval:(display:Off,section:0,value:0),time:(from:'2016-07-30 16:25:00-0600',mode:absolute,to:'2016-07-30 18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46" t="str">
            <v>N</v>
          </cell>
          <cell r="X246">
            <v>1</v>
          </cell>
          <cell r="Y246">
            <v>5.8638000000000003</v>
          </cell>
          <cell r="Z246">
            <v>7.0300000000000001E-2</v>
          </cell>
          <cell r="AA246">
            <v>5.7935000000000008</v>
          </cell>
          <cell r="AB246" t="e">
            <v>#N/A</v>
          </cell>
          <cell r="AC246" t="e">
            <v>#N/A</v>
          </cell>
          <cell r="AD246" t="str">
            <v>1874-30</v>
          </cell>
          <cell r="AE246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47">
          <cell r="A247" t="str">
            <v>1875-30</v>
          </cell>
          <cell r="B247">
            <v>4025</v>
          </cell>
          <cell r="C247" t="str">
            <v>DE.1.0.7.0</v>
          </cell>
          <cell r="D247" t="str">
            <v>204:1002</v>
          </cell>
          <cell r="E247">
            <v>42581.748726851853</v>
          </cell>
          <cell r="F247">
            <v>42581.749432870369</v>
          </cell>
          <cell r="G247">
            <v>1</v>
          </cell>
          <cell r="H247" t="str">
            <v>300:58918</v>
          </cell>
          <cell r="I247">
            <v>42581.762395833335</v>
          </cell>
          <cell r="J247">
            <v>0</v>
          </cell>
          <cell r="K247" t="str">
            <v>4025/4026</v>
          </cell>
          <cell r="L247" t="str">
            <v>STAMBAUGH</v>
          </cell>
          <cell r="M247">
            <v>1.2962962966412306E-2</v>
          </cell>
          <cell r="N247">
            <v>18.66666667163372</v>
          </cell>
          <cell r="S247">
            <v>1</v>
          </cell>
          <cell r="T247" t="str">
            <v>NorthBound</v>
          </cell>
          <cell r="U247">
            <v>1</v>
          </cell>
          <cell r="V247" t="str">
            <v>https://search-rtdc-monitor-bjffxe2xuh6vdkpspy63sjmuny.us-east-1.es.amazonaws.com/_plugin/kibana/#/discover/Steve-Slow-Train-Analysis-(2080s-and-2083s)?_g=(refreshInterval:(display:Off,section:0,value:0),time:(from:'2016-07-30 16:58:10-0600',mode:absolute,to:'2016-07-30 19:17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47" t="str">
            <v>N</v>
          </cell>
          <cell r="X247">
            <v>1</v>
          </cell>
          <cell r="Y247">
            <v>0.1002</v>
          </cell>
          <cell r="Z247">
            <v>5.8917999999999999</v>
          </cell>
          <cell r="AA247">
            <v>5.7915999999999999</v>
          </cell>
          <cell r="AB247" t="e">
            <v>#N/A</v>
          </cell>
          <cell r="AC247" t="e">
            <v>#N/A</v>
          </cell>
          <cell r="AD247" t="str">
            <v>1875-30</v>
          </cell>
          <cell r="AE247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48">
          <cell r="A248" t="str">
            <v>1876-30</v>
          </cell>
          <cell r="B248">
            <v>4019</v>
          </cell>
          <cell r="C248" t="str">
            <v>DE.1.0.7.0</v>
          </cell>
          <cell r="D248" t="str">
            <v>300:58691</v>
          </cell>
          <cell r="E248">
            <v>42581.744270833333</v>
          </cell>
          <cell r="F248">
            <v>42581.745023148149</v>
          </cell>
          <cell r="G248">
            <v>1</v>
          </cell>
          <cell r="H248" t="str">
            <v>204:937</v>
          </cell>
          <cell r="I248">
            <v>42581.758761574078</v>
          </cell>
          <cell r="J248">
            <v>0</v>
          </cell>
          <cell r="K248" t="str">
            <v>4019/4020</v>
          </cell>
          <cell r="L248" t="str">
            <v>ADANE</v>
          </cell>
          <cell r="M248">
            <v>1.3738425928750075E-2</v>
          </cell>
          <cell r="N248">
            <v>19.783333337400109</v>
          </cell>
          <cell r="S248">
            <v>1</v>
          </cell>
          <cell r="T248" t="str">
            <v>Southbound</v>
          </cell>
          <cell r="U248">
            <v>1</v>
          </cell>
          <cell r="V248" t="str">
            <v>https://search-rtdc-monitor-bjffxe2xuh6vdkpspy63sjmuny.us-east-1.es.amazonaws.com/_plugin/kibana/#/discover/Steve-Slow-Train-Analysis-(2080s-and-2083s)?_g=(refreshInterval:(display:Off,section:0,value:0),time:(from:'2016-07-30 16:51:45-0600',mode:absolute,to:'2016-07-30 19:12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8" t="str">
            <v>N</v>
          </cell>
          <cell r="X248">
            <v>1</v>
          </cell>
          <cell r="Y248">
            <v>5.8691000000000004</v>
          </cell>
          <cell r="Z248">
            <v>9.3700000000000006E-2</v>
          </cell>
          <cell r="AA248">
            <v>5.7754000000000003</v>
          </cell>
          <cell r="AB248" t="e">
            <v>#N/A</v>
          </cell>
          <cell r="AC248" t="e">
            <v>#N/A</v>
          </cell>
          <cell r="AD248" t="str">
            <v>1876-30</v>
          </cell>
          <cell r="AE248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49">
          <cell r="A249" t="str">
            <v>1877-30</v>
          </cell>
          <cell r="B249">
            <v>4020</v>
          </cell>
          <cell r="C249" t="str">
            <v>DE.1.0.7.0</v>
          </cell>
          <cell r="D249" t="str">
            <v>204:974</v>
          </cell>
          <cell r="E249">
            <v>42581.762060185189</v>
          </cell>
          <cell r="F249">
            <v>42581.76295138889</v>
          </cell>
          <cell r="G249">
            <v>1</v>
          </cell>
          <cell r="H249" t="str">
            <v>300:57599</v>
          </cell>
          <cell r="I249">
            <v>42581.7731712963</v>
          </cell>
          <cell r="J249">
            <v>1</v>
          </cell>
          <cell r="K249" t="str">
            <v>4019/4020</v>
          </cell>
          <cell r="L249" t="str">
            <v>ADANE</v>
          </cell>
          <cell r="M249">
            <v>1.021990740991896E-2</v>
          </cell>
          <cell r="N249">
            <v>14.716666670283303</v>
          </cell>
          <cell r="S249">
            <v>1</v>
          </cell>
          <cell r="T249" t="str">
            <v>NorthBound</v>
          </cell>
          <cell r="U249">
            <v>1</v>
          </cell>
          <cell r="V249" t="str">
            <v>https://search-rtdc-monitor-bjffxe2xuh6vdkpspy63sjmuny.us-east-1.es.amazonaws.com/_plugin/kibana/#/discover/Steve-Slow-Train-Analysis-(2080s-and-2083s)?_g=(refreshInterval:(display:Off,section:0,value:0),time:(from:'2016-07-30 17:17:22-0600',mode:absolute,to:'2016-07-30 19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49" t="str">
            <v>N</v>
          </cell>
          <cell r="X249">
            <v>1</v>
          </cell>
          <cell r="Y249">
            <v>9.74E-2</v>
          </cell>
          <cell r="Z249">
            <v>5.7599</v>
          </cell>
          <cell r="AA249">
            <v>5.6624999999999996</v>
          </cell>
          <cell r="AB249" t="e">
            <v>#N/A</v>
          </cell>
          <cell r="AC249" t="e">
            <v>#N/A</v>
          </cell>
          <cell r="AD249" t="str">
            <v>1877-30</v>
          </cell>
          <cell r="AE249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50">
          <cell r="A250" t="str">
            <v>1878-30</v>
          </cell>
          <cell r="B250">
            <v>4037</v>
          </cell>
          <cell r="C250" t="str">
            <v>DE.1.0.7.0</v>
          </cell>
          <cell r="D250" t="str">
            <v>300:58670</v>
          </cell>
          <cell r="E250">
            <v>42581.757430555554</v>
          </cell>
          <cell r="F250">
            <v>42581.758379629631</v>
          </cell>
          <cell r="G250">
            <v>1</v>
          </cell>
          <cell r="H250" t="str">
            <v>204:726</v>
          </cell>
          <cell r="I250">
            <v>42581.772615740738</v>
          </cell>
          <cell r="J250">
            <v>0</v>
          </cell>
          <cell r="K250" t="str">
            <v>4037/4038</v>
          </cell>
          <cell r="L250" t="str">
            <v>DE LA ROSA</v>
          </cell>
          <cell r="M250">
            <v>1.4236111106583849E-2</v>
          </cell>
          <cell r="N250">
            <v>20.499999993480742</v>
          </cell>
          <cell r="S250">
            <v>1</v>
          </cell>
          <cell r="T250" t="str">
            <v>Southbound</v>
          </cell>
          <cell r="U250">
            <v>1</v>
          </cell>
          <cell r="V250" t="str">
            <v>https://search-rtdc-monitor-bjffxe2xuh6vdkpspy63sjmuny.us-east-1.es.amazonaws.com/_plugin/kibana/#/discover/Steve-Slow-Train-Analysis-(2080s-and-2083s)?_g=(refreshInterval:(display:Off,section:0,value:0),time:(from:'2016-07-30 17:10:42-0600',mode:absolute,to:'2016-07-30 19:32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50" t="str">
            <v>N</v>
          </cell>
          <cell r="X250">
            <v>1</v>
          </cell>
          <cell r="Y250">
            <v>5.867</v>
          </cell>
          <cell r="Z250">
            <v>7.2599999999999998E-2</v>
          </cell>
          <cell r="AA250">
            <v>5.7943999999999996</v>
          </cell>
          <cell r="AB250" t="e">
            <v>#N/A</v>
          </cell>
          <cell r="AC250" t="e">
            <v>#N/A</v>
          </cell>
          <cell r="AD250" t="str">
            <v>1878-30</v>
          </cell>
          <cell r="AE250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51">
          <cell r="A251" t="str">
            <v>1879-30</v>
          </cell>
          <cell r="B251">
            <v>4038</v>
          </cell>
          <cell r="C251" t="str">
            <v>DE.1.0.7.0</v>
          </cell>
          <cell r="D251" t="str">
            <v>204:1014</v>
          </cell>
          <cell r="E251">
            <v>42581.774895833332</v>
          </cell>
          <cell r="F251">
            <v>42581.775868055556</v>
          </cell>
          <cell r="G251">
            <v>1</v>
          </cell>
          <cell r="H251" t="str">
            <v>300:58956</v>
          </cell>
          <cell r="I251">
            <v>42581.788391203707</v>
          </cell>
          <cell r="J251">
            <v>0</v>
          </cell>
          <cell r="K251" t="str">
            <v>4037/4038</v>
          </cell>
          <cell r="L251" t="str">
            <v>STORY</v>
          </cell>
          <cell r="M251">
            <v>1.2523148150648922E-2</v>
          </cell>
          <cell r="N251">
            <v>18.033333336934447</v>
          </cell>
          <cell r="S251">
            <v>1</v>
          </cell>
          <cell r="T251" t="str">
            <v>NorthBound</v>
          </cell>
          <cell r="U251">
            <v>1</v>
          </cell>
          <cell r="V251" t="str">
            <v>https://search-rtdc-monitor-bjffxe2xuh6vdkpspy63sjmuny.us-east-1.es.amazonaws.com/_plugin/kibana/#/discover/Steve-Slow-Train-Analysis-(2080s-and-2083s)?_g=(refreshInterval:(display:Off,section:0,value:0),time:(from:'2016-07-30 17:35:51-0600',mode:absolute,to:'2016-07-30 19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51" t="str">
            <v>N</v>
          </cell>
          <cell r="X251">
            <v>1</v>
          </cell>
          <cell r="Y251">
            <v>0.1014</v>
          </cell>
          <cell r="Z251">
            <v>5.8956</v>
          </cell>
          <cell r="AA251">
            <v>5.7942</v>
          </cell>
          <cell r="AB251" t="e">
            <v>#N/A</v>
          </cell>
          <cell r="AC251" t="e">
            <v>#N/A</v>
          </cell>
          <cell r="AD251" t="str">
            <v>1879-30</v>
          </cell>
          <cell r="AE251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52">
          <cell r="A252" t="str">
            <v>1880-30</v>
          </cell>
          <cell r="B252">
            <v>4026</v>
          </cell>
          <cell r="C252" t="str">
            <v>DE.1.0.7.0</v>
          </cell>
          <cell r="D252" t="str">
            <v>300:58604</v>
          </cell>
          <cell r="E252">
            <v>42581.764201388891</v>
          </cell>
          <cell r="F252">
            <v>42581.765104166669</v>
          </cell>
          <cell r="G252">
            <v>1</v>
          </cell>
          <cell r="H252" t="str">
            <v>204:698</v>
          </cell>
          <cell r="I252">
            <v>42581.787499999999</v>
          </cell>
          <cell r="J252">
            <v>0</v>
          </cell>
          <cell r="K252" t="str">
            <v>4025/4026</v>
          </cell>
          <cell r="L252" t="str">
            <v>STAMBAUGH</v>
          </cell>
          <cell r="M252">
            <v>2.2395833329937886E-2</v>
          </cell>
          <cell r="N252">
            <v>32.249999995110556</v>
          </cell>
          <cell r="S252">
            <v>1</v>
          </cell>
          <cell r="T252" t="str">
            <v>Southbound</v>
          </cell>
          <cell r="U252">
            <v>1</v>
          </cell>
          <cell r="V252" t="str">
            <v>https://search-rtdc-monitor-bjffxe2xuh6vdkpspy63sjmuny.us-east-1.es.amazonaws.com/_plugin/kibana/#/discover/Steve-Slow-Train-Analysis-(2080s-and-2083s)?_g=(refreshInterval:(display:Off,section:0,value:0),time:(from:'2016-07-30 17:20:27-0600',mode:absolute,to:'2016-07-30 19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52" t="str">
            <v>N</v>
          </cell>
          <cell r="X252">
            <v>1</v>
          </cell>
          <cell r="Y252">
            <v>5.8604000000000003</v>
          </cell>
          <cell r="Z252">
            <v>6.9800000000000001E-2</v>
          </cell>
          <cell r="AA252">
            <v>5.7906000000000004</v>
          </cell>
          <cell r="AB252" t="e">
            <v>#N/A</v>
          </cell>
          <cell r="AC252" t="e">
            <v>#N/A</v>
          </cell>
          <cell r="AD252" t="str">
            <v>1880-30</v>
          </cell>
          <cell r="AE252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53">
          <cell r="A253" t="str">
            <v>1881-30</v>
          </cell>
          <cell r="B253">
            <v>4025</v>
          </cell>
          <cell r="C253" t="str">
            <v>DE.1.0.7.0</v>
          </cell>
          <cell r="D253" t="str">
            <v>204:993</v>
          </cell>
          <cell r="E253">
            <v>42581.790011574078</v>
          </cell>
          <cell r="F253">
            <v>42581.792569444442</v>
          </cell>
          <cell r="G253">
            <v>3</v>
          </cell>
          <cell r="H253" t="str">
            <v>300:58946</v>
          </cell>
          <cell r="I253">
            <v>42581.804305555554</v>
          </cell>
          <cell r="J253">
            <v>0</v>
          </cell>
          <cell r="K253" t="str">
            <v>4025/4026</v>
          </cell>
          <cell r="L253" t="str">
            <v>STAMBAUGH</v>
          </cell>
          <cell r="M253">
            <v>1.17361111115315E-2</v>
          </cell>
          <cell r="N253">
            <v>16.90000000060536</v>
          </cell>
          <cell r="S253">
            <v>1</v>
          </cell>
          <cell r="T253" t="str">
            <v>NorthBound</v>
          </cell>
          <cell r="U253">
            <v>1</v>
          </cell>
          <cell r="V253" t="str">
            <v>https://search-rtdc-monitor-bjffxe2xuh6vdkpspy63sjmuny.us-east-1.es.amazonaws.com/_plugin/kibana/#/discover/Steve-Slow-Train-Analysis-(2080s-and-2083s)?_g=(refreshInterval:(display:Off,section:0,value:0),time:(from:'2016-07-30 17:57:37-0600',mode:absolute,to:'2016-07-30 20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53" t="str">
            <v>N</v>
          </cell>
          <cell r="X253">
            <v>1</v>
          </cell>
          <cell r="Y253">
            <v>9.9299999999999999E-2</v>
          </cell>
          <cell r="Z253">
            <v>5.8945999999999996</v>
          </cell>
          <cell r="AA253">
            <v>5.7952999999999992</v>
          </cell>
          <cell r="AB253" t="e">
            <v>#N/A</v>
          </cell>
          <cell r="AC253" t="e">
            <v>#N/A</v>
          </cell>
          <cell r="AD253" t="str">
            <v>1881-30</v>
          </cell>
          <cell r="AE253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54">
          <cell r="A254" t="str">
            <v>1882-30</v>
          </cell>
          <cell r="B254">
            <v>4019</v>
          </cell>
          <cell r="C254" t="str">
            <v>DE.1.0.7.0</v>
          </cell>
          <cell r="D254" t="str">
            <v>300:58604</v>
          </cell>
          <cell r="E254">
            <v>42581.786168981482</v>
          </cell>
          <cell r="F254">
            <v>42581.78733796296</v>
          </cell>
          <cell r="G254">
            <v>1</v>
          </cell>
          <cell r="H254" t="str">
            <v>204:645</v>
          </cell>
          <cell r="I254">
            <v>42581.801365740743</v>
          </cell>
          <cell r="J254">
            <v>0</v>
          </cell>
          <cell r="K254" t="str">
            <v>4019/4020</v>
          </cell>
          <cell r="L254" t="str">
            <v>ADANE</v>
          </cell>
          <cell r="M254">
            <v>1.4027777782757767E-2</v>
          </cell>
          <cell r="N254">
            <v>20.200000007171184</v>
          </cell>
          <cell r="S254">
            <v>1</v>
          </cell>
          <cell r="T254" t="str">
            <v>Southbound</v>
          </cell>
          <cell r="U254">
            <v>1</v>
          </cell>
          <cell r="V254" t="str">
            <v>https://search-rtdc-monitor-bjffxe2xuh6vdkpspy63sjmuny.us-east-1.es.amazonaws.com/_plugin/kibana/#/discover/Steve-Slow-Train-Analysis-(2080s-and-2083s)?_g=(refreshInterval:(display:Off,section:0,value:0),time:(from:'2016-07-30 17:52:05-0600',mode:absolute,to:'2016-07-30 20:13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54" t="str">
            <v>N</v>
          </cell>
          <cell r="X254">
            <v>1</v>
          </cell>
          <cell r="Y254">
            <v>5.8604000000000003</v>
          </cell>
          <cell r="Z254">
            <v>6.4500000000000002E-2</v>
          </cell>
          <cell r="AA254">
            <v>5.7959000000000005</v>
          </cell>
          <cell r="AB254" t="e">
            <v>#N/A</v>
          </cell>
          <cell r="AC254" t="e">
            <v>#N/A</v>
          </cell>
          <cell r="AD254" t="str">
            <v>1882-30</v>
          </cell>
          <cell r="AE254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55">
          <cell r="A255" t="str">
            <v>1883-30</v>
          </cell>
          <cell r="B255">
            <v>4020</v>
          </cell>
          <cell r="C255" t="str">
            <v>DE.1.0.7.0</v>
          </cell>
          <cell r="D255" t="str">
            <v>204:953</v>
          </cell>
          <cell r="E255">
            <v>42581.803854166668</v>
          </cell>
          <cell r="F255">
            <v>42581.804664351854</v>
          </cell>
          <cell r="G255">
            <v>1</v>
          </cell>
          <cell r="H255" t="str">
            <v>300:57631</v>
          </cell>
          <cell r="I255">
            <v>42581.814745370371</v>
          </cell>
          <cell r="J255">
            <v>0</v>
          </cell>
          <cell r="K255" t="str">
            <v>4019/4020</v>
          </cell>
          <cell r="L255" t="str">
            <v>ADANE</v>
          </cell>
          <cell r="M255">
            <v>1.0081018517666962E-2</v>
          </cell>
          <cell r="N255">
            <v>14.516666665440425</v>
          </cell>
          <cell r="S255">
            <v>1</v>
          </cell>
          <cell r="T255" t="str">
            <v>NorthBound</v>
          </cell>
          <cell r="U255">
            <v>1</v>
          </cell>
          <cell r="V255" t="str">
            <v>https://search-rtdc-monitor-bjffxe2xuh6vdkpspy63sjmuny.us-east-1.es.amazonaws.com/_plugin/kibana/#/discover/Steve-Slow-Train-Analysis-(2080s-and-2083s)?_g=(refreshInterval:(display:Off,section:0,value:0),time:(from:'2016-07-30 18:17:33-0600',mode:absolute,to:'2016-07-30 20:33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55" t="str">
            <v>N</v>
          </cell>
          <cell r="X255">
            <v>1</v>
          </cell>
          <cell r="Y255">
            <v>9.5299999999999996E-2</v>
          </cell>
          <cell r="Z255">
            <v>5.7630999999999997</v>
          </cell>
          <cell r="AA255">
            <v>5.6677999999999997</v>
          </cell>
          <cell r="AB255" t="e">
            <v>#N/A</v>
          </cell>
          <cell r="AC255" t="e">
            <v>#N/A</v>
          </cell>
          <cell r="AD255" t="str">
            <v>1883-30</v>
          </cell>
          <cell r="AE255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56">
          <cell r="A256" t="str">
            <v>1884-30</v>
          </cell>
          <cell r="B256">
            <v>4037</v>
          </cell>
          <cell r="C256" t="str">
            <v>DE.1.0.7.0</v>
          </cell>
          <cell r="D256" t="str">
            <v>300:58628</v>
          </cell>
          <cell r="E256">
            <v>42581.789872685185</v>
          </cell>
          <cell r="F256">
            <v>42581.800752314812</v>
          </cell>
          <cell r="G256">
            <v>15</v>
          </cell>
          <cell r="H256" t="str">
            <v>204:712</v>
          </cell>
          <cell r="I256">
            <v>42581.815208333333</v>
          </cell>
          <cell r="J256">
            <v>0</v>
          </cell>
          <cell r="K256" t="str">
            <v>4037/4038</v>
          </cell>
          <cell r="L256" t="str">
            <v>STORY</v>
          </cell>
          <cell r="M256">
            <v>1.4456018521741498E-2</v>
          </cell>
          <cell r="N256">
            <v>20.816666671307757</v>
          </cell>
          <cell r="S256">
            <v>1</v>
          </cell>
          <cell r="T256" t="str">
            <v>Southbound</v>
          </cell>
          <cell r="U256">
            <v>1</v>
          </cell>
          <cell r="V256" t="str">
            <v>https://search-rtdc-monitor-bjffxe2xuh6vdkpspy63sjmuny.us-east-1.es.amazonaws.com/_plugin/kibana/#/discover/Steve-Slow-Train-Analysis-(2080s-and-2083s)?_g=(refreshInterval:(display:Off,section:0,value:0),time:(from:'2016-07-30 17:57:25-0600',mode:absolute,to:'2016-07-30 20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56" t="str">
            <v>N</v>
          </cell>
          <cell r="X256">
            <v>1</v>
          </cell>
          <cell r="Y256">
            <v>5.8628</v>
          </cell>
          <cell r="Z256">
            <v>7.1199999999999999E-2</v>
          </cell>
          <cell r="AA256">
            <v>5.7915999999999999</v>
          </cell>
          <cell r="AB256" t="e">
            <v>#N/A</v>
          </cell>
          <cell r="AC256" t="e">
            <v>#N/A</v>
          </cell>
          <cell r="AD256" t="str">
            <v>1884-30</v>
          </cell>
          <cell r="AE256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57">
          <cell r="A257" t="str">
            <v>1885-30</v>
          </cell>
          <cell r="B257">
            <v>4038</v>
          </cell>
          <cell r="C257" t="str">
            <v>DE.1.0.7.0</v>
          </cell>
          <cell r="D257" t="str">
            <v>204:1007</v>
          </cell>
          <cell r="E257">
            <v>42581.817164351851</v>
          </cell>
          <cell r="F257">
            <v>42581.818344907406</v>
          </cell>
          <cell r="G257">
            <v>1</v>
          </cell>
          <cell r="H257" t="str">
            <v>300:58978</v>
          </cell>
          <cell r="I257">
            <v>42581.830138888887</v>
          </cell>
          <cell r="J257">
            <v>0</v>
          </cell>
          <cell r="K257" t="str">
            <v>4037/4038</v>
          </cell>
          <cell r="L257" t="str">
            <v>DE LA ROSA</v>
          </cell>
          <cell r="M257">
            <v>1.1793981480877846E-2</v>
          </cell>
          <cell r="N257">
            <v>16.983333332464099</v>
          </cell>
          <cell r="S257">
            <v>1</v>
          </cell>
          <cell r="T257" t="str">
            <v>NorthBound</v>
          </cell>
          <cell r="U257">
            <v>1</v>
          </cell>
          <cell r="V257" t="str">
            <v>https://search-rtdc-monitor-bjffxe2xuh6vdkpspy63sjmuny.us-east-1.es.amazonaws.com/_plugin/kibana/#/discover/Steve-Slow-Train-Analysis-(2080s-and-2083s)?_g=(refreshInterval:(display:Off,section:0,value:0),time:(from:'2016-07-30 18:36:43-0600',mode:absolute,to:'2016-07-30 20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57" t="str">
            <v>N</v>
          </cell>
          <cell r="X257">
            <v>1</v>
          </cell>
          <cell r="Y257">
            <v>0.1007</v>
          </cell>
          <cell r="Z257">
            <v>5.8978000000000002</v>
          </cell>
          <cell r="AA257">
            <v>5.7971000000000004</v>
          </cell>
          <cell r="AB257" t="e">
            <v>#N/A</v>
          </cell>
          <cell r="AC257" t="e">
            <v>#N/A</v>
          </cell>
          <cell r="AD257" t="str">
            <v>1885-30</v>
          </cell>
          <cell r="AE257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58">
          <cell r="A258" t="str">
            <v>1886-30</v>
          </cell>
          <cell r="B258">
            <v>4026</v>
          </cell>
          <cell r="C258" t="str">
            <v>DE.1.0.7.0</v>
          </cell>
          <cell r="D258" t="str">
            <v>300:58630</v>
          </cell>
          <cell r="E258">
            <v>42581.813206018516</v>
          </cell>
          <cell r="F258">
            <v>42581.814270833333</v>
          </cell>
          <cell r="G258">
            <v>1</v>
          </cell>
          <cell r="H258" t="str">
            <v>204:717</v>
          </cell>
          <cell r="I258">
            <v>42581.828252314815</v>
          </cell>
          <cell r="J258">
            <v>0</v>
          </cell>
          <cell r="K258" t="str">
            <v>4025/4026</v>
          </cell>
          <cell r="L258" t="str">
            <v>STAMBAUGH</v>
          </cell>
          <cell r="M258">
            <v>1.3981481482915115E-2</v>
          </cell>
          <cell r="N258">
            <v>20.133333335397765</v>
          </cell>
          <cell r="S258">
            <v>1</v>
          </cell>
          <cell r="T258" t="str">
            <v>Southbound</v>
          </cell>
          <cell r="U258">
            <v>1</v>
          </cell>
          <cell r="V258" t="str">
            <v>https://search-rtdc-monitor-bjffxe2xuh6vdkpspy63sjmuny.us-east-1.es.amazonaws.com/_plugin/kibana/#/discover/Steve-Slow-Train-Analysis-(2080s-and-2083s)?_g=(refreshInterval:(display:Off,section:0,value:0),time:(from:'2016-07-30 18:31:01-0600',mode:absolute,to:'2016-07-30 20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58" t="str">
            <v>N</v>
          </cell>
          <cell r="X258">
            <v>1</v>
          </cell>
          <cell r="Y258">
            <v>5.8630000000000004</v>
          </cell>
          <cell r="Z258">
            <v>7.17E-2</v>
          </cell>
          <cell r="AA258">
            <v>5.7913000000000006</v>
          </cell>
          <cell r="AB258" t="e">
            <v>#N/A</v>
          </cell>
          <cell r="AC258" t="e">
            <v>#N/A</v>
          </cell>
          <cell r="AD258" t="str">
            <v>1886-30</v>
          </cell>
          <cell r="AE258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59">
          <cell r="A259" t="str">
            <v>1887-30</v>
          </cell>
          <cell r="B259">
            <v>4025</v>
          </cell>
          <cell r="C259" t="str">
            <v>DE.1.0.7.0</v>
          </cell>
          <cell r="D259" t="str">
            <v>204:1004</v>
          </cell>
          <cell r="E259">
            <v>42581.831759259258</v>
          </cell>
          <cell r="F259">
            <v>42581.832476851851</v>
          </cell>
          <cell r="G259">
            <v>1</v>
          </cell>
          <cell r="H259" t="str">
            <v>300:58965</v>
          </cell>
          <cell r="I259">
            <v>42581.84480324074</v>
          </cell>
          <cell r="J259">
            <v>0</v>
          </cell>
          <cell r="K259" t="str">
            <v>4025/4026</v>
          </cell>
          <cell r="L259" t="str">
            <v>STAMBAUGH</v>
          </cell>
          <cell r="M259">
            <v>1.2326388889050577E-2</v>
          </cell>
          <cell r="N259">
            <v>17.750000000232831</v>
          </cell>
          <cell r="S259">
            <v>1</v>
          </cell>
          <cell r="T259" t="str">
            <v>NorthBound</v>
          </cell>
          <cell r="U259">
            <v>1</v>
          </cell>
          <cell r="V259" t="str">
            <v>https://search-rtdc-monitor-bjffxe2xuh6vdkpspy63sjmuny.us-east-1.es.amazonaws.com/_plugin/kibana/#/discover/Steve-Slow-Train-Analysis-(2080s-and-2083s)?_g=(refreshInterval:(display:Off,section:0,value:0),time:(from:'2016-07-30 18:57:44-0600',mode:absolute,to:'2016-07-30 21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59" t="str">
            <v>N</v>
          </cell>
          <cell r="X259">
            <v>1</v>
          </cell>
          <cell r="Y259">
            <v>0.1004</v>
          </cell>
          <cell r="Z259">
            <v>5.8964999999999996</v>
          </cell>
          <cell r="AA259">
            <v>5.7961</v>
          </cell>
          <cell r="AB259" t="e">
            <v>#N/A</v>
          </cell>
          <cell r="AC259" t="e">
            <v>#N/A</v>
          </cell>
          <cell r="AD259" t="str">
            <v>1887-30</v>
          </cell>
          <cell r="AE259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60">
          <cell r="A260" t="str">
            <v>1888-30</v>
          </cell>
          <cell r="B260">
            <v>4019</v>
          </cell>
          <cell r="C260" t="str">
            <v>DE.1.0.7.0</v>
          </cell>
          <cell r="D260" t="str">
            <v>300:58685</v>
          </cell>
          <cell r="E260">
            <v>42581.827002314814</v>
          </cell>
          <cell r="F260">
            <v>42581.827881944446</v>
          </cell>
          <cell r="G260">
            <v>1</v>
          </cell>
          <cell r="H260" t="str">
            <v>204:673</v>
          </cell>
          <cell r="I260">
            <v>42581.841967592591</v>
          </cell>
          <cell r="J260">
            <v>1</v>
          </cell>
          <cell r="K260" t="str">
            <v>4019/4020</v>
          </cell>
          <cell r="L260" t="str">
            <v>ADANE</v>
          </cell>
          <cell r="M260">
            <v>1.4085648144828156E-2</v>
          </cell>
          <cell r="N260">
            <v>20.283333328552544</v>
          </cell>
          <cell r="S260">
            <v>1</v>
          </cell>
          <cell r="T260" t="str">
            <v>Southbound</v>
          </cell>
          <cell r="U260">
            <v>1</v>
          </cell>
          <cell r="V260" t="str">
            <v>https://search-rtdc-monitor-bjffxe2xuh6vdkpspy63sjmuny.us-east-1.es.amazonaws.com/_plugin/kibana/#/discover/Steve-Slow-Train-Analysis-(2080s-and-2083s)?_g=(refreshInterval:(display:Off,section:0,value:0),time:(from:'2016-07-30 18:50:53-0600',mode:absolute,to:'2016-07-30 21:12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60" t="str">
            <v>N</v>
          </cell>
          <cell r="X260">
            <v>1</v>
          </cell>
          <cell r="Y260">
            <v>5.8685</v>
          </cell>
          <cell r="Z260">
            <v>6.7299999999999999E-2</v>
          </cell>
          <cell r="AA260">
            <v>5.8011999999999997</v>
          </cell>
          <cell r="AB260" t="e">
            <v>#N/A</v>
          </cell>
          <cell r="AC260" t="e">
            <v>#N/A</v>
          </cell>
          <cell r="AD260" t="str">
            <v>1888-30</v>
          </cell>
          <cell r="AE260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61">
          <cell r="A261" t="str">
            <v>1889-30</v>
          </cell>
          <cell r="B261">
            <v>4020</v>
          </cell>
          <cell r="C261" t="str">
            <v>DE.1.0.7.0</v>
          </cell>
          <cell r="D261" t="str">
            <v>204:962</v>
          </cell>
          <cell r="E261">
            <v>42581.845775462964</v>
          </cell>
          <cell r="F261">
            <v>42581.846562500003</v>
          </cell>
          <cell r="G261">
            <v>1</v>
          </cell>
          <cell r="H261" t="str">
            <v>300:57606</v>
          </cell>
          <cell r="I261">
            <v>42581.855578703704</v>
          </cell>
          <cell r="J261">
            <v>0</v>
          </cell>
          <cell r="K261" t="str">
            <v>4019/4020</v>
          </cell>
          <cell r="L261" t="str">
            <v>ADANE</v>
          </cell>
          <cell r="M261">
            <v>9.0162037013215013E-3</v>
          </cell>
          <cell r="N261">
            <v>12.983333329902962</v>
          </cell>
          <cell r="S261">
            <v>1</v>
          </cell>
          <cell r="T261" t="str">
            <v>NorthBound</v>
          </cell>
          <cell r="U261">
            <v>1</v>
          </cell>
          <cell r="V261" t="str">
            <v>https://search-rtdc-monitor-bjffxe2xuh6vdkpspy63sjmuny.us-east-1.es.amazonaws.com/_plugin/kibana/#/discover/Steve-Slow-Train-Analysis-(2080s-and-2083s)?_g=(refreshInterval:(display:Off,section:0,value:0),time:(from:'2016-07-30 19:17:55-0600',mode:absolute,to:'2016-07-30 21:32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61" t="str">
            <v>N</v>
          </cell>
          <cell r="X261">
            <v>1</v>
          </cell>
          <cell r="Y261">
            <v>9.6199999999999994E-2</v>
          </cell>
          <cell r="Z261">
            <v>5.7606000000000002</v>
          </cell>
          <cell r="AA261">
            <v>5.6644000000000005</v>
          </cell>
          <cell r="AB261" t="e">
            <v>#N/A</v>
          </cell>
          <cell r="AC261" t="e">
            <v>#N/A</v>
          </cell>
          <cell r="AD261" t="str">
            <v>1889-30</v>
          </cell>
          <cell r="AE261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62">
          <cell r="A262" t="str">
            <v>1890-30</v>
          </cell>
          <cell r="B262">
            <v>4037</v>
          </cell>
          <cell r="C262" t="str">
            <v>DE.1.0.7.0</v>
          </cell>
          <cell r="D262" t="str">
            <v>300:58655</v>
          </cell>
          <cell r="E262">
            <v>42581.84233796296</v>
          </cell>
          <cell r="F262">
            <v>42581.843634259261</v>
          </cell>
          <cell r="G262">
            <v>1</v>
          </cell>
          <cell r="H262" t="str">
            <v>204:773</v>
          </cell>
          <cell r="I262">
            <v>42581.855393518519</v>
          </cell>
          <cell r="J262">
            <v>0</v>
          </cell>
          <cell r="K262" t="str">
            <v>4037/4038</v>
          </cell>
          <cell r="L262" t="str">
            <v>DE LA ROSA</v>
          </cell>
          <cell r="M262">
            <v>1.1759259257814847E-2</v>
          </cell>
          <cell r="N262">
            <v>16.93333333125338</v>
          </cell>
          <cell r="S262">
            <v>1</v>
          </cell>
          <cell r="T262" t="str">
            <v>Southbound</v>
          </cell>
          <cell r="U262">
            <v>1</v>
          </cell>
          <cell r="V262" t="str">
            <v>https://search-rtdc-monitor-bjffxe2xuh6vdkpspy63sjmuny.us-east-1.es.amazonaws.com/_plugin/kibana/#/discover/Steve-Slow-Train-Analysis-(2080s-and-2083s)?_g=(refreshInterval:(display:Off,section:0,value:0),time:(from:'2016-07-30 19:12:58-0600',mode:absolute,to:'2016-07-30 21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62" t="str">
            <v>N</v>
          </cell>
          <cell r="X262">
            <v>1</v>
          </cell>
          <cell r="Y262">
            <v>5.8654999999999999</v>
          </cell>
          <cell r="Z262">
            <v>7.7299999999999994E-2</v>
          </cell>
          <cell r="AA262">
            <v>5.7881999999999998</v>
          </cell>
          <cell r="AB262" t="e">
            <v>#N/A</v>
          </cell>
          <cell r="AC262" t="e">
            <v>#N/A</v>
          </cell>
          <cell r="AD262" t="str">
            <v>1890-30</v>
          </cell>
          <cell r="AE262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63">
          <cell r="A263" t="str">
            <v>1891-30</v>
          </cell>
          <cell r="B263">
            <v>4038</v>
          </cell>
          <cell r="C263" t="str">
            <v>DE.1.0.7.0</v>
          </cell>
          <cell r="D263" t="str">
            <v>204:1051</v>
          </cell>
          <cell r="E263">
            <v>42581.857708333337</v>
          </cell>
          <cell r="F263">
            <v>42581.859247685185</v>
          </cell>
          <cell r="G263">
            <v>2</v>
          </cell>
          <cell r="H263" t="str">
            <v>300:58969</v>
          </cell>
          <cell r="I263">
            <v>42581.87232638889</v>
          </cell>
          <cell r="J263">
            <v>0</v>
          </cell>
          <cell r="K263" t="str">
            <v>4037/4038</v>
          </cell>
          <cell r="L263" t="str">
            <v>DE LA ROSA</v>
          </cell>
          <cell r="M263">
            <v>1.3078703705104999E-2</v>
          </cell>
          <cell r="N263">
            <v>18.833333335351199</v>
          </cell>
          <cell r="S263">
            <v>1</v>
          </cell>
          <cell r="T263" t="str">
            <v>NorthBound</v>
          </cell>
          <cell r="U263">
            <v>1</v>
          </cell>
          <cell r="V263" t="str">
            <v>https://search-rtdc-monitor-bjffxe2xuh6vdkpspy63sjmuny.us-east-1.es.amazonaws.com/_plugin/kibana/#/discover/Steve-Slow-Train-Analysis-(2080s-and-2083s)?_g=(refreshInterval:(display:Off,section:0,value:0),time:(from:'2016-07-30 19:35:06-0600',mode:absolute,to:'2016-07-30 21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63" t="str">
            <v>N</v>
          </cell>
          <cell r="X263">
            <v>1</v>
          </cell>
          <cell r="Y263">
            <v>0.1051</v>
          </cell>
          <cell r="Z263">
            <v>5.8968999999999996</v>
          </cell>
          <cell r="AA263">
            <v>5.7917999999999994</v>
          </cell>
          <cell r="AB263" t="e">
            <v>#N/A</v>
          </cell>
          <cell r="AC263" t="e">
            <v>#N/A</v>
          </cell>
          <cell r="AD263" t="str">
            <v>1891-30</v>
          </cell>
          <cell r="AE263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64">
          <cell r="A264" t="str">
            <v>1892-30</v>
          </cell>
          <cell r="B264">
            <v>4026</v>
          </cell>
          <cell r="C264" t="str">
            <v>DE.1.0.7.0</v>
          </cell>
          <cell r="D264" t="str">
            <v>300:58647</v>
          </cell>
          <cell r="E264">
            <v>42581.855300925927</v>
          </cell>
          <cell r="F264">
            <v>42581.856365740743</v>
          </cell>
          <cell r="G264">
            <v>1</v>
          </cell>
          <cell r="H264" t="str">
            <v>204:694</v>
          </cell>
          <cell r="I264">
            <v>42581.870034722226</v>
          </cell>
          <cell r="J264">
            <v>0</v>
          </cell>
          <cell r="K264" t="str">
            <v>4025/4026</v>
          </cell>
          <cell r="L264" t="str">
            <v>STAMBAUGH</v>
          </cell>
          <cell r="M264">
            <v>1.3668981482624076E-2</v>
          </cell>
          <cell r="N264">
            <v>19.68333333497867</v>
          </cell>
          <cell r="S264">
            <v>1</v>
          </cell>
          <cell r="T264" t="str">
            <v>Southbound</v>
          </cell>
          <cell r="U264">
            <v>1</v>
          </cell>
          <cell r="V264" t="str">
            <v>https://search-rtdc-monitor-bjffxe2xuh6vdkpspy63sjmuny.us-east-1.es.amazonaws.com/_plugin/kibana/#/discover/Steve-Slow-Train-Analysis-(2080s-and-2083s)?_g=(refreshInterval:(display:Off,section:0,value:0),time:(from:'2016-07-30 19:31:38-0600',mode:absolute,to:'2016-07-30 21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64" t="str">
            <v>N</v>
          </cell>
          <cell r="X264">
            <v>1</v>
          </cell>
          <cell r="Y264">
            <v>5.8647</v>
          </cell>
          <cell r="Z264">
            <v>6.9400000000000003E-2</v>
          </cell>
          <cell r="AA264">
            <v>5.7953000000000001</v>
          </cell>
          <cell r="AB264" t="e">
            <v>#N/A</v>
          </cell>
          <cell r="AC264" t="e">
            <v>#N/A</v>
          </cell>
          <cell r="AD264" t="str">
            <v>1892-30</v>
          </cell>
          <cell r="AE264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65">
          <cell r="A265" t="str">
            <v>1893-30</v>
          </cell>
          <cell r="B265">
            <v>4025</v>
          </cell>
          <cell r="C265" t="str">
            <v>DE.1.0.7.0</v>
          </cell>
          <cell r="D265" t="str">
            <v>204:965</v>
          </cell>
          <cell r="E265">
            <v>42581.873865740738</v>
          </cell>
          <cell r="F265">
            <v>42581.874513888892</v>
          </cell>
          <cell r="G265">
            <v>0</v>
          </cell>
          <cell r="H265" t="str">
            <v>300:58992</v>
          </cell>
          <cell r="I265">
            <v>42581.886817129627</v>
          </cell>
          <cell r="J265">
            <v>1</v>
          </cell>
          <cell r="K265" t="str">
            <v>4025/4026</v>
          </cell>
          <cell r="L265" t="str">
            <v>STAMBAUGH</v>
          </cell>
          <cell r="M265">
            <v>1.2303240735491272E-2</v>
          </cell>
          <cell r="N265">
            <v>17.716666659107432</v>
          </cell>
          <cell r="S265">
            <v>1</v>
          </cell>
          <cell r="T265" t="str">
            <v>NorthBound</v>
          </cell>
          <cell r="U265">
            <v>1</v>
          </cell>
          <cell r="V265" t="str">
            <v>https://search-rtdc-monitor-bjffxe2xuh6vdkpspy63sjmuny.us-east-1.es.amazonaws.com/_plugin/kibana/#/discover/Steve-Slow-Train-Analysis-(2080s-and-2083s)?_g=(refreshInterval:(display:Off,section:0,value:0),time:(from:'2016-07-30 19:58:22-0600',mode:absolute,to:'2016-07-30 22:17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65" t="str">
            <v>N</v>
          </cell>
          <cell r="X265">
            <v>1</v>
          </cell>
          <cell r="Y265">
            <v>9.6500000000000002E-2</v>
          </cell>
          <cell r="Z265">
            <v>5.8992000000000004</v>
          </cell>
          <cell r="AA265">
            <v>5.8027000000000006</v>
          </cell>
          <cell r="AB265" t="e">
            <v>#N/A</v>
          </cell>
          <cell r="AC265" t="e">
            <v>#N/A</v>
          </cell>
          <cell r="AD265" t="str">
            <v>1893-30</v>
          </cell>
          <cell r="AE265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66">
          <cell r="A266" t="str">
            <v>1894-30</v>
          </cell>
          <cell r="B266">
            <v>4019</v>
          </cell>
          <cell r="C266" t="str">
            <v>DE.1.0.7.0</v>
          </cell>
          <cell r="D266" t="str">
            <v>300:58653</v>
          </cell>
          <cell r="E266">
            <v>42581.869201388887</v>
          </cell>
          <cell r="F266">
            <v>42581.869976851849</v>
          </cell>
          <cell r="G266">
            <v>1</v>
          </cell>
          <cell r="H266" t="str">
            <v>204:689</v>
          </cell>
          <cell r="I266">
            <v>42581.883750000001</v>
          </cell>
          <cell r="J266">
            <v>0</v>
          </cell>
          <cell r="K266" t="str">
            <v>4019/4020</v>
          </cell>
          <cell r="L266" t="str">
            <v>ADANE</v>
          </cell>
          <cell r="M266">
            <v>1.3773148151813075E-2</v>
          </cell>
          <cell r="N266">
            <v>19.833333338610828</v>
          </cell>
          <cell r="S266">
            <v>1</v>
          </cell>
          <cell r="T266" t="str">
            <v>Southbound</v>
          </cell>
          <cell r="U266">
            <v>1</v>
          </cell>
          <cell r="V266" t="str">
            <v>https://search-rtdc-monitor-bjffxe2xuh6vdkpspy63sjmuny.us-east-1.es.amazonaws.com/_plugin/kibana/#/discover/Steve-Slow-Train-Analysis-(2080s-and-2083s)?_g=(refreshInterval:(display:Off,section:0,value:0),time:(from:'2016-07-30 19:51:39-0600',mode:absolute,to:'2016-07-30 22:12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66" t="str">
            <v>N</v>
          </cell>
          <cell r="X266">
            <v>1</v>
          </cell>
          <cell r="Y266">
            <v>5.8653000000000004</v>
          </cell>
          <cell r="Z266">
            <v>6.8900000000000003E-2</v>
          </cell>
          <cell r="AA266">
            <v>5.7964000000000002</v>
          </cell>
          <cell r="AB266" t="e">
            <v>#N/A</v>
          </cell>
          <cell r="AC266" t="e">
            <v>#N/A</v>
          </cell>
          <cell r="AD266" t="str">
            <v>1894-30</v>
          </cell>
          <cell r="AE266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67">
          <cell r="A267" t="str">
            <v>1895-30</v>
          </cell>
          <cell r="B267">
            <v>4020</v>
          </cell>
          <cell r="C267" t="str">
            <v>DE.1.0.7.0</v>
          </cell>
          <cell r="D267" t="str">
            <v>204:965</v>
          </cell>
          <cell r="E267">
            <v>42581.888067129628</v>
          </cell>
          <cell r="F267">
            <v>42581.888865740744</v>
          </cell>
          <cell r="G267">
            <v>1</v>
          </cell>
          <cell r="H267" t="str">
            <v>300:24159</v>
          </cell>
          <cell r="I267">
            <v>42581.895370370374</v>
          </cell>
          <cell r="J267">
            <v>0</v>
          </cell>
          <cell r="K267" t="str">
            <v>4019/4020</v>
          </cell>
          <cell r="L267" t="str">
            <v>ADANE</v>
          </cell>
          <cell r="M267">
            <v>6.5046296294895001E-3</v>
          </cell>
          <cell r="N267">
            <v>17</v>
          </cell>
          <cell r="S267">
            <v>1</v>
          </cell>
          <cell r="T267" t="str">
            <v>NorthBound</v>
          </cell>
          <cell r="U267">
            <v>1</v>
          </cell>
          <cell r="V267" t="str">
            <v>https://search-rtdc-monitor-bjffxe2xuh6vdkpspy63sjmuny.us-east-1.es.amazonaws.com/_plugin/kibana/#/discover/Steve-Slow-Train-Analysis-(2080s-and-2083s)?_g=(refreshInterval:(display:Off,section:0,value:0),time:(from:'2016-07-30 20:18:49-0600',mode:absolute,to:'2016-07-30 22:29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67" t="str">
            <v>N</v>
          </cell>
          <cell r="X267">
            <v>1</v>
          </cell>
          <cell r="Y267">
            <v>9.6500000000000002E-2</v>
          </cell>
          <cell r="Z267">
            <v>5.8</v>
          </cell>
          <cell r="AA267">
            <v>5.7035</v>
          </cell>
          <cell r="AB267" t="e">
            <v>#N/A</v>
          </cell>
          <cell r="AC267" t="e">
            <v>#N/A</v>
          </cell>
          <cell r="AD267" t="str">
            <v>1895-30</v>
          </cell>
          <cell r="AE267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68">
          <cell r="A268" t="str">
            <v>1896-30</v>
          </cell>
          <cell r="B268">
            <v>4037</v>
          </cell>
          <cell r="C268" t="str">
            <v>DE.1.0.7.0</v>
          </cell>
          <cell r="D268" t="str">
            <v>300:58651</v>
          </cell>
          <cell r="E268">
            <v>42581.873668981483</v>
          </cell>
          <cell r="F268">
            <v>42581.874791666669</v>
          </cell>
          <cell r="G268">
            <v>1</v>
          </cell>
          <cell r="H268" t="str">
            <v>204:708</v>
          </cell>
          <cell r="I268">
            <v>42581.897129629629</v>
          </cell>
          <cell r="J268">
            <v>0</v>
          </cell>
          <cell r="K268" t="str">
            <v>4037/4038</v>
          </cell>
          <cell r="L268" t="str">
            <v>DE LA ROSA</v>
          </cell>
          <cell r="M268">
            <v>2.233796296059154E-2</v>
          </cell>
          <cell r="N268">
            <v>32.166666663251817</v>
          </cell>
          <cell r="S268">
            <v>1</v>
          </cell>
          <cell r="T268" t="str">
            <v>Southbound</v>
          </cell>
          <cell r="U268">
            <v>1</v>
          </cell>
          <cell r="V268" t="str">
            <v>https://search-rtdc-monitor-bjffxe2xuh6vdkpspy63sjmuny.us-east-1.es.amazonaws.com/_plugin/kibana/#/discover/Steve-Slow-Train-Analysis-(2080s-and-2083s)?_g=(refreshInterval:(display:Off,section:0,value:0),time:(from:'2016-07-30 19:58:05-0600',mode:absolute,to:'2016-07-30 22:31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68" t="str">
            <v>N</v>
          </cell>
          <cell r="X268">
            <v>1</v>
          </cell>
          <cell r="Y268">
            <v>5.8651</v>
          </cell>
          <cell r="Z268">
            <v>7.0800000000000002E-2</v>
          </cell>
          <cell r="AA268">
            <v>5.7942999999999998</v>
          </cell>
          <cell r="AB268" t="e">
            <v>#N/A</v>
          </cell>
          <cell r="AC268" t="e">
            <v>#N/A</v>
          </cell>
          <cell r="AD268" t="str">
            <v>1896-30</v>
          </cell>
          <cell r="AE268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69">
          <cell r="A269" t="str">
            <v>1897-30</v>
          </cell>
          <cell r="B269">
            <v>4038</v>
          </cell>
          <cell r="C269" t="str">
            <v>DE.1.0.7.0</v>
          </cell>
          <cell r="D269" t="str">
            <v>204:988</v>
          </cell>
          <cell r="E269">
            <v>42581.900752314818</v>
          </cell>
          <cell r="F269">
            <v>42581.902361111112</v>
          </cell>
          <cell r="G269">
            <v>2</v>
          </cell>
          <cell r="H269" t="str">
            <v>300:58933</v>
          </cell>
          <cell r="I269">
            <v>42581.916828703703</v>
          </cell>
          <cell r="J269">
            <v>0</v>
          </cell>
          <cell r="K269" t="str">
            <v>4037/4038</v>
          </cell>
          <cell r="L269" t="str">
            <v>DE LA ROSA</v>
          </cell>
          <cell r="M269">
            <v>1.4467592591245193E-2</v>
          </cell>
          <cell r="N269">
            <v>20.833333331393078</v>
          </cell>
          <cell r="S269">
            <v>1</v>
          </cell>
          <cell r="T269" t="str">
            <v>NorthBound</v>
          </cell>
          <cell r="U269">
            <v>1</v>
          </cell>
          <cell r="V269" t="str">
            <v>https://search-rtdc-monitor-bjffxe2xuh6vdkpspy63sjmuny.us-east-1.es.amazonaws.com/_plugin/kibana/#/discover/Steve-Slow-Train-Analysis-(2080s-and-2083s)?_g=(refreshInterval:(display:Off,section:0,value:0),time:(from:'2016-07-30 20:37:05-0600',mode:absolute,to:'2016-07-30 23:00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69" t="str">
            <v>N</v>
          </cell>
          <cell r="X269">
            <v>1</v>
          </cell>
          <cell r="Y269">
            <v>9.8799999999999999E-2</v>
          </cell>
          <cell r="Z269">
            <v>5.8933</v>
          </cell>
          <cell r="AA269">
            <v>5.7945000000000002</v>
          </cell>
          <cell r="AB269" t="e">
            <v>#N/A</v>
          </cell>
          <cell r="AC269" t="e">
            <v>#N/A</v>
          </cell>
          <cell r="AD269" t="str">
            <v>1897-30</v>
          </cell>
          <cell r="AE269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70">
          <cell r="A270" t="str">
            <v>1898-30</v>
          </cell>
          <cell r="B270">
            <v>4026</v>
          </cell>
          <cell r="C270" t="str">
            <v>DE.1.0.7.0</v>
          </cell>
          <cell r="D270" t="str">
            <v>204:988</v>
          </cell>
          <cell r="E270">
            <v>42581.900752314818</v>
          </cell>
          <cell r="F270">
            <v>42581.900393518517</v>
          </cell>
          <cell r="G270">
            <v>2</v>
          </cell>
          <cell r="H270" t="str">
            <v>300:58933</v>
          </cell>
          <cell r="I270">
            <v>42581.911412037036</v>
          </cell>
          <cell r="J270">
            <v>0</v>
          </cell>
          <cell r="K270" t="str">
            <v>4025/4026</v>
          </cell>
          <cell r="L270" t="str">
            <v>STAMBAUGH</v>
          </cell>
          <cell r="M270">
            <v>1.1018518518540077E-2</v>
          </cell>
          <cell r="N270">
            <v>15.866666666697711</v>
          </cell>
          <cell r="S270">
            <v>1</v>
          </cell>
          <cell r="T270" t="str">
            <v>Southbound</v>
          </cell>
          <cell r="U270">
            <v>1</v>
          </cell>
          <cell r="V270" t="str">
            <v>https://search-rtdc-monitor-bjffxe2xuh6vdkpspy63sjmuny.us-east-1.es.amazonaws.com/_plugin/kibana/#/discover/Steve-Slow-Train-Analysis-(2080s-and-2083s)?_g=(refreshInterval:(display:Off,section:0,value:0),time:(from:'2016-07-30 20:37:05-0600',mode:absolute,to:'2016-07-30 22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70" t="str">
            <v>N</v>
          </cell>
          <cell r="X270">
            <v>1</v>
          </cell>
          <cell r="Y270">
            <v>5.9</v>
          </cell>
          <cell r="Z270">
            <v>0.08</v>
          </cell>
          <cell r="AA270">
            <v>5.82</v>
          </cell>
          <cell r="AB270" t="e">
            <v>#N/A</v>
          </cell>
          <cell r="AC270" t="e">
            <v>#N/A</v>
          </cell>
          <cell r="AD270" t="str">
            <v>1898-30</v>
          </cell>
          <cell r="AE270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71">
          <cell r="A271" t="str">
            <v>1899-30</v>
          </cell>
          <cell r="B271">
            <v>4025</v>
          </cell>
          <cell r="C271" t="str">
            <v>DE.1.0.7.0</v>
          </cell>
          <cell r="D271" t="str">
            <v>204:1105</v>
          </cell>
          <cell r="E271">
            <v>42581.916064814817</v>
          </cell>
          <cell r="F271">
            <v>42581.917002314818</v>
          </cell>
          <cell r="G271">
            <v>1</v>
          </cell>
          <cell r="H271" t="str">
            <v>300:58929</v>
          </cell>
          <cell r="I271">
            <v>42581.928391203706</v>
          </cell>
          <cell r="J271">
            <v>0</v>
          </cell>
          <cell r="K271" t="str">
            <v>4025/4026</v>
          </cell>
          <cell r="L271" t="str">
            <v>STAMBAUGH</v>
          </cell>
          <cell r="M271">
            <v>1.1388888888177462E-2</v>
          </cell>
          <cell r="N271">
            <v>16.399999998975545</v>
          </cell>
          <cell r="S271">
            <v>1</v>
          </cell>
          <cell r="T271" t="str">
            <v>NorthBound</v>
          </cell>
          <cell r="U271">
            <v>1</v>
          </cell>
          <cell r="V271" t="str">
            <v>https://search-rtdc-monitor-bjffxe2xuh6vdkpspy63sjmuny.us-east-1.es.amazonaws.com/_plugin/kibana/#/discover/Steve-Slow-Train-Analysis-(2080s-and-2083s)?_g=(refreshInterval:(display:Off,section:0,value:0),time:(from:'2016-07-30 20:59:08-0600',mode:absolute,to:'2016-07-30 23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71" t="str">
            <v>N</v>
          </cell>
          <cell r="X271">
            <v>1</v>
          </cell>
          <cell r="Y271">
            <v>0.1105</v>
          </cell>
          <cell r="Z271">
            <v>5.8929</v>
          </cell>
          <cell r="AA271">
            <v>5.7824</v>
          </cell>
          <cell r="AB271" t="e">
            <v>#N/A</v>
          </cell>
          <cell r="AC271" t="e">
            <v>#N/A</v>
          </cell>
          <cell r="AD271" t="str">
            <v>1899-30</v>
          </cell>
          <cell r="AE271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72">
          <cell r="A272" t="str">
            <v>1900-30</v>
          </cell>
          <cell r="B272">
            <v>4019</v>
          </cell>
          <cell r="C272" t="str">
            <v>DE.1.0.7.0</v>
          </cell>
          <cell r="D272" t="str">
            <v>300:58608</v>
          </cell>
          <cell r="E272">
            <v>42581.913726851853</v>
          </cell>
          <cell r="F272">
            <v>42581.914976851855</v>
          </cell>
          <cell r="G272">
            <v>1</v>
          </cell>
          <cell r="H272" t="str">
            <v>204:726</v>
          </cell>
          <cell r="I272">
            <v>42581.92690972222</v>
          </cell>
          <cell r="J272">
            <v>1</v>
          </cell>
          <cell r="K272" t="str">
            <v>4019/4020</v>
          </cell>
          <cell r="L272" t="str">
            <v>ADANE</v>
          </cell>
          <cell r="M272">
            <v>1.1932870365853887E-2</v>
          </cell>
          <cell r="N272">
            <v>17.183333326829597</v>
          </cell>
          <cell r="S272">
            <v>1</v>
          </cell>
          <cell r="T272" t="str">
            <v>Southbound</v>
          </cell>
          <cell r="U272">
            <v>1</v>
          </cell>
          <cell r="V272" t="str">
            <v>https://search-rtdc-monitor-bjffxe2xuh6vdkpspy63sjmuny.us-east-1.es.amazonaws.com/_plugin/kibana/#/discover/Steve-Slow-Train-Analysis-(2080s-and-2083s)?_g=(refreshInterval:(display:Off,section:0,value:0),time:(from:'2016-07-30 20:55:46-0600',mode:absolute,to:'2016-07-30 23:14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72" t="str">
            <v>N</v>
          </cell>
          <cell r="X272">
            <v>1</v>
          </cell>
          <cell r="Y272">
            <v>5.8608000000000002</v>
          </cell>
          <cell r="Z272">
            <v>7.2599999999999998E-2</v>
          </cell>
          <cell r="AA272">
            <v>5.7881999999999998</v>
          </cell>
          <cell r="AB272" t="e">
            <v>#N/A</v>
          </cell>
          <cell r="AC272" t="e">
            <v>#N/A</v>
          </cell>
          <cell r="AD272" t="str">
            <v>1900-30</v>
          </cell>
          <cell r="AE272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73">
          <cell r="A273" t="str">
            <v>1901-30</v>
          </cell>
          <cell r="B273">
            <v>4020</v>
          </cell>
          <cell r="C273" t="str">
            <v>DE.1.0.7.0</v>
          </cell>
          <cell r="D273" t="str">
            <v>204:1013</v>
          </cell>
          <cell r="E273">
            <v>42581.932546296295</v>
          </cell>
          <cell r="F273">
            <v>42581.933761574073</v>
          </cell>
          <cell r="G273">
            <v>1</v>
          </cell>
          <cell r="H273" t="str">
            <v>300:58924</v>
          </cell>
          <cell r="I273">
            <v>42581.944861111115</v>
          </cell>
          <cell r="J273">
            <v>0</v>
          </cell>
          <cell r="K273" t="str">
            <v>4019/4020</v>
          </cell>
          <cell r="L273" t="str">
            <v>STORY</v>
          </cell>
          <cell r="M273">
            <v>1.1099537041445728E-2</v>
          </cell>
          <cell r="N273">
            <v>15.983333339681849</v>
          </cell>
          <cell r="S273">
            <v>1</v>
          </cell>
          <cell r="T273" t="str">
            <v>NorthBound</v>
          </cell>
          <cell r="U273">
            <v>1</v>
          </cell>
          <cell r="V273" t="str">
            <v>https://search-rtdc-monitor-bjffxe2xuh6vdkpspy63sjmuny.us-east-1.es.amazonaws.com/_plugin/kibana/#/discover/Steve-Slow-Train-Analysis-(2080s-and-2083s)?_g=(refreshInterval:(display:Off,section:0,value:0),time:(from:'2016-07-30 21:22:52-0600',mode:absolute,to:'2016-07-30 23:40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73" t="str">
            <v>N</v>
          </cell>
          <cell r="X273">
            <v>1</v>
          </cell>
          <cell r="Y273">
            <v>0.1013</v>
          </cell>
          <cell r="Z273">
            <v>5.8924000000000003</v>
          </cell>
          <cell r="AA273">
            <v>5.7911000000000001</v>
          </cell>
          <cell r="AB273" t="e">
            <v>#N/A</v>
          </cell>
          <cell r="AC273" t="e">
            <v>#N/A</v>
          </cell>
          <cell r="AD273" t="str">
            <v>1901-30</v>
          </cell>
          <cell r="AE273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74">
          <cell r="A274" t="str">
            <v>1902-30</v>
          </cell>
          <cell r="B274">
            <v>4037</v>
          </cell>
          <cell r="C274" t="str">
            <v>DE.1.0.7.0</v>
          </cell>
          <cell r="D274" t="str">
            <v>300:58615</v>
          </cell>
          <cell r="E274">
            <v>42581.924675925926</v>
          </cell>
          <cell r="F274">
            <v>42581.92627314815</v>
          </cell>
          <cell r="G274">
            <v>2</v>
          </cell>
          <cell r="H274" t="str">
            <v>204:708</v>
          </cell>
          <cell r="I274">
            <v>42581.939479166664</v>
          </cell>
          <cell r="J274">
            <v>0</v>
          </cell>
          <cell r="K274" t="str">
            <v>4037/4038</v>
          </cell>
          <cell r="L274" t="str">
            <v>DE LA ROSA</v>
          </cell>
          <cell r="M274">
            <v>1.3206018513301387E-2</v>
          </cell>
          <cell r="N274">
            <v>19.016666659153998</v>
          </cell>
          <cell r="S274">
            <v>1</v>
          </cell>
          <cell r="T274" t="str">
            <v>Southbound</v>
          </cell>
          <cell r="U274">
            <v>1</v>
          </cell>
          <cell r="V274" t="str">
            <v>https://search-rtdc-monitor-bjffxe2xuh6vdkpspy63sjmuny.us-east-1.es.amazonaws.com/_plugin/kibana/#/discover/Steve-Slow-Train-Analysis-(2080s-and-2083s)?_g=(refreshInterval:(display:Off,section:0,value:0),time:(from:'2016-07-30 21:11:32-0600',mode:absolute,to:'2016-07-30 23:32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74" t="str">
            <v>N</v>
          </cell>
          <cell r="X274">
            <v>1</v>
          </cell>
          <cell r="Y274">
            <v>5.8615000000000004</v>
          </cell>
          <cell r="Z274">
            <v>7.0800000000000002E-2</v>
          </cell>
          <cell r="AA274">
            <v>5.7907000000000002</v>
          </cell>
          <cell r="AB274" t="e">
            <v>#N/A</v>
          </cell>
          <cell r="AC274" t="e">
            <v>#N/A</v>
          </cell>
          <cell r="AD274" t="str">
            <v>1902-30</v>
          </cell>
          <cell r="AE274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75">
          <cell r="A275" t="str">
            <v>1903-30</v>
          </cell>
          <cell r="B275">
            <v>4038</v>
          </cell>
          <cell r="C275" t="str">
            <v>DE.1.0.7.0</v>
          </cell>
          <cell r="D275" t="str">
            <v>204:1006</v>
          </cell>
          <cell r="E275">
            <v>42581.943414351852</v>
          </cell>
          <cell r="F275">
            <v>42581.944502314815</v>
          </cell>
          <cell r="G275">
            <v>1</v>
          </cell>
          <cell r="H275" t="str">
            <v>300:58948</v>
          </cell>
          <cell r="I275">
            <v>42581.954965277779</v>
          </cell>
          <cell r="J275">
            <v>1</v>
          </cell>
          <cell r="K275" t="str">
            <v>4037/4038</v>
          </cell>
          <cell r="L275" t="str">
            <v>DE LA ROSA</v>
          </cell>
          <cell r="M275">
            <v>1.0462962964083999E-2</v>
          </cell>
          <cell r="N275">
            <v>15.066666668280959</v>
          </cell>
          <cell r="S275">
            <v>1</v>
          </cell>
          <cell r="T275" t="str">
            <v>NorthBound</v>
          </cell>
          <cell r="U275">
            <v>1</v>
          </cell>
          <cell r="V275" t="str">
            <v>https://search-rtdc-monitor-bjffxe2xuh6vdkpspy63sjmuny.us-east-1.es.amazonaws.com/_plugin/kibana/#/discover/Steve-Slow-Train-Analysis-(2080s-and-2083s)?_g=(refreshInterval:(display:Off,section:0,value:0),time:(from:'2016-07-30 21:38:31-0600',mode:absolute,to:'2016-07-30 23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75" t="str">
            <v>N</v>
          </cell>
          <cell r="X275">
            <v>1</v>
          </cell>
          <cell r="Y275">
            <v>0.10059999999999999</v>
          </cell>
          <cell r="Z275">
            <v>5.8948</v>
          </cell>
          <cell r="AA275">
            <v>5.7942</v>
          </cell>
          <cell r="AB275" t="e">
            <v>#N/A</v>
          </cell>
          <cell r="AC275" t="e">
            <v>#N/A</v>
          </cell>
          <cell r="AD275" t="str">
            <v>1903-30</v>
          </cell>
          <cell r="AE275" t="str">
    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    </cell>
        </row>
        <row r="276">
          <cell r="A276" t="str">
            <v>1904-30</v>
          </cell>
          <cell r="B276">
            <v>4026</v>
          </cell>
          <cell r="C276" t="str">
            <v>DE.1.0.7.0</v>
          </cell>
          <cell r="D276" t="str">
            <v>300:58609</v>
          </cell>
          <cell r="E276">
            <v>42581.94121527778</v>
          </cell>
          <cell r="F276">
            <v>42581.941967592589</v>
          </cell>
          <cell r="G276">
            <v>1</v>
          </cell>
          <cell r="H276" t="str">
            <v>204:675</v>
          </cell>
          <cell r="I276">
            <v>42581.954236111109</v>
          </cell>
          <cell r="J276">
            <v>0</v>
          </cell>
          <cell r="K276" t="str">
            <v>4025/4026</v>
          </cell>
          <cell r="L276" t="str">
            <v>STAMBAUGH</v>
          </cell>
          <cell r="M276">
            <v>1.226851851970423E-2</v>
          </cell>
          <cell r="N276">
            <v>17.666666668374091</v>
          </cell>
          <cell r="S276">
            <v>1</v>
          </cell>
          <cell r="T276" t="str">
            <v>Southbound</v>
          </cell>
          <cell r="U276">
            <v>1</v>
          </cell>
          <cell r="V276" t="str">
            <v>https://search-rtdc-monitor-bjffxe2xuh6vdkpspy63sjmuny.us-east-1.es.amazonaws.com/_plugin/kibana/#/discover/Steve-Slow-Train-Analysis-(2080s-and-2083s)?_g=(refreshInterval:(display:Off,section:0,value:0),time:(from:'2016-07-30 21:35:21-0600',mode:absolute,to:'2016-07-30 23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76" t="str">
            <v>N</v>
          </cell>
          <cell r="X276">
            <v>1</v>
          </cell>
          <cell r="Y276">
            <v>5.8609</v>
          </cell>
          <cell r="Z276">
            <v>6.7500000000000004E-2</v>
          </cell>
          <cell r="AA276">
            <v>5.7934000000000001</v>
          </cell>
          <cell r="AB276" t="e">
            <v>#N/A</v>
          </cell>
          <cell r="AC276" t="e">
            <v>#N/A</v>
          </cell>
          <cell r="AD276" t="str">
            <v>1904-30</v>
          </cell>
          <cell r="AE276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77">
          <cell r="A277" t="str">
            <v>1905-30</v>
          </cell>
          <cell r="B277">
            <v>4025</v>
          </cell>
          <cell r="C277" t="str">
            <v>DE.1.0.7.0</v>
          </cell>
          <cell r="D277" t="str">
            <v>204:969</v>
          </cell>
          <cell r="E277">
            <v>42581.957256944443</v>
          </cell>
          <cell r="F277">
            <v>42581.95821759259</v>
          </cell>
          <cell r="G277">
            <v>1</v>
          </cell>
          <cell r="H277" t="str">
            <v>300:58890</v>
          </cell>
          <cell r="I277">
            <v>42581.970069444447</v>
          </cell>
          <cell r="J277">
            <v>1</v>
          </cell>
          <cell r="K277" t="str">
            <v>4025/4026</v>
          </cell>
          <cell r="L277" t="str">
            <v>STAMBAUGH</v>
          </cell>
          <cell r="M277">
            <v>1.1851851857500151E-2</v>
          </cell>
          <cell r="N277">
            <v>17.066666674800217</v>
          </cell>
          <cell r="S277">
            <v>1</v>
          </cell>
          <cell r="T277" t="str">
            <v>NorthBound</v>
          </cell>
          <cell r="U277">
            <v>1</v>
          </cell>
          <cell r="V277" t="str">
            <v>https://search-rtdc-monitor-bjffxe2xuh6vdkpspy63sjmuny.us-east-1.es.amazonaws.com/_plugin/kibana/#/discover/Steve-Slow-Train-Analysis-(2080s-and-2083s)?_g=(refreshInterval:(display:Off,section:0,value:0),time:(from:'2016-07-30 21:58:27-0600',mode:absolute,to:'2016-07-31 00:16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77" t="str">
            <v>N</v>
          </cell>
          <cell r="X277">
            <v>1</v>
          </cell>
          <cell r="Y277">
            <v>9.69E-2</v>
          </cell>
          <cell r="Z277">
            <v>5.8890000000000002</v>
          </cell>
          <cell r="AA277">
            <v>5.7921000000000005</v>
          </cell>
          <cell r="AB277" t="e">
            <v>#N/A</v>
          </cell>
          <cell r="AC277" t="e">
            <v>#N/A</v>
          </cell>
          <cell r="AD277" t="str">
            <v>1905-30</v>
          </cell>
          <cell r="AE277" t="str">
    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    </cell>
        </row>
        <row r="278">
          <cell r="A278" t="str">
            <v>1906-30</v>
          </cell>
          <cell r="B278">
            <v>4019</v>
          </cell>
          <cell r="C278" t="str">
            <v>DE.1.0.7.0</v>
          </cell>
          <cell r="D278" t="str">
            <v>300:58608</v>
          </cell>
          <cell r="E278">
            <v>42581.947268518517</v>
          </cell>
          <cell r="F278">
            <v>42581.948888888888</v>
          </cell>
          <cell r="G278">
            <v>2</v>
          </cell>
          <cell r="H278" t="str">
            <v>204:776</v>
          </cell>
          <cell r="I278">
            <v>42581.96802083333</v>
          </cell>
          <cell r="J278">
            <v>1</v>
          </cell>
          <cell r="K278" t="str">
            <v>4019/4020</v>
          </cell>
          <cell r="L278" t="str">
            <v>STORY</v>
          </cell>
          <cell r="M278">
            <v>1.9131944442051463E-2</v>
          </cell>
          <cell r="N278">
            <v>27.549999996554106</v>
          </cell>
          <cell r="S278">
            <v>1</v>
          </cell>
          <cell r="T278" t="str">
            <v>Southbound</v>
          </cell>
          <cell r="U278">
            <v>1</v>
          </cell>
          <cell r="V278" t="str">
            <v>https://search-rtdc-monitor-bjffxe2xuh6vdkpspy63sjmuny.us-east-1.es.amazonaws.com/_plugin/kibana/#/discover/Steve-Slow-Train-Analysis-(2080s-and-2083s)?_g=(refreshInterval:(display:Off,section:0,value:0),time:(from:'2016-07-30 21:44:04-0600',mode:absolute,to:'2016-07-31 00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78" t="str">
            <v>N</v>
          </cell>
          <cell r="X278">
            <v>1</v>
          </cell>
          <cell r="Y278">
            <v>5.8608000000000002</v>
          </cell>
          <cell r="Z278">
            <v>7.7600000000000002E-2</v>
          </cell>
          <cell r="AA278">
            <v>5.7831999999999999</v>
          </cell>
          <cell r="AB278" t="e">
            <v>#N/A</v>
          </cell>
          <cell r="AC278" t="e">
            <v>#N/A</v>
          </cell>
          <cell r="AD278" t="str">
            <v>1906-30</v>
          </cell>
          <cell r="AE278" t="str">
    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    </cell>
        </row>
        <row r="279">
          <cell r="A279" t="str">
            <v>1907-30</v>
          </cell>
          <cell r="B279">
            <v>4020</v>
          </cell>
          <cell r="C279" t="str">
            <v>DE.1.0.7.0</v>
          </cell>
          <cell r="D279" t="str">
            <v>204:1058</v>
          </cell>
          <cell r="E279">
            <v>42581.969467592593</v>
          </cell>
          <cell r="F279">
            <v>42581.971226851849</v>
          </cell>
          <cell r="G279">
            <v>2</v>
          </cell>
          <cell r="H279" t="str">
            <v>300:58912</v>
          </cell>
          <cell r="I279">
            <v>42581.982916666668</v>
          </cell>
          <cell r="J279">
            <v>0</v>
          </cell>
          <cell r="K279" t="str">
            <v>4019/4020</v>
          </cell>
          <cell r="L279" t="str">
            <v>STORY</v>
          </cell>
          <cell r="M279">
            <v>1.1689814818964805E-2</v>
          </cell>
          <cell r="N279">
            <v>16.83333333930932</v>
          </cell>
          <cell r="S279">
            <v>1</v>
          </cell>
          <cell r="T279" t="str">
            <v>NorthBound</v>
          </cell>
          <cell r="U279">
            <v>1</v>
          </cell>
          <cell r="V279" t="str">
            <v>https://search-rtdc-monitor-bjffxe2xuh6vdkpspy63sjmuny.us-east-1.es.amazonaws.com/_plugin/kibana/#/discover/Steve-Slow-Train-Analysis-(2080s-and-2083s)?_g=(refreshInterval:(display:Off,section:0,value:0),time:(from:'2016-07-30 22:16:02-0600',mode:absolute,to:'2016-07-31 00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79" t="str">
            <v>N</v>
          </cell>
          <cell r="X279">
            <v>1</v>
          </cell>
          <cell r="Y279">
            <v>0.10580000000000001</v>
          </cell>
          <cell r="Z279">
            <v>5.8912000000000004</v>
          </cell>
          <cell r="AA279">
            <v>5.7854000000000001</v>
          </cell>
          <cell r="AB279" t="e">
            <v>#N/A</v>
          </cell>
          <cell r="AC279" t="e">
            <v>#N/A</v>
          </cell>
          <cell r="AD279" t="str">
            <v>1907-30</v>
          </cell>
          <cell r="AE279" t="str">
    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    </cell>
        </row>
        <row r="280">
          <cell r="A280" t="str">
            <v>1908-30</v>
          </cell>
          <cell r="B280">
            <v>4037</v>
          </cell>
          <cell r="C280" t="str">
            <v>DE.1.0.7.0</v>
          </cell>
          <cell r="D280" t="str">
            <v>300:58624</v>
          </cell>
          <cell r="E280">
            <v>42581.966932870368</v>
          </cell>
          <cell r="F280">
            <v>42581.968078703707</v>
          </cell>
          <cell r="G280">
            <v>1</v>
          </cell>
          <cell r="H280" t="str">
            <v>204:801</v>
          </cell>
          <cell r="I280">
            <v>42581.980787037035</v>
          </cell>
          <cell r="J280">
            <v>0</v>
          </cell>
          <cell r="K280" t="str">
            <v>4037/4038</v>
          </cell>
          <cell r="L280" t="str">
            <v>DE LA ROSA</v>
          </cell>
          <cell r="M280">
            <v>1.2708333328191657E-2</v>
          </cell>
          <cell r="N280">
            <v>18.299999992595986</v>
          </cell>
          <cell r="S280">
            <v>1</v>
          </cell>
          <cell r="T280" t="str">
            <v>Southbound</v>
          </cell>
          <cell r="U280">
            <v>1</v>
          </cell>
          <cell r="V280" t="str">
            <v>https://search-rtdc-monitor-bjffxe2xuh6vdkpspy63sjmuny.us-east-1.es.amazonaws.com/_plugin/kibana/#/discover/Steve-Slow-Train-Analysis-(2080s-and-2083s)?_g=(refreshInterval:(display:Off,section:0,value:0),time:(from:'2016-07-30 22:12:23-0600',mode:absolute,to:'2016-07-31 00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80" t="str">
            <v>N</v>
          </cell>
          <cell r="X280">
            <v>1</v>
          </cell>
          <cell r="Y280">
            <v>5.8624000000000001</v>
          </cell>
          <cell r="Z280">
            <v>8.0100000000000005E-2</v>
          </cell>
          <cell r="AA280">
            <v>5.7823000000000002</v>
          </cell>
          <cell r="AB280" t="e">
            <v>#N/A</v>
          </cell>
          <cell r="AC280" t="e">
            <v>#N/A</v>
          </cell>
          <cell r="AD280" t="str">
            <v>1908-30</v>
          </cell>
          <cell r="AE280" t="str">
    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    </cell>
        </row>
        <row r="281">
          <cell r="A281" t="str">
            <v>1910-30</v>
          </cell>
          <cell r="B281">
            <v>4026</v>
          </cell>
          <cell r="C281" t="str">
            <v>DE.1.0.7.0</v>
          </cell>
          <cell r="D281" t="str">
            <v>300:58577</v>
          </cell>
          <cell r="E281">
            <v>42581.973587962966</v>
          </cell>
          <cell r="F281">
            <v>42581.97452546296</v>
          </cell>
          <cell r="G281">
            <v>1</v>
          </cell>
          <cell r="H281" t="str">
            <v>204:717</v>
          </cell>
          <cell r="I281">
            <v>42581.998576388891</v>
          </cell>
          <cell r="J281">
            <v>0</v>
          </cell>
          <cell r="K281" t="str">
            <v>4025/4026</v>
          </cell>
          <cell r="L281" t="str">
            <v>STAMBAUGH</v>
          </cell>
          <cell r="M281">
            <v>2.4050925931078382E-2</v>
          </cell>
          <cell r="N281">
            <v>34.63333334075287</v>
          </cell>
          <cell r="S281">
            <v>1</v>
          </cell>
          <cell r="T281" t="str">
            <v>Southbound</v>
          </cell>
          <cell r="U281">
            <v>1</v>
          </cell>
          <cell r="V281" t="str">
            <v>https://search-rtdc-monitor-bjffxe2xuh6vdkpspy63sjmuny.us-east-1.es.amazonaws.com/_plugin/kibana/#/discover/Steve-Slow-Train-Analysis-(2080s-and-2083s)?_g=(refreshInterval:(display:Off,section:0,value:0),time:(from:'2016-07-30 22:21:58-0600',mode:absolute,to:'2016-07-31 00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81" t="str">
            <v>N</v>
          </cell>
          <cell r="X281">
            <v>2</v>
          </cell>
          <cell r="Y281">
            <v>5.8577000000000004</v>
          </cell>
          <cell r="Z281">
            <v>7.17E-2</v>
          </cell>
          <cell r="AA281">
            <v>5.7860000000000005</v>
          </cell>
          <cell r="AB281" t="e">
            <v>#N/A</v>
          </cell>
          <cell r="AC281" t="e">
            <v>#N/A</v>
          </cell>
          <cell r="AD281" t="str">
            <v>1910-30</v>
          </cell>
          <cell r="AE281" t="str">
    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    </cell>
        </row>
        <row r="282">
          <cell r="A282" t="str">
            <v>1911-30</v>
          </cell>
          <cell r="B282">
            <v>4025</v>
          </cell>
          <cell r="C282" t="str">
            <v>DE.1.0.7.0</v>
          </cell>
          <cell r="D282" t="str">
            <v>204:1002</v>
          </cell>
          <cell r="E282">
            <v>42582.000393518516</v>
          </cell>
          <cell r="F282">
            <v>42582.001192129632</v>
          </cell>
          <cell r="G282">
            <v>1</v>
          </cell>
          <cell r="H282" t="str">
            <v>300:58901</v>
          </cell>
          <cell r="I282">
            <v>42582.012118055558</v>
          </cell>
          <cell r="J282">
            <v>1</v>
          </cell>
          <cell r="K282" t="str">
            <v>4025/4026</v>
          </cell>
          <cell r="L282" t="str">
            <v>STAMBAUGH</v>
          </cell>
          <cell r="M282">
            <v>1.0925925926130731E-2</v>
          </cell>
          <cell r="N282">
            <v>15.733333333628252</v>
          </cell>
          <cell r="S282">
            <v>1</v>
          </cell>
          <cell r="T282" t="str">
            <v>NorthBound</v>
          </cell>
          <cell r="U282">
            <v>1</v>
          </cell>
          <cell r="V282" t="str">
            <v>https://search-rtdc-monitor-bjffxe2xuh6vdkpspy63sjmuny.us-east-1.es.amazonaws.com/_plugin/kibana/#/discover/Steve-Slow-Train-Analysis-(2080s-and-2083s)?_g=(refreshInterval:(display:Off,section:0,value:0),time:(from:'2016-07-30 23:00:34-0600',mode:absolute,to:'2016-07-31 01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82" t="str">
            <v>N</v>
          </cell>
          <cell r="X282">
            <v>1</v>
          </cell>
          <cell r="Y282">
            <v>0.1002</v>
          </cell>
          <cell r="Z282">
            <v>5.8901000000000003</v>
          </cell>
          <cell r="AA282">
            <v>5.7899000000000003</v>
          </cell>
          <cell r="AB282" t="e">
            <v>#N/A</v>
          </cell>
          <cell r="AC282" t="e">
            <v>#N/A</v>
          </cell>
          <cell r="AD282" t="str">
            <v>1911-30</v>
          </cell>
          <cell r="AE282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</sheetData>
      <sheetData sheetId="1" refreshError="1"/>
      <sheetData sheetId="2" refreshError="1"/>
      <sheetData sheetId="3">
        <row r="1">
          <cell r="C1" t="str">
            <v>309-29</v>
          </cell>
          <cell r="D1">
            <v>2150000</v>
          </cell>
          <cell r="E1" t="str">
            <v>SWANSON</v>
          </cell>
        </row>
        <row r="2">
          <cell r="C2" t="str">
            <v>1826-30</v>
          </cell>
          <cell r="D2">
            <v>540000</v>
          </cell>
          <cell r="E2" t="str">
            <v>MADLOM</v>
          </cell>
        </row>
        <row r="3">
          <cell r="C3" t="str">
            <v>144-30</v>
          </cell>
          <cell r="D3">
            <v>1760000</v>
          </cell>
          <cell r="E3" t="str">
            <v>STRICKLAND</v>
          </cell>
        </row>
        <row r="4">
          <cell r="C4" t="str">
            <v>1854-30</v>
          </cell>
          <cell r="D4">
            <v>1780000</v>
          </cell>
          <cell r="E4" t="str">
            <v>DE LA ROSA</v>
          </cell>
        </row>
        <row r="5">
          <cell r="C5" t="str">
            <v>184-30</v>
          </cell>
          <cell r="D5">
            <v>1520000</v>
          </cell>
          <cell r="E5" t="str">
            <v>MAYBERRY</v>
          </cell>
        </row>
        <row r="6">
          <cell r="C6" t="str">
            <v>135-30</v>
          </cell>
          <cell r="D6">
            <v>1360000</v>
          </cell>
          <cell r="E6" t="str">
            <v>SANTIZO</v>
          </cell>
        </row>
        <row r="7">
          <cell r="C7" t="str">
            <v>1867-30</v>
          </cell>
          <cell r="D7">
            <v>1780000</v>
          </cell>
          <cell r="E7" t="str">
            <v>DE LA ROSA</v>
          </cell>
        </row>
        <row r="8">
          <cell r="C8" t="str">
            <v>211-30</v>
          </cell>
          <cell r="D8">
            <v>1520000</v>
          </cell>
          <cell r="E8" t="str">
            <v>MAYBERRY</v>
          </cell>
        </row>
        <row r="9">
          <cell r="C9" t="str">
            <v>1880-30</v>
          </cell>
          <cell r="D9">
            <v>2000000</v>
          </cell>
          <cell r="E9" t="str">
            <v>STAMBAUGH</v>
          </cell>
        </row>
        <row r="10">
          <cell r="C10" t="str">
            <v>1901-30</v>
          </cell>
          <cell r="D10">
            <v>1740000</v>
          </cell>
          <cell r="E10" t="str">
            <v>STORY</v>
          </cell>
        </row>
        <row r="11">
          <cell r="C11" t="str">
            <v>309-30</v>
          </cell>
          <cell r="D11">
            <v>2030000</v>
          </cell>
          <cell r="E11" t="str">
            <v>KILLION</v>
          </cell>
        </row>
        <row r="12">
          <cell r="C12" t="str">
            <v>1803-30</v>
          </cell>
          <cell r="D12">
            <v>540000</v>
          </cell>
          <cell r="E12" t="str">
            <v>MADLOM</v>
          </cell>
        </row>
        <row r="13">
          <cell r="C13" t="str">
            <v>1887-30</v>
          </cell>
          <cell r="D13">
            <v>2000000</v>
          </cell>
          <cell r="E13" t="str">
            <v>STAMBAUGH</v>
          </cell>
        </row>
        <row r="14">
          <cell r="C14" t="str">
            <v>153-30</v>
          </cell>
          <cell r="D14">
            <v>1100000</v>
          </cell>
          <cell r="E14" t="str">
            <v>GEBRETEKLE</v>
          </cell>
        </row>
        <row r="15">
          <cell r="C15" t="str">
            <v>1903-30</v>
          </cell>
          <cell r="D15">
            <v>1780000</v>
          </cell>
          <cell r="E15" t="str">
            <v>DE LA ROSA</v>
          </cell>
        </row>
        <row r="16">
          <cell r="C16" t="str">
            <v>1817-30</v>
          </cell>
          <cell r="D16">
            <v>1830000</v>
          </cell>
          <cell r="E16" t="str">
            <v>YORK</v>
          </cell>
        </row>
        <row r="17">
          <cell r="C17" t="str">
            <v>1911-30</v>
          </cell>
          <cell r="D17">
            <v>2000000</v>
          </cell>
          <cell r="E17" t="str">
            <v>STAMBAUGH</v>
          </cell>
        </row>
        <row r="18">
          <cell r="C18" t="str">
            <v>1808-30</v>
          </cell>
          <cell r="D18">
            <v>540000</v>
          </cell>
          <cell r="E18" t="str">
            <v>MADLOM</v>
          </cell>
        </row>
        <row r="19">
          <cell r="C19" t="str">
            <v>244-30</v>
          </cell>
          <cell r="D19">
            <v>1480000</v>
          </cell>
          <cell r="E19" t="str">
            <v>STURGEON</v>
          </cell>
        </row>
        <row r="20">
          <cell r="C20" t="str">
            <v>2005-30</v>
          </cell>
          <cell r="D20">
            <v>1830000</v>
          </cell>
          <cell r="E20" t="str">
            <v>YORK</v>
          </cell>
        </row>
        <row r="21">
          <cell r="C21" t="str">
            <v>246-30</v>
          </cell>
          <cell r="D21">
            <v>1300000</v>
          </cell>
          <cell r="E21" t="str">
            <v>LEVIN</v>
          </cell>
        </row>
        <row r="22">
          <cell r="C22" t="str">
            <v>150-30</v>
          </cell>
          <cell r="D22">
            <v>1360000</v>
          </cell>
          <cell r="E22" t="str">
            <v>SANTIZO</v>
          </cell>
        </row>
        <row r="23">
          <cell r="C23" t="str">
            <v>1844-30</v>
          </cell>
          <cell r="D23">
            <v>750000</v>
          </cell>
          <cell r="E23" t="str">
            <v>NATION</v>
          </cell>
        </row>
        <row r="24">
          <cell r="C24" t="str">
            <v>1821-30</v>
          </cell>
          <cell r="D24">
            <v>540000</v>
          </cell>
          <cell r="E24" t="str">
            <v>MADLOM</v>
          </cell>
        </row>
        <row r="25">
          <cell r="C25" t="str">
            <v>1845-30</v>
          </cell>
          <cell r="D25">
            <v>750000</v>
          </cell>
          <cell r="E25" t="str">
            <v>NATION</v>
          </cell>
        </row>
        <row r="26">
          <cell r="C26" t="str">
            <v>1809-30</v>
          </cell>
          <cell r="D26">
            <v>540000</v>
          </cell>
          <cell r="E26" t="str">
            <v>MADLOM</v>
          </cell>
        </row>
        <row r="27">
          <cell r="C27" t="str">
            <v>183-30</v>
          </cell>
          <cell r="D27">
            <v>1520000</v>
          </cell>
          <cell r="E27" t="str">
            <v>MAYBERRY</v>
          </cell>
        </row>
        <row r="28">
          <cell r="C28" t="str">
            <v>1805-30</v>
          </cell>
          <cell r="D28">
            <v>1830000</v>
          </cell>
          <cell r="E28" t="str">
            <v>YORK</v>
          </cell>
        </row>
        <row r="29">
          <cell r="C29" t="str">
            <v>187-30</v>
          </cell>
          <cell r="D29">
            <v>880000</v>
          </cell>
          <cell r="E29" t="str">
            <v>STEWART</v>
          </cell>
        </row>
        <row r="30">
          <cell r="C30" t="str">
            <v>311-29</v>
          </cell>
          <cell r="D30">
            <v>1800000</v>
          </cell>
          <cell r="E30" t="str">
            <v>CHANDLER</v>
          </cell>
        </row>
        <row r="31">
          <cell r="C31" t="str">
            <v>188-30</v>
          </cell>
          <cell r="D31">
            <v>880000</v>
          </cell>
          <cell r="E31" t="str">
            <v>STEWART</v>
          </cell>
        </row>
        <row r="32">
          <cell r="C32" t="str">
            <v>138-30</v>
          </cell>
          <cell r="D32">
            <v>1460000</v>
          </cell>
          <cell r="E32" t="str">
            <v>NELSON</v>
          </cell>
        </row>
        <row r="33">
          <cell r="C33" t="str">
            <v>1868-30</v>
          </cell>
          <cell r="D33">
            <v>1740000</v>
          </cell>
          <cell r="E33" t="str">
            <v>STORY</v>
          </cell>
        </row>
        <row r="34">
          <cell r="C34" t="str">
            <v>1818-30</v>
          </cell>
          <cell r="D34">
            <v>1540000</v>
          </cell>
          <cell r="E34" t="str">
            <v>HELVIE</v>
          </cell>
        </row>
        <row r="35">
          <cell r="C35" t="str">
            <v>1895-30</v>
          </cell>
          <cell r="D35">
            <v>1820000</v>
          </cell>
          <cell r="E35" t="str">
            <v>ADANE</v>
          </cell>
        </row>
        <row r="36">
          <cell r="C36" t="str">
            <v>120-30</v>
          </cell>
          <cell r="D36">
            <v>1260000</v>
          </cell>
          <cell r="E36" t="str">
            <v>ACKERMAN</v>
          </cell>
        </row>
        <row r="37">
          <cell r="C37" t="str">
            <v>235-30</v>
          </cell>
          <cell r="D37">
            <v>1800000</v>
          </cell>
          <cell r="E37" t="str">
            <v>CHANDLER</v>
          </cell>
        </row>
        <row r="38">
          <cell r="C38" t="str">
            <v>157-30</v>
          </cell>
          <cell r="D38">
            <v>1760000</v>
          </cell>
          <cell r="E38" t="str">
            <v>STRICKLAND</v>
          </cell>
        </row>
        <row r="39">
          <cell r="C39" t="str">
            <v>1848-30</v>
          </cell>
          <cell r="D39">
            <v>1540000</v>
          </cell>
          <cell r="E39" t="str">
            <v>HELVIE</v>
          </cell>
        </row>
        <row r="40">
          <cell r="C40" t="str">
            <v>1828-30</v>
          </cell>
          <cell r="D40">
            <v>1830000</v>
          </cell>
          <cell r="E40" t="str">
            <v>YORK</v>
          </cell>
        </row>
        <row r="41">
          <cell r="C41" t="str">
            <v>1847-30</v>
          </cell>
          <cell r="D41">
            <v>1830000</v>
          </cell>
          <cell r="E41" t="str">
            <v>YORK</v>
          </cell>
        </row>
        <row r="42">
          <cell r="C42" t="str">
            <v>1820-30</v>
          </cell>
          <cell r="D42">
            <v>540000</v>
          </cell>
          <cell r="E42" t="str">
            <v>MADLOM</v>
          </cell>
        </row>
        <row r="43">
          <cell r="C43" t="str">
            <v>1853-30</v>
          </cell>
          <cell r="D43">
            <v>1820000</v>
          </cell>
          <cell r="E43" t="str">
            <v>ADANE</v>
          </cell>
        </row>
        <row r="44">
          <cell r="C44" t="str">
            <v>132-30</v>
          </cell>
          <cell r="D44">
            <v>1310000</v>
          </cell>
          <cell r="E44" t="str">
            <v>MALAVE</v>
          </cell>
        </row>
        <row r="45">
          <cell r="C45" t="str">
            <v>192-30</v>
          </cell>
          <cell r="D45">
            <v>2040000</v>
          </cell>
          <cell r="E45" t="str">
            <v>MOSES</v>
          </cell>
        </row>
        <row r="46">
          <cell r="C46" t="str">
            <v>1816-30</v>
          </cell>
          <cell r="D46">
            <v>1830000</v>
          </cell>
          <cell r="E46" t="str">
            <v>YORK</v>
          </cell>
        </row>
        <row r="47">
          <cell r="C47" t="str">
            <v>1864-30</v>
          </cell>
          <cell r="D47">
            <v>1820000</v>
          </cell>
          <cell r="E47" t="str">
            <v>ADANE</v>
          </cell>
        </row>
        <row r="48">
          <cell r="C48" t="str">
            <v>2005-30</v>
          </cell>
          <cell r="D48">
            <v>1830000</v>
          </cell>
          <cell r="E48" t="str">
            <v>YORK</v>
          </cell>
        </row>
        <row r="49">
          <cell r="C49" t="str">
            <v>196-30</v>
          </cell>
          <cell r="D49">
            <v>1770000</v>
          </cell>
          <cell r="E49" t="str">
            <v>BRUDER</v>
          </cell>
        </row>
        <row r="50">
          <cell r="C50" t="str">
            <v>115-30</v>
          </cell>
          <cell r="D50">
            <v>1760000</v>
          </cell>
          <cell r="E50" t="str">
            <v>STRICKLAND</v>
          </cell>
        </row>
        <row r="51">
          <cell r="C51" t="str">
            <v>209-30</v>
          </cell>
          <cell r="D51">
            <v>1770000</v>
          </cell>
          <cell r="E51" t="str">
            <v>BRUDER</v>
          </cell>
        </row>
        <row r="52">
          <cell r="C52" t="str">
            <v>302-30</v>
          </cell>
          <cell r="D52">
            <v>2010000</v>
          </cell>
          <cell r="E52" t="str">
            <v>MAELZER</v>
          </cell>
        </row>
        <row r="53">
          <cell r="C53" t="str">
            <v>1883-30</v>
          </cell>
          <cell r="D53">
            <v>1820000</v>
          </cell>
          <cell r="E53" t="str">
            <v>ADANE</v>
          </cell>
        </row>
        <row r="54">
          <cell r="C54" t="str">
            <v>2004-30</v>
          </cell>
          <cell r="D54">
            <v>2000000</v>
          </cell>
          <cell r="E54" t="str">
            <v>STAMBAUGH</v>
          </cell>
        </row>
        <row r="55">
          <cell r="C55" t="str">
            <v>1894-30</v>
          </cell>
          <cell r="D55">
            <v>1820000</v>
          </cell>
          <cell r="E55" t="str">
            <v>ADANE</v>
          </cell>
        </row>
        <row r="56">
          <cell r="C56" t="str">
            <v>238-30</v>
          </cell>
          <cell r="D56">
            <v>1300000</v>
          </cell>
          <cell r="E56" t="str">
            <v>LEVIN</v>
          </cell>
        </row>
        <row r="57">
          <cell r="C57" t="str">
            <v>1895-30</v>
          </cell>
          <cell r="D57">
            <v>1820000</v>
          </cell>
          <cell r="E57" t="str">
            <v>ADANE</v>
          </cell>
        </row>
        <row r="58">
          <cell r="C58" t="str">
            <v>2000-30</v>
          </cell>
          <cell r="D58">
            <v>1740000</v>
          </cell>
          <cell r="E58" t="str">
            <v>STORY</v>
          </cell>
        </row>
        <row r="59">
          <cell r="C59" t="str">
            <v>247-30</v>
          </cell>
          <cell r="D59">
            <v>1300000</v>
          </cell>
          <cell r="E59" t="str">
            <v>LEVIN</v>
          </cell>
        </row>
        <row r="60">
          <cell r="C60" t="str">
            <v>241-30</v>
          </cell>
          <cell r="D60">
            <v>2030000</v>
          </cell>
          <cell r="E60" t="str">
            <v>KILLION</v>
          </cell>
        </row>
        <row r="61">
          <cell r="C61" t="str">
            <v>105-30</v>
          </cell>
          <cell r="D61">
            <v>1260000</v>
          </cell>
          <cell r="E61" t="str">
            <v>ACKERMAN</v>
          </cell>
        </row>
        <row r="62">
          <cell r="C62" t="str">
            <v>1902-30</v>
          </cell>
          <cell r="D62">
            <v>1780000</v>
          </cell>
          <cell r="E62" t="str">
            <v>DE LA ROSA</v>
          </cell>
        </row>
        <row r="63">
          <cell r="C63" t="str">
            <v>111-30</v>
          </cell>
          <cell r="D63">
            <v>1100000</v>
          </cell>
          <cell r="E63" t="str">
            <v>GEBRETEKLE</v>
          </cell>
        </row>
        <row r="64">
          <cell r="C64" t="str">
            <v>1897-30</v>
          </cell>
          <cell r="D64">
            <v>1780000</v>
          </cell>
          <cell r="E64" t="str">
            <v>DE LA ROSA</v>
          </cell>
        </row>
        <row r="65">
          <cell r="C65" t="str">
            <v>106-30</v>
          </cell>
          <cell r="D65">
            <v>1260000</v>
          </cell>
          <cell r="E65" t="str">
            <v>ACKERMAN</v>
          </cell>
        </row>
        <row r="66">
          <cell r="C66" t="str">
            <v>228-30</v>
          </cell>
          <cell r="D66">
            <v>1480000</v>
          </cell>
          <cell r="E66" t="str">
            <v>STURGEON</v>
          </cell>
        </row>
        <row r="67">
          <cell r="C67" t="str">
            <v>106-30</v>
          </cell>
          <cell r="D67">
            <v>1260000</v>
          </cell>
          <cell r="E67" t="str">
            <v>ACKERMAN</v>
          </cell>
        </row>
        <row r="68">
          <cell r="C68" t="str">
            <v>226-30</v>
          </cell>
          <cell r="D68">
            <v>1800000</v>
          </cell>
          <cell r="E68" t="str">
            <v>CHANDLER</v>
          </cell>
        </row>
        <row r="69">
          <cell r="C69" t="str">
            <v>112-30</v>
          </cell>
          <cell r="D69">
            <v>1100000</v>
          </cell>
          <cell r="E69" t="str">
            <v>GEBRETEKLE</v>
          </cell>
        </row>
        <row r="70">
          <cell r="C70" t="str">
            <v>227-30</v>
          </cell>
          <cell r="D70">
            <v>1800000</v>
          </cell>
          <cell r="E70" t="str">
            <v>CHANDLER</v>
          </cell>
        </row>
        <row r="71">
          <cell r="C71" t="str">
            <v>121-30</v>
          </cell>
          <cell r="D71">
            <v>1360000</v>
          </cell>
          <cell r="E71" t="str">
            <v>SANTIZO</v>
          </cell>
        </row>
        <row r="72">
          <cell r="C72" t="str">
            <v>220-30</v>
          </cell>
          <cell r="D72">
            <v>1480000</v>
          </cell>
          <cell r="E72" t="str">
            <v>STURGEON</v>
          </cell>
        </row>
        <row r="73">
          <cell r="C73" t="str">
            <v>147-30</v>
          </cell>
          <cell r="D73">
            <v>1260000</v>
          </cell>
          <cell r="E73" t="str">
            <v>ACKERMAN</v>
          </cell>
        </row>
        <row r="74">
          <cell r="C74" t="str">
            <v>218-30</v>
          </cell>
          <cell r="D74">
            <v>1800000</v>
          </cell>
          <cell r="E74" t="str">
            <v>CHANDLER</v>
          </cell>
        </row>
        <row r="75">
          <cell r="C75" t="str">
            <v>146-30</v>
          </cell>
          <cell r="D75">
            <v>1310000</v>
          </cell>
          <cell r="E75" t="str">
            <v>MALAVE</v>
          </cell>
        </row>
        <row r="76">
          <cell r="C76" t="str">
            <v>303-30</v>
          </cell>
          <cell r="D76">
            <v>1750000</v>
          </cell>
          <cell r="E76" t="str">
            <v>REBOLETTI</v>
          </cell>
        </row>
        <row r="77">
          <cell r="C77" t="str">
            <v>1830-30</v>
          </cell>
          <cell r="D77">
            <v>1540000</v>
          </cell>
          <cell r="E77" t="str">
            <v>HELVIE</v>
          </cell>
        </row>
        <row r="78">
          <cell r="C78" t="str">
            <v>213-30</v>
          </cell>
          <cell r="D78">
            <v>2030000</v>
          </cell>
          <cell r="E78" t="str">
            <v>KILLION</v>
          </cell>
        </row>
        <row r="79">
          <cell r="C79" t="str">
            <v>175-30</v>
          </cell>
          <cell r="D79">
            <v>1280000</v>
          </cell>
          <cell r="E79" t="str">
            <v>BARTLETT</v>
          </cell>
        </row>
        <row r="80">
          <cell r="C80" t="str">
            <v>1869-30</v>
          </cell>
          <cell r="D80">
            <v>2000000</v>
          </cell>
          <cell r="E80" t="str">
            <v>STAMBAUGH</v>
          </cell>
        </row>
        <row r="81">
          <cell r="C81" t="str">
            <v>185-30</v>
          </cell>
          <cell r="D81">
            <v>950000</v>
          </cell>
          <cell r="E81" t="str">
            <v>WEBSTER</v>
          </cell>
        </row>
        <row r="82">
          <cell r="C82" t="str">
            <v>200-30</v>
          </cell>
          <cell r="D82">
            <v>950000</v>
          </cell>
          <cell r="E82" t="str">
            <v>WEBSTER</v>
          </cell>
        </row>
        <row r="83">
          <cell r="C83" t="str">
            <v>1859-30</v>
          </cell>
          <cell r="D83">
            <v>1820000</v>
          </cell>
          <cell r="E83" t="str">
            <v>ADANE</v>
          </cell>
        </row>
        <row r="84">
          <cell r="C84" t="str">
            <v>178-30</v>
          </cell>
          <cell r="D84">
            <v>2040000</v>
          </cell>
          <cell r="E84" t="str">
            <v>MOSES</v>
          </cell>
        </row>
        <row r="85">
          <cell r="C85" t="str">
            <v>190-30</v>
          </cell>
          <cell r="D85">
            <v>1280000</v>
          </cell>
          <cell r="E85" t="str">
            <v>BARTLETT</v>
          </cell>
        </row>
        <row r="86">
          <cell r="C86" t="str">
            <v>179-30</v>
          </cell>
          <cell r="D86">
            <v>1750000</v>
          </cell>
          <cell r="E86" t="str">
            <v>REBOLETTI</v>
          </cell>
        </row>
        <row r="87">
          <cell r="C87" t="str">
            <v>104-30</v>
          </cell>
          <cell r="D87">
            <v>1310000</v>
          </cell>
          <cell r="E87" t="str">
            <v>MALAVE</v>
          </cell>
        </row>
        <row r="88">
          <cell r="C88" t="str">
            <v>1846-30</v>
          </cell>
          <cell r="D88">
            <v>1830000</v>
          </cell>
          <cell r="E88" t="str">
            <v>YORK</v>
          </cell>
        </row>
        <row r="89">
          <cell r="C89" t="str">
            <v>119-30</v>
          </cell>
          <cell r="D89">
            <v>1260000</v>
          </cell>
          <cell r="E89" t="str">
            <v>ACKERMAN</v>
          </cell>
        </row>
        <row r="90">
          <cell r="C90" t="str">
            <v>102-31</v>
          </cell>
          <cell r="D90">
            <v>1460000</v>
          </cell>
          <cell r="E90" t="str">
            <v>NELSON</v>
          </cell>
        </row>
        <row r="91">
          <cell r="C91" t="str">
            <v>125-30</v>
          </cell>
          <cell r="D91">
            <v>1100000</v>
          </cell>
          <cell r="E91" t="str">
            <v>GEBRETEKLE</v>
          </cell>
        </row>
        <row r="92">
          <cell r="C92" t="str">
            <v>1907-30</v>
          </cell>
          <cell r="D92">
            <v>1740000</v>
          </cell>
          <cell r="E92" t="str">
            <v>STORY</v>
          </cell>
        </row>
        <row r="93">
          <cell r="C93" t="str">
            <v>1815-30</v>
          </cell>
          <cell r="D93">
            <v>540000</v>
          </cell>
          <cell r="E93" t="str">
            <v>MADLOM</v>
          </cell>
        </row>
        <row r="94">
          <cell r="C94" t="str">
            <v>239-30</v>
          </cell>
          <cell r="D94">
            <v>1300000</v>
          </cell>
          <cell r="E94" t="str">
            <v>LEVIN</v>
          </cell>
        </row>
        <row r="95">
          <cell r="C95" t="str">
            <v>139-30</v>
          </cell>
          <cell r="D95">
            <v>1100000</v>
          </cell>
          <cell r="E95" t="str">
            <v>GEBRETEKLE</v>
          </cell>
        </row>
        <row r="96">
          <cell r="C96" t="str">
            <v>1885-30</v>
          </cell>
          <cell r="D96">
            <v>1780000</v>
          </cell>
          <cell r="E96" t="str">
            <v>DE LA ROSA</v>
          </cell>
        </row>
        <row r="97">
          <cell r="C97" t="str">
            <v>1832-30</v>
          </cell>
          <cell r="D97">
            <v>750000</v>
          </cell>
          <cell r="E97" t="str">
            <v>NATION</v>
          </cell>
        </row>
        <row r="98">
          <cell r="C98" t="str">
            <v>1882-30</v>
          </cell>
          <cell r="D98">
            <v>1820000</v>
          </cell>
          <cell r="E98" t="str">
            <v>ADANE</v>
          </cell>
        </row>
        <row r="99">
          <cell r="C99" t="str">
            <v>154-30</v>
          </cell>
          <cell r="D99">
            <v>1100000</v>
          </cell>
          <cell r="E99" t="str">
            <v>GEBRETEKLE</v>
          </cell>
        </row>
        <row r="100">
          <cell r="C100" t="str">
            <v>1876-30</v>
          </cell>
          <cell r="D100">
            <v>1820000</v>
          </cell>
          <cell r="E100" t="str">
            <v>ADANE</v>
          </cell>
        </row>
        <row r="101">
          <cell r="C101" t="str">
            <v>1837-30</v>
          </cell>
          <cell r="D101">
            <v>1540000</v>
          </cell>
          <cell r="E101" t="str">
            <v>HELVIE</v>
          </cell>
        </row>
        <row r="102">
          <cell r="C102" t="str">
            <v>1872-30</v>
          </cell>
          <cell r="D102">
            <v>1780000</v>
          </cell>
          <cell r="E102" t="str">
            <v>DE LA ROSA</v>
          </cell>
        </row>
        <row r="103">
          <cell r="C103" t="str">
            <v>1839-30</v>
          </cell>
          <cell r="D103">
            <v>750000</v>
          </cell>
          <cell r="E103" t="str">
            <v>NATION</v>
          </cell>
        </row>
        <row r="104">
          <cell r="C104" t="str">
            <v>204-30</v>
          </cell>
          <cell r="D104">
            <v>1280000</v>
          </cell>
          <cell r="E104" t="str">
            <v>BARTLETT</v>
          </cell>
        </row>
        <row r="105">
          <cell r="C105" t="str">
            <v>171-30</v>
          </cell>
          <cell r="D105">
            <v>950000</v>
          </cell>
          <cell r="E105" t="str">
            <v>WEBSTER</v>
          </cell>
        </row>
        <row r="106">
          <cell r="C106" t="str">
            <v>182-30</v>
          </cell>
          <cell r="D106">
            <v>1770000</v>
          </cell>
          <cell r="E106" t="str">
            <v>BRUDER</v>
          </cell>
        </row>
        <row r="107">
          <cell r="C107" t="str">
            <v>1850-30</v>
          </cell>
          <cell r="D107">
            <v>750000</v>
          </cell>
          <cell r="E107" t="str">
            <v>NATION</v>
          </cell>
        </row>
        <row r="108">
          <cell r="C108" t="str">
            <v>1852-30</v>
          </cell>
          <cell r="D108">
            <v>1830000</v>
          </cell>
          <cell r="E108" t="str">
            <v>YORK</v>
          </cell>
        </row>
        <row r="109">
          <cell r="C109" t="str">
            <v>1851-30</v>
          </cell>
          <cell r="D109">
            <v>1740000</v>
          </cell>
          <cell r="E109" t="str">
            <v>STORY</v>
          </cell>
        </row>
        <row r="110">
          <cell r="C110" t="str">
            <v>1843-30</v>
          </cell>
          <cell r="D110">
            <v>1540000</v>
          </cell>
          <cell r="E110" t="str">
            <v>HELVIE</v>
          </cell>
        </row>
        <row r="111">
          <cell r="C111" t="str">
            <v>1855-30</v>
          </cell>
          <cell r="D111">
            <v>1780000</v>
          </cell>
          <cell r="E111" t="str">
            <v>DE LA ROSA</v>
          </cell>
        </row>
        <row r="112">
          <cell r="C112" t="str">
            <v>1841-30</v>
          </cell>
          <cell r="D112">
            <v>1830000</v>
          </cell>
          <cell r="E112" t="str">
            <v>YORK</v>
          </cell>
        </row>
        <row r="113">
          <cell r="C113" t="str">
            <v>1857-30</v>
          </cell>
          <cell r="D113">
            <v>1740000</v>
          </cell>
          <cell r="E113" t="str">
            <v>STORY</v>
          </cell>
        </row>
        <row r="114">
          <cell r="C114" t="str">
            <v>167-30</v>
          </cell>
          <cell r="D114">
            <v>1770000</v>
          </cell>
          <cell r="E114" t="str">
            <v>BRUDER</v>
          </cell>
        </row>
        <row r="115">
          <cell r="C115" t="str">
            <v>117-30</v>
          </cell>
          <cell r="D115">
            <v>1310000</v>
          </cell>
          <cell r="E115" t="str">
            <v>MALAVE</v>
          </cell>
        </row>
        <row r="116">
          <cell r="C116" t="str">
            <v>2002-30</v>
          </cell>
          <cell r="D116">
            <v>1780000</v>
          </cell>
          <cell r="E116" t="str">
            <v>DE LA ROSA</v>
          </cell>
        </row>
        <row r="117">
          <cell r="C117" t="str">
            <v>133-30</v>
          </cell>
          <cell r="D117">
            <v>1260000</v>
          </cell>
          <cell r="E117" t="str">
            <v>ACKERMAN</v>
          </cell>
        </row>
        <row r="118">
          <cell r="C118" t="str">
            <v>2002-30</v>
          </cell>
          <cell r="D118">
            <v>1780000</v>
          </cell>
          <cell r="E118" t="str">
            <v>DE LA ROSA</v>
          </cell>
        </row>
        <row r="119">
          <cell r="C119" t="str">
            <v>1824-30</v>
          </cell>
          <cell r="D119">
            <v>1540000</v>
          </cell>
          <cell r="E119" t="str">
            <v>HELVIE</v>
          </cell>
        </row>
        <row r="120">
          <cell r="C120" t="str">
            <v>1905-30</v>
          </cell>
          <cell r="D120">
            <v>2000000</v>
          </cell>
          <cell r="E120" t="str">
            <v>STAMBAUGH</v>
          </cell>
        </row>
        <row r="121">
          <cell r="C121" t="str">
            <v>151-30</v>
          </cell>
          <cell r="D121">
            <v>1460000</v>
          </cell>
          <cell r="E121" t="str">
            <v>NELSON</v>
          </cell>
        </row>
        <row r="122">
          <cell r="C122" t="str">
            <v>234-30</v>
          </cell>
          <cell r="D122">
            <v>1800000</v>
          </cell>
          <cell r="E122" t="str">
            <v>CHANDLER</v>
          </cell>
        </row>
        <row r="123">
          <cell r="C123" t="str">
            <v>1829-30</v>
          </cell>
          <cell r="D123">
            <v>1830000</v>
          </cell>
          <cell r="E123" t="str">
            <v>YORK</v>
          </cell>
        </row>
        <row r="124">
          <cell r="C124" t="str">
            <v>1900-30</v>
          </cell>
          <cell r="D124">
            <v>1820000</v>
          </cell>
          <cell r="E124" t="str">
            <v>ADANE</v>
          </cell>
        </row>
        <row r="125">
          <cell r="C125" t="str">
            <v>158-30</v>
          </cell>
          <cell r="D125">
            <v>1760000</v>
          </cell>
          <cell r="E125" t="str">
            <v>STRICKLAND</v>
          </cell>
        </row>
        <row r="126">
          <cell r="C126" t="str">
            <v>231-30</v>
          </cell>
          <cell r="D126">
            <v>1300000</v>
          </cell>
          <cell r="E126" t="str">
            <v>LEVIN</v>
          </cell>
        </row>
        <row r="127">
          <cell r="C127" t="str">
            <v>160-30</v>
          </cell>
          <cell r="D127">
            <v>880000</v>
          </cell>
          <cell r="E127" t="str">
            <v>STEWART</v>
          </cell>
        </row>
        <row r="128">
          <cell r="C128" t="str">
            <v>229-30</v>
          </cell>
          <cell r="D128">
            <v>1480000</v>
          </cell>
          <cell r="E128" t="str">
            <v>STURGEON</v>
          </cell>
        </row>
        <row r="129">
          <cell r="C129" t="str">
            <v>171-30</v>
          </cell>
          <cell r="D129">
            <v>950000</v>
          </cell>
          <cell r="E129" t="str">
            <v>WEBSTER</v>
          </cell>
        </row>
        <row r="130">
          <cell r="C130" t="str">
            <v>1886-30</v>
          </cell>
          <cell r="D130">
            <v>2000000</v>
          </cell>
          <cell r="E130" t="str">
            <v>STAMBAUGH</v>
          </cell>
        </row>
        <row r="131">
          <cell r="C131" t="str">
            <v>1858-30</v>
          </cell>
          <cell r="D131">
            <v>1820000</v>
          </cell>
          <cell r="E131" t="str">
            <v>ADANE</v>
          </cell>
        </row>
        <row r="132">
          <cell r="C132" t="str">
            <v>1849-30</v>
          </cell>
          <cell r="D132">
            <v>1780000</v>
          </cell>
          <cell r="E132" t="str">
            <v>DE LA ROSA</v>
          </cell>
        </row>
        <row r="133">
          <cell r="C133" t="str">
            <v>195-30</v>
          </cell>
          <cell r="D133">
            <v>1770000</v>
          </cell>
          <cell r="E133" t="str">
            <v>BRUDER</v>
          </cell>
        </row>
        <row r="134">
          <cell r="C134" t="str">
            <v>172-30</v>
          </cell>
          <cell r="D134">
            <v>950000</v>
          </cell>
          <cell r="E134" t="str">
            <v>WEBSTER</v>
          </cell>
        </row>
        <row r="135">
          <cell r="C135" t="str">
            <v>315-29</v>
          </cell>
          <cell r="D135">
            <v>1300000</v>
          </cell>
          <cell r="E135" t="str">
            <v>LEVIN</v>
          </cell>
        </row>
        <row r="136">
          <cell r="C136" t="str">
            <v>162-30</v>
          </cell>
          <cell r="D136">
            <v>1280000</v>
          </cell>
          <cell r="E136" t="str">
            <v>BARTLETT</v>
          </cell>
        </row>
        <row r="137">
          <cell r="C137" t="str">
            <v>102-30</v>
          </cell>
          <cell r="D137">
            <v>2010000</v>
          </cell>
          <cell r="E137" t="str">
            <v>MAELZER</v>
          </cell>
        </row>
        <row r="138">
          <cell r="C138" t="str">
            <v>1827-30</v>
          </cell>
          <cell r="D138">
            <v>750000</v>
          </cell>
          <cell r="E138" t="str">
            <v>NATION</v>
          </cell>
        </row>
        <row r="139">
          <cell r="C139" t="str">
            <v>121-30</v>
          </cell>
          <cell r="D139">
            <v>1360000</v>
          </cell>
          <cell r="E139" t="str">
            <v>SANTIZO</v>
          </cell>
        </row>
        <row r="140">
          <cell r="C140" t="str">
            <v>1825-30</v>
          </cell>
          <cell r="D140">
            <v>1540000</v>
          </cell>
          <cell r="E140" t="str">
            <v>HELVIE</v>
          </cell>
        </row>
        <row r="141">
          <cell r="C141" t="str">
            <v>128-30</v>
          </cell>
          <cell r="D141">
            <v>2010000</v>
          </cell>
          <cell r="E141" t="str">
            <v>MAELZER</v>
          </cell>
        </row>
        <row r="142">
          <cell r="C142" t="str">
            <v>140-30</v>
          </cell>
          <cell r="D142">
            <v>1100000</v>
          </cell>
          <cell r="E142" t="str">
            <v>GEBRETEKLE</v>
          </cell>
        </row>
        <row r="143">
          <cell r="C143" t="str">
            <v>136-30</v>
          </cell>
          <cell r="D143">
            <v>1360000</v>
          </cell>
          <cell r="E143" t="str">
            <v>SANTIZO</v>
          </cell>
        </row>
        <row r="144">
          <cell r="C144" t="str">
            <v>113-30</v>
          </cell>
          <cell r="D144">
            <v>2010000</v>
          </cell>
          <cell r="E144" t="str">
            <v>MAELZER</v>
          </cell>
        </row>
        <row r="145">
          <cell r="C145" t="str">
            <v>145-30</v>
          </cell>
          <cell r="D145">
            <v>1310000</v>
          </cell>
          <cell r="E145" t="str">
            <v>MALAVE</v>
          </cell>
        </row>
        <row r="146">
          <cell r="C146" t="str">
            <v>314-30</v>
          </cell>
          <cell r="D146">
            <v>1760000</v>
          </cell>
          <cell r="E146" t="str">
            <v>STRICKLAND</v>
          </cell>
        </row>
        <row r="147">
          <cell r="C147" t="str">
            <v>161-30</v>
          </cell>
          <cell r="D147">
            <v>1280000</v>
          </cell>
          <cell r="E147" t="str">
            <v>BARTLETT</v>
          </cell>
        </row>
        <row r="148">
          <cell r="C148" t="str">
            <v>1822-30</v>
          </cell>
          <cell r="D148">
            <v>1830000</v>
          </cell>
          <cell r="E148" t="str">
            <v>YORK</v>
          </cell>
        </row>
        <row r="149">
          <cell r="C149" t="str">
            <v>156-30</v>
          </cell>
          <cell r="D149">
            <v>1520000</v>
          </cell>
          <cell r="E149" t="str">
            <v>MAYBERRY</v>
          </cell>
        </row>
        <row r="150">
          <cell r="C150" t="str">
            <v>1819-30</v>
          </cell>
          <cell r="D150">
            <v>1540000</v>
          </cell>
          <cell r="E150" t="str">
            <v>HELVIE</v>
          </cell>
        </row>
        <row r="151">
          <cell r="C151" t="str">
            <v>165-30</v>
          </cell>
          <cell r="D151">
            <v>1750000</v>
          </cell>
          <cell r="E151" t="str">
            <v>REBOLETTI</v>
          </cell>
        </row>
        <row r="152">
          <cell r="C152" t="str">
            <v>1810-30</v>
          </cell>
          <cell r="D152">
            <v>1830000</v>
          </cell>
          <cell r="E152" t="str">
            <v>YORK</v>
          </cell>
        </row>
        <row r="153">
          <cell r="C153" t="str">
            <v>174-30</v>
          </cell>
          <cell r="D153">
            <v>880000</v>
          </cell>
          <cell r="E153" t="str">
            <v>STEWART</v>
          </cell>
        </row>
        <row r="154">
          <cell r="C154" t="str">
            <v>116-30</v>
          </cell>
          <cell r="D154">
            <v>1760000</v>
          </cell>
          <cell r="E154" t="str">
            <v>STRICKLAND</v>
          </cell>
        </row>
        <row r="155">
          <cell r="C155" t="str">
            <v>203-30</v>
          </cell>
          <cell r="D155">
            <v>1280000</v>
          </cell>
          <cell r="E155" t="str">
            <v>BARTLETT</v>
          </cell>
        </row>
        <row r="156">
          <cell r="C156" t="str">
            <v>1801-30</v>
          </cell>
          <cell r="D156">
            <v>1540000</v>
          </cell>
          <cell r="E156" t="str">
            <v>HELVIE</v>
          </cell>
        </row>
        <row r="157">
          <cell r="C157" t="str">
            <v>1875-30</v>
          </cell>
          <cell r="D157">
            <v>2000000</v>
          </cell>
          <cell r="E157" t="str">
            <v>STAMBAUGH</v>
          </cell>
        </row>
        <row r="158">
          <cell r="C158" t="str">
            <v>108-30</v>
          </cell>
          <cell r="D158">
            <v>1360000</v>
          </cell>
          <cell r="E158" t="str">
            <v>SANTIZO</v>
          </cell>
        </row>
        <row r="159">
          <cell r="C159" t="str">
            <v>1888-30</v>
          </cell>
          <cell r="D159">
            <v>1820000</v>
          </cell>
          <cell r="E159" t="str">
            <v>ADANE</v>
          </cell>
        </row>
        <row r="160">
          <cell r="C160" t="str">
            <v>313-29</v>
          </cell>
          <cell r="D160">
            <v>1480000</v>
          </cell>
          <cell r="E160" t="str">
            <v>STURGEON</v>
          </cell>
        </row>
        <row r="161">
          <cell r="C161" t="str">
            <v>1904-30</v>
          </cell>
          <cell r="D161">
            <v>2000000</v>
          </cell>
          <cell r="E161" t="str">
            <v>STAMBAUGH</v>
          </cell>
        </row>
        <row r="162">
          <cell r="C162" t="str">
            <v>148-30</v>
          </cell>
          <cell r="D162">
            <v>1260000</v>
          </cell>
          <cell r="E162" t="str">
            <v>ACKERMAN</v>
          </cell>
        </row>
        <row r="163">
          <cell r="C163" t="str">
            <v>1904-30</v>
          </cell>
          <cell r="D163">
            <v>2000000</v>
          </cell>
          <cell r="E163" t="str">
            <v>STAMBAUGH</v>
          </cell>
        </row>
        <row r="164">
          <cell r="C164" t="str">
            <v>1840-30</v>
          </cell>
          <cell r="D164">
            <v>1830000</v>
          </cell>
          <cell r="E164" t="str">
            <v>YORK</v>
          </cell>
        </row>
        <row r="165">
          <cell r="C165" t="str">
            <v>240-30</v>
          </cell>
          <cell r="D165">
            <v>2030000</v>
          </cell>
          <cell r="E165" t="str">
            <v>KILLION</v>
          </cell>
        </row>
        <row r="166">
          <cell r="C166" t="str">
            <v>163-30</v>
          </cell>
          <cell r="D166">
            <v>2040000</v>
          </cell>
          <cell r="E166" t="str">
            <v>MOSES</v>
          </cell>
        </row>
        <row r="167">
          <cell r="C167" t="str">
            <v>103-31</v>
          </cell>
          <cell r="D167">
            <v>1260000</v>
          </cell>
          <cell r="E167" t="str">
            <v>ACKERMAN</v>
          </cell>
        </row>
        <row r="168">
          <cell r="C168" t="str">
            <v>137-30</v>
          </cell>
          <cell r="D168">
            <v>1460000</v>
          </cell>
          <cell r="E168" t="str">
            <v>NELSON</v>
          </cell>
        </row>
        <row r="169">
          <cell r="C169" t="str">
            <v>1863-30</v>
          </cell>
          <cell r="D169">
            <v>1740000</v>
          </cell>
          <cell r="E169" t="str">
            <v>STORY</v>
          </cell>
        </row>
        <row r="170">
          <cell r="C170" t="str">
            <v>124-30</v>
          </cell>
          <cell r="D170">
            <v>1460000</v>
          </cell>
          <cell r="E170" t="str">
            <v>NELSON</v>
          </cell>
        </row>
        <row r="171">
          <cell r="C171" t="str">
            <v>205-30</v>
          </cell>
          <cell r="D171">
            <v>2040000</v>
          </cell>
          <cell r="E171" t="str">
            <v>MOSES</v>
          </cell>
        </row>
        <row r="172">
          <cell r="C172" t="str">
            <v>1800-30</v>
          </cell>
          <cell r="D172">
            <v>1540000</v>
          </cell>
          <cell r="E172" t="str">
            <v>HELVIE</v>
          </cell>
        </row>
        <row r="173">
          <cell r="C173" t="str">
            <v>207-30</v>
          </cell>
          <cell r="D173">
            <v>1750000</v>
          </cell>
          <cell r="E173" t="str">
            <v>REBOLETTI</v>
          </cell>
        </row>
        <row r="174">
          <cell r="C174" t="str">
            <v>109-30</v>
          </cell>
          <cell r="D174">
            <v>1460000</v>
          </cell>
          <cell r="E174" t="str">
            <v>NELSON</v>
          </cell>
        </row>
        <row r="175">
          <cell r="C175" t="str">
            <v>212-30</v>
          </cell>
          <cell r="D175">
            <v>1520000</v>
          </cell>
          <cell r="E175" t="str">
            <v>MAYBERRY</v>
          </cell>
        </row>
        <row r="176">
          <cell r="C176" t="str">
            <v>246-29</v>
          </cell>
          <cell r="D176">
            <v>1300000</v>
          </cell>
          <cell r="E176" t="str">
            <v>LEVIN</v>
          </cell>
        </row>
        <row r="177">
          <cell r="C177" t="str">
            <v>223-30</v>
          </cell>
          <cell r="D177">
            <v>1300000</v>
          </cell>
          <cell r="E177" t="str">
            <v>LEVIN</v>
          </cell>
        </row>
        <row r="178">
          <cell r="C178" t="str">
            <v>101-31</v>
          </cell>
          <cell r="D178">
            <v>1460000</v>
          </cell>
          <cell r="E178" t="str">
            <v>NELSON</v>
          </cell>
        </row>
        <row r="179">
          <cell r="C179" t="str">
            <v>1896-30</v>
          </cell>
          <cell r="D179">
            <v>1780000</v>
          </cell>
          <cell r="E179" t="str">
            <v>DE LA ROSA</v>
          </cell>
        </row>
        <row r="180">
          <cell r="C180" t="str">
            <v>311-30</v>
          </cell>
          <cell r="D180">
            <v>1800000</v>
          </cell>
          <cell r="E180" t="str">
            <v>CHANDLER</v>
          </cell>
        </row>
        <row r="181">
          <cell r="C181" t="str">
            <v>1908-30</v>
          </cell>
          <cell r="D181">
            <v>1780000</v>
          </cell>
          <cell r="E181" t="str">
            <v>DE LA ROSA</v>
          </cell>
        </row>
        <row r="182">
          <cell r="C182" t="str">
            <v>242-30</v>
          </cell>
          <cell r="D182">
            <v>1800000</v>
          </cell>
          <cell r="E182" t="str">
            <v>CHANDLER</v>
          </cell>
        </row>
        <row r="183">
          <cell r="C183" t="str">
            <v>236-30</v>
          </cell>
          <cell r="D183">
            <v>1480000</v>
          </cell>
          <cell r="E183" t="str">
            <v>STURGEON</v>
          </cell>
        </row>
        <row r="184">
          <cell r="C184" t="str">
            <v>1890-30</v>
          </cell>
          <cell r="D184">
            <v>1780000</v>
          </cell>
          <cell r="E184" t="str">
            <v>DE LA ROSA</v>
          </cell>
        </row>
        <row r="185">
          <cell r="C185" t="str">
            <v>245-30</v>
          </cell>
          <cell r="D185">
            <v>1480000</v>
          </cell>
          <cell r="E185" t="str">
            <v>STURGEON</v>
          </cell>
        </row>
        <row r="186">
          <cell r="C186" t="str">
            <v>307-30</v>
          </cell>
          <cell r="D186">
            <v>950000</v>
          </cell>
          <cell r="E186" t="str">
            <v>WEBSTER</v>
          </cell>
        </row>
        <row r="187">
          <cell r="C187" t="str">
            <v>199-30</v>
          </cell>
          <cell r="D187">
            <v>950000</v>
          </cell>
          <cell r="E187" t="str">
            <v>WEBSTER</v>
          </cell>
        </row>
        <row r="188">
          <cell r="C188" t="str">
            <v>305-30</v>
          </cell>
          <cell r="D188">
            <v>1520000</v>
          </cell>
          <cell r="E188" t="str">
            <v>MAYBERRY</v>
          </cell>
        </row>
        <row r="189">
          <cell r="C189" t="str">
            <v>194-30</v>
          </cell>
          <cell r="D189">
            <v>1750000</v>
          </cell>
          <cell r="E189" t="str">
            <v>REBOLETTI</v>
          </cell>
        </row>
        <row r="190">
          <cell r="C190" t="str">
            <v>1879-30</v>
          </cell>
          <cell r="D190">
            <v>1740000</v>
          </cell>
          <cell r="E190" t="str">
            <v>STORY</v>
          </cell>
        </row>
        <row r="191">
          <cell r="C191" t="str">
            <v>206-30</v>
          </cell>
          <cell r="D191">
            <v>2040000</v>
          </cell>
          <cell r="E191" t="str">
            <v>MOSES</v>
          </cell>
        </row>
        <row r="192">
          <cell r="C192" t="str">
            <v>191-30</v>
          </cell>
          <cell r="D192">
            <v>2040000</v>
          </cell>
          <cell r="E192" t="str">
            <v>MOSES</v>
          </cell>
        </row>
        <row r="193">
          <cell r="C193" t="str">
            <v>210-30</v>
          </cell>
          <cell r="D193">
            <v>1770000</v>
          </cell>
          <cell r="E193" t="str">
            <v>BRUDER</v>
          </cell>
        </row>
        <row r="194">
          <cell r="C194" t="str">
            <v>1856-30</v>
          </cell>
          <cell r="D194">
            <v>1740000</v>
          </cell>
          <cell r="E194" t="str">
            <v>STORY</v>
          </cell>
        </row>
        <row r="195">
          <cell r="C195" t="str">
            <v>222-30</v>
          </cell>
          <cell r="D195">
            <v>1300000</v>
          </cell>
          <cell r="E195" t="str">
            <v>LEVIN</v>
          </cell>
        </row>
        <row r="196">
          <cell r="C196" t="str">
            <v>180-30</v>
          </cell>
          <cell r="D196">
            <v>1750000</v>
          </cell>
          <cell r="E196" t="str">
            <v>REBOLETTI</v>
          </cell>
        </row>
        <row r="197">
          <cell r="C197" t="str">
            <v>224-30</v>
          </cell>
          <cell r="D197">
            <v>2030000</v>
          </cell>
          <cell r="E197" t="str">
            <v>KILLION</v>
          </cell>
        </row>
        <row r="198">
          <cell r="C198" t="str">
            <v>168-30</v>
          </cell>
          <cell r="D198">
            <v>1770000</v>
          </cell>
          <cell r="E198" t="str">
            <v>BRUDER</v>
          </cell>
        </row>
        <row r="199">
          <cell r="C199" t="str">
            <v>233-30</v>
          </cell>
          <cell r="D199">
            <v>2030000</v>
          </cell>
          <cell r="E199" t="str">
            <v>KILLION</v>
          </cell>
        </row>
        <row r="200">
          <cell r="C200" t="str">
            <v>1910-30</v>
          </cell>
          <cell r="D200">
            <v>2000000</v>
          </cell>
          <cell r="E200" t="str">
            <v>STAMBAUGH</v>
          </cell>
        </row>
        <row r="201">
          <cell r="C201" t="str">
            <v>230-30</v>
          </cell>
          <cell r="D201">
            <v>1300000</v>
          </cell>
          <cell r="E201" t="str">
            <v>LEVIN</v>
          </cell>
        </row>
        <row r="202">
          <cell r="C202" t="str">
            <v>1893-30</v>
          </cell>
          <cell r="D202">
            <v>2000000</v>
          </cell>
          <cell r="E202" t="str">
            <v>STAMBAUGH</v>
          </cell>
        </row>
        <row r="203">
          <cell r="C203" t="str">
            <v>1910-30</v>
          </cell>
          <cell r="D203">
            <v>2000000</v>
          </cell>
          <cell r="E203" t="str">
            <v>STAMBAUGH</v>
          </cell>
        </row>
        <row r="204">
          <cell r="C204" t="str">
            <v>1891-30</v>
          </cell>
          <cell r="D204">
            <v>1780000</v>
          </cell>
          <cell r="E204" t="str">
            <v>DE LA ROSA</v>
          </cell>
        </row>
        <row r="205">
          <cell r="C205" t="str">
            <v>1811-30</v>
          </cell>
          <cell r="D205">
            <v>1830000</v>
          </cell>
          <cell r="E205" t="str">
            <v>YORK</v>
          </cell>
        </row>
        <row r="206">
          <cell r="C206" t="str">
            <v>1881-30</v>
          </cell>
          <cell r="D206">
            <v>2000000</v>
          </cell>
          <cell r="E206" t="str">
            <v>STAMBAUGH</v>
          </cell>
        </row>
        <row r="207">
          <cell r="C207" t="str">
            <v>1823-30</v>
          </cell>
          <cell r="D207">
            <v>1830000</v>
          </cell>
          <cell r="E207" t="str">
            <v>YORK</v>
          </cell>
        </row>
        <row r="208">
          <cell r="C208" t="str">
            <v>219-30</v>
          </cell>
          <cell r="D208">
            <v>1480000</v>
          </cell>
          <cell r="E208" t="str">
            <v>STURGEON</v>
          </cell>
        </row>
        <row r="209">
          <cell r="C209" t="str">
            <v>155-30</v>
          </cell>
          <cell r="D209">
            <v>1520000</v>
          </cell>
          <cell r="E209" t="str">
            <v>MAYBERRY</v>
          </cell>
        </row>
        <row r="210">
          <cell r="C210" t="str">
            <v>1877-30</v>
          </cell>
          <cell r="D210">
            <v>1820000</v>
          </cell>
          <cell r="E210" t="str">
            <v>ADANE</v>
          </cell>
        </row>
        <row r="211">
          <cell r="C211" t="str">
            <v>1838-30</v>
          </cell>
          <cell r="D211">
            <v>750000</v>
          </cell>
          <cell r="E211" t="str">
            <v>NATION</v>
          </cell>
        </row>
        <row r="212">
          <cell r="C212" t="str">
            <v>1878-30</v>
          </cell>
          <cell r="D212">
            <v>1780000</v>
          </cell>
          <cell r="E212" t="str">
            <v>DE LA ROSA</v>
          </cell>
        </row>
        <row r="213">
          <cell r="C213" t="str">
            <v>170-30</v>
          </cell>
          <cell r="D213">
            <v>1520000</v>
          </cell>
          <cell r="E213" t="str">
            <v>MAYBERRY</v>
          </cell>
        </row>
        <row r="214">
          <cell r="C214" t="str">
            <v>215-30</v>
          </cell>
          <cell r="D214">
            <v>950000</v>
          </cell>
          <cell r="E214" t="str">
            <v>WEBSTER</v>
          </cell>
        </row>
        <row r="215">
          <cell r="C215" t="str">
            <v>189-30</v>
          </cell>
          <cell r="D215">
            <v>1280000</v>
          </cell>
          <cell r="E215" t="str">
            <v>BARTLETT</v>
          </cell>
        </row>
        <row r="216">
          <cell r="C216" t="str">
            <v>186-30</v>
          </cell>
          <cell r="D216">
            <v>950000</v>
          </cell>
          <cell r="E216" t="str">
            <v>WEBSTER</v>
          </cell>
        </row>
        <row r="217">
          <cell r="C217" t="str">
            <v>110-30</v>
          </cell>
          <cell r="D217">
            <v>1460000</v>
          </cell>
          <cell r="E217" t="str">
            <v>NELSON</v>
          </cell>
        </row>
        <row r="218">
          <cell r="C218" t="str">
            <v>177-30</v>
          </cell>
          <cell r="D218">
            <v>2040000</v>
          </cell>
          <cell r="E218" t="str">
            <v>MOSES</v>
          </cell>
        </row>
        <row r="219">
          <cell r="C219" t="str">
            <v>1804-30</v>
          </cell>
          <cell r="D219">
            <v>1830000</v>
          </cell>
          <cell r="E219" t="str">
            <v>YORK</v>
          </cell>
        </row>
        <row r="220">
          <cell r="C220" t="str">
            <v>164-30</v>
          </cell>
          <cell r="D220">
            <v>2040000</v>
          </cell>
          <cell r="E220" t="str">
            <v>MOSES</v>
          </cell>
        </row>
        <row r="221">
          <cell r="C221" t="str">
            <v>145-30</v>
          </cell>
          <cell r="D221">
            <v>1310000</v>
          </cell>
          <cell r="E221" t="str">
            <v>MALAVE</v>
          </cell>
        </row>
        <row r="222">
          <cell r="C222" t="str">
            <v>164-30</v>
          </cell>
          <cell r="D222">
            <v>2040000</v>
          </cell>
          <cell r="E222" t="str">
            <v>MOSES</v>
          </cell>
        </row>
        <row r="223">
          <cell r="C223" t="str">
            <v>159-30</v>
          </cell>
          <cell r="D223">
            <v>880000</v>
          </cell>
          <cell r="E223" t="str">
            <v>STEWART</v>
          </cell>
        </row>
        <row r="224">
          <cell r="C224" t="str">
            <v>1909-30</v>
          </cell>
          <cell r="D224">
            <v>1780000</v>
          </cell>
          <cell r="E224" t="str">
            <v>DE LA ROSA</v>
          </cell>
        </row>
        <row r="225">
          <cell r="C225" t="str">
            <v>1842-30</v>
          </cell>
          <cell r="D225">
            <v>1540000</v>
          </cell>
          <cell r="E225" t="str">
            <v>HELVIE</v>
          </cell>
        </row>
        <row r="226">
          <cell r="C226" t="str">
            <v>1906-30</v>
          </cell>
          <cell r="D226">
            <v>1740000</v>
          </cell>
          <cell r="E226" t="str">
            <v>STORY</v>
          </cell>
        </row>
        <row r="227">
          <cell r="C227" t="str">
            <v>106-30</v>
          </cell>
          <cell r="D227">
            <v>1260000</v>
          </cell>
          <cell r="E227" t="str">
            <v>ACKERMAN</v>
          </cell>
        </row>
        <row r="228">
          <cell r="C228" t="str">
            <v>1899-30</v>
          </cell>
          <cell r="D228">
            <v>2000000</v>
          </cell>
          <cell r="E228" t="str">
            <v>STAMBAUGH</v>
          </cell>
        </row>
        <row r="229">
          <cell r="C229" t="str">
            <v>129-30</v>
          </cell>
          <cell r="D229">
            <v>1760000</v>
          </cell>
          <cell r="E229" t="str">
            <v>STRICKLAND</v>
          </cell>
        </row>
        <row r="230">
          <cell r="C230" t="str">
            <v>1889-30</v>
          </cell>
          <cell r="D230">
            <v>1820000</v>
          </cell>
          <cell r="E230" t="str">
            <v>ADANE</v>
          </cell>
        </row>
        <row r="231">
          <cell r="C231" t="str">
            <v>1831-30</v>
          </cell>
          <cell r="D231">
            <v>1540000</v>
          </cell>
          <cell r="E231" t="str">
            <v>HELVIE</v>
          </cell>
        </row>
        <row r="232">
          <cell r="C232" t="str">
            <v>1884-30</v>
          </cell>
          <cell r="D232">
            <v>1740000</v>
          </cell>
          <cell r="E232" t="str">
            <v>STORY</v>
          </cell>
        </row>
        <row r="233">
          <cell r="C233" t="str">
            <v>163-30</v>
          </cell>
          <cell r="D233">
            <v>2040000</v>
          </cell>
          <cell r="E233" t="str">
            <v>MOSES</v>
          </cell>
        </row>
        <row r="234">
          <cell r="C234" t="str">
            <v>217-30</v>
          </cell>
          <cell r="D234">
            <v>1800000</v>
          </cell>
          <cell r="E234" t="str">
            <v>CHANDLER</v>
          </cell>
        </row>
        <row r="235">
          <cell r="C235" t="str">
            <v>101-30</v>
          </cell>
          <cell r="D235">
            <v>2010000</v>
          </cell>
          <cell r="E235" t="str">
            <v>MAELZER</v>
          </cell>
        </row>
        <row r="236">
          <cell r="C236" t="str">
            <v>1873-30</v>
          </cell>
          <cell r="D236">
            <v>1780000</v>
          </cell>
          <cell r="E236" t="str">
            <v>DE LA ROSA</v>
          </cell>
        </row>
        <row r="237">
          <cell r="C237" t="str">
            <v>103-30</v>
          </cell>
          <cell r="D237">
            <v>1310000</v>
          </cell>
          <cell r="E237" t="str">
            <v>MALAVE</v>
          </cell>
        </row>
        <row r="238">
          <cell r="C238" t="str">
            <v>1874-30</v>
          </cell>
          <cell r="D238">
            <v>2000000</v>
          </cell>
          <cell r="E238" t="str">
            <v>STAMBAUGH</v>
          </cell>
        </row>
        <row r="239">
          <cell r="C239" t="str">
            <v>104-30</v>
          </cell>
          <cell r="D239">
            <v>1310000</v>
          </cell>
          <cell r="E239" t="str">
            <v>MALAVE</v>
          </cell>
        </row>
        <row r="240">
          <cell r="C240" t="str">
            <v>198-30</v>
          </cell>
          <cell r="D240">
            <v>1520000</v>
          </cell>
          <cell r="E240" t="str">
            <v>MAYBERRY</v>
          </cell>
        </row>
        <row r="241">
          <cell r="C241" t="str">
            <v>2001-30</v>
          </cell>
          <cell r="D241">
            <v>1540000</v>
          </cell>
          <cell r="E241" t="str">
            <v>HELVIE</v>
          </cell>
        </row>
        <row r="242">
          <cell r="C242" t="str">
            <v>201-30</v>
          </cell>
          <cell r="D242">
            <v>880000</v>
          </cell>
          <cell r="E242" t="str">
            <v>STEWART</v>
          </cell>
        </row>
        <row r="243">
          <cell r="C243" t="str">
            <v>2003-30</v>
          </cell>
          <cell r="D243">
            <v>540000</v>
          </cell>
          <cell r="E243" t="str">
            <v>MADLOM</v>
          </cell>
        </row>
        <row r="244">
          <cell r="C244" t="str">
            <v>197-30</v>
          </cell>
          <cell r="D244">
            <v>1520000</v>
          </cell>
          <cell r="E244" t="str">
            <v>MAYBERRY</v>
          </cell>
        </row>
        <row r="245">
          <cell r="C245" t="str">
            <v>114-30</v>
          </cell>
          <cell r="D245">
            <v>2010000</v>
          </cell>
          <cell r="E245" t="str">
            <v>MAELZER</v>
          </cell>
        </row>
        <row r="246">
          <cell r="C246" t="str">
            <v>193-30</v>
          </cell>
          <cell r="D246">
            <v>1750000</v>
          </cell>
          <cell r="E246" t="str">
            <v>REBOLETTI</v>
          </cell>
        </row>
        <row r="247">
          <cell r="C247" t="str">
            <v>127-30</v>
          </cell>
          <cell r="D247">
            <v>2010000</v>
          </cell>
          <cell r="E247" t="str">
            <v>MAELZER</v>
          </cell>
        </row>
        <row r="248">
          <cell r="C248" t="str">
            <v>176-30</v>
          </cell>
          <cell r="D248">
            <v>1280000</v>
          </cell>
          <cell r="E248" t="str">
            <v>BARTLETT</v>
          </cell>
        </row>
        <row r="249">
          <cell r="C249" t="str">
            <v>1812-30</v>
          </cell>
          <cell r="D249">
            <v>1540000</v>
          </cell>
          <cell r="E249" t="str">
            <v>HELVIE</v>
          </cell>
        </row>
        <row r="250">
          <cell r="C250" t="str">
            <v>173-30</v>
          </cell>
          <cell r="D250">
            <v>880000</v>
          </cell>
          <cell r="E250" t="str">
            <v>STEWART</v>
          </cell>
        </row>
        <row r="251">
          <cell r="C251" t="str">
            <v>131-30</v>
          </cell>
          <cell r="D251">
            <v>1310000</v>
          </cell>
          <cell r="E251" t="str">
            <v>MALAVE</v>
          </cell>
        </row>
        <row r="252">
          <cell r="C252" t="str">
            <v>1836-30</v>
          </cell>
          <cell r="D252">
            <v>1540000</v>
          </cell>
          <cell r="E252" t="str">
            <v>HELVIE</v>
          </cell>
        </row>
        <row r="253">
          <cell r="C253" t="str">
            <v>134-30</v>
          </cell>
          <cell r="D253">
            <v>1260000</v>
          </cell>
          <cell r="E253" t="str">
            <v>ACKERMAN</v>
          </cell>
        </row>
        <row r="254">
          <cell r="C254" t="str">
            <v>152-30</v>
          </cell>
          <cell r="D254">
            <v>1460000</v>
          </cell>
          <cell r="E254" t="str">
            <v>NELSON</v>
          </cell>
        </row>
        <row r="255">
          <cell r="C255" t="str">
            <v>166-30</v>
          </cell>
          <cell r="D255">
            <v>1750000</v>
          </cell>
          <cell r="E255" t="str">
            <v>REBOLETTI</v>
          </cell>
        </row>
        <row r="256">
          <cell r="C256" t="str">
            <v>142-30</v>
          </cell>
          <cell r="D256">
            <v>2010000</v>
          </cell>
          <cell r="E256" t="str">
            <v>MAELZER</v>
          </cell>
        </row>
        <row r="257">
          <cell r="C257" t="str">
            <v>181-30</v>
          </cell>
          <cell r="D257">
            <v>1770000</v>
          </cell>
          <cell r="E257" t="str">
            <v>BRUDER</v>
          </cell>
        </row>
        <row r="258">
          <cell r="C258" t="str">
            <v>1814-30</v>
          </cell>
          <cell r="D258">
            <v>540000</v>
          </cell>
          <cell r="E258" t="str">
            <v>MADLOM</v>
          </cell>
        </row>
        <row r="259">
          <cell r="C259" t="str">
            <v>1857-30</v>
          </cell>
          <cell r="D259">
            <v>1740000</v>
          </cell>
          <cell r="E259" t="str">
            <v>STORY</v>
          </cell>
        </row>
        <row r="260">
          <cell r="C260" t="str">
            <v>118-30</v>
          </cell>
          <cell r="D260">
            <v>1310000</v>
          </cell>
          <cell r="E260" t="str">
            <v>MALAVE</v>
          </cell>
        </row>
        <row r="261">
          <cell r="C261" t="str">
            <v>1870-30</v>
          </cell>
          <cell r="D261">
            <v>1820000</v>
          </cell>
          <cell r="E261" t="str">
            <v>ADANE</v>
          </cell>
        </row>
        <row r="262">
          <cell r="C262" t="str">
            <v>2001-30</v>
          </cell>
          <cell r="D262">
            <v>1540000</v>
          </cell>
          <cell r="E262" t="str">
            <v>HELVIE</v>
          </cell>
        </row>
        <row r="263">
          <cell r="C263" t="str">
            <v>1871-30</v>
          </cell>
          <cell r="D263">
            <v>1820000</v>
          </cell>
          <cell r="E263" t="str">
            <v>ADANE</v>
          </cell>
        </row>
        <row r="264">
          <cell r="C264" t="str">
            <v>107-30</v>
          </cell>
          <cell r="D264">
            <v>1360000</v>
          </cell>
          <cell r="E264" t="str">
            <v>SANTIZO</v>
          </cell>
        </row>
        <row r="265">
          <cell r="C265" t="str">
            <v>1860-30</v>
          </cell>
          <cell r="D265">
            <v>1780000</v>
          </cell>
          <cell r="E265" t="str">
            <v>DE LA ROSA</v>
          </cell>
        </row>
        <row r="266">
          <cell r="C266" t="str">
            <v>103-30</v>
          </cell>
          <cell r="D266">
            <v>1310000</v>
          </cell>
          <cell r="E266" t="str">
            <v>MALAVE</v>
          </cell>
        </row>
        <row r="267">
          <cell r="C267" t="str">
            <v>1862-30</v>
          </cell>
          <cell r="D267">
            <v>1740000</v>
          </cell>
          <cell r="E267" t="str">
            <v>STORY</v>
          </cell>
        </row>
        <row r="268">
          <cell r="C268" t="str">
            <v>1833-30</v>
          </cell>
          <cell r="D268">
            <v>750000</v>
          </cell>
          <cell r="E268" t="str">
            <v>NATION</v>
          </cell>
        </row>
        <row r="269">
          <cell r="C269" t="str">
            <v>202-30</v>
          </cell>
          <cell r="D269">
            <v>880000</v>
          </cell>
          <cell r="E269" t="str">
            <v>STEWART</v>
          </cell>
        </row>
        <row r="270">
          <cell r="C270" t="str">
            <v>1834-30</v>
          </cell>
          <cell r="D270">
            <v>1830000</v>
          </cell>
          <cell r="E270" t="str">
            <v>YORK</v>
          </cell>
        </row>
        <row r="271">
          <cell r="C271" t="str">
            <v>208-30</v>
          </cell>
          <cell r="D271">
            <v>1750000</v>
          </cell>
          <cell r="E271" t="str">
            <v>REBOLETTI</v>
          </cell>
        </row>
        <row r="272">
          <cell r="C272" t="str">
            <v>149-30</v>
          </cell>
          <cell r="D272">
            <v>1360000</v>
          </cell>
          <cell r="E272" t="str">
            <v>SANTIZO</v>
          </cell>
        </row>
        <row r="273">
          <cell r="C273" t="str">
            <v>214-30</v>
          </cell>
          <cell r="D273">
            <v>2030000</v>
          </cell>
          <cell r="E273" t="str">
            <v>KILLION</v>
          </cell>
        </row>
        <row r="274">
          <cell r="C274" t="str">
            <v>123-30</v>
          </cell>
          <cell r="D274">
            <v>1460000</v>
          </cell>
          <cell r="E274" t="str">
            <v>NELSON</v>
          </cell>
        </row>
        <row r="275">
          <cell r="C275" t="str">
            <v>216-30</v>
          </cell>
          <cell r="D275">
            <v>950000</v>
          </cell>
          <cell r="E275" t="str">
            <v>WEBSTER</v>
          </cell>
        </row>
        <row r="276">
          <cell r="C276" t="str">
            <v>1802-30</v>
          </cell>
          <cell r="D276">
            <v>540000</v>
          </cell>
          <cell r="E276" t="str">
            <v>MADLOM</v>
          </cell>
        </row>
        <row r="277">
          <cell r="C277" t="str">
            <v>225-30</v>
          </cell>
          <cell r="D277">
            <v>2030000</v>
          </cell>
          <cell r="E277" t="str">
            <v>KILLION</v>
          </cell>
        </row>
        <row r="278">
          <cell r="C278" t="str">
            <v>169-30</v>
          </cell>
          <cell r="D278">
            <v>1520000</v>
          </cell>
          <cell r="E278" t="str">
            <v>MAYBERRY</v>
          </cell>
        </row>
        <row r="279">
          <cell r="C279" t="str">
            <v>1892-30</v>
          </cell>
          <cell r="D279">
            <v>2000000</v>
          </cell>
          <cell r="E279" t="str">
            <v>STAMBAUGH</v>
          </cell>
        </row>
        <row r="280">
          <cell r="C280" t="str">
            <v>141-30</v>
          </cell>
          <cell r="D280">
            <v>2010000</v>
          </cell>
          <cell r="E280" t="str">
            <v>MAELZER</v>
          </cell>
        </row>
        <row r="281">
          <cell r="C281" t="str">
            <v>1898-30</v>
          </cell>
          <cell r="D281">
            <v>2000000</v>
          </cell>
          <cell r="E281" t="str">
            <v>STAMBAUGH</v>
          </cell>
        </row>
        <row r="282">
          <cell r="C282" t="str">
            <v>130-30</v>
          </cell>
          <cell r="D282">
            <v>1760000</v>
          </cell>
          <cell r="E282" t="str">
            <v>STRICKLAND</v>
          </cell>
        </row>
        <row r="283">
          <cell r="C283" t="str">
            <v>1895-30</v>
          </cell>
          <cell r="D283">
            <v>1820000</v>
          </cell>
          <cell r="E283" t="str">
            <v>ADANE</v>
          </cell>
        </row>
        <row r="284">
          <cell r="C284" t="str">
            <v>1813-30</v>
          </cell>
          <cell r="D284">
            <v>1540000</v>
          </cell>
          <cell r="E284" t="str">
            <v>HELVIE</v>
          </cell>
        </row>
        <row r="285">
          <cell r="C285" t="str">
            <v>232-30</v>
          </cell>
          <cell r="D285">
            <v>2030000</v>
          </cell>
          <cell r="E285" t="str">
            <v>KILLION</v>
          </cell>
        </row>
        <row r="286">
          <cell r="C286" t="str">
            <v>1807-30</v>
          </cell>
          <cell r="D286">
            <v>1540000</v>
          </cell>
          <cell r="E286" t="str">
            <v>HELVIE</v>
          </cell>
        </row>
        <row r="287">
          <cell r="C287" t="str">
            <v>237-30</v>
          </cell>
          <cell r="D287">
            <v>1480000</v>
          </cell>
          <cell r="E287" t="str">
            <v>STURGEON</v>
          </cell>
        </row>
        <row r="288">
          <cell r="C288" t="str">
            <v>1806-30</v>
          </cell>
          <cell r="D288">
            <v>1540000</v>
          </cell>
          <cell r="E288" t="str">
            <v>HELVIE</v>
          </cell>
        </row>
        <row r="289">
          <cell r="C289" t="str">
            <v>243-30</v>
          </cell>
          <cell r="D289">
            <v>1800000</v>
          </cell>
          <cell r="E289" t="str">
            <v>CHANDLER</v>
          </cell>
        </row>
        <row r="290">
          <cell r="C290" t="str">
            <v>117-30</v>
          </cell>
          <cell r="D290">
            <v>1310000</v>
          </cell>
          <cell r="E290" t="str">
            <v>MALAVE</v>
          </cell>
        </row>
        <row r="291">
          <cell r="C291" t="str">
            <v>313-30</v>
          </cell>
          <cell r="D291">
            <v>1480000</v>
          </cell>
          <cell r="E291" t="str">
            <v>STURGEON</v>
          </cell>
        </row>
        <row r="292">
          <cell r="C292" t="str">
            <v>244-29</v>
          </cell>
          <cell r="D292">
            <v>1480000</v>
          </cell>
          <cell r="E292" t="str">
            <v>STURGEON</v>
          </cell>
        </row>
        <row r="293">
          <cell r="C293" t="str">
            <v>315-30</v>
          </cell>
          <cell r="D293">
            <v>1300000</v>
          </cell>
          <cell r="E293" t="str">
            <v>LEVIN</v>
          </cell>
        </row>
        <row r="294">
          <cell r="C294" t="str">
            <v>1835-30</v>
          </cell>
          <cell r="D294">
            <v>1830000</v>
          </cell>
          <cell r="E294" t="str">
            <v>YORK</v>
          </cell>
        </row>
        <row r="295">
          <cell r="C295" t="str">
            <v>101-31</v>
          </cell>
          <cell r="D295">
            <v>1460000</v>
          </cell>
          <cell r="E295" t="str">
            <v>NELSON</v>
          </cell>
        </row>
        <row r="296">
          <cell r="C296" t="str">
            <v>157-30</v>
          </cell>
          <cell r="D296">
            <v>1760000</v>
          </cell>
          <cell r="E296" t="str">
            <v>STRICKLAND</v>
          </cell>
        </row>
        <row r="297">
          <cell r="C297" t="str">
            <v>102-31</v>
          </cell>
          <cell r="D297">
            <v>1460000</v>
          </cell>
          <cell r="E297" t="str">
            <v>NELSON</v>
          </cell>
        </row>
        <row r="298">
          <cell r="C298" t="str">
            <v>126-30</v>
          </cell>
          <cell r="D298">
            <v>1100000</v>
          </cell>
          <cell r="E298" t="str">
            <v>GEBRETEKLE</v>
          </cell>
        </row>
        <row r="299">
          <cell r="C299" t="str">
            <v>1861-30</v>
          </cell>
          <cell r="D299">
            <v>1780000</v>
          </cell>
          <cell r="E299" t="str">
            <v>DE LA ROSA</v>
          </cell>
        </row>
        <row r="300">
          <cell r="C300" t="str">
            <v>122-30</v>
          </cell>
          <cell r="D300">
            <v>1360000</v>
          </cell>
          <cell r="E300" t="str">
            <v>SANTIZO</v>
          </cell>
        </row>
        <row r="301">
          <cell r="C301" t="str">
            <v>1865-30</v>
          </cell>
          <cell r="D301">
            <v>1820000</v>
          </cell>
          <cell r="E301" t="str">
            <v>ADANE</v>
          </cell>
        </row>
        <row r="302">
          <cell r="C302" t="str">
            <v>108-30</v>
          </cell>
          <cell r="D302">
            <v>1360000</v>
          </cell>
          <cell r="E302" t="str">
            <v>SANTIZO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101-31</v>
          </cell>
          <cell r="B13">
            <v>4011</v>
          </cell>
          <cell r="C13" t="str">
            <v>DE.1.0.7.0</v>
          </cell>
          <cell r="D13" t="str">
            <v>204:721</v>
          </cell>
          <cell r="E13">
            <v>42582.137048611112</v>
          </cell>
          <cell r="F13">
            <v>42582.137881944444</v>
          </cell>
          <cell r="G13">
            <v>1</v>
          </cell>
          <cell r="H13" t="str">
            <v>204:233301</v>
          </cell>
          <cell r="I13">
            <v>42582.166134259256</v>
          </cell>
          <cell r="J13">
            <v>0</v>
          </cell>
          <cell r="K13" t="str">
            <v>4011/4012</v>
          </cell>
          <cell r="L13" t="str">
            <v>NELSON</v>
          </cell>
          <cell r="M13">
            <v>2.8252314812561963E-2</v>
          </cell>
          <cell r="N13">
            <v>40.683333330089226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https://search-rtdc-monitor-bjffxe2xuh6vdkpspy63sjmuny.us-east-1.es.amazonaws.com/_plugin/kibana/#/discover/Steve-Slow-Train-Analysis-(2080s-and-2083s)?_g=(refreshInterval:(display:Off,section:0,value:0),time:(from:'2016-07-31 02:17:21-0600',mode:absolute,to:'2016-07-31 04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" t="str">
            <v>N</v>
          </cell>
          <cell r="X13" t="e">
            <v>#VALUE!</v>
          </cell>
          <cell r="Y13">
            <v>7.2099999999999997E-2</v>
          </cell>
          <cell r="Z13">
            <v>23.330100000000002</v>
          </cell>
          <cell r="AA13">
            <v>23.258000000000003</v>
          </cell>
          <cell r="AB13" t="e">
            <v>#N/A</v>
          </cell>
          <cell r="AC13" t="e">
            <v>#N/A</v>
          </cell>
          <cell r="AD13" t="str">
            <v>0101-31</v>
          </cell>
          <cell r="AE13" t="str">
            <v>aws s3 cp s3://rtdc.mdm.uploadarchive/RTDC4011/2016-07-31/ "C:\Users\stu\Documents\Analysis\2016-02-23 RTDC Observations"\RTDC4011\2016-07-31 --recursive &amp; "C:\Users\stu\Documents\GitHub\mrs-test-scripts\Headless Mode &amp; Sideloading\WalkAndUnGZ.bat" "C:\Users\stu\Documents\Analysis\2016-02-23 RTDC Observations"\RTDC4011\2016-07-31 &amp; 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</v>
          </cell>
        </row>
        <row r="14">
          <cell r="A14" t="str">
            <v>102-31</v>
          </cell>
          <cell r="B14">
            <v>4041</v>
          </cell>
          <cell r="C14" t="str">
            <v>DE.1.0.7.0</v>
          </cell>
          <cell r="D14" t="str">
            <v>204:232656</v>
          </cell>
          <cell r="E14">
            <v>42582.170995370368</v>
          </cell>
          <cell r="F14">
            <v>42582.171793981484</v>
          </cell>
          <cell r="G14">
            <v>1</v>
          </cell>
          <cell r="H14" t="str">
            <v>204:152</v>
          </cell>
          <cell r="I14">
            <v>42582.202048611114</v>
          </cell>
          <cell r="J14">
            <v>0</v>
          </cell>
          <cell r="K14" t="str">
            <v>4041/4042</v>
          </cell>
          <cell r="L14" t="str">
            <v>NELSON</v>
          </cell>
          <cell r="M14">
            <v>3.0254629629780538E-2</v>
          </cell>
          <cell r="N14">
            <v>43.566666666883975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https://search-rtdc-monitor-bjffxe2xuh6vdkpspy63sjmuny.us-east-1.es.amazonaws.com/_plugin/kibana/#/discover/Steve-Slow-Train-Analysis-(2080s-and-2083s)?_g=(refreshInterval:(display:Off,section:0,value:0),time:(from:'2016-07-31 03:06:14-0600',mode:absolute,to:'2016-07-31 05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" t="str">
            <v>N</v>
          </cell>
          <cell r="X14">
            <v>1</v>
          </cell>
          <cell r="Y14">
            <v>23.265599999999999</v>
          </cell>
          <cell r="Z14">
            <v>1.52E-2</v>
          </cell>
          <cell r="AA14">
            <v>23.250399999999999</v>
          </cell>
          <cell r="AB14" t="e">
            <v>#N/A</v>
          </cell>
          <cell r="AC14" t="e">
            <v>#N/A</v>
          </cell>
          <cell r="AD14" t="str">
            <v>0102-31</v>
          </cell>
          <cell r="AE14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15">
          <cell r="A15" t="str">
            <v>103-31</v>
          </cell>
          <cell r="B15">
            <v>4038</v>
          </cell>
          <cell r="C15" t="str">
            <v>DE.1.0.7.0</v>
          </cell>
          <cell r="D15" t="str">
            <v>204:617</v>
          </cell>
          <cell r="E15">
            <v>42582.151736111111</v>
          </cell>
          <cell r="F15">
            <v>42582.153032407405</v>
          </cell>
          <cell r="G15">
            <v>1</v>
          </cell>
          <cell r="H15" t="str">
            <v>204:233391</v>
          </cell>
          <cell r="I15">
            <v>42582.182395833333</v>
          </cell>
          <cell r="J15">
            <v>0</v>
          </cell>
          <cell r="K15" t="str">
            <v>4037/4038</v>
          </cell>
          <cell r="L15" t="str">
            <v>ACKERMAN</v>
          </cell>
          <cell r="M15">
            <v>2.9363425928750075E-2</v>
          </cell>
          <cell r="N15">
            <v>42.283333337400109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https://search-rtdc-monitor-bjffxe2xuh6vdkpspy63sjmuny.us-east-1.es.amazonaws.com/_plugin/kibana/#/discover/Steve-Slow-Train-Analysis-(2080s-and-2083s)?_g=(refreshInterval:(display:Off,section:0,value:0),time:(from:'2016-07-31 02:38:30-0600',mode:absolute,to:'2016-07-31 05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" t="str">
            <v>N</v>
          </cell>
          <cell r="X15">
            <v>1</v>
          </cell>
          <cell r="Y15">
            <v>6.1699999999999998E-2</v>
          </cell>
          <cell r="Z15">
            <v>23.339099999999998</v>
          </cell>
          <cell r="AA15">
            <v>23.2774</v>
          </cell>
          <cell r="AB15" t="e">
            <v>#N/A</v>
          </cell>
          <cell r="AC15" t="e">
            <v>#N/A</v>
          </cell>
          <cell r="AD15" t="str">
            <v>0103-31</v>
          </cell>
          <cell r="AE15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16">
          <cell r="A16" t="str">
            <v>104-31</v>
          </cell>
          <cell r="B16">
            <v>4028</v>
          </cell>
          <cell r="C16" t="str">
            <v>DE.1.0.7.0</v>
          </cell>
          <cell r="D16" t="str">
            <v>204:232729</v>
          </cell>
          <cell r="E16">
            <v>42582.192048611112</v>
          </cell>
          <cell r="F16">
            <v>42582.193009259259</v>
          </cell>
          <cell r="G16">
            <v>1</v>
          </cell>
          <cell r="H16" t="str">
            <v>204:112</v>
          </cell>
          <cell r="I16">
            <v>42582.222349537034</v>
          </cell>
          <cell r="J16">
            <v>0</v>
          </cell>
          <cell r="K16" t="str">
            <v>4027/4028</v>
          </cell>
          <cell r="L16" t="str">
            <v>ACKERMAN</v>
          </cell>
          <cell r="M16">
            <v>2.9340277775190771E-2</v>
          </cell>
          <cell r="N16">
            <v>42.24999999627471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https://search-rtdc-monitor-bjffxe2xuh6vdkpspy63sjmuny.us-east-1.es.amazonaws.com/_plugin/kibana/#/discover/Steve-Slow-Train-Analysis-(2080s-and-2083s)?_g=(refreshInterval:(display:Off,section:0,value:0),time:(from:'2016-07-31 03:36:33-0600',mode:absolute,to:'2016-07-31 06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6" t="str">
            <v>N</v>
          </cell>
          <cell r="X16">
            <v>1</v>
          </cell>
          <cell r="Y16">
            <v>23.2729</v>
          </cell>
          <cell r="Z16">
            <v>1.12E-2</v>
          </cell>
          <cell r="AA16">
            <v>23.261700000000001</v>
          </cell>
          <cell r="AB16" t="e">
            <v>#N/A</v>
          </cell>
          <cell r="AC16" t="e">
            <v>#N/A</v>
          </cell>
          <cell r="AD16" t="str">
            <v>0104-31</v>
          </cell>
          <cell r="AE16" t="str">
    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    </cell>
        </row>
        <row r="17">
          <cell r="A17" t="str">
            <v>105-31</v>
          </cell>
          <cell r="B17" t="str">
            <v>?</v>
          </cell>
          <cell r="C17" t="str">
            <v>DE.1.0.7.0</v>
          </cell>
          <cell r="D17" t="str">
            <v>204:232729</v>
          </cell>
          <cell r="E17">
            <v>42582.192048611112</v>
          </cell>
          <cell r="F17" t="str">
            <v>?</v>
          </cell>
          <cell r="G17">
            <v>1</v>
          </cell>
          <cell r="H17" t="str">
            <v>204:112</v>
          </cell>
          <cell r="I17" t="str">
            <v>?</v>
          </cell>
          <cell r="J17">
            <v>0</v>
          </cell>
          <cell r="K17" t="e">
            <v>#VALUE!</v>
          </cell>
          <cell r="L17" t="e">
            <v>#N/A</v>
          </cell>
          <cell r="M17" t="e">
            <v>#VALUE!</v>
          </cell>
          <cell r="P17">
            <v>1</v>
          </cell>
          <cell r="R17" t="str">
            <v>Did not initialize</v>
          </cell>
          <cell r="S17">
            <v>0</v>
          </cell>
          <cell r="T17" t="str">
            <v>NorthBound</v>
          </cell>
          <cell r="U17">
            <v>0</v>
          </cell>
          <cell r="V17" t="e">
            <v>#VALUE!</v>
          </cell>
          <cell r="W17" t="str">
            <v>N</v>
          </cell>
          <cell r="X17">
            <v>1</v>
          </cell>
          <cell r="Y17">
            <v>23.2729</v>
          </cell>
          <cell r="Z17">
            <v>1.12E-2</v>
          </cell>
          <cell r="AA17">
            <v>23.261700000000001</v>
          </cell>
          <cell r="AB17" t="e">
            <v>#N/A</v>
          </cell>
          <cell r="AC17" t="e">
            <v>#N/A</v>
          </cell>
          <cell r="AD17" t="str">
            <v>0105-31</v>
          </cell>
          <cell r="AE17" t="e">
            <v>#VALUE!</v>
          </cell>
        </row>
        <row r="18">
          <cell r="A18" t="str">
            <v>106-31</v>
          </cell>
          <cell r="B18">
            <v>4015</v>
          </cell>
          <cell r="C18" t="str">
            <v>DE.1.0.7.0</v>
          </cell>
          <cell r="D18" t="str">
            <v>204:232758</v>
          </cell>
          <cell r="E18">
            <v>42582.212719907409</v>
          </cell>
          <cell r="F18">
            <v>42582.21398148148</v>
          </cell>
          <cell r="G18">
            <v>1</v>
          </cell>
          <cell r="H18" t="str">
            <v>204:947</v>
          </cell>
          <cell r="I18">
            <v>42582.244733796295</v>
          </cell>
          <cell r="J18">
            <v>1</v>
          </cell>
          <cell r="K18" t="str">
            <v>4015/4016</v>
          </cell>
          <cell r="L18" t="str">
            <v>REBOLETTI</v>
          </cell>
          <cell r="M18">
            <v>3.0752314814890269E-2</v>
          </cell>
          <cell r="N18">
            <v>44.283333333441988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https://search-rtdc-monitor-bjffxe2xuh6vdkpspy63sjmuny.us-east-1.es.amazonaws.com/_plugin/kibana/#/discover/Steve-Slow-Train-Analysis-(2080s-and-2083s)?_g=(refreshInterval:(display:Off,section:0,value:0),time:(from:'2016-07-31 04:06:19-0600',mode:absolute,to:'2016-07-31 06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" t="str">
            <v>N</v>
          </cell>
          <cell r="X18">
            <v>1</v>
          </cell>
          <cell r="Y18">
            <v>23.2758</v>
          </cell>
          <cell r="Z18">
            <v>9.4700000000000006E-2</v>
          </cell>
          <cell r="AA18">
            <v>23.181100000000001</v>
          </cell>
          <cell r="AB18" t="e">
            <v>#N/A</v>
          </cell>
          <cell r="AC18" t="e">
            <v>#N/A</v>
          </cell>
          <cell r="AD18" t="str">
            <v>0106-31</v>
          </cell>
          <cell r="AE18" t="str">
            <v>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 &amp; 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</v>
          </cell>
        </row>
        <row r="19">
          <cell r="A19" t="str">
            <v>107-31</v>
          </cell>
          <cell r="B19">
            <v>4025</v>
          </cell>
          <cell r="C19" t="str">
            <v>DE.1.0.7.0</v>
          </cell>
          <cell r="D19" t="str">
            <v>204:458</v>
          </cell>
          <cell r="E19">
            <v>42582.18105324074</v>
          </cell>
          <cell r="F19">
            <v>42582.182743055557</v>
          </cell>
          <cell r="G19">
            <v>2</v>
          </cell>
          <cell r="H19" t="str">
            <v>204:233293</v>
          </cell>
          <cell r="I19">
            <v>42582.213194444441</v>
          </cell>
          <cell r="J19">
            <v>0</v>
          </cell>
          <cell r="K19" t="str">
            <v>4025/4026</v>
          </cell>
          <cell r="L19" t="str">
            <v>GEBRETEKLE</v>
          </cell>
          <cell r="M19">
            <v>3.0451388884102926E-2</v>
          </cell>
          <cell r="N19">
            <v>43.849999993108213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https://search-rtdc-monitor-bjffxe2xuh6vdkpspy63sjmuny.us-east-1.es.amazonaws.com/_plugin/kibana/#/discover/Steve-Slow-Train-Analysis-(2080s-and-2083s)?_g=(refreshInterval:(display:Off,section:0,value:0),time:(from:'2016-07-31 03:20:43-0600',mode:absolute,to:'2016-07-31 06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" t="str">
            <v>N</v>
          </cell>
          <cell r="X19">
            <v>1</v>
          </cell>
          <cell r="Y19">
            <v>4.58E-2</v>
          </cell>
          <cell r="Z19">
            <v>23.3293</v>
          </cell>
          <cell r="AA19">
            <v>23.2835</v>
          </cell>
          <cell r="AB19" t="e">
            <v>#N/A</v>
          </cell>
          <cell r="AC19" t="e">
            <v>#N/A</v>
          </cell>
          <cell r="AD19" t="str">
            <v>0107-31</v>
          </cell>
          <cell r="AE19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20">
          <cell r="A20" t="str">
            <v>108-31</v>
          </cell>
          <cell r="B20">
            <v>4026</v>
          </cell>
          <cell r="C20" t="str">
            <v>DE.1.0.7.0</v>
          </cell>
          <cell r="D20" t="str">
            <v>204:232979</v>
          </cell>
          <cell r="E20">
            <v>42582.22415509259</v>
          </cell>
          <cell r="F20">
            <v>42582.225347222222</v>
          </cell>
          <cell r="G20">
            <v>1</v>
          </cell>
          <cell r="H20" t="str">
            <v>204:150</v>
          </cell>
          <cell r="I20">
            <v>42582.254386574074</v>
          </cell>
          <cell r="J20">
            <v>0</v>
          </cell>
          <cell r="K20" t="str">
            <v>4025/4026</v>
          </cell>
          <cell r="L20" t="str">
            <v>GEBRETEKLE</v>
          </cell>
          <cell r="M20">
            <v>2.9039351851679385E-2</v>
          </cell>
          <cell r="N20">
            <v>41.816666666418314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https://search-rtdc-monitor-bjffxe2xuh6vdkpspy63sjmuny.us-east-1.es.amazonaws.com/_plugin/kibana/#/discover/Steve-Slow-Train-Analysis-(2080s-and-2083s)?_g=(refreshInterval:(display:Off,section:0,value:0),time:(from:'2016-07-31 04:22:47-0600',mode:absolute,to:'2016-07-31 07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" t="str">
            <v>N</v>
          </cell>
          <cell r="X20">
            <v>1</v>
          </cell>
          <cell r="Y20">
            <v>23.297899999999998</v>
          </cell>
          <cell r="Z20">
            <v>1.4999999999999999E-2</v>
          </cell>
          <cell r="AA20">
            <v>23.282899999999998</v>
          </cell>
          <cell r="AB20" t="e">
            <v>#N/A</v>
          </cell>
          <cell r="AC20" t="e">
            <v>#N/A</v>
          </cell>
          <cell r="AD20" t="str">
            <v>0108-31</v>
          </cell>
          <cell r="AE20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21">
          <cell r="A21" t="str">
            <v>109-31</v>
          </cell>
          <cell r="B21">
            <v>4020</v>
          </cell>
          <cell r="C21" t="str">
            <v>DE.1.0.7.0</v>
          </cell>
          <cell r="D21" t="str">
            <v>204:438</v>
          </cell>
          <cell r="E21">
            <v>42582.195856481485</v>
          </cell>
          <cell r="F21">
            <v>42582.196828703702</v>
          </cell>
          <cell r="G21">
            <v>1</v>
          </cell>
          <cell r="H21" t="str">
            <v>204:233278</v>
          </cell>
          <cell r="I21">
            <v>42582.224710648145</v>
          </cell>
          <cell r="J21">
            <v>0</v>
          </cell>
          <cell r="K21" t="str">
            <v>4019/4020</v>
          </cell>
          <cell r="L21" t="str">
            <v>MALAVE</v>
          </cell>
          <cell r="M21">
            <v>2.7881944442924578E-2</v>
          </cell>
          <cell r="N21">
            <v>40.149999997811392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https://search-rtdc-monitor-bjffxe2xuh6vdkpspy63sjmuny.us-east-1.es.amazonaws.com/_plugin/kibana/#/discover/Steve-Slow-Train-Analysis-(2080s-and-2083s)?_g=(refreshInterval:(display:Off,section:0,value:0),time:(from:'2016-07-31 03:42:02-0600',mode:absolute,to:'2016-07-31 06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" t="str">
            <v>N</v>
          </cell>
          <cell r="X21">
            <v>1</v>
          </cell>
          <cell r="Y21">
            <v>4.3799999999999999E-2</v>
          </cell>
          <cell r="Z21">
            <v>23.3278</v>
          </cell>
          <cell r="AA21">
            <v>23.283999999999999</v>
          </cell>
          <cell r="AB21" t="e">
            <v>#N/A</v>
          </cell>
          <cell r="AC21" t="e">
            <v>#N/A</v>
          </cell>
          <cell r="AD21" t="str">
            <v>0109-31</v>
          </cell>
          <cell r="AE21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22">
          <cell r="A22" t="str">
            <v>110-31</v>
          </cell>
          <cell r="B22">
            <v>4019</v>
          </cell>
          <cell r="C22" t="str">
            <v>DE.1.0.7.0</v>
          </cell>
          <cell r="D22" t="str">
            <v>204:232965</v>
          </cell>
          <cell r="E22">
            <v>42582.233032407406</v>
          </cell>
          <cell r="F22">
            <v>42582.234444444446</v>
          </cell>
          <cell r="G22">
            <v>2</v>
          </cell>
          <cell r="H22" t="str">
            <v>204:147</v>
          </cell>
          <cell r="I22">
            <v>42582.264999999999</v>
          </cell>
          <cell r="J22">
            <v>0</v>
          </cell>
          <cell r="K22" t="str">
            <v>4019/4020</v>
          </cell>
          <cell r="L22" t="str">
            <v>MALAVE</v>
          </cell>
          <cell r="M22">
            <v>3.0555555553291924E-2</v>
          </cell>
          <cell r="N22">
            <v>43.999999996740371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https://search-rtdc-monitor-bjffxe2xuh6vdkpspy63sjmuny.us-east-1.es.amazonaws.com/_plugin/kibana/#/discover/Steve-Slow-Train-Analysis-(2080s-and-2083s)?_g=(refreshInterval:(display:Off,section:0,value:0),time:(from:'2016-07-31 04:35:34-0600',mode:absolute,to:'2016-07-31 07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2" t="str">
            <v>N</v>
          </cell>
          <cell r="X22">
            <v>1</v>
          </cell>
          <cell r="Y22">
            <v>23.296500000000002</v>
          </cell>
          <cell r="Z22">
            <v>1.47E-2</v>
          </cell>
          <cell r="AA22">
            <v>23.2818</v>
          </cell>
          <cell r="AB22" t="e">
            <v>#N/A</v>
          </cell>
          <cell r="AC22" t="e">
            <v>#N/A</v>
          </cell>
          <cell r="AD22" t="str">
            <v>0110-31</v>
          </cell>
          <cell r="AE22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23">
          <cell r="A23" t="str">
            <v>111-31</v>
          </cell>
          <cell r="B23">
            <v>4011</v>
          </cell>
          <cell r="C23" t="str">
            <v>DE.1.0.7.0</v>
          </cell>
          <cell r="D23" t="str">
            <v>204:786</v>
          </cell>
          <cell r="E23">
            <v>42582.207025462965</v>
          </cell>
          <cell r="F23">
            <v>42582.208252314813</v>
          </cell>
          <cell r="G23">
            <v>1</v>
          </cell>
          <cell r="H23" t="str">
            <v>204:233300</v>
          </cell>
          <cell r="I23">
            <v>42582.236354166664</v>
          </cell>
          <cell r="J23">
            <v>1</v>
          </cell>
          <cell r="K23" t="str">
            <v>4011/4012</v>
          </cell>
          <cell r="L23" t="str">
            <v>STRICKLAND</v>
          </cell>
          <cell r="M23">
            <v>2.810185185080627E-2</v>
          </cell>
          <cell r="N23">
            <v>40.466666665161029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https://search-rtdc-monitor-bjffxe2xuh6vdkpspy63sjmuny.us-east-1.es.amazonaws.com/_plugin/kibana/#/discover/Steve-Slow-Train-Analysis-(2080s-and-2083s)?_g=(refreshInterval:(display:Off,section:0,value:0),time:(from:'2016-07-31 03:58:07-0600',mode:absolute,to:'2016-07-31 06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3" t="str">
            <v>N</v>
          </cell>
          <cell r="X23">
            <v>1</v>
          </cell>
          <cell r="Y23">
            <v>7.8600000000000003E-2</v>
          </cell>
          <cell r="Z23">
            <v>23.33</v>
          </cell>
          <cell r="AA23">
            <v>23.251399999999997</v>
          </cell>
          <cell r="AB23">
            <v>230436</v>
          </cell>
          <cell r="AC23" t="str">
            <v>PERMANENT SPEED RESTRICTION</v>
          </cell>
          <cell r="AD23" t="str">
            <v>0111-31</v>
          </cell>
          <cell r="AE23" t="str">
            <v>aws s3 cp s3://rtdc.mdm.uploadarchive/RTDC4011/2016-07-31/ "C:\Users\stu\Documents\Analysis\2016-02-23 RTDC Observations"\RTDC4011\2016-07-31 --recursive &amp; "C:\Users\stu\Documents\GitHub\mrs-test-scripts\Headless Mode &amp; Sideloading\WalkAndUnGZ.bat" "C:\Users\stu\Documents\Analysis\2016-02-23 RTDC Observations"\RTDC4011\2016-07-31 &amp; 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</v>
          </cell>
        </row>
        <row r="24">
          <cell r="A24" t="str">
            <v>112-31</v>
          </cell>
          <cell r="B24">
            <v>4012</v>
          </cell>
          <cell r="C24" t="str">
            <v>DE.1.0.7.0</v>
          </cell>
          <cell r="D24" t="str">
            <v>204:232964</v>
          </cell>
          <cell r="E24">
            <v>42582.239583333336</v>
          </cell>
          <cell r="F24">
            <v>42582.241828703707</v>
          </cell>
          <cell r="G24">
            <v>3</v>
          </cell>
          <cell r="H24" t="str">
            <v>204:232970</v>
          </cell>
          <cell r="I24">
            <v>42582.244074074071</v>
          </cell>
          <cell r="J24">
            <v>0</v>
          </cell>
          <cell r="K24" t="str">
            <v>4011/4012</v>
          </cell>
          <cell r="L24" t="str">
            <v>STRICKLAND</v>
          </cell>
          <cell r="M24">
            <v>2.2453703641076572E-3</v>
          </cell>
          <cell r="P24">
            <v>3.2333333243150264</v>
          </cell>
          <cell r="R24" t="str">
            <v>Poor GPS at DIA, cut out and reinitialized as 114-31</v>
          </cell>
          <cell r="S24">
            <v>0</v>
          </cell>
          <cell r="T24" t="str">
            <v>Southbound</v>
          </cell>
          <cell r="U24">
            <v>0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https://search-rtdc-monitor-bjffxe2xuh6vdkpspy63sjmuny.us-east-1.es.amazonaws.com/_plugin/kibana/#/discover/Steve-Slow-Train-Analysis-(2080s-and-2083s)?_g=(refreshInterval:(display:Off,section:0,value:0),time:(from:'2016-07-31 04:45:00-0600',mode:absolute,to:'2016-07-31 06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4" t="str">
            <v>Y</v>
          </cell>
          <cell r="X24">
            <v>1</v>
          </cell>
          <cell r="Y24">
            <v>23.296399999999998</v>
          </cell>
          <cell r="Z24">
            <v>23.297000000000001</v>
          </cell>
          <cell r="AA24">
            <v>6.0000000000215437E-4</v>
          </cell>
          <cell r="AB24" t="e">
            <v>#N/A</v>
          </cell>
          <cell r="AC24" t="e">
            <v>#N/A</v>
          </cell>
          <cell r="AD24" t="str">
            <v>0112-31</v>
          </cell>
          <cell r="AE24" t="str">
    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    </cell>
        </row>
        <row r="25">
          <cell r="A25" t="str">
            <v>113-31</v>
          </cell>
          <cell r="B25">
            <v>4042</v>
          </cell>
          <cell r="C25" t="str">
            <v>DE.1.0.7.0</v>
          </cell>
          <cell r="D25" t="str">
            <v>204:453</v>
          </cell>
          <cell r="E25">
            <v>42582.207824074074</v>
          </cell>
          <cell r="F25">
            <v>42582.209560185183</v>
          </cell>
          <cell r="G25">
            <v>2</v>
          </cell>
          <cell r="H25" t="str">
            <v>204:233312</v>
          </cell>
          <cell r="I25">
            <v>42582.244421296295</v>
          </cell>
          <cell r="J25">
            <v>0</v>
          </cell>
          <cell r="K25" t="str">
            <v>4041/4042</v>
          </cell>
          <cell r="L25" t="str">
            <v>NELSON</v>
          </cell>
          <cell r="M25">
            <v>3.4861111111240461E-2</v>
          </cell>
          <cell r="N25">
            <v>50.200000000186265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https://search-rtdc-monitor-bjffxe2xuh6vdkpspy63sjmuny.us-east-1.es.amazonaws.com/_plugin/kibana/#/discover/Steve-Slow-Train-Analysis-(2080s-and-2083s)?_g=(refreshInterval:(display:Off,section:0,value:0),time:(from:'2016-07-31 03:59:16-0600',mode:absolute,to:'2016-07-31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5" t="str">
            <v>N</v>
          </cell>
          <cell r="X25">
            <v>1</v>
          </cell>
          <cell r="Y25">
            <v>4.53E-2</v>
          </cell>
          <cell r="Z25">
            <v>23.331199999999999</v>
          </cell>
          <cell r="AA25">
            <v>23.285899999999998</v>
          </cell>
          <cell r="AB25" t="e">
            <v>#N/A</v>
          </cell>
          <cell r="AC25" t="e">
            <v>#N/A</v>
          </cell>
          <cell r="AD25" t="str">
            <v>0113-31</v>
          </cell>
          <cell r="AE25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26">
          <cell r="A26" t="str">
            <v>114-31</v>
          </cell>
          <cell r="B26">
            <v>4012</v>
          </cell>
          <cell r="C26" t="str">
            <v>DE.1.0.7.0</v>
          </cell>
          <cell r="D26" t="str">
            <v>204:232962</v>
          </cell>
          <cell r="E26">
            <v>42582.250324074077</v>
          </cell>
          <cell r="F26">
            <v>42582.254571759258</v>
          </cell>
          <cell r="G26">
            <v>6</v>
          </cell>
          <cell r="H26" t="str">
            <v>204:165</v>
          </cell>
          <cell r="I26">
            <v>42582.284803240742</v>
          </cell>
          <cell r="J26">
            <v>1</v>
          </cell>
          <cell r="K26" t="str">
            <v>4011/4012</v>
          </cell>
          <cell r="L26" t="str">
            <v>STRICKLAND</v>
          </cell>
          <cell r="M26">
            <v>3.0231481483497191E-2</v>
          </cell>
          <cell r="N26">
            <v>43.533333336235955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https://search-rtdc-monitor-bjffxe2xuh6vdkpspy63sjmuny.us-east-1.es.amazonaws.com/_plugin/kibana/#/discover/Steve-Slow-Train-Analysis-(2080s-and-2083s)?_g=(refreshInterval:(display:Off,section:0,value:0),time:(from:'2016-07-31 05:00:28-0600',mode:absolute,to:'2016-07-31 07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6" t="str">
            <v>N</v>
          </cell>
          <cell r="X26">
            <v>1</v>
          </cell>
          <cell r="Y26">
            <v>23.296199999999999</v>
          </cell>
          <cell r="Z26">
            <v>1.6500000000000001E-2</v>
          </cell>
          <cell r="AA26">
            <v>23.279699999999998</v>
          </cell>
          <cell r="AB26" t="e">
            <v>#N/A</v>
          </cell>
          <cell r="AC26" t="e">
            <v>#N/A</v>
          </cell>
          <cell r="AD26" t="str">
            <v>0114-31</v>
          </cell>
          <cell r="AE26" t="str">
    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    </cell>
        </row>
        <row r="27">
          <cell r="A27" t="str">
            <v>115-31</v>
          </cell>
          <cell r="B27">
            <v>4038</v>
          </cell>
          <cell r="C27" t="str">
            <v>DE.1.0.7.0</v>
          </cell>
          <cell r="D27" t="str">
            <v>204:761</v>
          </cell>
          <cell r="E27">
            <v>42582.225925925923</v>
          </cell>
          <cell r="F27">
            <v>42582.226921296293</v>
          </cell>
          <cell r="G27">
            <v>1</v>
          </cell>
          <cell r="H27" t="str">
            <v>204:233261</v>
          </cell>
          <cell r="I27">
            <v>42582.254907407405</v>
          </cell>
          <cell r="J27">
            <v>0</v>
          </cell>
          <cell r="K27" t="str">
            <v>4037/4038</v>
          </cell>
          <cell r="L27" t="str">
            <v>YORK</v>
          </cell>
          <cell r="M27">
            <v>2.7986111112113576E-2</v>
          </cell>
          <cell r="N27">
            <v>40.30000000144355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https://search-rtdc-monitor-bjffxe2xuh6vdkpspy63sjmuny.us-east-1.es.amazonaws.com/_plugin/kibana/#/discover/Steve-Slow-Train-Analysis-(2080s-and-2083s)?_g=(refreshInterval:(display:Off,section:0,value:0),time:(from:'2016-07-31 04:25:20-0600',mode:absolute,to:'2016-07-31 07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7" t="str">
            <v>N</v>
          </cell>
          <cell r="X27">
            <v>1</v>
          </cell>
          <cell r="Y27">
            <v>7.6100000000000001E-2</v>
          </cell>
          <cell r="Z27">
            <v>23.3261</v>
          </cell>
          <cell r="AA27">
            <v>23.25</v>
          </cell>
          <cell r="AB27" t="e">
            <v>#N/A</v>
          </cell>
          <cell r="AC27" t="e">
            <v>#N/A</v>
          </cell>
          <cell r="AD27" t="str">
            <v>0115-31</v>
          </cell>
          <cell r="AE27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28">
          <cell r="A28" t="str">
            <v>116-31</v>
          </cell>
          <cell r="B28">
            <v>4037</v>
          </cell>
          <cell r="C28" t="str">
            <v>DE.1.0.7.0</v>
          </cell>
          <cell r="D28" t="str">
            <v>204:232948</v>
          </cell>
          <cell r="E28">
            <v>42582.256828703707</v>
          </cell>
          <cell r="F28">
            <v>42582.257719907408</v>
          </cell>
          <cell r="G28">
            <v>1</v>
          </cell>
          <cell r="H28" t="str">
            <v>204:156</v>
          </cell>
          <cell r="I28">
            <v>42582.293993055559</v>
          </cell>
          <cell r="J28">
            <v>0</v>
          </cell>
          <cell r="K28" t="str">
            <v>4037/4038</v>
          </cell>
          <cell r="L28" t="str">
            <v>YORK</v>
          </cell>
          <cell r="M28">
            <v>3.627314815093996E-2</v>
          </cell>
          <cell r="N28">
            <v>52.233333337353542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https://search-rtdc-monitor-bjffxe2xuh6vdkpspy63sjmuny.us-east-1.es.amazonaws.com/_plugin/kibana/#/discover/Steve-Slow-Train-Analysis-(2080s-and-2083s)?_g=(refreshInterval:(display:Off,section:0,value:0),time:(from:'2016-07-31 05:09:50-0600',mode:absolute,to:'2016-07-31 08:03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8" t="str">
            <v>N</v>
          </cell>
          <cell r="X28">
            <v>1</v>
          </cell>
          <cell r="Y28">
            <v>23.294799999999999</v>
          </cell>
          <cell r="Z28">
            <v>1.5599999999999999E-2</v>
          </cell>
          <cell r="AA28">
            <v>23.279199999999999</v>
          </cell>
          <cell r="AB28" t="e">
            <v>#N/A</v>
          </cell>
          <cell r="AC28" t="e">
            <v>#N/A</v>
          </cell>
          <cell r="AD28" t="str">
            <v>0116-31</v>
          </cell>
          <cell r="AE28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29">
          <cell r="A29" t="str">
            <v>117-31</v>
          </cell>
          <cell r="B29">
            <v>4027</v>
          </cell>
          <cell r="C29" t="str">
            <v>DE.1.0.7.0</v>
          </cell>
          <cell r="D29" t="str">
            <v>204:442</v>
          </cell>
          <cell r="E29">
            <v>42582.233877314815</v>
          </cell>
          <cell r="F29">
            <v>42582.236145833333</v>
          </cell>
          <cell r="G29">
            <v>3</v>
          </cell>
          <cell r="H29" t="str">
            <v>204:233319</v>
          </cell>
          <cell r="I29">
            <v>42582.264884259261</v>
          </cell>
          <cell r="J29">
            <v>0</v>
          </cell>
          <cell r="K29" t="str">
            <v>4027/4028</v>
          </cell>
          <cell r="L29" t="str">
            <v>ACKERMAN</v>
          </cell>
          <cell r="M29">
            <v>2.8738425928167999E-2</v>
          </cell>
          <cell r="N29">
            <v>41.383333336561918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https://search-rtdc-monitor-bjffxe2xuh6vdkpspy63sjmuny.us-east-1.es.amazonaws.com/_plugin/kibana/#/discover/Steve-Slow-Train-Analysis-(2080s-and-2083s)?_g=(refreshInterval:(display:Off,section:0,value:0),time:(from:'2016-07-31 04:36:47-0600',mode:absolute,to:'2016-07-31 07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9" t="str">
            <v>N</v>
          </cell>
          <cell r="X29">
            <v>1</v>
          </cell>
          <cell r="Y29">
            <v>4.4200000000000003E-2</v>
          </cell>
          <cell r="Z29">
            <v>23.331900000000001</v>
          </cell>
          <cell r="AA29">
            <v>23.287700000000001</v>
          </cell>
          <cell r="AB29" t="e">
            <v>#N/A</v>
          </cell>
          <cell r="AC29" t="e">
            <v>#N/A</v>
          </cell>
          <cell r="AD29" t="str">
            <v>0117-31</v>
          </cell>
          <cell r="AE29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30">
          <cell r="A30" t="str">
            <v>118-31</v>
          </cell>
          <cell r="B30">
            <v>4028</v>
          </cell>
          <cell r="C30" t="str">
            <v>DE.1.0.7.0</v>
          </cell>
          <cell r="D30" t="str">
            <v>204:232991</v>
          </cell>
          <cell r="E30">
            <v>42582.272534722222</v>
          </cell>
          <cell r="F30">
            <v>42582.273541666669</v>
          </cell>
          <cell r="G30">
            <v>1</v>
          </cell>
          <cell r="H30" t="str">
            <v>204:203</v>
          </cell>
          <cell r="I30">
            <v>42582.305081018516</v>
          </cell>
          <cell r="J30">
            <v>1</v>
          </cell>
          <cell r="K30" t="str">
            <v>4027/4028</v>
          </cell>
          <cell r="L30" t="str">
            <v>ACKERMAN</v>
          </cell>
          <cell r="M30">
            <v>3.1539351846731734E-2</v>
          </cell>
          <cell r="N30">
            <v>45.416666659293696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https://search-rtdc-monitor-bjffxe2xuh6vdkpspy63sjmuny.us-east-1.es.amazonaws.com/_plugin/kibana/#/discover/Steve-Slow-Train-Analysis-(2080s-and-2083s)?_g=(refreshInterval:(display:Off,section:0,value:0),time:(from:'2016-07-31 05:32:27-0600',mode:absolute,to:'2016-07-31 08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0" t="str">
            <v>N</v>
          </cell>
          <cell r="X30">
            <v>1</v>
          </cell>
          <cell r="Y30">
            <v>23.299099999999999</v>
          </cell>
          <cell r="Z30">
            <v>2.0299999999999999E-2</v>
          </cell>
          <cell r="AA30">
            <v>23.2788</v>
          </cell>
          <cell r="AB30" t="e">
            <v>#N/A</v>
          </cell>
          <cell r="AC30" t="e">
            <v>#N/A</v>
          </cell>
          <cell r="AD30" t="str">
            <v>0118-31</v>
          </cell>
          <cell r="AE30" t="str">
    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    </cell>
        </row>
        <row r="31">
          <cell r="A31" t="str">
            <v>119-31</v>
          </cell>
          <cell r="B31">
            <v>4040</v>
          </cell>
          <cell r="C31" t="str">
            <v>DE.1.0.7.0</v>
          </cell>
          <cell r="D31" t="str">
            <v>204:1486</v>
          </cell>
          <cell r="E31">
            <v>42582.251504629632</v>
          </cell>
          <cell r="F31">
            <v>42582.252997685187</v>
          </cell>
          <cell r="G31">
            <v>2</v>
          </cell>
          <cell r="H31" t="str">
            <v>204:1834</v>
          </cell>
          <cell r="I31">
            <v>42582.254652777781</v>
          </cell>
          <cell r="J31">
            <v>1</v>
          </cell>
          <cell r="K31" t="str">
            <v>4039/4040</v>
          </cell>
          <cell r="L31" t="str">
            <v>REBOLETTI</v>
          </cell>
          <cell r="M31">
            <v>1.6550925938645378E-3</v>
          </cell>
          <cell r="P31">
            <v>36.866666661808267</v>
          </cell>
          <cell r="R31" t="str">
            <v>Departure from Main 3</v>
          </cell>
          <cell r="S31">
            <v>1</v>
          </cell>
          <cell r="T31" t="str">
            <v>NorthBound</v>
          </cell>
          <cell r="U31">
            <v>0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https://search-rtdc-monitor-bjffxe2xuh6vdkpspy63sjmuny.us-east-1.es.amazonaws.com/_plugin/kibana/#/discover/Steve-Slow-Train-Analysis-(2080s-and-2083s)?_g=(refreshInterval:(display:Off,section:0,value:0),time:(from:'2016-07-31 05:02:10-0600',mode:absolute,to:'2016-07-31 07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1" t="str">
            <v>Y</v>
          </cell>
          <cell r="X31">
            <v>1</v>
          </cell>
          <cell r="Y31">
            <v>0.14860000000000001</v>
          </cell>
          <cell r="Z31">
            <v>0.18340000000000001</v>
          </cell>
          <cell r="AA31">
            <v>3.4799999999999998E-2</v>
          </cell>
          <cell r="AB31" t="e">
            <v>#N/A</v>
          </cell>
          <cell r="AC31" t="e">
            <v>#N/A</v>
          </cell>
          <cell r="AD31" t="str">
            <v>0119-31</v>
          </cell>
          <cell r="AE31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32">
          <cell r="A32" t="str">
            <v>119-31</v>
          </cell>
          <cell r="B32">
            <v>4040</v>
          </cell>
          <cell r="C32" t="str">
            <v>DE.1.0.7.0</v>
          </cell>
          <cell r="D32" t="str">
            <v>204:19115</v>
          </cell>
          <cell r="E32">
            <v>42582.257557870369</v>
          </cell>
          <cell r="F32">
            <v>42582.258472222224</v>
          </cell>
          <cell r="G32">
            <v>1</v>
          </cell>
          <cell r="H32" t="str">
            <v>204:233328</v>
          </cell>
          <cell r="I32">
            <v>42582.282418981478</v>
          </cell>
          <cell r="J32">
            <v>0</v>
          </cell>
          <cell r="K32" t="str">
            <v>4039/4040</v>
          </cell>
          <cell r="L32" t="str">
            <v>REBOLETTI</v>
          </cell>
          <cell r="M32">
            <v>2.3946759254613426E-2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https://search-rtdc-monitor-bjffxe2xuh6vdkpspy63sjmuny.us-east-1.es.amazonaws.com/_plugin/kibana/#/discover/Steve-Slow-Train-Analysis-(2080s-and-2083s)?_g=(refreshInterval:(display:Off,section:0,value:0),time:(from:'2016-07-31 05:10:53-0600',mode:absolute,to:'2016-07-31 07:46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2" t="str">
            <v>Y</v>
          </cell>
          <cell r="X32">
            <v>0</v>
          </cell>
          <cell r="Y32">
            <v>1.9115</v>
          </cell>
          <cell r="Z32">
            <v>23.332799999999999</v>
          </cell>
          <cell r="AA32">
            <v>21.421299999999999</v>
          </cell>
          <cell r="AB32" t="e">
            <v>#N/A</v>
          </cell>
          <cell r="AC32" t="e">
            <v>#N/A</v>
          </cell>
          <cell r="AD32" t="str">
            <v>0119-31</v>
          </cell>
          <cell r="AE32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33">
          <cell r="A33" t="str">
            <v>120-31</v>
          </cell>
          <cell r="B33">
            <v>4039</v>
          </cell>
          <cell r="C33" t="str">
            <v>DE.1.0.7.0</v>
          </cell>
          <cell r="D33" t="str">
            <v>204:232988</v>
          </cell>
          <cell r="E33">
            <v>42582.284189814818</v>
          </cell>
          <cell r="F33">
            <v>42582.285509259258</v>
          </cell>
          <cell r="G33">
            <v>1</v>
          </cell>
          <cell r="H33" t="str">
            <v>204:139</v>
          </cell>
          <cell r="I33">
            <v>42582.315347222226</v>
          </cell>
          <cell r="J33">
            <v>0</v>
          </cell>
          <cell r="K33" t="str">
            <v>4039/4040</v>
          </cell>
          <cell r="L33" t="str">
            <v>REBOLETTI</v>
          </cell>
          <cell r="M33">
            <v>2.9837962967576459E-2</v>
          </cell>
          <cell r="N33">
            <v>42.966666673310101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https://search-rtdc-monitor-bjffxe2xuh6vdkpspy63sjmuny.us-east-1.es.amazonaws.com/_plugin/kibana/#/discover/Steve-Slow-Train-Analysis-(2080s-and-2083s)?_g=(refreshInterval:(display:Off,section:0,value:0),time:(from:'2016-07-31 05:49:14-0600',mode:absolute,to:'2016-07-31 08:34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3" t="str">
            <v>N</v>
          </cell>
          <cell r="X33">
            <v>1</v>
          </cell>
          <cell r="Y33">
            <v>23.2988</v>
          </cell>
          <cell r="Z33">
            <v>1.3899999999999999E-2</v>
          </cell>
          <cell r="AA33">
            <v>23.2849</v>
          </cell>
          <cell r="AB33" t="e">
            <v>#N/A</v>
          </cell>
          <cell r="AC33" t="e">
            <v>#N/A</v>
          </cell>
          <cell r="AD33" t="str">
            <v>0120-31</v>
          </cell>
          <cell r="AE33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34">
          <cell r="A34" t="str">
            <v>121-31</v>
          </cell>
          <cell r="B34">
            <v>4025</v>
          </cell>
          <cell r="C34" t="str">
            <v>DE.1.0.7.0</v>
          </cell>
          <cell r="D34" t="str">
            <v>204:467</v>
          </cell>
          <cell r="E34">
            <v>42582.256423611114</v>
          </cell>
          <cell r="F34">
            <v>42582.257592592592</v>
          </cell>
          <cell r="G34">
            <v>1</v>
          </cell>
          <cell r="H34" t="str">
            <v>204:233325</v>
          </cell>
          <cell r="I34">
            <v>42582.285555555558</v>
          </cell>
          <cell r="J34">
            <v>0</v>
          </cell>
          <cell r="K34" t="str">
            <v>4025/4026</v>
          </cell>
          <cell r="L34" t="str">
            <v>GEBRETEKLE</v>
          </cell>
          <cell r="M34">
            <v>2.7962962965830229E-2</v>
          </cell>
          <cell r="N34">
            <v>40.26666667079553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https://search-rtdc-monitor-bjffxe2xuh6vdkpspy63sjmuny.us-east-1.es.amazonaws.com/_plugin/kibana/#/discover/Steve-Slow-Train-Analysis-(2080s-and-2083s)?_g=(refreshInterval:(display:Off,section:0,value:0),time:(from:'2016-07-31 05:09:15-0600',mode:absolute,to:'2016-07-31 07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4" t="str">
            <v>N</v>
          </cell>
          <cell r="X34">
            <v>1</v>
          </cell>
          <cell r="Y34">
            <v>4.6699999999999998E-2</v>
          </cell>
          <cell r="Z34">
            <v>23.3325</v>
          </cell>
          <cell r="AA34">
            <v>23.285799999999998</v>
          </cell>
          <cell r="AB34" t="e">
            <v>#N/A</v>
          </cell>
          <cell r="AC34" t="e">
            <v>#N/A</v>
          </cell>
          <cell r="AD34" t="str">
            <v>0121-31</v>
          </cell>
          <cell r="AE34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35">
          <cell r="A35" t="str">
            <v>122-31</v>
          </cell>
          <cell r="B35">
            <v>4026</v>
          </cell>
          <cell r="C35" t="str">
            <v>DE.1.0.7.0</v>
          </cell>
          <cell r="D35" t="str">
            <v>204:232998</v>
          </cell>
          <cell r="E35">
            <v>42582.297361111108</v>
          </cell>
          <cell r="F35">
            <v>42582.298159722224</v>
          </cell>
          <cell r="G35">
            <v>1</v>
          </cell>
          <cell r="H35" t="str">
            <v>204:141</v>
          </cell>
          <cell r="I35">
            <v>42582.325428240743</v>
          </cell>
          <cell r="J35">
            <v>0</v>
          </cell>
          <cell r="K35" t="str">
            <v>4025/4026</v>
          </cell>
          <cell r="L35" t="str">
            <v>GEBRETEKLE</v>
          </cell>
          <cell r="M35">
            <v>2.7268518519122154E-2</v>
          </cell>
          <cell r="N35">
            <v>39.266666667535901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https://search-rtdc-monitor-bjffxe2xuh6vdkpspy63sjmuny.us-east-1.es.amazonaws.com/_plugin/kibana/#/discover/Steve-Slow-Train-Analysis-(2080s-and-2083s)?_g=(refreshInterval:(display:Off,section:0,value:0),time:(from:'2016-07-31 06:08:12-0600',mode:absolute,to:'2016-07-31 08:48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5" t="str">
            <v>N</v>
          </cell>
          <cell r="X35">
            <v>1</v>
          </cell>
          <cell r="Y35">
            <v>23.299800000000001</v>
          </cell>
          <cell r="Z35">
            <v>1.41E-2</v>
          </cell>
          <cell r="AA35">
            <v>23.285700000000002</v>
          </cell>
          <cell r="AB35" t="e">
            <v>#N/A</v>
          </cell>
          <cell r="AC35" t="e">
            <v>#N/A</v>
          </cell>
          <cell r="AD35" t="str">
            <v>0122-31</v>
          </cell>
          <cell r="AE35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36">
          <cell r="A36" t="str">
            <v>123-31</v>
          </cell>
          <cell r="B36">
            <v>4020</v>
          </cell>
          <cell r="C36" t="str">
            <v>DE.1.0.7.0</v>
          </cell>
          <cell r="D36" t="str">
            <v>204:460</v>
          </cell>
          <cell r="E36">
            <v>42582.269456018519</v>
          </cell>
          <cell r="F36">
            <v>42582.270555555559</v>
          </cell>
          <cell r="G36">
            <v>1</v>
          </cell>
          <cell r="H36" t="str">
            <v>204:233297</v>
          </cell>
          <cell r="I36">
            <v>42582.29587962963</v>
          </cell>
          <cell r="J36">
            <v>0</v>
          </cell>
          <cell r="K36" t="str">
            <v>4019/4020</v>
          </cell>
          <cell r="L36" t="str">
            <v>MALAVE</v>
          </cell>
          <cell r="M36">
            <v>2.5324074071249925E-2</v>
          </cell>
          <cell r="N36">
            <v>36.466666662599891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https://search-rtdc-monitor-bjffxe2xuh6vdkpspy63sjmuny.us-east-1.es.amazonaws.com/_plugin/kibana/#/discover/Steve-Slow-Train-Analysis-(2080s-and-2083s)?_g=(refreshInterval:(display:Off,section:0,value:0),time:(from:'2016-07-31 05:28:01-0600',mode:absolute,to:'2016-07-31 08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6" t="str">
            <v>N</v>
          </cell>
          <cell r="X36">
            <v>1</v>
          </cell>
          <cell r="Y36">
            <v>4.5999999999999999E-2</v>
          </cell>
          <cell r="Z36">
            <v>23.329699999999999</v>
          </cell>
          <cell r="AA36">
            <v>23.2837</v>
          </cell>
          <cell r="AB36" t="e">
            <v>#N/A</v>
          </cell>
          <cell r="AC36" t="e">
            <v>#N/A</v>
          </cell>
          <cell r="AD36" t="str">
            <v>0123-31</v>
          </cell>
          <cell r="AE36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37">
          <cell r="A37" t="str">
            <v>124-31</v>
          </cell>
          <cell r="B37">
            <v>4019</v>
          </cell>
          <cell r="C37" t="str">
            <v>DE.1.0.7.0</v>
          </cell>
          <cell r="D37" t="str">
            <v>204:232959</v>
          </cell>
          <cell r="E37">
            <v>42582.307129629633</v>
          </cell>
          <cell r="F37">
            <v>42582.309872685182</v>
          </cell>
          <cell r="G37">
            <v>3</v>
          </cell>
          <cell r="H37" t="str">
            <v>204:152</v>
          </cell>
          <cell r="I37">
            <v>42582.336504629631</v>
          </cell>
          <cell r="J37">
            <v>0</v>
          </cell>
          <cell r="K37" t="str">
            <v>4019/4020</v>
          </cell>
          <cell r="L37" t="str">
            <v>MALAVE</v>
          </cell>
          <cell r="M37">
            <v>2.6631944449036382E-2</v>
          </cell>
          <cell r="N37">
            <v>38.35000000661239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https://search-rtdc-monitor-bjffxe2xuh6vdkpspy63sjmuny.us-east-1.es.amazonaws.com/_plugin/kibana/#/discover/Steve-Slow-Train-Analysis-(2080s-and-2083s)?_g=(refreshInterval:(display:Off,section:0,value:0),time:(from:'2016-07-31 06:22:16-0600',mode:absolute,to:'2016-07-31 09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7" t="str">
            <v>N</v>
          </cell>
          <cell r="X37">
            <v>1</v>
          </cell>
          <cell r="Y37">
            <v>23.2959</v>
          </cell>
          <cell r="Z37">
            <v>1.52E-2</v>
          </cell>
          <cell r="AA37">
            <v>23.2807</v>
          </cell>
          <cell r="AB37" t="e">
            <v>#N/A</v>
          </cell>
          <cell r="AC37" t="e">
            <v>#N/A</v>
          </cell>
          <cell r="AD37" t="str">
            <v>0124-31</v>
          </cell>
          <cell r="AE37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38">
          <cell r="A38" t="str">
            <v>125-31</v>
          </cell>
          <cell r="B38">
            <v>4042</v>
          </cell>
          <cell r="C38" t="str">
            <v>DE.1.0.7.0</v>
          </cell>
          <cell r="D38" t="str">
            <v>204:446</v>
          </cell>
          <cell r="E38">
            <v>42582.276319444441</v>
          </cell>
          <cell r="F38">
            <v>42582.278032407405</v>
          </cell>
          <cell r="G38">
            <v>2</v>
          </cell>
          <cell r="H38" t="str">
            <v>204:233310</v>
          </cell>
          <cell r="I38">
            <v>42582.306377314817</v>
          </cell>
          <cell r="J38">
            <v>0</v>
          </cell>
          <cell r="K38" t="str">
            <v>4041/4042</v>
          </cell>
          <cell r="L38" t="str">
            <v>NELSON</v>
          </cell>
          <cell r="M38">
            <v>2.8344907412247267E-2</v>
          </cell>
          <cell r="N38">
            <v>40.816666673636064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https://search-rtdc-monitor-bjffxe2xuh6vdkpspy63sjmuny.us-east-1.es.amazonaws.com/_plugin/kibana/#/discover/Steve-Slow-Train-Analysis-(2080s-and-2083s)?_g=(refreshInterval:(display:Off,section:0,value:0),time:(from:'2016-07-31 05:37:54-0600',mode:absolute,to:'2016-07-31 08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8" t="str">
            <v>N</v>
          </cell>
          <cell r="X38">
            <v>1</v>
          </cell>
          <cell r="Y38">
            <v>4.4600000000000001E-2</v>
          </cell>
          <cell r="Z38">
            <v>23.331</v>
          </cell>
          <cell r="AA38">
            <v>23.2864</v>
          </cell>
          <cell r="AB38" t="e">
            <v>#N/A</v>
          </cell>
          <cell r="AC38" t="e">
            <v>#N/A</v>
          </cell>
          <cell r="AD38" t="str">
            <v>0125-31</v>
          </cell>
          <cell r="AE38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39">
          <cell r="A39" t="str">
            <v>126-31</v>
          </cell>
          <cell r="B39">
            <v>4041</v>
          </cell>
          <cell r="C39" t="str">
            <v>DE.1.0.7.0</v>
          </cell>
          <cell r="D39" t="str">
            <v>204:232996</v>
          </cell>
          <cell r="E39">
            <v>42582.320879629631</v>
          </cell>
          <cell r="F39">
            <v>42582.322106481479</v>
          </cell>
          <cell r="G39">
            <v>1</v>
          </cell>
          <cell r="H39" t="str">
            <v>204:169</v>
          </cell>
          <cell r="I39">
            <v>42582.350532407407</v>
          </cell>
          <cell r="J39">
            <v>0</v>
          </cell>
          <cell r="K39" t="str">
            <v>4041/4042</v>
          </cell>
          <cell r="L39" t="str">
            <v>STRICKLAND</v>
          </cell>
          <cell r="M39">
            <v>2.842592592787696E-2</v>
          </cell>
          <cell r="N39">
            <v>40.933333336142823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https://search-rtdc-monitor-bjffxe2xuh6vdkpspy63sjmuny.us-east-1.es.amazonaws.com/_plugin/kibana/#/discover/Steve-Slow-Train-Analysis-(2080s-and-2083s)?_g=(refreshInterval:(display:Off,section:0,value:0),time:(from:'2016-07-31 06:42:04-0600',mode:absolute,to:'2016-07-31 09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9" t="str">
            <v>N</v>
          </cell>
          <cell r="X39">
            <v>1</v>
          </cell>
          <cell r="Y39">
            <v>23.299600000000002</v>
          </cell>
          <cell r="Z39">
            <v>1.6899999999999998E-2</v>
          </cell>
          <cell r="AA39">
            <v>23.282700000000002</v>
          </cell>
          <cell r="AB39" t="e">
            <v>#N/A</v>
          </cell>
          <cell r="AC39" t="e">
            <v>#N/A</v>
          </cell>
          <cell r="AD39" t="str">
            <v>0126-31</v>
          </cell>
          <cell r="AE39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40">
          <cell r="A40" t="str">
            <v>127-31</v>
          </cell>
          <cell r="B40">
            <v>4011</v>
          </cell>
          <cell r="C40" t="str">
            <v>DE.1.0.7.0</v>
          </cell>
          <cell r="D40" t="str">
            <v>204:467</v>
          </cell>
          <cell r="E40">
            <v>42582.286111111112</v>
          </cell>
          <cell r="F40">
            <v>42582.288032407407</v>
          </cell>
          <cell r="G40">
            <v>2</v>
          </cell>
          <cell r="H40" t="str">
            <v>204:233280</v>
          </cell>
          <cell r="I40">
            <v>42582.31894675926</v>
          </cell>
          <cell r="J40">
            <v>1</v>
          </cell>
          <cell r="K40" t="str">
            <v>4011/4012</v>
          </cell>
          <cell r="L40" t="str">
            <v>STRICKLAND</v>
          </cell>
          <cell r="M40">
            <v>3.0914351853425615E-2</v>
          </cell>
          <cell r="N40">
            <v>44.516666668932885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https://search-rtdc-monitor-bjffxe2xuh6vdkpspy63sjmuny.us-east-1.es.amazonaws.com/_plugin/kibana/#/discover/Steve-Slow-Train-Analysis-(2080s-and-2083s)?_g=(refreshInterval:(display:Off,section:0,value:0),time:(from:'2016-07-31 05:52:00-0600',mode:absolute,to:'2016-07-31 08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0" t="str">
            <v>N</v>
          </cell>
          <cell r="X40">
            <v>1</v>
          </cell>
          <cell r="Y40">
            <v>4.6699999999999998E-2</v>
          </cell>
          <cell r="Z40">
            <v>23.327999999999999</v>
          </cell>
          <cell r="AA40">
            <v>23.281299999999998</v>
          </cell>
          <cell r="AB40">
            <v>224578</v>
          </cell>
          <cell r="AC40" t="str">
            <v>PERMANENT SPEED RESTRICTION</v>
          </cell>
          <cell r="AD40" t="str">
            <v>0127-31</v>
          </cell>
          <cell r="AE40" t="str">
            <v>aws s3 cp s3://rtdc.mdm.uploadarchive/RTDC4011/2016-07-31/ "C:\Users\stu\Documents\Analysis\2016-02-23 RTDC Observations"\RTDC4011\2016-07-31 --recursive &amp; "C:\Users\stu\Documents\GitHub\mrs-test-scripts\Headless Mode &amp; Sideloading\WalkAndUnGZ.bat" "C:\Users\stu\Documents\Analysis\2016-02-23 RTDC Observations"\RTDC4011\2016-07-31 &amp; 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</v>
          </cell>
        </row>
        <row r="41">
          <cell r="A41" t="str">
            <v>128-31</v>
          </cell>
          <cell r="B41">
            <v>4012</v>
          </cell>
          <cell r="C41" t="str">
            <v>DE.1.0.7.0</v>
          </cell>
          <cell r="D41" t="str">
            <v>204:232971</v>
          </cell>
          <cell r="E41">
            <v>42582.322430555556</v>
          </cell>
          <cell r="F41">
            <v>42582.323472222219</v>
          </cell>
          <cell r="G41">
            <v>1</v>
          </cell>
          <cell r="H41" t="str">
            <v>204:147</v>
          </cell>
          <cell r="I41">
            <v>42582.357430555552</v>
          </cell>
          <cell r="J41">
            <v>0</v>
          </cell>
          <cell r="K41" t="str">
            <v>4011/4012</v>
          </cell>
          <cell r="L41" t="str">
            <v>NELSON</v>
          </cell>
          <cell r="M41">
            <v>3.3958333333430346E-2</v>
          </cell>
          <cell r="N41">
            <v>48.900000000139698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https://search-rtdc-monitor-bjffxe2xuh6vdkpspy63sjmuny.us-east-1.es.amazonaws.com/_plugin/kibana/#/discover/Steve-Slow-Train-Analysis-(2080s-and-2083s)?_g=(refreshInterval:(display:Off,section:0,value:0),time:(from:'2016-07-31 06:44:18-0600',mode:absolute,to:'2016-07-31 09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1" t="str">
            <v>N</v>
          </cell>
          <cell r="X41">
            <v>1</v>
          </cell>
          <cell r="Y41">
            <v>23.2971</v>
          </cell>
          <cell r="Z41">
            <v>1.47E-2</v>
          </cell>
          <cell r="AA41">
            <v>23.282399999999999</v>
          </cell>
          <cell r="AB41" t="e">
            <v>#N/A</v>
          </cell>
          <cell r="AC41" t="e">
            <v>#N/A</v>
          </cell>
          <cell r="AD41" t="str">
            <v>0128-31</v>
          </cell>
          <cell r="AE41" t="str">
    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    </cell>
        </row>
        <row r="42">
          <cell r="A42" t="str">
            <v>129-31</v>
          </cell>
          <cell r="B42">
            <v>4038</v>
          </cell>
          <cell r="C42" t="str">
            <v>DE.1.0.7.0</v>
          </cell>
          <cell r="D42" t="str">
            <v>204:460</v>
          </cell>
          <cell r="E42">
            <v>42582.299398148149</v>
          </cell>
          <cell r="F42">
            <v>42582.300104166665</v>
          </cell>
          <cell r="G42">
            <v>1</v>
          </cell>
          <cell r="H42" t="str">
            <v>204:233298</v>
          </cell>
          <cell r="I42">
            <v>42582.326747685183</v>
          </cell>
          <cell r="J42">
            <v>0</v>
          </cell>
          <cell r="K42" t="str">
            <v>4037/4038</v>
          </cell>
          <cell r="L42" t="str">
            <v>YORK</v>
          </cell>
          <cell r="M42">
            <v>2.6643518518540077E-2</v>
          </cell>
          <cell r="N42">
            <v>38.366666666697711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https://search-rtdc-monitor-bjffxe2xuh6vdkpspy63sjmuny.us-east-1.es.amazonaws.com/_plugin/kibana/#/discover/Steve-Slow-Train-Analysis-(2080s-and-2083s)?_g=(refreshInterval:(display:Off,section:0,value:0),time:(from:'2016-07-31 06:11:08-0600',mode:absolute,to:'2016-07-31 08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42" t="str">
            <v>N</v>
          </cell>
          <cell r="X42">
            <v>1</v>
          </cell>
          <cell r="Y42">
            <v>4.5999999999999999E-2</v>
          </cell>
          <cell r="Z42">
            <v>23.329799999999999</v>
          </cell>
          <cell r="AA42">
            <v>23.283799999999999</v>
          </cell>
          <cell r="AB42" t="e">
            <v>#N/A</v>
          </cell>
          <cell r="AC42" t="e">
            <v>#N/A</v>
          </cell>
          <cell r="AD42" t="str">
            <v>0129-31</v>
          </cell>
          <cell r="AE42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43">
          <cell r="A43" t="str">
            <v>130-31</v>
          </cell>
          <cell r="B43">
            <v>4037</v>
          </cell>
          <cell r="C43" t="str">
            <v>DE.1.0.7.0</v>
          </cell>
          <cell r="D43" t="str">
            <v>204:232970</v>
          </cell>
          <cell r="E43">
            <v>42582.327673611115</v>
          </cell>
          <cell r="F43">
            <v>42582.328449074077</v>
          </cell>
          <cell r="G43">
            <v>1</v>
          </cell>
          <cell r="H43" t="str">
            <v>204:152</v>
          </cell>
          <cell r="I43">
            <v>42582.367164351854</v>
          </cell>
          <cell r="J43">
            <v>0</v>
          </cell>
          <cell r="K43" t="str">
            <v>4037/4038</v>
          </cell>
          <cell r="L43" t="str">
            <v>YORK</v>
          </cell>
          <cell r="M43">
            <v>3.8715277776645962E-2</v>
          </cell>
          <cell r="N43">
            <v>55.749999998370185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https://search-rtdc-monitor-bjffxe2xuh6vdkpspy63sjmuny.us-east-1.es.amazonaws.com/_plugin/kibana/#/discover/Steve-Slow-Train-Analysis-(2080s-and-2083s)?_g=(refreshInterval:(display:Off,section:0,value:0),time:(from:'2016-07-31 06:51:51-0600',mode:absolute,to:'2016-07-31 09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43" t="str">
            <v>N</v>
          </cell>
          <cell r="X43">
            <v>1</v>
          </cell>
          <cell r="Y43">
            <v>23.297000000000001</v>
          </cell>
          <cell r="Z43">
            <v>1.52E-2</v>
          </cell>
          <cell r="AA43">
            <v>23.2818</v>
          </cell>
          <cell r="AB43" t="e">
            <v>#N/A</v>
          </cell>
          <cell r="AC43" t="e">
            <v>#N/A</v>
          </cell>
          <cell r="AD43" t="str">
            <v>0130-31</v>
          </cell>
          <cell r="AE43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44">
          <cell r="A44" t="str">
            <v>131-31</v>
          </cell>
          <cell r="B44">
            <v>4027</v>
          </cell>
          <cell r="C44" t="str">
            <v>DE.1.0.7.0</v>
          </cell>
          <cell r="D44" t="str">
            <v>204:497</v>
          </cell>
          <cell r="E44">
            <v>42582.307152777779</v>
          </cell>
          <cell r="F44">
            <v>42582.308182870373</v>
          </cell>
          <cell r="G44">
            <v>1</v>
          </cell>
          <cell r="H44" t="str">
            <v>204:233247</v>
          </cell>
          <cell r="I44">
            <v>42582.337141203701</v>
          </cell>
          <cell r="J44">
            <v>0</v>
          </cell>
          <cell r="K44" t="str">
            <v>4027/4028</v>
          </cell>
          <cell r="L44" t="str">
            <v>ACKERMAN</v>
          </cell>
          <cell r="M44">
            <v>2.8958333328773733E-2</v>
          </cell>
          <cell r="N44">
            <v>41.699999993434176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https://search-rtdc-monitor-bjffxe2xuh6vdkpspy63sjmuny.us-east-1.es.amazonaws.com/_plugin/kibana/#/discover/Steve-Slow-Train-Analysis-(2080s-and-2083s)?_g=(refreshInterval:(display:Off,section:0,value:0),time:(from:'2016-07-31 06:22:18-0600',mode:absolute,to:'2016-07-31 09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4" t="str">
            <v>N</v>
          </cell>
          <cell r="X44">
            <v>1</v>
          </cell>
          <cell r="Y44">
            <v>4.9700000000000001E-2</v>
          </cell>
          <cell r="Z44">
            <v>23.3247</v>
          </cell>
          <cell r="AA44">
            <v>23.274999999999999</v>
          </cell>
          <cell r="AB44" t="e">
            <v>#N/A</v>
          </cell>
          <cell r="AC44" t="e">
            <v>#N/A</v>
          </cell>
          <cell r="AD44" t="str">
            <v>0131-31</v>
          </cell>
          <cell r="AE44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45">
          <cell r="A45" t="str">
            <v>132-31</v>
          </cell>
          <cell r="B45">
            <v>4028</v>
          </cell>
          <cell r="C45" t="str">
            <v>DE.1.0.7.0</v>
          </cell>
          <cell r="D45" t="str">
            <v>204:232921</v>
          </cell>
          <cell r="E45">
            <v>42582.345821759256</v>
          </cell>
          <cell r="F45">
            <v>42582.34684027778</v>
          </cell>
          <cell r="G45">
            <v>1</v>
          </cell>
          <cell r="H45" t="str">
            <v>204:136</v>
          </cell>
          <cell r="I45">
            <v>42582.377974537034</v>
          </cell>
          <cell r="J45">
            <v>0</v>
          </cell>
          <cell r="K45" t="str">
            <v>4027/4028</v>
          </cell>
          <cell r="L45" t="str">
            <v>ACKERMAN</v>
          </cell>
          <cell r="M45">
            <v>3.1134259254031349E-2</v>
          </cell>
          <cell r="N45">
            <v>44.833333325805143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https://search-rtdc-monitor-bjffxe2xuh6vdkpspy63sjmuny.us-east-1.es.amazonaws.com/_plugin/kibana/#/discover/Steve-Slow-Train-Analysis-(2080s-and-2083s)?_g=(refreshInterval:(display:Off,section:0,value:0),time:(from:'2016-07-31 07:17:59-0600',mode:absolute,to:'2016-07-31 10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5" t="str">
            <v>N</v>
          </cell>
          <cell r="X45">
            <v>1</v>
          </cell>
          <cell r="Y45">
            <v>23.292100000000001</v>
          </cell>
          <cell r="Z45">
            <v>1.3599999999999999E-2</v>
          </cell>
          <cell r="AA45">
            <v>23.278500000000001</v>
          </cell>
          <cell r="AB45" t="e">
            <v>#N/A</v>
          </cell>
          <cell r="AC45" t="e">
            <v>#N/A</v>
          </cell>
          <cell r="AD45" t="str">
            <v>0132-31</v>
          </cell>
          <cell r="AE45" t="str">
    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    </cell>
        </row>
        <row r="46">
          <cell r="A46" t="str">
            <v>133-31</v>
          </cell>
          <cell r="B46">
            <v>4040</v>
          </cell>
          <cell r="C46" t="str">
            <v>DE.1.0.7.0</v>
          </cell>
          <cell r="D46" t="str">
            <v>204:453</v>
          </cell>
          <cell r="E46">
            <v>42582.317650462966</v>
          </cell>
          <cell r="F46">
            <v>42582.319120370368</v>
          </cell>
          <cell r="G46">
            <v>2</v>
          </cell>
          <cell r="H46" t="str">
            <v>204:233315</v>
          </cell>
          <cell r="I46">
            <v>42582.348368055558</v>
          </cell>
          <cell r="J46">
            <v>0</v>
          </cell>
          <cell r="K46" t="str">
            <v>4039/4040</v>
          </cell>
          <cell r="L46" t="str">
            <v>REBOLETTI</v>
          </cell>
          <cell r="M46">
            <v>2.9247685190057382E-2</v>
          </cell>
          <cell r="N46">
            <v>42.11666667368263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https://search-rtdc-monitor-bjffxe2xuh6vdkpspy63sjmuny.us-east-1.es.amazonaws.com/_plugin/kibana/#/discover/Steve-Slow-Train-Analysis-(2080s-and-2083s)?_g=(refreshInterval:(display:Off,section:0,value:0),time:(from:'2016-07-31 06:37:25-0600',mode:absolute,to:'2016-07-31 09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46" t="str">
            <v>N</v>
          </cell>
          <cell r="X46">
            <v>1</v>
          </cell>
          <cell r="Y46">
            <v>4.53E-2</v>
          </cell>
          <cell r="Z46">
            <v>23.331499999999998</v>
          </cell>
          <cell r="AA46">
            <v>23.286199999999997</v>
          </cell>
          <cell r="AB46" t="e">
            <v>#N/A</v>
          </cell>
          <cell r="AC46" t="e">
            <v>#N/A</v>
          </cell>
          <cell r="AD46" t="str">
            <v>0133-31</v>
          </cell>
          <cell r="AE46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47">
          <cell r="A47" t="str">
            <v>134-31</v>
          </cell>
          <cell r="B47">
            <v>4039</v>
          </cell>
          <cell r="C47" t="str">
            <v>DE.1.0.7.0</v>
          </cell>
          <cell r="D47" t="str">
            <v>204:232992</v>
          </cell>
          <cell r="E47">
            <v>42582.428344907406</v>
          </cell>
          <cell r="F47">
            <v>42582.429409722223</v>
          </cell>
          <cell r="G47">
            <v>1</v>
          </cell>
          <cell r="H47" t="str">
            <v>204:141</v>
          </cell>
          <cell r="I47">
            <v>42582.463182870371</v>
          </cell>
          <cell r="J47">
            <v>1</v>
          </cell>
          <cell r="K47" t="str">
            <v>4039/4040</v>
          </cell>
          <cell r="L47" t="str">
            <v>REBOLETTI</v>
          </cell>
          <cell r="M47">
            <v>3.3773148148611654E-2</v>
          </cell>
          <cell r="N47">
            <v>48.633333334000781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https://search-rtdc-monitor-bjffxe2xuh6vdkpspy63sjmuny.us-east-1.es.amazonaws.com/_plugin/kibana/#/discover/Steve-Slow-Train-Analysis-(2080s-and-2083s)?_g=(refreshInterval:(display:Off,section:0,value:0),time:(from:'2016-07-31 09:16:49-0600',mode:absolute,to:'2016-07-31 12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47" t="str">
            <v>N</v>
          </cell>
          <cell r="X47">
            <v>1</v>
          </cell>
          <cell r="Y47">
            <v>23.299199999999999</v>
          </cell>
          <cell r="Z47">
            <v>1.41E-2</v>
          </cell>
          <cell r="AA47">
            <v>23.2851</v>
          </cell>
          <cell r="AB47">
            <v>37462</v>
          </cell>
          <cell r="AC47" t="str">
            <v>GRADE CROSSING</v>
          </cell>
          <cell r="AD47" t="str">
            <v>0134-31</v>
          </cell>
          <cell r="AE47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48">
          <cell r="A48" t="str">
            <v>134-31</v>
          </cell>
          <cell r="B48">
            <v>4039</v>
          </cell>
          <cell r="C48" t="str">
            <v>DE.1.0.7.0</v>
          </cell>
          <cell r="D48" t="str">
            <v>204:233000</v>
          </cell>
          <cell r="E48">
            <v>42582.355208333334</v>
          </cell>
          <cell r="F48">
            <v>42582.35628472222</v>
          </cell>
          <cell r="G48">
            <v>1</v>
          </cell>
          <cell r="H48" t="str">
            <v>204:152</v>
          </cell>
          <cell r="I48">
            <v>42582.388819444444</v>
          </cell>
          <cell r="J48">
            <v>1</v>
          </cell>
          <cell r="K48" t="str">
            <v>4039/4040</v>
          </cell>
          <cell r="L48" t="str">
            <v>REBOLETTI</v>
          </cell>
          <cell r="M48">
            <v>3.2534722224227153E-2</v>
          </cell>
          <cell r="N48">
            <v>46.8500000028871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https://search-rtdc-monitor-bjffxe2xuh6vdkpspy63sjmuny.us-east-1.es.amazonaws.com/_plugin/kibana/#/discover/Steve-Slow-Train-Analysis-(2080s-and-2083s)?_g=(refreshInterval:(display:Off,section:0,value:0),time:(from:'2016-07-31 07:31:30-0600',mode:absolute,to:'2016-07-31 10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48" t="str">
            <v>N</v>
          </cell>
          <cell r="X48">
            <v>0</v>
          </cell>
          <cell r="Y48">
            <v>23.3</v>
          </cell>
          <cell r="Z48">
            <v>1.52E-2</v>
          </cell>
          <cell r="AA48">
            <v>23.284800000000001</v>
          </cell>
          <cell r="AB48">
            <v>37462</v>
          </cell>
          <cell r="AC48" t="str">
            <v>GRADE CROSSING</v>
          </cell>
          <cell r="AD48" t="str">
            <v>0134-31</v>
          </cell>
          <cell r="AE48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49">
          <cell r="A49" t="str">
            <v>135-31</v>
          </cell>
          <cell r="B49">
            <v>4025</v>
          </cell>
          <cell r="C49" t="str">
            <v>DE.1.0.7.0</v>
          </cell>
          <cell r="D49" t="str">
            <v>204:466</v>
          </cell>
          <cell r="E49">
            <v>42582.328773148147</v>
          </cell>
          <cell r="F49">
            <v>42582.329780092594</v>
          </cell>
          <cell r="G49">
            <v>1</v>
          </cell>
          <cell r="H49" t="str">
            <v>204:233284</v>
          </cell>
          <cell r="I49">
            <v>42582.357627314814</v>
          </cell>
          <cell r="J49">
            <v>0</v>
          </cell>
          <cell r="K49" t="str">
            <v>4025/4026</v>
          </cell>
          <cell r="L49" t="str">
            <v>GEBRETEKLE</v>
          </cell>
          <cell r="M49">
            <v>2.7847222219861578E-2</v>
          </cell>
          <cell r="N49">
            <v>40.099999996600673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https://search-rtdc-monitor-bjffxe2xuh6vdkpspy63sjmuny.us-east-1.es.amazonaws.com/_plugin/kibana/#/discover/Steve-Slow-Train-Analysis-(2080s-and-2083s)?_g=(refreshInterval:(display:Off,section:0,value:0),time:(from:'2016-07-31 06:53:26-0600',mode:absolute,to:'2016-07-31 09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N</v>
          </cell>
          <cell r="X49">
            <v>1</v>
          </cell>
          <cell r="Y49">
            <v>4.6600000000000003E-2</v>
          </cell>
          <cell r="Z49">
            <v>23.328399999999998</v>
          </cell>
          <cell r="AA49">
            <v>23.281799999999997</v>
          </cell>
          <cell r="AB49" t="e">
            <v>#N/A</v>
          </cell>
          <cell r="AC49" t="e">
            <v>#N/A</v>
          </cell>
          <cell r="AD49" t="str">
            <v>0135-31</v>
          </cell>
          <cell r="AE49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50">
          <cell r="A50" t="str">
            <v>136-31</v>
          </cell>
          <cell r="B50">
            <v>4026</v>
          </cell>
          <cell r="C50" t="str">
            <v>DE.1.0.7.0</v>
          </cell>
          <cell r="D50" t="str">
            <v>204:232953</v>
          </cell>
          <cell r="E50">
            <v>42582.370555555557</v>
          </cell>
          <cell r="F50">
            <v>42582.371400462966</v>
          </cell>
          <cell r="G50">
            <v>1</v>
          </cell>
          <cell r="H50" t="str">
            <v>204:130</v>
          </cell>
          <cell r="I50">
            <v>42582.399618055555</v>
          </cell>
          <cell r="J50">
            <v>0</v>
          </cell>
          <cell r="K50" t="str">
            <v>4025/4026</v>
          </cell>
          <cell r="L50" t="str">
            <v>GEBRETEKLE</v>
          </cell>
          <cell r="M50">
            <v>2.8217592589498963E-2</v>
          </cell>
          <cell r="N50">
            <v>40.633333328878507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https://search-rtdc-monitor-bjffxe2xuh6vdkpspy63sjmuny.us-east-1.es.amazonaws.com/_plugin/kibana/#/discover/Steve-Slow-Train-Analysis-(2080s-and-2083s)?_g=(refreshInterval:(display:Off,section:0,value:0),time:(from:'2016-07-31 07:53:36-0600',mode:absolute,to:'2016-07-31 10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23.295300000000001</v>
          </cell>
          <cell r="Z50">
            <v>1.2999999999999999E-2</v>
          </cell>
          <cell r="AA50">
            <v>23.282299999999999</v>
          </cell>
          <cell r="AB50" t="e">
            <v>#N/A</v>
          </cell>
          <cell r="AC50" t="e">
            <v>#N/A</v>
          </cell>
          <cell r="AD50" t="str">
            <v>0136-31</v>
          </cell>
          <cell r="AE50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51">
          <cell r="A51" t="str">
            <v>137-31</v>
          </cell>
          <cell r="B51">
            <v>4020</v>
          </cell>
          <cell r="C51" t="str">
            <v>DE.1.0.7.0</v>
          </cell>
          <cell r="D51" t="str">
            <v>204:449</v>
          </cell>
          <cell r="E51">
            <v>42582.342569444445</v>
          </cell>
          <cell r="F51">
            <v>42582.343622685185</v>
          </cell>
          <cell r="G51">
            <v>1</v>
          </cell>
          <cell r="H51" t="str">
            <v>204:233287</v>
          </cell>
          <cell r="I51">
            <v>42582.369328703702</v>
          </cell>
          <cell r="J51">
            <v>0</v>
          </cell>
          <cell r="K51" t="str">
            <v>4019/4020</v>
          </cell>
          <cell r="L51" t="str">
            <v>MALAVE</v>
          </cell>
          <cell r="M51">
            <v>2.5706018517666962E-2</v>
          </cell>
          <cell r="N51">
            <v>37.016666665440425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https://search-rtdc-monitor-bjffxe2xuh6vdkpspy63sjmuny.us-east-1.es.amazonaws.com/_plugin/kibana/#/discover/Steve-Slow-Train-Analysis-(2080s-and-2083s)?_g=(refreshInterval:(display:Off,section:0,value:0),time:(from:'2016-07-31 07:13:18-0600',mode:absolute,to:'2016-07-31 09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1" t="str">
            <v>N</v>
          </cell>
          <cell r="X51">
            <v>1</v>
          </cell>
          <cell r="Y51">
            <v>4.4900000000000002E-2</v>
          </cell>
          <cell r="Z51">
            <v>23.328700000000001</v>
          </cell>
          <cell r="AA51">
            <v>23.283800000000003</v>
          </cell>
          <cell r="AB51" t="e">
            <v>#N/A</v>
          </cell>
          <cell r="AC51" t="e">
            <v>#N/A</v>
          </cell>
          <cell r="AD51" t="str">
            <v>0137-31</v>
          </cell>
          <cell r="AE51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52">
          <cell r="A52" t="str">
            <v>138-31</v>
          </cell>
          <cell r="B52">
            <v>4019</v>
          </cell>
          <cell r="C52" t="str">
            <v>DE.1.0.7.0</v>
          </cell>
          <cell r="D52" t="str">
            <v>204:232972</v>
          </cell>
          <cell r="E52">
            <v>42582.380925925929</v>
          </cell>
          <cell r="F52">
            <v>42582.382928240739</v>
          </cell>
          <cell r="G52">
            <v>2</v>
          </cell>
          <cell r="H52" t="str">
            <v>204:145</v>
          </cell>
          <cell r="I52">
            <v>42582.409594907411</v>
          </cell>
          <cell r="J52">
            <v>0</v>
          </cell>
          <cell r="K52" t="str">
            <v>4019/4020</v>
          </cell>
          <cell r="L52" t="str">
            <v>MALAVE</v>
          </cell>
          <cell r="M52">
            <v>2.6666666672099382E-2</v>
          </cell>
          <cell r="N52">
            <v>38.40000000782311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https://search-rtdc-monitor-bjffxe2xuh6vdkpspy63sjmuny.us-east-1.es.amazonaws.com/_plugin/kibana/#/discover/Steve-Slow-Train-Analysis-(2080s-and-2083s)?_g=(refreshInterval:(display:Off,section:0,value:0),time:(from:'2016-07-31 08:08:32-0600',mode:absolute,to:'2016-07-31 10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2" t="str">
            <v>N</v>
          </cell>
          <cell r="X52">
            <v>1</v>
          </cell>
          <cell r="Y52">
            <v>23.2972</v>
          </cell>
          <cell r="Z52">
            <v>1.4500000000000001E-2</v>
          </cell>
          <cell r="AA52">
            <v>23.282699999999998</v>
          </cell>
          <cell r="AB52" t="e">
            <v>#N/A</v>
          </cell>
          <cell r="AC52" t="e">
            <v>#N/A</v>
          </cell>
          <cell r="AD52" t="str">
            <v>0138-31</v>
          </cell>
          <cell r="AE52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53">
          <cell r="A53" t="str">
            <v>139-31</v>
          </cell>
          <cell r="B53">
            <v>4042</v>
          </cell>
          <cell r="C53" t="str">
            <v>DE.1.0.7.0</v>
          </cell>
          <cell r="D53" t="str">
            <v>204:460</v>
          </cell>
          <cell r="E53">
            <v>42582.351875</v>
          </cell>
          <cell r="F53">
            <v>42582.353182870371</v>
          </cell>
          <cell r="G53">
            <v>1</v>
          </cell>
          <cell r="H53" t="str">
            <v>204:233280</v>
          </cell>
          <cell r="I53">
            <v>42582.382534722223</v>
          </cell>
          <cell r="J53">
            <v>2</v>
          </cell>
          <cell r="K53" t="str">
            <v>4041/4042</v>
          </cell>
          <cell r="L53" t="str">
            <v>STRICKLAND</v>
          </cell>
          <cell r="M53">
            <v>2.9351851851970423E-2</v>
          </cell>
          <cell r="N53">
            <v>42.266666666837409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https://search-rtdc-monitor-bjffxe2xuh6vdkpspy63sjmuny.us-east-1.es.amazonaws.com/_plugin/kibana/#/discover/Steve-Slow-Train-Analysis-(2080s-and-2083s)?_g=(refreshInterval:(display:Off,section:0,value:0),time:(from:'2016-07-31 07:26:42-0600',mode:absolute,to:'2016-07-31 10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3" t="str">
            <v>N</v>
          </cell>
          <cell r="X53">
            <v>1</v>
          </cell>
          <cell r="Y53">
            <v>4.5999999999999999E-2</v>
          </cell>
          <cell r="Z53">
            <v>23.327999999999999</v>
          </cell>
          <cell r="AA53">
            <v>23.282</v>
          </cell>
          <cell r="AB53">
            <v>116838</v>
          </cell>
          <cell r="AC53" t="str">
            <v>PERMANENT SPEED RESTRICTION</v>
          </cell>
          <cell r="AD53" t="str">
            <v>0139-31</v>
          </cell>
          <cell r="AE53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54">
          <cell r="A54" t="str">
            <v>140-31</v>
          </cell>
          <cell r="B54">
            <v>4041</v>
          </cell>
          <cell r="C54" t="str">
            <v>DE.1.0.7.0</v>
          </cell>
          <cell r="D54" t="str">
            <v>204:232959</v>
          </cell>
          <cell r="E54">
            <v>42582.389317129629</v>
          </cell>
          <cell r="F54">
            <v>42582.390694444446</v>
          </cell>
          <cell r="G54">
            <v>1</v>
          </cell>
          <cell r="H54" t="str">
            <v>204:145</v>
          </cell>
          <cell r="I54">
            <v>42582.420960648145</v>
          </cell>
          <cell r="J54">
            <v>0</v>
          </cell>
          <cell r="K54" t="str">
            <v>4041/4042</v>
          </cell>
          <cell r="L54" t="str">
            <v>STRICKLAND</v>
          </cell>
          <cell r="M54">
            <v>3.0266203699284233E-2</v>
          </cell>
          <cell r="N54">
            <v>43.583333326969296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https://search-rtdc-monitor-bjffxe2xuh6vdkpspy63sjmuny.us-east-1.es.amazonaws.com/_plugin/kibana/#/discover/Steve-Slow-Train-Analysis-(2080s-and-2083s)?_g=(refreshInterval:(display:Off,section:0,value:0),time:(from:'2016-07-31 08:20:37-0600',mode:absolute,to:'2016-07-31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4" t="str">
            <v>N</v>
          </cell>
          <cell r="X54">
            <v>1</v>
          </cell>
          <cell r="Y54">
            <v>23.2959</v>
          </cell>
          <cell r="Z54">
            <v>1.4500000000000001E-2</v>
          </cell>
          <cell r="AA54">
            <v>23.281399999999998</v>
          </cell>
          <cell r="AB54" t="e">
            <v>#N/A</v>
          </cell>
          <cell r="AC54" t="e">
            <v>#N/A</v>
          </cell>
          <cell r="AD54" t="str">
            <v>0140-31</v>
          </cell>
          <cell r="AE54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55">
          <cell r="A55" t="str">
            <v>141-31</v>
          </cell>
          <cell r="B55">
            <v>4011</v>
          </cell>
          <cell r="C55" t="str">
            <v>DE.1.0.7.0</v>
          </cell>
          <cell r="D55" t="str">
            <v>204:462</v>
          </cell>
          <cell r="E55">
            <v>42582.359351851854</v>
          </cell>
          <cell r="F55">
            <v>42582.360844907409</v>
          </cell>
          <cell r="G55">
            <v>2</v>
          </cell>
          <cell r="H55" t="str">
            <v>204:233306</v>
          </cell>
          <cell r="I55">
            <v>42582.38962962963</v>
          </cell>
          <cell r="J55">
            <v>0</v>
          </cell>
          <cell r="K55" t="str">
            <v>4011/4012</v>
          </cell>
          <cell r="L55" t="str">
            <v>NELSON</v>
          </cell>
          <cell r="M55">
            <v>2.8784722220734693E-2</v>
          </cell>
          <cell r="N55">
            <v>41.449999997857958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https://search-rtdc-monitor-bjffxe2xuh6vdkpspy63sjmuny.us-east-1.es.amazonaws.com/_plugin/kibana/#/discover/Steve-Slow-Train-Analysis-(2080s-and-2083s)?_g=(refreshInterval:(display:Off,section:0,value:0),time:(from:'2016-07-31 07:37:28-0600',mode:absolute,to:'2016-07-31 10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5" t="str">
            <v>N</v>
          </cell>
          <cell r="X55">
            <v>1</v>
          </cell>
          <cell r="Y55">
            <v>4.6199999999999998E-2</v>
          </cell>
          <cell r="Z55">
            <v>23.3306</v>
          </cell>
          <cell r="AA55">
            <v>23.284400000000002</v>
          </cell>
          <cell r="AB55" t="e">
            <v>#N/A</v>
          </cell>
          <cell r="AC55" t="e">
            <v>#N/A</v>
          </cell>
          <cell r="AD55" t="str">
            <v>0141-31</v>
          </cell>
          <cell r="AE55" t="str">
            <v>aws s3 cp s3://rtdc.mdm.uploadarchive/RTDC4011/2016-07-31/ "C:\Users\stu\Documents\Analysis\2016-02-23 RTDC Observations"\RTDC4011\2016-07-31 --recursive &amp; "C:\Users\stu\Documents\GitHub\mrs-test-scripts\Headless Mode &amp; Sideloading\WalkAndUnGZ.bat" "C:\Users\stu\Documents\Analysis\2016-02-23 RTDC Observations"\RTDC4011\2016-07-31 &amp; 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</v>
          </cell>
        </row>
        <row r="56">
          <cell r="A56" t="str">
            <v>142-31</v>
          </cell>
          <cell r="B56">
            <v>4012</v>
          </cell>
          <cell r="C56" t="str">
            <v>DE.1.0.7.0</v>
          </cell>
          <cell r="D56" t="str">
            <v>204:232994</v>
          </cell>
          <cell r="E56">
            <v>42582.397581018522</v>
          </cell>
          <cell r="F56">
            <v>42582.401562500003</v>
          </cell>
          <cell r="G56">
            <v>5</v>
          </cell>
          <cell r="H56" t="str">
            <v>204:136</v>
          </cell>
          <cell r="I56">
            <v>42582.4297337963</v>
          </cell>
          <cell r="J56">
            <v>0</v>
          </cell>
          <cell r="K56" t="str">
            <v>4011/4012</v>
          </cell>
          <cell r="L56" t="str">
            <v>NELSON</v>
          </cell>
          <cell r="M56">
            <v>2.8171296296932269E-2</v>
          </cell>
          <cell r="N56">
            <v>40.566666667582467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https://search-rtdc-monitor-bjffxe2xuh6vdkpspy63sjmuny.us-east-1.es.amazonaws.com/_plugin/kibana/#/discover/Steve-Slow-Train-Analysis-(2080s-and-2083s)?_g=(refreshInterval:(display:Off,section:0,value:0),time:(from:'2016-07-31 08:32:31-0600',mode:absolute,to:'2016-07-31 11:18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6" t="str">
            <v>N</v>
          </cell>
          <cell r="X56">
            <v>1</v>
          </cell>
          <cell r="Y56">
            <v>23.299399999999999</v>
          </cell>
          <cell r="Z56">
            <v>1.3599999999999999E-2</v>
          </cell>
          <cell r="AA56">
            <v>23.285799999999998</v>
          </cell>
          <cell r="AB56" t="e">
            <v>#N/A</v>
          </cell>
          <cell r="AC56" t="e">
            <v>#N/A</v>
          </cell>
          <cell r="AD56" t="str">
            <v>0142-31</v>
          </cell>
          <cell r="AE56" t="str">
    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    </cell>
        </row>
        <row r="57">
          <cell r="A57" t="str">
            <v>143-31</v>
          </cell>
          <cell r="B57">
            <v>4038</v>
          </cell>
          <cell r="C57" t="str">
            <v>DE.1.0.7.0</v>
          </cell>
          <cell r="D57" t="str">
            <v>204:464</v>
          </cell>
          <cell r="E57">
            <v>42582.368958333333</v>
          </cell>
          <cell r="F57">
            <v>42582.37023148148</v>
          </cell>
          <cell r="G57">
            <v>1</v>
          </cell>
          <cell r="H57" t="str">
            <v>204:233288</v>
          </cell>
          <cell r="I57">
            <v>42582.399571759262</v>
          </cell>
          <cell r="J57">
            <v>0</v>
          </cell>
          <cell r="K57" t="str">
            <v>4037/4038</v>
          </cell>
          <cell r="L57" t="str">
            <v>YORK</v>
          </cell>
          <cell r="M57">
            <v>2.9340277782466728E-2</v>
          </cell>
          <cell r="N57">
            <v>42.250000006752089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https://search-rtdc-monitor-bjffxe2xuh6vdkpspy63sjmuny.us-east-1.es.amazonaws.com/_plugin/kibana/#/discover/Steve-Slow-Train-Analysis-(2080s-and-2083s)?_g=(refreshInterval:(display:Off,section:0,value:0),time:(from:'2016-07-31 07:51:18-0600',mode:absolute,to:'2016-07-31 10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7" t="str">
            <v>N</v>
          </cell>
          <cell r="X57">
            <v>1</v>
          </cell>
          <cell r="Y57">
            <v>4.6399999999999997E-2</v>
          </cell>
          <cell r="Z57">
            <v>23.328800000000001</v>
          </cell>
          <cell r="AA57">
            <v>23.282400000000003</v>
          </cell>
          <cell r="AB57" t="e">
            <v>#N/A</v>
          </cell>
          <cell r="AC57" t="e">
            <v>#N/A</v>
          </cell>
          <cell r="AD57" t="str">
            <v>0143-31</v>
          </cell>
          <cell r="AE57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58">
          <cell r="A58" t="str">
            <v>144-31</v>
          </cell>
          <cell r="B58">
            <v>4037</v>
          </cell>
          <cell r="C58" t="str">
            <v>DE.1.0.7.0</v>
          </cell>
          <cell r="D58" t="str">
            <v>204:232963</v>
          </cell>
          <cell r="E58">
            <v>42582.400393518517</v>
          </cell>
          <cell r="F58">
            <v>42582.401145833333</v>
          </cell>
          <cell r="G58">
            <v>1</v>
          </cell>
          <cell r="H58" t="str">
            <v>204:145</v>
          </cell>
          <cell r="I58">
            <v>42582.439826388887</v>
          </cell>
          <cell r="J58">
            <v>0</v>
          </cell>
          <cell r="K58" t="str">
            <v>4037/4038</v>
          </cell>
          <cell r="L58" t="str">
            <v>YORK</v>
          </cell>
          <cell r="M58">
            <v>3.8680555553582963E-2</v>
          </cell>
          <cell r="N58">
            <v>55.699999997159466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https://search-rtdc-monitor-bjffxe2xuh6vdkpspy63sjmuny.us-east-1.es.amazonaws.com/_plugin/kibana/#/discover/Steve-Slow-Train-Analysis-(2080s-and-2083s)?_g=(refreshInterval:(display:Off,section:0,value:0),time:(from:'2016-07-31 08:36:34-0600',mode:absolute,to:'2016-07-31 11:33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8" t="str">
            <v>N</v>
          </cell>
          <cell r="X58">
            <v>1</v>
          </cell>
          <cell r="Y58">
            <v>23.296299999999999</v>
          </cell>
          <cell r="Z58">
            <v>1.4500000000000001E-2</v>
          </cell>
          <cell r="AA58">
            <v>23.281799999999997</v>
          </cell>
          <cell r="AB58" t="e">
            <v>#N/A</v>
          </cell>
          <cell r="AC58" t="e">
            <v>#N/A</v>
          </cell>
          <cell r="AD58" t="str">
            <v>0144-31</v>
          </cell>
          <cell r="AE58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59">
          <cell r="A59" t="str">
            <v>145-31</v>
          </cell>
          <cell r="B59">
            <v>4027</v>
          </cell>
          <cell r="C59" t="str">
            <v>DE.1.0.7.0</v>
          </cell>
          <cell r="D59" t="str">
            <v>204:453</v>
          </cell>
          <cell r="E59">
            <v>42582.380150462966</v>
          </cell>
          <cell r="F59">
            <v>42582.381238425929</v>
          </cell>
          <cell r="G59">
            <v>1</v>
          </cell>
          <cell r="H59" t="str">
            <v>204:233302</v>
          </cell>
          <cell r="I59">
            <v>42582.410428240742</v>
          </cell>
          <cell r="J59">
            <v>0</v>
          </cell>
          <cell r="K59" t="str">
            <v>4027/4028</v>
          </cell>
          <cell r="L59" t="str">
            <v>ACKERMAN</v>
          </cell>
          <cell r="M59">
            <v>2.9189814813435078E-2</v>
          </cell>
          <cell r="N59">
            <v>42.033333331346512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https://search-rtdc-monitor-bjffxe2xuh6vdkpspy63sjmuny.us-east-1.es.amazonaws.com/_plugin/kibana/#/discover/Steve-Slow-Train-Analysis-(2080s-and-2083s)?_g=(refreshInterval:(display:Off,section:0,value:0),time:(from:'2016-07-31 08:07:25-0600',mode:absolute,to:'2016-07-31 10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9" t="str">
            <v>N</v>
          </cell>
          <cell r="X59">
            <v>1</v>
          </cell>
          <cell r="Y59">
            <v>4.53E-2</v>
          </cell>
          <cell r="Z59">
            <v>23.330200000000001</v>
          </cell>
          <cell r="AA59">
            <v>23.2849</v>
          </cell>
          <cell r="AB59" t="e">
            <v>#N/A</v>
          </cell>
          <cell r="AC59" t="e">
            <v>#N/A</v>
          </cell>
          <cell r="AD59" t="str">
            <v>0145-31</v>
          </cell>
          <cell r="AE59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60">
          <cell r="A60" t="str">
            <v>146-31</v>
          </cell>
          <cell r="B60">
            <v>4028</v>
          </cell>
          <cell r="C60" t="str">
            <v>DE.1.0.7.0</v>
          </cell>
          <cell r="D60" t="str">
            <v>204:232983</v>
          </cell>
          <cell r="E60">
            <v>42582.417037037034</v>
          </cell>
          <cell r="F60">
            <v>42582.41783564815</v>
          </cell>
          <cell r="G60">
            <v>1</v>
          </cell>
          <cell r="H60" t="str">
            <v>204:156</v>
          </cell>
          <cell r="I60">
            <v>42582.451261574075</v>
          </cell>
          <cell r="J60">
            <v>1</v>
          </cell>
          <cell r="K60" t="str">
            <v>4027/4028</v>
          </cell>
          <cell r="L60" t="str">
            <v>ACKERMAN</v>
          </cell>
          <cell r="M60">
            <v>3.3425925925257616E-2</v>
          </cell>
          <cell r="N60">
            <v>48.133333332370967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https://search-rtdc-monitor-bjffxe2xuh6vdkpspy63sjmuny.us-east-1.es.amazonaws.com/_plugin/kibana/#/discover/Steve-Slow-Train-Analysis-(2080s-and-2083s)?_g=(refreshInterval:(display:Off,section:0,value:0),time:(from:'2016-07-31 09:00:32-0600',mode:absolute,to:'2016-07-31 11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0" t="str">
            <v>N</v>
          </cell>
          <cell r="X60">
            <v>1</v>
          </cell>
          <cell r="Y60">
            <v>23.298300000000001</v>
          </cell>
          <cell r="Z60">
            <v>1.5599999999999999E-2</v>
          </cell>
          <cell r="AA60">
            <v>23.282700000000002</v>
          </cell>
          <cell r="AB60" t="e">
            <v>#N/A</v>
          </cell>
          <cell r="AC60" t="e">
            <v>#N/A</v>
          </cell>
          <cell r="AD60" t="str">
            <v>0146-31</v>
          </cell>
          <cell r="AE60" t="str">
    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    </cell>
        </row>
        <row r="61">
          <cell r="A61" t="str">
            <v>147-31</v>
          </cell>
          <cell r="B61">
            <v>4040</v>
          </cell>
          <cell r="C61" t="str">
            <v>DE.1.0.7.0</v>
          </cell>
          <cell r="D61" t="str">
            <v>204:451</v>
          </cell>
          <cell r="E61">
            <v>42582.391863425924</v>
          </cell>
          <cell r="F61">
            <v>42582.39303240741</v>
          </cell>
          <cell r="G61">
            <v>1</v>
          </cell>
          <cell r="H61" t="str">
            <v>204:233314</v>
          </cell>
          <cell r="I61">
            <v>42582.420729166668</v>
          </cell>
          <cell r="J61">
            <v>0</v>
          </cell>
          <cell r="K61" t="str">
            <v>4039/4040</v>
          </cell>
          <cell r="L61" t="str">
            <v>REBOLETTI</v>
          </cell>
          <cell r="M61">
            <v>2.7696759258105885E-2</v>
          </cell>
          <cell r="N61">
            <v>39.883333331672475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https://search-rtdc-monitor-bjffxe2xuh6vdkpspy63sjmuny.us-east-1.es.amazonaws.com/_plugin/kibana/#/discover/Steve-Slow-Train-Analysis-(2080s-and-2083s)?_g=(refreshInterval:(display:Off,section:0,value:0),time:(from:'2016-07-31 08:24:17-0600',mode:absolute,to:'2016-07-31 11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1" t="str">
            <v>N</v>
          </cell>
          <cell r="X61">
            <v>1</v>
          </cell>
          <cell r="Y61">
            <v>4.5100000000000001E-2</v>
          </cell>
          <cell r="Z61">
            <v>23.331399999999999</v>
          </cell>
          <cell r="AA61">
            <v>23.286299999999997</v>
          </cell>
          <cell r="AB61" t="e">
            <v>#N/A</v>
          </cell>
          <cell r="AC61" t="e">
            <v>#N/A</v>
          </cell>
          <cell r="AD61" t="str">
            <v>0147-31</v>
          </cell>
          <cell r="AE61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62">
          <cell r="A62" t="str">
            <v>149-31</v>
          </cell>
          <cell r="B62">
            <v>4025</v>
          </cell>
          <cell r="C62" t="str">
            <v>DE.1.0.7.0</v>
          </cell>
          <cell r="D62" t="str">
            <v>204:451</v>
          </cell>
          <cell r="E62">
            <v>42582.402465277781</v>
          </cell>
          <cell r="F62">
            <v>42582.403553240743</v>
          </cell>
          <cell r="G62">
            <v>1</v>
          </cell>
          <cell r="H62" t="str">
            <v>204:233315</v>
          </cell>
          <cell r="I62">
            <v>42582.438900462963</v>
          </cell>
          <cell r="J62">
            <v>0</v>
          </cell>
          <cell r="K62" t="str">
            <v>4025/4026</v>
          </cell>
          <cell r="L62" t="str">
            <v>GEBRETEKLE</v>
          </cell>
          <cell r="M62">
            <v>3.534722221957054E-2</v>
          </cell>
          <cell r="N62">
            <v>50.899999996181577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https://search-rtdc-monitor-bjffxe2xuh6vdkpspy63sjmuny.us-east-1.es.amazonaws.com/_plugin/kibana/#/discover/Steve-Slow-Train-Analysis-(2080s-and-2083s)?_g=(refreshInterval:(display:Off,section:0,value:0),time:(from:'2016-07-31 08:39:33-0600',mode:absolute,to:'2016-07-31 11:32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2" t="str">
            <v>N</v>
          </cell>
          <cell r="X62">
            <v>2</v>
          </cell>
          <cell r="Y62">
            <v>4.5100000000000001E-2</v>
          </cell>
          <cell r="Z62">
            <v>23.331499999999998</v>
          </cell>
          <cell r="AA62">
            <v>23.286399999999997</v>
          </cell>
          <cell r="AB62" t="e">
            <v>#N/A</v>
          </cell>
          <cell r="AC62" t="e">
            <v>#N/A</v>
          </cell>
          <cell r="AD62" t="str">
            <v>0149-31</v>
          </cell>
          <cell r="AE62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63">
          <cell r="A63" t="str">
            <v>150-31</v>
          </cell>
          <cell r="B63">
            <v>4026</v>
          </cell>
          <cell r="C63" t="str">
            <v>DE.1.0.7.0</v>
          </cell>
          <cell r="D63" t="str">
            <v>204:232996</v>
          </cell>
          <cell r="E63">
            <v>42582.442187499997</v>
          </cell>
          <cell r="F63">
            <v>42582.442962962959</v>
          </cell>
          <cell r="G63">
            <v>1</v>
          </cell>
          <cell r="H63" t="str">
            <v>204:145</v>
          </cell>
          <cell r="I63">
            <v>42582.472754629627</v>
          </cell>
          <cell r="J63">
            <v>0</v>
          </cell>
          <cell r="K63" t="str">
            <v>4025/4026</v>
          </cell>
          <cell r="L63" t="str">
            <v>GEBRETEKLE</v>
          </cell>
          <cell r="M63">
            <v>2.9791666667733807E-2</v>
          </cell>
          <cell r="N63">
            <v>42.900000001536682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https://search-rtdc-monitor-bjffxe2xuh6vdkpspy63sjmuny.us-east-1.es.amazonaws.com/_plugin/kibana/#/discover/Steve-Slow-Train-Analysis-(2080s-and-2083s)?_g=(refreshInterval:(display:Off,section:0,value:0),time:(from:'2016-07-31 09:36:45-0600',mode:absolute,to:'2016-07-31 12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3" t="str">
            <v>N</v>
          </cell>
          <cell r="X63">
            <v>1</v>
          </cell>
          <cell r="Y63">
            <v>23.299600000000002</v>
          </cell>
          <cell r="Z63">
            <v>1.4500000000000001E-2</v>
          </cell>
          <cell r="AA63">
            <v>23.2851</v>
          </cell>
          <cell r="AB63" t="e">
            <v>#N/A</v>
          </cell>
          <cell r="AC63" t="e">
            <v>#N/A</v>
          </cell>
          <cell r="AD63" t="str">
            <v>0150-31</v>
          </cell>
          <cell r="AE63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64">
          <cell r="A64" t="str">
            <v>151-31</v>
          </cell>
          <cell r="B64">
            <v>4020</v>
          </cell>
          <cell r="C64" t="str">
            <v>DE.1.0.7.0</v>
          </cell>
          <cell r="D64" t="str">
            <v>204:469</v>
          </cell>
          <cell r="E64">
            <v>42582.416180555556</v>
          </cell>
          <cell r="F64">
            <v>42582.416967592595</v>
          </cell>
          <cell r="G64">
            <v>1</v>
          </cell>
          <cell r="H64" t="str">
            <v>204:233293</v>
          </cell>
          <cell r="I64">
            <v>42582.443009259259</v>
          </cell>
          <cell r="J64">
            <v>1</v>
          </cell>
          <cell r="K64" t="str">
            <v>4019/4020</v>
          </cell>
          <cell r="L64" t="str">
            <v>MALAVE</v>
          </cell>
          <cell r="M64">
            <v>2.6041666664241347E-2</v>
          </cell>
          <cell r="N64">
            <v>37.49999999650754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https://search-rtdc-monitor-bjffxe2xuh6vdkpspy63sjmuny.us-east-1.es.amazonaws.com/_plugin/kibana/#/discover/Steve-Slow-Train-Analysis-(2080s-and-2083s)?_g=(refreshInterval:(display:Off,section:0,value:0),time:(from:'2016-07-31 08:59:18-0600',mode:absolute,to:'2016-07-31 11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4" t="str">
            <v>N</v>
          </cell>
          <cell r="X64">
            <v>1</v>
          </cell>
          <cell r="Y64">
            <v>4.6899999999999997E-2</v>
          </cell>
          <cell r="Z64">
            <v>23.3293</v>
          </cell>
          <cell r="AA64">
            <v>23.282399999999999</v>
          </cell>
          <cell r="AB64">
            <v>36642</v>
          </cell>
          <cell r="AC64" t="str">
            <v>GRADE CROSSING</v>
          </cell>
          <cell r="AD64" t="str">
            <v>0151-31</v>
          </cell>
          <cell r="AE64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65">
          <cell r="A65" t="str">
            <v>152-31</v>
          </cell>
          <cell r="B65">
            <v>4019</v>
          </cell>
          <cell r="C65" t="str">
            <v>DE.1.0.7.0</v>
          </cell>
          <cell r="D65" t="str">
            <v>204:232961</v>
          </cell>
          <cell r="E65">
            <v>42582.454710648148</v>
          </cell>
          <cell r="F65">
            <v>42582.455578703702</v>
          </cell>
          <cell r="G65">
            <v>1</v>
          </cell>
          <cell r="H65" t="str">
            <v>204:161</v>
          </cell>
          <cell r="I65">
            <v>42582.48878472222</v>
          </cell>
          <cell r="J65">
            <v>0</v>
          </cell>
          <cell r="K65" t="str">
            <v>4019/4020</v>
          </cell>
          <cell r="L65" t="str">
            <v>MALAVE</v>
          </cell>
          <cell r="M65">
            <v>3.3206018517375924E-2</v>
          </cell>
          <cell r="N65">
            <v>47.81666666502133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https://search-rtdc-monitor-bjffxe2xuh6vdkpspy63sjmuny.us-east-1.es.amazonaws.com/_plugin/kibana/#/discover/Steve-Slow-Train-Analysis-(2080s-and-2083s)?_g=(refreshInterval:(display:Off,section:0,value:0),time:(from:'2016-07-31 09:54:47-0600',mode:absolute,to:'2016-07-31 12:43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5" t="str">
            <v>N</v>
          </cell>
          <cell r="X65">
            <v>1</v>
          </cell>
          <cell r="Y65">
            <v>23.296099999999999</v>
          </cell>
          <cell r="Z65">
            <v>1.61E-2</v>
          </cell>
          <cell r="AA65">
            <v>23.279999999999998</v>
          </cell>
          <cell r="AB65" t="e">
            <v>#N/A</v>
          </cell>
          <cell r="AC65" t="e">
            <v>#N/A</v>
          </cell>
          <cell r="AD65" t="str">
            <v>0152-31</v>
          </cell>
          <cell r="AE65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66">
          <cell r="A66" t="str">
            <v>153-31</v>
          </cell>
          <cell r="B66">
            <v>4042</v>
          </cell>
          <cell r="C66" t="str">
            <v>DE.1.0.7.0</v>
          </cell>
          <cell r="D66" t="str">
            <v>204:435</v>
          </cell>
          <cell r="E66">
            <v>42582.422083333331</v>
          </cell>
          <cell r="F66">
            <v>42582.423263888886</v>
          </cell>
          <cell r="G66">
            <v>1</v>
          </cell>
          <cell r="H66" t="str">
            <v>204:233317</v>
          </cell>
          <cell r="I66">
            <v>42582.460810185185</v>
          </cell>
          <cell r="J66">
            <v>0</v>
          </cell>
          <cell r="K66" t="str">
            <v>4041/4042</v>
          </cell>
          <cell r="L66" t="str">
            <v>STRICKLAND</v>
          </cell>
          <cell r="M66">
            <v>3.754629629838746E-2</v>
          </cell>
          <cell r="N66">
            <v>54.066666669677943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https://search-rtdc-monitor-bjffxe2xuh6vdkpspy63sjmuny.us-east-1.es.amazonaws.com/_plugin/kibana/#/discover/Steve-Slow-Train-Analysis-(2080s-and-2083s)?_g=(refreshInterval:(display:Off,section:0,value:0),time:(from:'2016-07-31 09:07:48-0600',mode:absolute,to:'2016-07-31 12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6" t="str">
            <v>N</v>
          </cell>
          <cell r="X66">
            <v>1</v>
          </cell>
          <cell r="Y66">
            <v>4.3499999999999997E-2</v>
          </cell>
          <cell r="Z66">
            <v>23.331700000000001</v>
          </cell>
          <cell r="AA66">
            <v>23.2882</v>
          </cell>
          <cell r="AB66" t="e">
            <v>#N/A</v>
          </cell>
          <cell r="AC66" t="e">
            <v>#N/A</v>
          </cell>
          <cell r="AD66" t="str">
            <v>0153-31</v>
          </cell>
          <cell r="AE66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67">
          <cell r="A67" t="str">
            <v>154-31</v>
          </cell>
          <cell r="B67">
            <v>4041</v>
          </cell>
          <cell r="C67" t="str">
            <v>DE.1.0.7.0</v>
          </cell>
          <cell r="D67" t="str">
            <v>204:232979</v>
          </cell>
          <cell r="E67">
            <v>42582.460694444446</v>
          </cell>
          <cell r="F67">
            <v>42582.462083333332</v>
          </cell>
          <cell r="G67">
            <v>1</v>
          </cell>
          <cell r="H67" t="str">
            <v>204:158</v>
          </cell>
          <cell r="I67">
            <v>42582.501967592594</v>
          </cell>
          <cell r="J67">
            <v>1</v>
          </cell>
          <cell r="K67" t="str">
            <v>4041/4042</v>
          </cell>
          <cell r="L67" t="str">
            <v>STRICKLAND</v>
          </cell>
          <cell r="M67">
            <v>3.9884259262180422E-2</v>
          </cell>
          <cell r="N67">
            <v>57.433333337539807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https://search-rtdc-monitor-bjffxe2xuh6vdkpspy63sjmuny.us-east-1.es.amazonaws.com/_plugin/kibana/#/discover/Steve-Slow-Train-Analysis-(2080s-and-2083s)?_g=(refreshInterval:(display:Off,section:0,value:0),time:(from:'2016-07-31 10:03:24-0600',mode:absolute,to:'2016-07-31 13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7" t="str">
            <v>N</v>
          </cell>
          <cell r="X67">
            <v>1</v>
          </cell>
          <cell r="Y67">
            <v>23.297899999999998</v>
          </cell>
          <cell r="Z67">
            <v>1.5800000000000002E-2</v>
          </cell>
          <cell r="AA67">
            <v>23.2821</v>
          </cell>
          <cell r="AB67">
            <v>103800</v>
          </cell>
          <cell r="AC67" t="str">
            <v>GRADE CROSSING</v>
          </cell>
          <cell r="AD67" t="str">
            <v>0154-31</v>
          </cell>
          <cell r="AE67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68">
          <cell r="A68" t="str">
            <v>155-31</v>
          </cell>
          <cell r="B68">
            <v>4011</v>
          </cell>
          <cell r="C68" t="str">
            <v>DE.1.0.7.0</v>
          </cell>
          <cell r="D68" t="str">
            <v>204:464</v>
          </cell>
          <cell r="E68">
            <v>42582.434618055559</v>
          </cell>
          <cell r="F68">
            <v>42582.435798611114</v>
          </cell>
          <cell r="G68">
            <v>1</v>
          </cell>
          <cell r="H68" t="str">
            <v>204:233293</v>
          </cell>
          <cell r="I68">
            <v>42582.462847222225</v>
          </cell>
          <cell r="J68">
            <v>0</v>
          </cell>
          <cell r="K68" t="str">
            <v>4011/4012</v>
          </cell>
          <cell r="L68" t="str">
            <v>MAYBERRY</v>
          </cell>
          <cell r="M68">
            <v>2.7048611111240461E-2</v>
          </cell>
          <cell r="N68">
            <v>38.950000000186265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https://search-rtdc-monitor-bjffxe2xuh6vdkpspy63sjmuny.us-east-1.es.amazonaws.com/_plugin/kibana/#/discover/Steve-Slow-Train-Analysis-(2080s-and-2083s)?_g=(refreshInterval:(display:Off,section:0,value:0),time:(from:'2016-07-31 09:25:51-0600',mode:absolute,to:'2016-07-31 12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8" t="str">
            <v>N</v>
          </cell>
          <cell r="X68">
            <v>1</v>
          </cell>
          <cell r="Y68">
            <v>4.6399999999999997E-2</v>
          </cell>
          <cell r="Z68">
            <v>23.3293</v>
          </cell>
          <cell r="AA68">
            <v>23.282900000000001</v>
          </cell>
          <cell r="AB68" t="e">
            <v>#N/A</v>
          </cell>
          <cell r="AC68" t="e">
            <v>#N/A</v>
          </cell>
          <cell r="AD68" t="str">
            <v>0155-31</v>
          </cell>
          <cell r="AE68" t="str">
            <v>aws s3 cp s3://rtdc.mdm.uploadarchive/RTDC4011/2016-07-31/ "C:\Users\stu\Documents\Analysis\2016-02-23 RTDC Observations"\RTDC4011\2016-07-31 --recursive &amp; "C:\Users\stu\Documents\GitHub\mrs-test-scripts\Headless Mode &amp; Sideloading\WalkAndUnGZ.bat" "C:\Users\stu\Documents\Analysis\2016-02-23 RTDC Observations"\RTDC4011\2016-07-31 &amp; 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</v>
          </cell>
        </row>
        <row r="69">
          <cell r="A69" t="str">
            <v>156-31</v>
          </cell>
          <cell r="B69">
            <v>4012</v>
          </cell>
          <cell r="C69" t="str">
            <v>DE.1.0.7.0</v>
          </cell>
          <cell r="D69" t="str">
            <v>204:232967</v>
          </cell>
          <cell r="E69">
            <v>42582.468055555553</v>
          </cell>
          <cell r="F69">
            <v>42582.46912037037</v>
          </cell>
          <cell r="G69">
            <v>1</v>
          </cell>
          <cell r="H69" t="str">
            <v>204:64161</v>
          </cell>
          <cell r="I69">
            <v>42582.502604166664</v>
          </cell>
          <cell r="J69">
            <v>3</v>
          </cell>
          <cell r="K69" t="str">
            <v>4011/4012</v>
          </cell>
          <cell r="L69" t="str">
            <v>MAYBERRY</v>
          </cell>
          <cell r="M69">
            <v>3.3483796294603962E-2</v>
          </cell>
          <cell r="P69">
            <v>48.216666664229706</v>
          </cell>
          <cell r="R69" t="str">
            <v>According to operator, released air.. Look more into this</v>
          </cell>
          <cell r="S69">
            <v>0.25</v>
          </cell>
          <cell r="T69" t="str">
            <v>Southbound</v>
          </cell>
          <cell r="U69">
            <v>3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https://search-rtdc-monitor-bjffxe2xuh6vdkpspy63sjmuny.us-east-1.es.amazonaws.com/_plugin/kibana/#/discover/Steve-Slow-Train-Analysis-(2080s-and-2083s)?_g=(refreshInterval:(display:Off,section:0,value:0),time:(from:'2016-07-31 10:14:00-0600',mode:absolute,to:'2016-07-31 13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9" t="str">
            <v>Y</v>
          </cell>
          <cell r="X69">
            <v>1</v>
          </cell>
          <cell r="Y69">
            <v>23.296700000000001</v>
          </cell>
          <cell r="Z69">
            <v>6.4161000000000001</v>
          </cell>
          <cell r="AA69">
            <v>16.880600000000001</v>
          </cell>
          <cell r="AB69">
            <v>109135</v>
          </cell>
          <cell r="AC69" t="str">
            <v>GRADE CROSSING</v>
          </cell>
          <cell r="AD69" t="str">
            <v>0156-31</v>
          </cell>
          <cell r="AE69" t="str">
    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    </cell>
        </row>
        <row r="70">
          <cell r="A70" t="str">
            <v>157-31</v>
          </cell>
          <cell r="B70">
            <v>4038</v>
          </cell>
          <cell r="C70" t="str">
            <v>DE.1.0.7.0</v>
          </cell>
          <cell r="D70" t="str">
            <v>204:466</v>
          </cell>
          <cell r="E70">
            <v>42582.441365740742</v>
          </cell>
          <cell r="F70">
            <v>42582.445613425924</v>
          </cell>
          <cell r="G70">
            <v>6</v>
          </cell>
          <cell r="H70" t="str">
            <v>204:233308</v>
          </cell>
          <cell r="I70">
            <v>42582.472777777781</v>
          </cell>
          <cell r="J70">
            <v>1</v>
          </cell>
          <cell r="K70" t="str">
            <v>4037/4038</v>
          </cell>
          <cell r="L70" t="str">
            <v>YORK</v>
          </cell>
          <cell r="M70">
            <v>2.7164351857209112E-2</v>
          </cell>
          <cell r="N70">
            <v>39.116666674381122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https://search-rtdc-monitor-bjffxe2xuh6vdkpspy63sjmuny.us-east-1.es.amazonaws.com/_plugin/kibana/#/discover/Steve-Slow-Train-Analysis-(2080s-and-2083s)?_g=(refreshInterval:(display:Off,section:0,value:0),time:(from:'2016-07-31 09:35:34-0600',mode:absolute,to:'2016-07-31 12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0" t="str">
            <v>N</v>
          </cell>
          <cell r="X70">
            <v>1</v>
          </cell>
          <cell r="Y70">
            <v>4.6600000000000003E-2</v>
          </cell>
          <cell r="Z70">
            <v>23.3308</v>
          </cell>
          <cell r="AA70">
            <v>23.284199999999998</v>
          </cell>
          <cell r="AB70">
            <v>230436</v>
          </cell>
          <cell r="AC70" t="str">
            <v>PERMANENT SPEED RESTRICTION</v>
          </cell>
          <cell r="AD70" t="str">
            <v>0157-31</v>
          </cell>
          <cell r="AE70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71">
          <cell r="A71" t="str">
            <v>158-31</v>
          </cell>
          <cell r="B71">
            <v>4037</v>
          </cell>
          <cell r="C71" t="str">
            <v>DE.1.0.7.0</v>
          </cell>
          <cell r="D71" t="str">
            <v>204:232983</v>
          </cell>
          <cell r="E71">
            <v>42582.473854166667</v>
          </cell>
          <cell r="F71">
            <v>42582.474849537037</v>
          </cell>
          <cell r="G71">
            <v>1</v>
          </cell>
          <cell r="H71" t="str">
            <v>204:152</v>
          </cell>
          <cell r="I71">
            <v>42582.520150462966</v>
          </cell>
          <cell r="J71">
            <v>1</v>
          </cell>
          <cell r="K71" t="str">
            <v>4037/4038</v>
          </cell>
          <cell r="L71" t="str">
            <v>YORK</v>
          </cell>
          <cell r="M71">
            <v>4.5300925929041114E-2</v>
          </cell>
          <cell r="N71">
            <v>65.233333337819204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https://search-rtdc-monitor-bjffxe2xuh6vdkpspy63sjmuny.us-east-1.es.amazonaws.com/_plugin/kibana/#/discover/Steve-Slow-Train-Analysis-(2080s-and-2083s)?_g=(refreshInterval:(display:Off,section:0,value:0),time:(from:'2016-07-31 10:22:21-0600',mode:absolute,to:'2016-07-31 13:29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71" t="str">
            <v>N</v>
          </cell>
          <cell r="X71">
            <v>1</v>
          </cell>
          <cell r="Y71">
            <v>23.298300000000001</v>
          </cell>
          <cell r="Z71">
            <v>1.52E-2</v>
          </cell>
          <cell r="AA71">
            <v>23.283100000000001</v>
          </cell>
          <cell r="AB71" t="e">
            <v>#N/A</v>
          </cell>
          <cell r="AC71" t="e">
            <v>#N/A</v>
          </cell>
          <cell r="AD71" t="str">
            <v>0158-31</v>
          </cell>
          <cell r="AE71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72">
          <cell r="A72" t="str">
            <v>159-31</v>
          </cell>
          <cell r="B72">
            <v>4027</v>
          </cell>
          <cell r="C72" t="str">
            <v>DE.1.0.7.0</v>
          </cell>
          <cell r="D72" t="str">
            <v>204:475</v>
          </cell>
          <cell r="E72">
            <v>42582.454467592594</v>
          </cell>
          <cell r="F72">
            <v>42582.455694444441</v>
          </cell>
          <cell r="G72">
            <v>1</v>
          </cell>
          <cell r="H72" t="str">
            <v>204:233282</v>
          </cell>
          <cell r="I72">
            <v>42582.490104166667</v>
          </cell>
          <cell r="J72">
            <v>0</v>
          </cell>
          <cell r="K72" t="str">
            <v>4027/4028</v>
          </cell>
          <cell r="L72" t="str">
            <v>STEWART</v>
          </cell>
          <cell r="M72">
            <v>3.4409722225973383E-2</v>
          </cell>
          <cell r="N72">
            <v>49.550000005401671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https://search-rtdc-monitor-bjffxe2xuh6vdkpspy63sjmuny.us-east-1.es.amazonaws.com/_plugin/kibana/#/discover/Steve-Slow-Train-Analysis-(2080s-and-2083s)?_g=(refreshInterval:(display:Off,section:0,value:0),time:(from:'2016-07-31 09:54:26-0600',mode:absolute,to:'2016-07-31 12:45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2" t="str">
            <v>N</v>
          </cell>
          <cell r="X72">
            <v>1</v>
          </cell>
          <cell r="Y72">
            <v>4.7500000000000001E-2</v>
          </cell>
          <cell r="Z72">
            <v>23.328199999999999</v>
          </cell>
          <cell r="AA72">
            <v>23.2807</v>
          </cell>
          <cell r="AB72" t="e">
            <v>#N/A</v>
          </cell>
          <cell r="AC72" t="e">
            <v>#N/A</v>
          </cell>
          <cell r="AD72" t="str">
            <v>0159-31</v>
          </cell>
          <cell r="AE72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73">
          <cell r="A73" t="str">
            <v>160-31</v>
          </cell>
          <cell r="B73">
            <v>4028</v>
          </cell>
          <cell r="C73" t="str">
            <v>DE.1.0.7.0</v>
          </cell>
          <cell r="D73" t="str">
            <v>204:232977</v>
          </cell>
          <cell r="E73">
            <v>42582.493518518517</v>
          </cell>
          <cell r="F73">
            <v>42582.494814814818</v>
          </cell>
          <cell r="G73">
            <v>1</v>
          </cell>
          <cell r="H73" t="str">
            <v>204:147</v>
          </cell>
          <cell r="I73">
            <v>42582.530069444445</v>
          </cell>
          <cell r="J73">
            <v>0</v>
          </cell>
          <cell r="K73" t="str">
            <v>4027/4028</v>
          </cell>
          <cell r="L73" t="str">
            <v>STEWART</v>
          </cell>
          <cell r="M73">
            <v>3.5254629627161194E-2</v>
          </cell>
          <cell r="N73">
            <v>50.766666663112119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https://search-rtdc-monitor-bjffxe2xuh6vdkpspy63sjmuny.us-east-1.es.amazonaws.com/_plugin/kibana/#/discover/Steve-Slow-Train-Analysis-(2080s-and-2083s)?_g=(refreshInterval:(display:Off,section:0,value:0),time:(from:'2016-07-31 10:50:40-0600',mode:absolute,to:'2016-07-31 13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3" t="str">
            <v>N</v>
          </cell>
          <cell r="X73">
            <v>1</v>
          </cell>
          <cell r="Y73">
            <v>23.297699999999999</v>
          </cell>
          <cell r="Z73">
            <v>1.47E-2</v>
          </cell>
          <cell r="AA73">
            <v>23.282999999999998</v>
          </cell>
          <cell r="AB73" t="e">
            <v>#N/A</v>
          </cell>
          <cell r="AC73" t="e">
            <v>#N/A</v>
          </cell>
          <cell r="AD73" t="str">
            <v>0160-31</v>
          </cell>
          <cell r="AE73" t="str">
    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    </cell>
        </row>
        <row r="74">
          <cell r="A74" t="str">
            <v>161-31</v>
          </cell>
          <cell r="B74">
            <v>4040</v>
          </cell>
          <cell r="C74" t="str">
            <v>DE.1.0.7.0</v>
          </cell>
          <cell r="D74" t="str">
            <v>204:458</v>
          </cell>
          <cell r="E74">
            <v>42582.46565972222</v>
          </cell>
          <cell r="F74">
            <v>42582.466840277775</v>
          </cell>
          <cell r="G74">
            <v>1</v>
          </cell>
          <cell r="H74" t="str">
            <v>204:233293</v>
          </cell>
          <cell r="I74">
            <v>42582.501562500001</v>
          </cell>
          <cell r="J74">
            <v>0</v>
          </cell>
          <cell r="K74" t="str">
            <v>4039/4040</v>
          </cell>
          <cell r="L74" t="str">
            <v>BARTLETT</v>
          </cell>
          <cell r="M74">
            <v>3.4722222226264421E-2</v>
          </cell>
          <cell r="N74">
            <v>50.000000005820766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https://search-rtdc-monitor-bjffxe2xuh6vdkpspy63sjmuny.us-east-1.es.amazonaws.com/_plugin/kibana/#/discover/Steve-Slow-Train-Analysis-(2080s-and-2083s)?_g=(refreshInterval:(display:Off,section:0,value:0),time:(from:'2016-07-31 10:10:33-0600',mode:absolute,to:'2016-07-31 13:02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4" t="str">
            <v>N</v>
          </cell>
          <cell r="X74">
            <v>1</v>
          </cell>
          <cell r="Y74">
            <v>4.58E-2</v>
          </cell>
          <cell r="Z74">
            <v>23.3293</v>
          </cell>
          <cell r="AA74">
            <v>23.2835</v>
          </cell>
          <cell r="AB74" t="e">
            <v>#N/A</v>
          </cell>
          <cell r="AC74" t="e">
            <v>#N/A</v>
          </cell>
          <cell r="AD74" t="str">
            <v>0161-31</v>
          </cell>
          <cell r="AE74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75">
          <cell r="A75" t="str">
            <v>162-31</v>
          </cell>
          <cell r="B75">
            <v>4039</v>
          </cell>
          <cell r="C75" t="str">
            <v>DE.1.0.7.0</v>
          </cell>
          <cell r="D75" t="str">
            <v>204:232979</v>
          </cell>
          <cell r="E75">
            <v>42582.504918981482</v>
          </cell>
          <cell r="F75">
            <v>42582.506284722222</v>
          </cell>
          <cell r="G75">
            <v>1</v>
          </cell>
          <cell r="H75" t="str">
            <v>204:145</v>
          </cell>
          <cell r="I75">
            <v>42582.538055555553</v>
          </cell>
          <cell r="J75">
            <v>0</v>
          </cell>
          <cell r="K75" t="str">
            <v>4039/4040</v>
          </cell>
          <cell r="L75" t="str">
            <v>BARTLETT</v>
          </cell>
          <cell r="M75">
            <v>3.1770833331393078E-2</v>
          </cell>
          <cell r="N75">
            <v>45.749999997206032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https://search-rtdc-monitor-bjffxe2xuh6vdkpspy63sjmuny.us-east-1.es.amazonaws.com/_plugin/kibana/#/discover/Steve-Slow-Train-Analysis-(2080s-and-2083s)?_g=(refreshInterval:(display:Off,section:0,value:0),time:(from:'2016-07-31 11:07:05-0600',mode:absolute,to:'2016-07-31 13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75" t="str">
            <v>N</v>
          </cell>
          <cell r="X75">
            <v>1</v>
          </cell>
          <cell r="Y75">
            <v>23.297899999999998</v>
          </cell>
          <cell r="Z75">
            <v>1.4500000000000001E-2</v>
          </cell>
          <cell r="AA75">
            <v>23.283399999999997</v>
          </cell>
          <cell r="AB75" t="e">
            <v>#N/A</v>
          </cell>
          <cell r="AC75" t="e">
            <v>#N/A</v>
          </cell>
          <cell r="AD75" t="str">
            <v>0162-31</v>
          </cell>
          <cell r="AE75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76">
          <cell r="A76" t="str">
            <v>163-31</v>
          </cell>
          <cell r="B76">
            <v>4025</v>
          </cell>
          <cell r="C76" t="str">
            <v>DE.1.0.7.0</v>
          </cell>
          <cell r="D76" t="str">
            <v>204:460</v>
          </cell>
          <cell r="E76">
            <v>42582.476469907408</v>
          </cell>
          <cell r="F76">
            <v>42582.47828703704</v>
          </cell>
          <cell r="G76">
            <v>2</v>
          </cell>
          <cell r="H76" t="str">
            <v>204:233311</v>
          </cell>
          <cell r="I76">
            <v>42582.511157407411</v>
          </cell>
          <cell r="J76">
            <v>0</v>
          </cell>
          <cell r="K76" t="str">
            <v>4025/4026</v>
          </cell>
          <cell r="L76" t="str">
            <v>BRUDER</v>
          </cell>
          <cell r="M76">
            <v>3.2870370370801538E-2</v>
          </cell>
          <cell r="N76">
            <v>47.333333333954215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https://search-rtdc-monitor-bjffxe2xuh6vdkpspy63sjmuny.us-east-1.es.amazonaws.com/_plugin/kibana/#/discover/Steve-Slow-Train-Analysis-(2080s-and-2083s)?_g=(refreshInterval:(display:Off,section:0,value:0),time:(from:'2016-07-31 10:26:07-0600',mode:absolute,to:'2016-07-31 13:16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6" t="str">
            <v>N</v>
          </cell>
          <cell r="X76">
            <v>1</v>
          </cell>
          <cell r="Y76">
            <v>4.5999999999999999E-2</v>
          </cell>
          <cell r="Z76">
            <v>23.331099999999999</v>
          </cell>
          <cell r="AA76">
            <v>23.2851</v>
          </cell>
          <cell r="AB76" t="e">
            <v>#N/A</v>
          </cell>
          <cell r="AC76" t="e">
            <v>#N/A</v>
          </cell>
          <cell r="AD76" t="str">
            <v>0163-31</v>
          </cell>
          <cell r="AE76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77">
          <cell r="A77" t="str">
            <v>164-31</v>
          </cell>
          <cell r="B77">
            <v>4026</v>
          </cell>
          <cell r="C77" t="str">
            <v>DE.1.0.7.0</v>
          </cell>
          <cell r="D77" t="str">
            <v>204:232975</v>
          </cell>
          <cell r="E77">
            <v>42582.51284722222</v>
          </cell>
          <cell r="F77">
            <v>42582.514328703706</v>
          </cell>
          <cell r="G77">
            <v>2</v>
          </cell>
          <cell r="H77" t="str">
            <v>204:150</v>
          </cell>
          <cell r="I77">
            <v>42582.548587962963</v>
          </cell>
          <cell r="J77">
            <v>1</v>
          </cell>
          <cell r="K77" t="str">
            <v>4025/4026</v>
          </cell>
          <cell r="L77" t="str">
            <v>BRUDER</v>
          </cell>
          <cell r="M77">
            <v>3.4259259256941732E-2</v>
          </cell>
          <cell r="N77">
            <v>49.333333329996094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https://search-rtdc-monitor-bjffxe2xuh6vdkpspy63sjmuny.us-east-1.es.amazonaws.com/_plugin/kibana/#/discover/Steve-Slow-Train-Analysis-(2080s-and-2083s)?_g=(refreshInterval:(display:Off,section:0,value:0),time:(from:'2016-07-31 11:18:30-0600',mode:absolute,to:'2016-07-31 14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7" t="str">
            <v>N</v>
          </cell>
          <cell r="X77">
            <v>1</v>
          </cell>
          <cell r="Y77">
            <v>23.297499999999999</v>
          </cell>
          <cell r="Z77">
            <v>1.4999999999999999E-2</v>
          </cell>
          <cell r="AA77">
            <v>23.282499999999999</v>
          </cell>
          <cell r="AB77">
            <v>109135</v>
          </cell>
          <cell r="AC77" t="str">
            <v>GRADE CROSSING</v>
          </cell>
          <cell r="AD77" t="str">
            <v>0164-31</v>
          </cell>
          <cell r="AE77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78">
          <cell r="A78" t="str">
            <v>165-31</v>
          </cell>
          <cell r="B78">
            <v>4020</v>
          </cell>
          <cell r="C78" t="str">
            <v>DE.1.0.7.0</v>
          </cell>
          <cell r="D78" t="str">
            <v>204:475</v>
          </cell>
          <cell r="E78">
            <v>42582.491666666669</v>
          </cell>
          <cell r="F78">
            <v>42582.493125000001</v>
          </cell>
          <cell r="G78">
            <v>2</v>
          </cell>
          <cell r="H78" t="str">
            <v>204:233291</v>
          </cell>
          <cell r="I78">
            <v>42582.525046296294</v>
          </cell>
          <cell r="J78">
            <v>0</v>
          </cell>
          <cell r="K78" t="str">
            <v>4019/4020</v>
          </cell>
          <cell r="L78" t="str">
            <v>MOSES</v>
          </cell>
          <cell r="M78">
            <v>3.1921296293148771E-2</v>
          </cell>
          <cell r="N78">
            <v>45.96666666213423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https://search-rtdc-monitor-bjffxe2xuh6vdkpspy63sjmuny.us-east-1.es.amazonaws.com/_plugin/kibana/#/discover/Steve-Slow-Train-Analysis-(2080s-and-2083s)?_g=(refreshInterval:(display:Off,section:0,value:0),time:(from:'2016-07-31 10:48:00-0600',mode:absolute,to:'2016-07-31 13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8" t="str">
            <v>N</v>
          </cell>
          <cell r="X78">
            <v>1</v>
          </cell>
          <cell r="Y78">
            <v>4.7500000000000001E-2</v>
          </cell>
          <cell r="Z78">
            <v>23.3291</v>
          </cell>
          <cell r="AA78">
            <v>23.281600000000001</v>
          </cell>
          <cell r="AB78" t="e">
            <v>#N/A</v>
          </cell>
          <cell r="AC78" t="e">
            <v>#N/A</v>
          </cell>
          <cell r="AD78" t="str">
            <v>0165-31</v>
          </cell>
          <cell r="AE78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79">
          <cell r="A79" t="str">
            <v>166-31</v>
          </cell>
          <cell r="B79">
            <v>4019</v>
          </cell>
          <cell r="C79" t="str">
            <v>DE.1.0.7.0</v>
          </cell>
          <cell r="D79" t="str">
            <v>204:232960</v>
          </cell>
          <cell r="E79">
            <v>42582.528402777774</v>
          </cell>
          <cell r="F79">
            <v>42582.529282407406</v>
          </cell>
          <cell r="G79">
            <v>1</v>
          </cell>
          <cell r="H79" t="str">
            <v>204:141</v>
          </cell>
          <cell r="I79">
            <v>42582.559282407405</v>
          </cell>
          <cell r="J79">
            <v>2</v>
          </cell>
          <cell r="K79" t="str">
            <v>4019/4020</v>
          </cell>
          <cell r="L79" t="str">
            <v>MOSES</v>
          </cell>
          <cell r="M79">
            <v>2.9999999998835847E-2</v>
          </cell>
          <cell r="N79">
            <v>43.199999998323619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https://search-rtdc-monitor-bjffxe2xuh6vdkpspy63sjmuny.us-east-1.es.amazonaws.com/_plugin/kibana/#/discover/Steve-Slow-Train-Analysis-(2080s-and-2083s)?_g=(refreshInterval:(display:Off,section:0,value:0),time:(from:'2016-07-31 11:40:54-0600',mode:absolute,to:'2016-07-31 14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9" t="str">
            <v>N</v>
          </cell>
          <cell r="X79">
            <v>1</v>
          </cell>
          <cell r="Y79">
            <v>23.295999999999999</v>
          </cell>
          <cell r="Z79">
            <v>1.41E-2</v>
          </cell>
          <cell r="AA79">
            <v>23.2819</v>
          </cell>
          <cell r="AB79">
            <v>109135</v>
          </cell>
          <cell r="AC79" t="str">
            <v>GRADE CROSSING</v>
          </cell>
          <cell r="AD79" t="str">
            <v>0166-31</v>
          </cell>
          <cell r="AE79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80">
          <cell r="A80" t="str">
            <v>167-31</v>
          </cell>
          <cell r="B80">
            <v>4042</v>
          </cell>
          <cell r="C80" t="str">
            <v>DE.1.0.7.0</v>
          </cell>
          <cell r="D80" t="str">
            <v>204:477</v>
          </cell>
          <cell r="E80">
            <v>42582.504247685189</v>
          </cell>
          <cell r="F80">
            <v>42582.50576388889</v>
          </cell>
          <cell r="G80">
            <v>2</v>
          </cell>
          <cell r="H80" t="str">
            <v>204:233306</v>
          </cell>
          <cell r="I80">
            <v>42582.537499999999</v>
          </cell>
          <cell r="J80">
            <v>0</v>
          </cell>
          <cell r="K80" t="str">
            <v>4041/4042</v>
          </cell>
          <cell r="L80" t="str">
            <v>YOUNG</v>
          </cell>
          <cell r="M80">
            <v>3.1736111108330078E-2</v>
          </cell>
          <cell r="N80">
            <v>45.699999995995313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https://search-rtdc-monitor-bjffxe2xuh6vdkpspy63sjmuny.us-east-1.es.amazonaws.com/_plugin/kibana/#/discover/Steve-Slow-Train-Analysis-(2080s-and-2083s)?_g=(refreshInterval:(display:Off,section:0,value:0),time:(from:'2016-07-31 11:06:07-0600',mode:absolute,to:'2016-07-31 13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80" t="str">
            <v>N</v>
          </cell>
          <cell r="X80">
            <v>1</v>
          </cell>
          <cell r="Y80">
            <v>4.7699999999999999E-2</v>
          </cell>
          <cell r="Z80">
            <v>23.3306</v>
          </cell>
          <cell r="AA80">
            <v>23.282900000000001</v>
          </cell>
          <cell r="AB80" t="e">
            <v>#N/A</v>
          </cell>
          <cell r="AC80" t="e">
            <v>#N/A</v>
          </cell>
          <cell r="AD80" t="str">
            <v>0167-31</v>
          </cell>
          <cell r="AE80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81">
          <cell r="A81" t="str">
            <v>168-31</v>
          </cell>
          <cell r="B81">
            <v>4041</v>
          </cell>
          <cell r="C81" t="str">
            <v>DE.1.0.7.0</v>
          </cell>
          <cell r="D81" t="str">
            <v>204:232991</v>
          </cell>
          <cell r="E81">
            <v>42582.538912037038</v>
          </cell>
          <cell r="F81">
            <v>42582.540266203701</v>
          </cell>
          <cell r="G81">
            <v>1</v>
          </cell>
          <cell r="H81" t="str">
            <v>204:209</v>
          </cell>
          <cell r="I81">
            <v>42582.574189814812</v>
          </cell>
          <cell r="J81">
            <v>1</v>
          </cell>
          <cell r="K81" t="str">
            <v>4041/4042</v>
          </cell>
          <cell r="L81" t="str">
            <v>YOUNG</v>
          </cell>
          <cell r="M81">
            <v>3.3923611110367347E-2</v>
          </cell>
          <cell r="N81">
            <v>48.849999998928979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https://search-rtdc-monitor-bjffxe2xuh6vdkpspy63sjmuny.us-east-1.es.amazonaws.com/_plugin/kibana/#/discover/Steve-Slow-Train-Analysis-(2080s-and-2083s)?_g=(refreshInterval:(display:Off,section:0,value:0),time:(from:'2016-07-31 11:56:02-0600',mode:absolute,to:'2016-07-31 14:46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81" t="str">
            <v>N</v>
          </cell>
          <cell r="X81">
            <v>1</v>
          </cell>
          <cell r="Y81">
            <v>23.299099999999999</v>
          </cell>
          <cell r="Z81">
            <v>2.0899999999999998E-2</v>
          </cell>
          <cell r="AA81">
            <v>23.278199999999998</v>
          </cell>
          <cell r="AB81" t="e">
            <v>#N/A</v>
          </cell>
          <cell r="AC81" t="e">
            <v>#N/A</v>
          </cell>
          <cell r="AD81" t="str">
            <v>0168-31</v>
          </cell>
          <cell r="AE81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82">
          <cell r="A82" t="str">
            <v>169-31</v>
          </cell>
          <cell r="B82">
            <v>4031</v>
          </cell>
          <cell r="C82" t="str">
            <v>DE.1.0.7.0</v>
          </cell>
          <cell r="D82" t="str">
            <v>204:1496</v>
          </cell>
          <cell r="E82">
            <v>42582.519143518519</v>
          </cell>
          <cell r="F82">
            <v>42582.520370370374</v>
          </cell>
          <cell r="G82">
            <v>1</v>
          </cell>
          <cell r="H82" t="str">
            <v>204:1498</v>
          </cell>
          <cell r="I82">
            <v>42582.52076388889</v>
          </cell>
          <cell r="J82">
            <v>0</v>
          </cell>
          <cell r="K82" t="str">
            <v>4031/4032</v>
          </cell>
          <cell r="L82" t="str">
            <v>MAYBERRY</v>
          </cell>
          <cell r="M82">
            <v>3.9351851592073217E-4</v>
          </cell>
          <cell r="P82">
            <v>0.56666666292585433</v>
          </cell>
          <cell r="R82" t="str">
            <v>Departure from Main 3</v>
          </cell>
          <cell r="S82">
            <v>0</v>
          </cell>
          <cell r="T82" t="str">
            <v>NorthBound</v>
          </cell>
          <cell r="U82">
            <v>0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https://search-rtdc-monitor-bjffxe2xuh6vdkpspy63sjmuny.us-east-1.es.amazonaws.com/_plugin/kibana/#/discover/Steve-Slow-Train-Analysis-(2080s-and-2083s)?_g=(refreshInterval:(display:Off,section:0,value:0),time:(from:'2016-07-31 11:27:34-0600',mode:absolute,to:'2016-07-31 13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2" t="str">
            <v>Y</v>
          </cell>
          <cell r="X82">
            <v>1</v>
          </cell>
          <cell r="Y82">
            <v>0.14960000000000001</v>
          </cell>
          <cell r="Z82">
            <v>0.14979999999999999</v>
          </cell>
          <cell r="AA82">
            <v>1.9999999999997797E-4</v>
          </cell>
          <cell r="AB82" t="e">
            <v>#N/A</v>
          </cell>
          <cell r="AC82" t="e">
            <v>#N/A</v>
          </cell>
          <cell r="AD82" t="str">
            <v>0169-31</v>
          </cell>
          <cell r="AE82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83">
          <cell r="A83" t="str">
            <v>170-31</v>
          </cell>
          <cell r="B83">
            <v>4031</v>
          </cell>
          <cell r="C83" t="str">
            <v>DE.1.0.7.0</v>
          </cell>
          <cell r="D83" t="str">
            <v>204:1496</v>
          </cell>
          <cell r="E83">
            <v>42582.519143518519</v>
          </cell>
          <cell r="F83" t="str">
            <v>?</v>
          </cell>
          <cell r="G83">
            <v>1</v>
          </cell>
          <cell r="H83" t="str">
            <v>204:1498</v>
          </cell>
          <cell r="I83" t="str">
            <v>?</v>
          </cell>
          <cell r="J83">
            <v>0</v>
          </cell>
          <cell r="K83" t="str">
            <v>4031/4032</v>
          </cell>
          <cell r="L83" t="e">
            <v>#N/A</v>
          </cell>
          <cell r="M83" t="e">
            <v>#VALUE!</v>
          </cell>
          <cell r="P83">
            <v>1</v>
          </cell>
          <cell r="R83" t="str">
            <v>Did not initialize</v>
          </cell>
          <cell r="S83">
            <v>0</v>
          </cell>
          <cell r="T83" t="str">
            <v>Southbound</v>
          </cell>
          <cell r="U83">
            <v>0</v>
          </cell>
          <cell r="V83" t="e">
            <v>#VALUE!</v>
          </cell>
          <cell r="W83" t="str">
            <v>Y</v>
          </cell>
          <cell r="X83">
            <v>1</v>
          </cell>
          <cell r="Y83">
            <v>0.14960000000000001</v>
          </cell>
          <cell r="Z83">
            <v>0.14979999999999999</v>
          </cell>
          <cell r="AA83">
            <v>1.9999999999997797E-4</v>
          </cell>
          <cell r="AB83" t="e">
            <v>#N/A</v>
          </cell>
          <cell r="AC83" t="e">
            <v>#N/A</v>
          </cell>
          <cell r="AD83" t="str">
            <v>0170-31</v>
          </cell>
          <cell r="AE83" t="e">
            <v>#VALUE!</v>
          </cell>
        </row>
        <row r="84">
          <cell r="A84" t="str">
            <v>172-31</v>
          </cell>
          <cell r="B84">
            <v>4032</v>
          </cell>
          <cell r="C84" t="str">
            <v>DE.1.0.7.0</v>
          </cell>
          <cell r="D84" t="str">
            <v>204:232854</v>
          </cell>
          <cell r="E84">
            <v>42582.629236111112</v>
          </cell>
          <cell r="F84">
            <v>42582.629942129628</v>
          </cell>
          <cell r="G84">
            <v>1</v>
          </cell>
          <cell r="H84" t="str">
            <v>204:139</v>
          </cell>
          <cell r="I84">
            <v>42582.661168981482</v>
          </cell>
          <cell r="J84">
            <v>3</v>
          </cell>
          <cell r="K84" t="str">
            <v>4031/4032</v>
          </cell>
          <cell r="L84" t="str">
            <v>MAYBERRY</v>
          </cell>
          <cell r="M84">
            <v>3.1226851853716653E-2</v>
          </cell>
          <cell r="N84">
            <v>44.96666666935198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https://search-rtdc-monitor-bjffxe2xuh6vdkpspy63sjmuny.us-east-1.es.amazonaws.com/_plugin/kibana/#/discover/Steve-Slow-Train-Analysis-(2080s-and-2083s)?_g=(refreshInterval:(display:Off,section:0,value:0),time:(from:'2016-07-31 14:06:06-0600',mode:absolute,to:'2016-07-31 16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4" t="str">
            <v>N</v>
          </cell>
          <cell r="X84">
            <v>2</v>
          </cell>
          <cell r="Y84">
            <v>23.285399999999999</v>
          </cell>
          <cell r="Z84">
            <v>1.3899999999999999E-2</v>
          </cell>
          <cell r="AA84">
            <v>23.2715</v>
          </cell>
          <cell r="AB84">
            <v>5457</v>
          </cell>
          <cell r="AC84" t="str">
            <v>PERMANENT SPEED RESTRICTION</v>
          </cell>
          <cell r="AD84" t="str">
            <v>0172-31</v>
          </cell>
          <cell r="AE84" t="str">
    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    </cell>
        </row>
        <row r="85">
          <cell r="A85" t="str">
            <v>172-31</v>
          </cell>
          <cell r="B85">
            <v>4032</v>
          </cell>
          <cell r="C85" t="str">
            <v>DE.1.0.7.0</v>
          </cell>
          <cell r="D85" t="str">
            <v>204:232982</v>
          </cell>
          <cell r="E85">
            <v>42582.553738425922</v>
          </cell>
          <cell r="F85">
            <v>42582.554560185185</v>
          </cell>
          <cell r="G85">
            <v>1</v>
          </cell>
          <cell r="H85" t="str">
            <v>204:152</v>
          </cell>
          <cell r="I85">
            <v>42582.595833333333</v>
          </cell>
          <cell r="J85">
            <v>0</v>
          </cell>
          <cell r="K85" t="str">
            <v>4031/4032</v>
          </cell>
          <cell r="L85" t="str">
            <v>MAYBERRY</v>
          </cell>
          <cell r="M85">
            <v>4.1273148148320615E-2</v>
          </cell>
          <cell r="N85">
            <v>59.433333333581686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https://search-rtdc-monitor-bjffxe2xuh6vdkpspy63sjmuny.us-east-1.es.amazonaws.com/_plugin/kibana/#/discover/Steve-Slow-Train-Analysis-(2080s-and-2083s)?_g=(refreshInterval:(display:Off,section:0,value:0),time:(from:'2016-07-31 12:17:23-0600',mode:absolute,to:'2016-07-31 15:18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5" t="str">
            <v>N</v>
          </cell>
          <cell r="X85">
            <v>0</v>
          </cell>
          <cell r="Y85">
            <v>23.298200000000001</v>
          </cell>
          <cell r="Z85">
            <v>1.52E-2</v>
          </cell>
          <cell r="AA85">
            <v>23.283000000000001</v>
          </cell>
          <cell r="AB85">
            <v>5457</v>
          </cell>
          <cell r="AC85" t="str">
            <v>PERMANENT SPEED RESTRICTION</v>
          </cell>
          <cell r="AD85" t="str">
            <v>0172-31</v>
          </cell>
          <cell r="AE85" t="str">
    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    </cell>
        </row>
        <row r="86">
          <cell r="A86" t="str">
            <v>173-31</v>
          </cell>
          <cell r="B86">
            <v>4038</v>
          </cell>
          <cell r="C86" t="str">
            <v>DE.1.0.7.0</v>
          </cell>
          <cell r="D86" t="str">
            <v>204:466</v>
          </cell>
          <cell r="E86">
            <v>42582.527430555558</v>
          </cell>
          <cell r="F86">
            <v>42582.528645833336</v>
          </cell>
          <cell r="G86">
            <v>1</v>
          </cell>
          <cell r="H86" t="str">
            <v>204:233359</v>
          </cell>
          <cell r="I86">
            <v>42582.560543981483</v>
          </cell>
          <cell r="J86">
            <v>0</v>
          </cell>
          <cell r="K86" t="str">
            <v>4037/4038</v>
          </cell>
          <cell r="L86" t="str">
            <v>STORY</v>
          </cell>
          <cell r="M86">
            <v>3.1898148146865424E-2</v>
          </cell>
          <cell r="N86">
            <v>45.93333333148621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https://search-rtdc-monitor-bjffxe2xuh6vdkpspy63sjmuny.us-east-1.es.amazonaws.com/_plugin/kibana/#/discover/Steve-Slow-Train-Analysis-(2080s-and-2083s)?_g=(refreshInterval:(display:Off,section:0,value:0),time:(from:'2016-07-31 11:39:30-0600',mode:absolute,to:'2016-07-31 14:27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86" t="str">
            <v>N</v>
          </cell>
          <cell r="X86">
            <v>1</v>
          </cell>
          <cell r="Y86">
            <v>4.6600000000000003E-2</v>
          </cell>
          <cell r="Z86">
            <v>23.335899999999999</v>
          </cell>
          <cell r="AA86">
            <v>23.289299999999997</v>
          </cell>
          <cell r="AB86" t="e">
            <v>#N/A</v>
          </cell>
          <cell r="AC86" t="e">
            <v>#N/A</v>
          </cell>
          <cell r="AD86" t="str">
            <v>0173-31</v>
          </cell>
          <cell r="AE86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87">
          <cell r="A87" t="str">
            <v>174-31</v>
          </cell>
          <cell r="B87">
            <v>4037</v>
          </cell>
          <cell r="C87" t="str">
            <v>DE.1.0.7.0</v>
          </cell>
          <cell r="D87" t="str">
            <v>204:233027</v>
          </cell>
          <cell r="E87">
            <v>42582.566608796296</v>
          </cell>
          <cell r="F87">
            <v>42582.568472222221</v>
          </cell>
          <cell r="G87">
            <v>2</v>
          </cell>
          <cell r="H87" t="str">
            <v>204:187</v>
          </cell>
          <cell r="I87">
            <v>42582.60564814815</v>
          </cell>
          <cell r="J87">
            <v>1</v>
          </cell>
          <cell r="K87" t="str">
            <v>4037/4038</v>
          </cell>
          <cell r="L87" t="str">
            <v>STORY</v>
          </cell>
          <cell r="M87">
            <v>3.7175925928750075E-2</v>
          </cell>
          <cell r="N87">
            <v>53.533333337400109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https://search-rtdc-monitor-bjffxe2xuh6vdkpspy63sjmuny.us-east-1.es.amazonaws.com/_plugin/kibana/#/discover/Steve-Slow-Train-Analysis-(2080s-and-2083s)?_g=(refreshInterval:(display:Off,section:0,value:0),time:(from:'2016-07-31 12:35:55-0600',mode:absolute,to:'2016-07-31 15:32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7" t="str">
            <v>N</v>
          </cell>
          <cell r="X87">
            <v>1</v>
          </cell>
          <cell r="Y87">
            <v>23.302700000000002</v>
          </cell>
          <cell r="Z87">
            <v>1.8700000000000001E-2</v>
          </cell>
          <cell r="AA87">
            <v>23.284000000000002</v>
          </cell>
          <cell r="AB87" t="e">
            <v>#N/A</v>
          </cell>
          <cell r="AC87" t="e">
            <v>#N/A</v>
          </cell>
          <cell r="AD87" t="str">
            <v>0174-31</v>
          </cell>
          <cell r="AE87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88">
          <cell r="A88" t="str">
            <v>175-31</v>
          </cell>
          <cell r="B88">
            <v>4027</v>
          </cell>
          <cell r="C88" t="str">
            <v>DE.1.0.7.0</v>
          </cell>
          <cell r="D88" t="str">
            <v>204:466</v>
          </cell>
          <cell r="E88">
            <v>42582.537743055553</v>
          </cell>
          <cell r="F88">
            <v>42582.538703703707</v>
          </cell>
          <cell r="G88">
            <v>1</v>
          </cell>
          <cell r="H88" t="str">
            <v>204:233303</v>
          </cell>
          <cell r="I88">
            <v>42582.569930555554</v>
          </cell>
          <cell r="J88">
            <v>0</v>
          </cell>
          <cell r="K88" t="str">
            <v>4027/4028</v>
          </cell>
          <cell r="L88" t="str">
            <v>STEWART</v>
          </cell>
          <cell r="M88">
            <v>3.1226851846440695E-2</v>
          </cell>
          <cell r="N88">
            <v>44.966666658874601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https://search-rtdc-monitor-bjffxe2xuh6vdkpspy63sjmuny.us-east-1.es.amazonaws.com/_plugin/kibana/#/discover/Steve-Slow-Train-Analysis-(2080s-and-2083s)?_g=(refreshInterval:(display:Off,section:0,value:0),time:(from:'2016-07-31 11:54:21-0600',mode:absolute,to:'2016-07-31 14:40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8" t="str">
            <v>N</v>
          </cell>
          <cell r="X88">
            <v>1</v>
          </cell>
          <cell r="Y88">
            <v>4.6600000000000003E-2</v>
          </cell>
          <cell r="Z88">
            <v>23.330300000000001</v>
          </cell>
          <cell r="AA88">
            <v>23.2837</v>
          </cell>
          <cell r="AB88" t="e">
            <v>#N/A</v>
          </cell>
          <cell r="AC88" t="e">
            <v>#N/A</v>
          </cell>
          <cell r="AD88" t="str">
            <v>0175-31</v>
          </cell>
          <cell r="AE88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89">
          <cell r="A89" t="str">
            <v>176-31</v>
          </cell>
          <cell r="B89">
            <v>4028</v>
          </cell>
          <cell r="C89" t="str">
            <v>DE.1.0.7.0</v>
          </cell>
          <cell r="D89" t="str">
            <v>204:127864</v>
          </cell>
          <cell r="E89">
            <v>42582.585543981484</v>
          </cell>
          <cell r="F89">
            <v>42582.596516203703</v>
          </cell>
          <cell r="G89">
            <v>15</v>
          </cell>
          <cell r="H89" t="str">
            <v>204:126507</v>
          </cell>
          <cell r="I89">
            <v>42582.598402777781</v>
          </cell>
          <cell r="J89">
            <v>0</v>
          </cell>
          <cell r="K89" t="str">
            <v>4027/4028</v>
          </cell>
          <cell r="L89" t="str">
            <v>STEWART</v>
          </cell>
          <cell r="M89">
            <v>1.8865740785258822E-3</v>
          </cell>
          <cell r="P89">
            <v>2.7166666730772704</v>
          </cell>
          <cell r="R89" t="str">
            <v>Onboard in-route failure</v>
          </cell>
          <cell r="S89">
            <v>0</v>
          </cell>
          <cell r="T89" t="str">
            <v>Southbound</v>
          </cell>
          <cell r="U89">
            <v>0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https://search-rtdc-monitor-bjffxe2xuh6vdkpspy63sjmuny.us-east-1.es.amazonaws.com/_plugin/kibana/#/discover/Steve-Slow-Train-Analysis-(2080s-and-2083s)?_g=(refreshInterval:(display:Off,section:0,value:0),time:(from:'2016-07-31 13:03:11-0600',mode:absolute,to:'2016-07-31 15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9" t="str">
            <v>Y</v>
          </cell>
          <cell r="X89">
            <v>1</v>
          </cell>
          <cell r="Y89">
            <v>12.7864</v>
          </cell>
          <cell r="Z89">
            <v>12.650700000000001</v>
          </cell>
          <cell r="AA89">
            <v>0.13569999999999993</v>
          </cell>
          <cell r="AB89" t="e">
            <v>#N/A</v>
          </cell>
          <cell r="AC89" t="e">
            <v>#N/A</v>
          </cell>
          <cell r="AD89" t="str">
            <v>0176-31</v>
          </cell>
          <cell r="AE89" t="str">
    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    </cell>
        </row>
        <row r="90">
          <cell r="A90" t="str">
            <v>177-31</v>
          </cell>
          <cell r="B90">
            <v>4040</v>
          </cell>
          <cell r="C90" t="str">
            <v>DE.1.0.7.0</v>
          </cell>
          <cell r="D90" t="str">
            <v>204:458</v>
          </cell>
          <cell r="E90">
            <v>42582.54351851852</v>
          </cell>
          <cell r="F90">
            <v>42582.544583333336</v>
          </cell>
          <cell r="G90">
            <v>1</v>
          </cell>
          <cell r="H90" t="str">
            <v>204:233323</v>
          </cell>
          <cell r="I90">
            <v>42582.581655092596</v>
          </cell>
          <cell r="J90">
            <v>1</v>
          </cell>
          <cell r="K90" t="str">
            <v>4039/4040</v>
          </cell>
          <cell r="L90" t="str">
            <v>BARTLETT</v>
          </cell>
          <cell r="M90">
            <v>3.7071759259561077E-2</v>
          </cell>
          <cell r="N90">
            <v>53.383333333767951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https://search-rtdc-monitor-bjffxe2xuh6vdkpspy63sjmuny.us-east-1.es.amazonaws.com/_plugin/kibana/#/discover/Steve-Slow-Train-Analysis-(2080s-and-2083s)?_g=(refreshInterval:(display:Off,section:0,value:0),time:(from:'2016-07-31 12:02:40-0600',mode:absolute,to:'2016-07-31 14:57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0" t="str">
            <v>N</v>
          </cell>
          <cell r="X90">
            <v>1</v>
          </cell>
          <cell r="Y90">
            <v>4.58E-2</v>
          </cell>
          <cell r="Z90">
            <v>23.3323</v>
          </cell>
          <cell r="AA90">
            <v>23.2865</v>
          </cell>
          <cell r="AB90">
            <v>103738</v>
          </cell>
          <cell r="AC90" t="str">
            <v>GRADE CROSSING</v>
          </cell>
          <cell r="AD90" t="str">
            <v>0177-31</v>
          </cell>
          <cell r="AE90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91">
          <cell r="A91" t="str">
            <v>178-31</v>
          </cell>
          <cell r="B91">
            <v>4039</v>
          </cell>
          <cell r="C91" t="str">
            <v>DE.1.0.7.0</v>
          </cell>
          <cell r="D91" t="str">
            <v>204:127883</v>
          </cell>
          <cell r="E91">
            <v>42582.607002314813</v>
          </cell>
          <cell r="F91">
            <v>42582.608761574076</v>
          </cell>
          <cell r="G91">
            <v>2</v>
          </cell>
          <cell r="H91" t="str">
            <v>204:163</v>
          </cell>
          <cell r="I91">
            <v>42582.628067129626</v>
          </cell>
          <cell r="J91">
            <v>0</v>
          </cell>
          <cell r="K91" t="str">
            <v>4039/4040</v>
          </cell>
          <cell r="L91" t="str">
            <v>BARTLETT</v>
          </cell>
          <cell r="M91">
            <v>1.9305555550090503E-2</v>
          </cell>
          <cell r="P91">
            <v>27.799999992130324</v>
          </cell>
          <cell r="R91" t="str">
            <v>Onboard in-route failure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https://search-rtdc-monitor-bjffxe2xuh6vdkpspy63sjmuny.us-east-1.es.amazonaws.com/_plugin/kibana/#/discover/Steve-Slow-Train-Analysis-(2080s-and-2083s)?_g=(refreshInterval:(display:Off,section:0,value:0),time:(from:'2016-07-31 13:34:05-0600',mode:absolute,to:'2016-07-31 16:04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1" t="str">
            <v>Y</v>
          </cell>
          <cell r="X91">
            <v>1</v>
          </cell>
          <cell r="Y91">
            <v>12.7883</v>
          </cell>
          <cell r="Z91">
            <v>1.6299999999999999E-2</v>
          </cell>
          <cell r="AA91">
            <v>12.772</v>
          </cell>
          <cell r="AB91" t="e">
            <v>#N/A</v>
          </cell>
          <cell r="AC91" t="e">
            <v>#N/A</v>
          </cell>
          <cell r="AD91" t="str">
            <v>0178-31</v>
          </cell>
          <cell r="AE91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92">
          <cell r="A92" t="str">
            <v>179-31</v>
          </cell>
          <cell r="B92">
            <v>4025</v>
          </cell>
          <cell r="C92" t="str">
            <v>DE.1.0.7.0</v>
          </cell>
          <cell r="D92" t="str">
            <v>204:444</v>
          </cell>
          <cell r="E92">
            <v>42582.555798611109</v>
          </cell>
          <cell r="F92">
            <v>42582.556979166664</v>
          </cell>
          <cell r="G92">
            <v>1</v>
          </cell>
          <cell r="H92" t="str">
            <v>204:233299</v>
          </cell>
          <cell r="I92">
            <v>42582.590775462966</v>
          </cell>
          <cell r="J92">
            <v>0</v>
          </cell>
          <cell r="K92" t="str">
            <v>4025/4026</v>
          </cell>
          <cell r="L92" t="str">
            <v>BRUDER</v>
          </cell>
          <cell r="M92">
            <v>3.3796296302170958E-2</v>
          </cell>
          <cell r="N92">
            <v>48.66666667512618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https://search-rtdc-monitor-bjffxe2xuh6vdkpspy63sjmuny.us-east-1.es.amazonaws.com/_plugin/kibana/#/discover/Steve-Slow-Train-Analysis-(2080s-and-2083s)?_g=(refreshInterval:(display:Off,section:0,value:0),time:(from:'2016-07-31 12:20:21-0600',mode:absolute,to:'2016-07-31 15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2" t="str">
            <v>N</v>
          </cell>
          <cell r="X92">
            <v>1</v>
          </cell>
          <cell r="Y92">
            <v>4.4400000000000002E-2</v>
          </cell>
          <cell r="Z92">
            <v>23.329899999999999</v>
          </cell>
          <cell r="AA92">
            <v>23.285499999999999</v>
          </cell>
          <cell r="AB92" t="e">
            <v>#N/A</v>
          </cell>
          <cell r="AC92" t="e">
            <v>#N/A</v>
          </cell>
          <cell r="AD92" t="str">
            <v>0179-31</v>
          </cell>
          <cell r="AE92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93">
          <cell r="A93" t="str">
            <v>180-31</v>
          </cell>
          <cell r="B93">
            <v>4026</v>
          </cell>
          <cell r="C93" t="str">
            <v>DE.1.0.7.0</v>
          </cell>
          <cell r="D93" t="str">
            <v>204:232975</v>
          </cell>
          <cell r="E93">
            <v>42582.598067129627</v>
          </cell>
          <cell r="F93">
            <v>42582.599768518521</v>
          </cell>
          <cell r="G93">
            <v>2</v>
          </cell>
          <cell r="H93" t="str">
            <v>204:176</v>
          </cell>
          <cell r="I93">
            <v>42582.631377314814</v>
          </cell>
          <cell r="J93">
            <v>0</v>
          </cell>
          <cell r="K93" t="str">
            <v>4025/4026</v>
          </cell>
          <cell r="L93" t="str">
            <v>BRUDER</v>
          </cell>
          <cell r="M93">
            <v>3.1608796292857733E-2</v>
          </cell>
          <cell r="N93">
            <v>45.516666661715135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https://search-rtdc-monitor-bjffxe2xuh6vdkpspy63sjmuny.us-east-1.es.amazonaws.com/_plugin/kibana/#/discover/Steve-Slow-Train-Analysis-(2080s-and-2083s)?_g=(refreshInterval:(display:Off,section:0,value:0),time:(from:'2016-07-31 13:21:13-0600',mode:absolute,to:'2016-07-31 16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3" t="str">
            <v>N</v>
          </cell>
          <cell r="X93">
            <v>1</v>
          </cell>
          <cell r="Y93">
            <v>23.297499999999999</v>
          </cell>
          <cell r="Z93">
            <v>1.7600000000000001E-2</v>
          </cell>
          <cell r="AA93">
            <v>23.279899999999998</v>
          </cell>
          <cell r="AB93" t="e">
            <v>#N/A</v>
          </cell>
          <cell r="AC93" t="e">
            <v>#N/A</v>
          </cell>
          <cell r="AD93" t="str">
            <v>0180-31</v>
          </cell>
          <cell r="AE93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94">
          <cell r="A94" t="str">
            <v>181-31</v>
          </cell>
          <cell r="B94">
            <v>4020</v>
          </cell>
          <cell r="C94" t="str">
            <v>DE.1.0.7.0</v>
          </cell>
          <cell r="D94" t="str">
            <v>204:466</v>
          </cell>
          <cell r="E94">
            <v>42582.568842592591</v>
          </cell>
          <cell r="F94">
            <v>42582.573333333334</v>
          </cell>
          <cell r="G94">
            <v>6</v>
          </cell>
          <cell r="H94" t="str">
            <v>204:233312</v>
          </cell>
          <cell r="I94">
            <v>42582.601944444446</v>
          </cell>
          <cell r="J94">
            <v>0</v>
          </cell>
          <cell r="K94" t="str">
            <v>4019/4020</v>
          </cell>
          <cell r="L94" t="str">
            <v>MOSES</v>
          </cell>
          <cell r="M94">
            <v>2.8611111112695653E-2</v>
          </cell>
          <cell r="N94">
            <v>41.20000000228174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https://search-rtdc-monitor-bjffxe2xuh6vdkpspy63sjmuny.us-east-1.es.amazonaws.com/_plugin/kibana/#/discover/Steve-Slow-Train-Analysis-(2080s-and-2083s)?_g=(refreshInterval:(display:Off,section:0,value:0),time:(from:'2016-07-31 12:39:08-0600',mode:absolute,to:'2016-07-31 15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4" t="str">
            <v>N</v>
          </cell>
          <cell r="X94">
            <v>1</v>
          </cell>
          <cell r="Y94">
            <v>4.6600000000000003E-2</v>
          </cell>
          <cell r="Z94">
            <v>23.331199999999999</v>
          </cell>
          <cell r="AA94">
            <v>23.284599999999998</v>
          </cell>
          <cell r="AB94" t="e">
            <v>#N/A</v>
          </cell>
          <cell r="AC94" t="e">
            <v>#N/A</v>
          </cell>
          <cell r="AD94" t="str">
            <v>0181-31</v>
          </cell>
          <cell r="AE94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95">
          <cell r="A95" t="str">
            <v>182-31</v>
          </cell>
          <cell r="B95">
            <v>4019</v>
          </cell>
          <cell r="C95" t="str">
            <v>DE.1.0.7.0</v>
          </cell>
          <cell r="D95" t="str">
            <v>204:232998</v>
          </cell>
          <cell r="E95">
            <v>42582.607916666668</v>
          </cell>
          <cell r="F95">
            <v>42582.609548611108</v>
          </cell>
          <cell r="G95">
            <v>2</v>
          </cell>
          <cell r="H95" t="str">
            <v>204:150</v>
          </cell>
          <cell r="I95">
            <v>42582.641145833331</v>
          </cell>
          <cell r="J95">
            <v>0</v>
          </cell>
          <cell r="K95" t="str">
            <v>4019/4020</v>
          </cell>
          <cell r="L95" t="str">
            <v>MOSES</v>
          </cell>
          <cell r="M95">
            <v>3.1597222223354038E-2</v>
          </cell>
          <cell r="N95">
            <v>45.500000001629815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https://search-rtdc-monitor-bjffxe2xuh6vdkpspy63sjmuny.us-east-1.es.amazonaws.com/_plugin/kibana/#/discover/Steve-Slow-Train-Analysis-(2080s-and-2083s)?_g=(refreshInterval:(display:Off,section:0,value:0),time:(from:'2016-07-31 13:35:24-0600',mode:absolute,to:'2016-07-31 16:23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5" t="str">
            <v>N</v>
          </cell>
          <cell r="X95">
            <v>1</v>
          </cell>
          <cell r="Y95">
            <v>23.299800000000001</v>
          </cell>
          <cell r="Z95">
            <v>1.4999999999999999E-2</v>
          </cell>
          <cell r="AA95">
            <v>23.284800000000001</v>
          </cell>
          <cell r="AB95" t="e">
            <v>#N/A</v>
          </cell>
          <cell r="AC95" t="e">
            <v>#N/A</v>
          </cell>
          <cell r="AD95" t="str">
            <v>0182-31</v>
          </cell>
          <cell r="AE95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96">
          <cell r="A96" t="str">
            <v>183-31</v>
          </cell>
          <cell r="B96">
            <v>4042</v>
          </cell>
          <cell r="C96" t="str">
            <v>DE.1.0.7.0</v>
          </cell>
          <cell r="D96" t="str">
            <v>204:520</v>
          </cell>
          <cell r="E96">
            <v>42582.578182870369</v>
          </cell>
          <cell r="F96">
            <v>42582.579513888886</v>
          </cell>
          <cell r="G96">
            <v>1</v>
          </cell>
          <cell r="H96" t="str">
            <v>204:233274</v>
          </cell>
          <cell r="I96">
            <v>42582.615601851852</v>
          </cell>
          <cell r="J96">
            <v>1</v>
          </cell>
          <cell r="K96" t="str">
            <v>4041/4042</v>
          </cell>
          <cell r="L96" t="str">
            <v>YOUNG</v>
          </cell>
          <cell r="M96">
            <v>3.6087962966121268E-2</v>
          </cell>
          <cell r="N96">
            <v>51.966666671214625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https://search-rtdc-monitor-bjffxe2xuh6vdkpspy63sjmuny.us-east-1.es.amazonaws.com/_plugin/kibana/#/discover/Steve-Slow-Train-Analysis-(2080s-and-2083s)?_g=(refreshInterval:(display:Off,section:0,value:0),time:(from:'2016-07-31 12:52:35-0600',mode:absolute,to:'2016-07-31 15:46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6" t="str">
            <v>N</v>
          </cell>
          <cell r="X96">
            <v>1</v>
          </cell>
          <cell r="Y96">
            <v>5.1999999999999998E-2</v>
          </cell>
          <cell r="Z96">
            <v>23.327400000000001</v>
          </cell>
          <cell r="AA96">
            <v>23.275400000000001</v>
          </cell>
          <cell r="AB96" t="e">
            <v>#N/A</v>
          </cell>
          <cell r="AC96" t="e">
            <v>#N/A</v>
          </cell>
          <cell r="AD96" t="str">
            <v>0183-31</v>
          </cell>
          <cell r="AE96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97">
          <cell r="A97" t="str">
            <v>184-31</v>
          </cell>
          <cell r="B97">
            <v>4041</v>
          </cell>
          <cell r="C97" t="str">
            <v>DE.1.0.7.0</v>
          </cell>
          <cell r="D97" t="str">
            <v>204:232952</v>
          </cell>
          <cell r="E97">
            <v>42582.618518518517</v>
          </cell>
          <cell r="F97">
            <v>42582.620451388888</v>
          </cell>
          <cell r="G97">
            <v>2</v>
          </cell>
          <cell r="H97" t="str">
            <v>204:163</v>
          </cell>
          <cell r="I97">
            <v>42582.651759259257</v>
          </cell>
          <cell r="J97">
            <v>1</v>
          </cell>
          <cell r="K97" t="str">
            <v>4041/4042</v>
          </cell>
          <cell r="L97" t="str">
            <v>YOUNG</v>
          </cell>
          <cell r="M97">
            <v>3.1307870369346347E-2</v>
          </cell>
          <cell r="N97">
            <v>45.083333331858739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https://search-rtdc-monitor-bjffxe2xuh6vdkpspy63sjmuny.us-east-1.es.amazonaws.com/_plugin/kibana/#/discover/Steve-Slow-Train-Analysis-(2080s-and-2083s)?_g=(refreshInterval:(display:Off,section:0,value:0),time:(from:'2016-07-31 13:50:40-0600',mode:absolute,to:'2016-07-31 16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7" t="str">
            <v>N</v>
          </cell>
          <cell r="X97">
            <v>1</v>
          </cell>
          <cell r="Y97">
            <v>23.295200000000001</v>
          </cell>
          <cell r="Z97">
            <v>1.6299999999999999E-2</v>
          </cell>
          <cell r="AA97">
            <v>23.2789</v>
          </cell>
          <cell r="AB97" t="e">
            <v>#N/A</v>
          </cell>
          <cell r="AC97" t="e">
            <v>#N/A</v>
          </cell>
          <cell r="AD97" t="str">
            <v>0184-31</v>
          </cell>
          <cell r="AE97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98">
          <cell r="A98" t="str">
            <v>185-31</v>
          </cell>
          <cell r="B98">
            <v>4031</v>
          </cell>
          <cell r="C98" t="str">
            <v>DE.1.0.7.0</v>
          </cell>
          <cell r="D98" t="str">
            <v>204:493</v>
          </cell>
          <cell r="E98">
            <v>42582.59983796296</v>
          </cell>
          <cell r="F98">
            <v>42582.601018518515</v>
          </cell>
          <cell r="G98">
            <v>1</v>
          </cell>
          <cell r="H98" t="str">
            <v>204:233180</v>
          </cell>
          <cell r="I98">
            <v>42582.62804398148</v>
          </cell>
          <cell r="J98">
            <v>0</v>
          </cell>
          <cell r="K98" t="str">
            <v>4031/4032</v>
          </cell>
          <cell r="L98" t="str">
            <v>MAYBERRY</v>
          </cell>
          <cell r="M98">
            <v>2.7025462964957114E-2</v>
          </cell>
          <cell r="N98">
            <v>38.916666669538245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https://search-rtdc-monitor-bjffxe2xuh6vdkpspy63sjmuny.us-east-1.es.amazonaws.com/_plugin/kibana/#/discover/Steve-Slow-Train-Analysis-(2080s-and-2083s)?_g=(refreshInterval:(display:Off,section:0,value:0),time:(from:'2016-07-31 13:23:46-0600',mode:absolute,to:'2016-07-31 16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8" t="str">
            <v>N</v>
          </cell>
          <cell r="X98">
            <v>1</v>
          </cell>
          <cell r="Y98">
            <v>4.9299999999999997E-2</v>
          </cell>
          <cell r="Z98">
            <v>23.318000000000001</v>
          </cell>
          <cell r="AA98">
            <v>23.268700000000003</v>
          </cell>
          <cell r="AB98" t="e">
            <v>#N/A</v>
          </cell>
          <cell r="AC98" t="e">
            <v>#N/A</v>
          </cell>
          <cell r="AD98" t="str">
            <v>0185-31</v>
          </cell>
          <cell r="AE98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99">
          <cell r="A99" t="str">
            <v>186-31</v>
          </cell>
          <cell r="B99">
            <v>4032</v>
          </cell>
          <cell r="C99" t="str">
            <v>?</v>
          </cell>
          <cell r="D99" t="str">
            <v>?</v>
          </cell>
          <cell r="E99" t="str">
            <v>?</v>
          </cell>
          <cell r="F99" t="str">
            <v>?</v>
          </cell>
          <cell r="G99" t="str">
            <v>?</v>
          </cell>
          <cell r="H99" t="str">
            <v>?</v>
          </cell>
          <cell r="I99" t="str">
            <v>?</v>
          </cell>
          <cell r="J99">
            <v>0</v>
          </cell>
          <cell r="K99" t="str">
            <v>4031/4032</v>
          </cell>
          <cell r="L99" t="e">
            <v>#N/A</v>
          </cell>
          <cell r="M99" t="e">
            <v>#VALUE!</v>
          </cell>
          <cell r="P99">
            <v>1</v>
          </cell>
          <cell r="R99" t="str">
            <v>Did not initialize</v>
          </cell>
          <cell r="S99">
            <v>0</v>
          </cell>
          <cell r="T99" t="str">
            <v>Southbound</v>
          </cell>
          <cell r="U99">
            <v>0</v>
          </cell>
          <cell r="V99" t="e">
            <v>#VALUE!</v>
          </cell>
          <cell r="W99" t="e">
            <v>#VALUE!</v>
          </cell>
          <cell r="X99">
            <v>1</v>
          </cell>
          <cell r="Y99" t="e">
            <v>#VALUE!</v>
          </cell>
          <cell r="Z99" t="e">
            <v>#VALUE!</v>
          </cell>
          <cell r="AA99" t="e">
            <v>#VALUE!</v>
          </cell>
          <cell r="AB99" t="e">
            <v>#N/A</v>
          </cell>
          <cell r="AC99" t="e">
            <v>#N/A</v>
          </cell>
          <cell r="AD99" t="str">
            <v>0186-31</v>
          </cell>
          <cell r="AE99" t="e">
            <v>#VALUE!</v>
          </cell>
        </row>
        <row r="100">
          <cell r="A100" t="str">
            <v>187-31</v>
          </cell>
          <cell r="B100">
            <v>4038</v>
          </cell>
          <cell r="C100" t="str">
            <v>DE.1.0.7.0</v>
          </cell>
          <cell r="D100" t="str">
            <v>204:489</v>
          </cell>
          <cell r="E100">
            <v>42582.609155092592</v>
          </cell>
          <cell r="F100">
            <v>42582.611331018517</v>
          </cell>
          <cell r="G100">
            <v>3</v>
          </cell>
          <cell r="H100" t="str">
            <v>204:233374</v>
          </cell>
          <cell r="I100">
            <v>42582.639282407406</v>
          </cell>
          <cell r="J100">
            <v>1</v>
          </cell>
          <cell r="K100" t="str">
            <v>4037/4038</v>
          </cell>
          <cell r="L100" t="str">
            <v>STORY</v>
          </cell>
          <cell r="M100">
            <v>2.7951388889050577E-2</v>
          </cell>
          <cell r="N100">
            <v>40.250000000232831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https://search-rtdc-monitor-bjffxe2xuh6vdkpspy63sjmuny.us-east-1.es.amazonaws.com/_plugin/kibana/#/discover/Steve-Slow-Train-Analysis-(2080s-and-2083s)?_g=(refreshInterval:(display:Off,section:0,value:0),time:(from:'2016-07-31 13:37:11-0600',mode:absolute,to:'2016-07-31 16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0" t="str">
            <v>N</v>
          </cell>
          <cell r="X100">
            <v>1</v>
          </cell>
          <cell r="Y100">
            <v>4.8899999999999999E-2</v>
          </cell>
          <cell r="Z100">
            <v>23.337399999999999</v>
          </cell>
          <cell r="AA100">
            <v>23.288499999999999</v>
          </cell>
          <cell r="AB100">
            <v>222090</v>
          </cell>
          <cell r="AC100" t="str">
            <v>PERMANENT SPEED RESTRICTION</v>
          </cell>
          <cell r="AD100" t="str">
            <v>0187-31</v>
          </cell>
          <cell r="AE100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101">
          <cell r="A101" t="str">
            <v>188-31</v>
          </cell>
          <cell r="B101">
            <v>4037</v>
          </cell>
          <cell r="C101" t="str">
            <v>DE.1.0.7.0</v>
          </cell>
          <cell r="D101" t="str">
            <v>204:233068</v>
          </cell>
          <cell r="E101">
            <v>42582.640497685185</v>
          </cell>
          <cell r="F101">
            <v>42582.641689814816</v>
          </cell>
          <cell r="G101">
            <v>1</v>
          </cell>
          <cell r="H101" t="str">
            <v>204:247</v>
          </cell>
          <cell r="I101">
            <v>42582.670416666668</v>
          </cell>
          <cell r="J101">
            <v>2</v>
          </cell>
          <cell r="K101" t="str">
            <v>4037/4038</v>
          </cell>
          <cell r="L101" t="str">
            <v>STORY</v>
          </cell>
          <cell r="M101">
            <v>2.8726851851388346E-2</v>
          </cell>
          <cell r="N101">
            <v>41.366666665999219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https://search-rtdc-monitor-bjffxe2xuh6vdkpspy63sjmuny.us-east-1.es.amazonaws.com/_plugin/kibana/#/discover/Steve-Slow-Train-Analysis-(2080s-and-2083s)?_g=(refreshInterval:(display:Off,section:0,value:0),time:(from:'2016-07-31 14:22:19-0600',mode:absolute,to:'2016-07-31 17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1" t="str">
            <v>N</v>
          </cell>
          <cell r="X101">
            <v>1</v>
          </cell>
          <cell r="Y101">
            <v>23.306799999999999</v>
          </cell>
          <cell r="Z101">
            <v>2.47E-2</v>
          </cell>
          <cell r="AA101">
            <v>23.2821</v>
          </cell>
          <cell r="AB101">
            <v>63309</v>
          </cell>
          <cell r="AC101" t="str">
            <v>GRADE CROSSING</v>
          </cell>
          <cell r="AD101" t="str">
            <v>0188-31</v>
          </cell>
          <cell r="AE101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102">
          <cell r="A102" t="str">
            <v>189-31</v>
          </cell>
          <cell r="B102">
            <v>4027</v>
          </cell>
          <cell r="C102" t="str">
            <v>DE.1.0.7.0</v>
          </cell>
          <cell r="D102" t="str">
            <v>204:447</v>
          </cell>
          <cell r="E102">
            <v>42582.619201388887</v>
          </cell>
          <cell r="F102">
            <v>42582.61991898148</v>
          </cell>
          <cell r="G102">
            <v>1</v>
          </cell>
          <cell r="H102" t="str">
            <v>204:233300</v>
          </cell>
          <cell r="I102">
            <v>42582.648518518516</v>
          </cell>
          <cell r="J102">
            <v>0</v>
          </cell>
          <cell r="K102" t="str">
            <v>4027/4028</v>
          </cell>
          <cell r="L102" t="str">
            <v>STEWART</v>
          </cell>
          <cell r="M102">
            <v>2.8599537035916001E-2</v>
          </cell>
          <cell r="N102">
            <v>41.183333331719041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https://search-rtdc-monitor-bjffxe2xuh6vdkpspy63sjmuny.us-east-1.es.amazonaws.com/_plugin/kibana/#/discover/Steve-Slow-Train-Analysis-(2080s-and-2083s)?_g=(refreshInterval:(display:Off,section:0,value:0),time:(from:'2016-07-31 13:51:39-0600',mode:absolute,to:'2016-07-31 16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2" t="str">
            <v>N</v>
          </cell>
          <cell r="X102">
            <v>1</v>
          </cell>
          <cell r="Y102">
            <v>4.4699999999999997E-2</v>
          </cell>
          <cell r="Z102">
            <v>23.33</v>
          </cell>
          <cell r="AA102">
            <v>23.285299999999999</v>
          </cell>
          <cell r="AB102" t="e">
            <v>#N/A</v>
          </cell>
          <cell r="AC102" t="e">
            <v>#N/A</v>
          </cell>
          <cell r="AD102" t="str">
            <v>0189-31</v>
          </cell>
          <cell r="AE102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103">
          <cell r="A103" t="str">
            <v>190-31</v>
          </cell>
          <cell r="B103">
            <v>4028</v>
          </cell>
          <cell r="C103" t="str">
            <v>DE.1.0.7.0</v>
          </cell>
          <cell r="D103" t="str">
            <v>204:447</v>
          </cell>
          <cell r="E103">
            <v>42582.619201388887</v>
          </cell>
          <cell r="F103" t="str">
            <v>?</v>
          </cell>
          <cell r="G103">
            <v>1</v>
          </cell>
          <cell r="H103" t="str">
            <v>204:233300</v>
          </cell>
          <cell r="I103" t="str">
            <v>?</v>
          </cell>
          <cell r="J103">
            <v>0</v>
          </cell>
          <cell r="K103" t="str">
            <v>4027/4028</v>
          </cell>
          <cell r="L103" t="e">
            <v>#N/A</v>
          </cell>
          <cell r="M103" t="e">
            <v>#VALUE!</v>
          </cell>
          <cell r="P103">
            <v>1</v>
          </cell>
          <cell r="R103" t="str">
            <v>Did not initialize</v>
          </cell>
          <cell r="S103">
            <v>0</v>
          </cell>
          <cell r="T103" t="str">
            <v>Southbound</v>
          </cell>
          <cell r="U103">
            <v>0</v>
          </cell>
          <cell r="V103" t="e">
            <v>#VALUE!</v>
          </cell>
          <cell r="W103" t="str">
            <v>N</v>
          </cell>
          <cell r="X103">
            <v>1</v>
          </cell>
          <cell r="Y103">
            <v>4.4699999999999997E-2</v>
          </cell>
          <cell r="Z103">
            <v>23.33</v>
          </cell>
          <cell r="AA103">
            <v>23.285299999999999</v>
          </cell>
          <cell r="AB103" t="e">
            <v>#N/A</v>
          </cell>
          <cell r="AC103" t="e">
            <v>#N/A</v>
          </cell>
          <cell r="AD103" t="str">
            <v>0190-31</v>
          </cell>
          <cell r="AE103" t="e">
            <v>#VALUE!</v>
          </cell>
        </row>
        <row r="104">
          <cell r="A104" t="str">
            <v>191-31</v>
          </cell>
          <cell r="B104">
            <v>4040</v>
          </cell>
          <cell r="C104" t="str">
            <v>DE.1.0.7.0</v>
          </cell>
          <cell r="D104" t="str">
            <v>204:446</v>
          </cell>
          <cell r="E104">
            <v>42582.629247685189</v>
          </cell>
          <cell r="F104">
            <v>42582.630208333336</v>
          </cell>
          <cell r="G104">
            <v>1</v>
          </cell>
          <cell r="H104" t="str">
            <v>204:233312</v>
          </cell>
          <cell r="I104">
            <v>42582.662997685184</v>
          </cell>
          <cell r="J104">
            <v>0</v>
          </cell>
          <cell r="K104" t="str">
            <v>4039/4040</v>
          </cell>
          <cell r="L104" t="str">
            <v>BARTLETT</v>
          </cell>
          <cell r="M104">
            <v>3.2789351847895887E-2</v>
          </cell>
          <cell r="N104">
            <v>47.216666660970077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https://search-rtdc-monitor-bjffxe2xuh6vdkpspy63sjmuny.us-east-1.es.amazonaws.com/_plugin/kibana/#/discover/Steve-Slow-Train-Analysis-(2080s-and-2083s)?_g=(refreshInterval:(display:Off,section:0,value:0),time:(from:'2016-07-31 14:06:07-0600',mode:absolute,to:'2016-07-31 16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04" t="str">
            <v>N</v>
          </cell>
          <cell r="X104">
            <v>2</v>
          </cell>
          <cell r="Y104">
            <v>4.4600000000000001E-2</v>
          </cell>
          <cell r="Z104">
            <v>23.331199999999999</v>
          </cell>
          <cell r="AA104">
            <v>23.2866</v>
          </cell>
          <cell r="AB104" t="e">
            <v>#N/A</v>
          </cell>
          <cell r="AC104" t="e">
            <v>#N/A</v>
          </cell>
          <cell r="AD104" t="str">
            <v>0191-31</v>
          </cell>
          <cell r="AE104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105">
          <cell r="A105" t="str">
            <v>192-31</v>
          </cell>
          <cell r="B105">
            <v>4039</v>
          </cell>
          <cell r="C105" t="str">
            <v>DE.1.0.7.0</v>
          </cell>
          <cell r="D105" t="str">
            <v>204:232977</v>
          </cell>
          <cell r="E105">
            <v>42582.664456018516</v>
          </cell>
          <cell r="F105">
            <v>42582.665381944447</v>
          </cell>
          <cell r="G105">
            <v>1</v>
          </cell>
          <cell r="H105" t="str">
            <v>204:152</v>
          </cell>
          <cell r="I105">
            <v>42582.694155092591</v>
          </cell>
          <cell r="J105">
            <v>1</v>
          </cell>
          <cell r="K105" t="str">
            <v>4039/4040</v>
          </cell>
          <cell r="L105" t="str">
            <v>BARTLETT</v>
          </cell>
          <cell r="M105">
            <v>2.8773148143955041E-2</v>
          </cell>
          <cell r="N105">
            <v>41.433333327295259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https://search-rtdc-monitor-bjffxe2xuh6vdkpspy63sjmuny.us-east-1.es.amazonaws.com/_plugin/kibana/#/discover/Steve-Slow-Train-Analysis-(2080s-and-2083s)?_g=(refreshInterval:(display:Off,section:0,value:0),time:(from:'2016-07-31 14:56:49-0600',mode:absolute,to:'2016-07-31 17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05" t="str">
            <v>N</v>
          </cell>
          <cell r="X105">
            <v>1</v>
          </cell>
          <cell r="Y105">
            <v>23.297699999999999</v>
          </cell>
          <cell r="Z105">
            <v>1.52E-2</v>
          </cell>
          <cell r="AA105">
            <v>23.282499999999999</v>
          </cell>
          <cell r="AB105" t="e">
            <v>#N/A</v>
          </cell>
          <cell r="AC105" t="e">
            <v>#N/A</v>
          </cell>
          <cell r="AD105" t="str">
            <v>0192-31</v>
          </cell>
          <cell r="AE105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106">
          <cell r="A106" t="str">
            <v>193-31</v>
          </cell>
          <cell r="B106">
            <v>4025</v>
          </cell>
          <cell r="C106" t="str">
            <v>DE.1.0.7.0</v>
          </cell>
          <cell r="D106" t="str">
            <v>204:19141</v>
          </cell>
          <cell r="E106">
            <v>42582.636481481481</v>
          </cell>
          <cell r="F106">
            <v>42582.644918981481</v>
          </cell>
          <cell r="G106">
            <v>12</v>
          </cell>
          <cell r="H106" t="str">
            <v>204:233312</v>
          </cell>
          <cell r="I106">
            <v>42582.667534722219</v>
          </cell>
          <cell r="J106">
            <v>0</v>
          </cell>
          <cell r="K106" t="str">
            <v>4025/4026</v>
          </cell>
          <cell r="L106" t="str">
            <v>BRUDER</v>
          </cell>
          <cell r="M106">
            <v>2.2615740737819578E-2</v>
          </cell>
          <cell r="P106">
            <v>32.566666662460193</v>
          </cell>
          <cell r="R106" t="str">
            <v>Onboard in-route failure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https://search-rtdc-monitor-bjffxe2xuh6vdkpspy63sjmuny.us-east-1.es.amazonaws.com/_plugin/kibana/#/discover/Steve-Slow-Train-Analysis-(2080s-and-2083s)?_g=(refreshInterval:(display:Off,section:0,value:0),time:(from:'2016-07-31 14:16:32-0600',mode:absolute,to:'2016-07-31 17:01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6" t="str">
            <v>Y</v>
          </cell>
          <cell r="X106">
            <v>1</v>
          </cell>
          <cell r="Y106">
            <v>1.9140999999999999</v>
          </cell>
          <cell r="Z106">
            <v>23.331199999999999</v>
          </cell>
          <cell r="AA106">
            <v>21.417099999999998</v>
          </cell>
          <cell r="AB106" t="e">
            <v>#N/A</v>
          </cell>
          <cell r="AC106" t="e">
            <v>#N/A</v>
          </cell>
          <cell r="AD106" t="str">
            <v>0193-31</v>
          </cell>
          <cell r="AE106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107">
          <cell r="A107" t="str">
            <v>194-31</v>
          </cell>
          <cell r="B107">
            <v>4026</v>
          </cell>
          <cell r="C107" t="str">
            <v>DE.1.0.7.0</v>
          </cell>
          <cell r="D107" t="str">
            <v>204:232973</v>
          </cell>
          <cell r="E107">
            <v>42582.669328703705</v>
          </cell>
          <cell r="F107">
            <v>42582.670416666668</v>
          </cell>
          <cell r="G107">
            <v>1</v>
          </cell>
          <cell r="H107" t="str">
            <v>204:150</v>
          </cell>
          <cell r="I107">
            <v>42582.704398148147</v>
          </cell>
          <cell r="J107">
            <v>0</v>
          </cell>
          <cell r="K107" t="str">
            <v>4025/4026</v>
          </cell>
          <cell r="L107" t="str">
            <v>BRUDER</v>
          </cell>
          <cell r="M107">
            <v>3.3981481479713693E-2</v>
          </cell>
          <cell r="N107">
            <v>48.933333330787718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https://search-rtdc-monitor-bjffxe2xuh6vdkpspy63sjmuny.us-east-1.es.amazonaws.com/_plugin/kibana/#/discover/Steve-Slow-Train-Analysis-(2080s-and-2083s)?_g=(refreshInterval:(display:Off,section:0,value:0),time:(from:'2016-07-31 15:03:50-0600',mode:absolute,to:'2016-07-31 17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7" t="str">
            <v>N</v>
          </cell>
          <cell r="X107">
            <v>1</v>
          </cell>
          <cell r="Y107">
            <v>23.2973</v>
          </cell>
          <cell r="Z107">
            <v>1.4999999999999999E-2</v>
          </cell>
          <cell r="AA107">
            <v>23.282299999999999</v>
          </cell>
          <cell r="AB107" t="e">
            <v>#N/A</v>
          </cell>
          <cell r="AC107" t="e">
            <v>#N/A</v>
          </cell>
          <cell r="AD107" t="str">
            <v>0194-31</v>
          </cell>
          <cell r="AE107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108">
          <cell r="A108" t="str">
            <v>195-31</v>
          </cell>
          <cell r="B108">
            <v>4020</v>
          </cell>
          <cell r="C108" t="str">
            <v>DE.1.0.7.0</v>
          </cell>
          <cell r="D108" t="str">
            <v>204:446</v>
          </cell>
          <cell r="E108">
            <v>42582.642881944441</v>
          </cell>
          <cell r="F108">
            <v>42582.644293981481</v>
          </cell>
          <cell r="G108">
            <v>2</v>
          </cell>
          <cell r="H108" t="str">
            <v>204:233285</v>
          </cell>
          <cell r="I108">
            <v>42582.674745370372</v>
          </cell>
          <cell r="J108">
            <v>0</v>
          </cell>
          <cell r="K108" t="str">
            <v>4019/4020</v>
          </cell>
          <cell r="L108" t="str">
            <v>MOSES</v>
          </cell>
          <cell r="M108">
            <v>3.0451388891378883E-2</v>
          </cell>
          <cell r="N108">
            <v>43.850000003585592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https://search-rtdc-monitor-bjffxe2xuh6vdkpspy63sjmuny.us-east-1.es.amazonaws.com/_plugin/kibana/#/discover/Steve-Slow-Train-Analysis-(2080s-and-2083s)?_g=(refreshInterval:(display:Off,section:0,value:0),time:(from:'2016-07-31 14:25:45-0600',mode:absolute,to:'2016-07-31 17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8" t="str">
            <v>N</v>
          </cell>
          <cell r="X108">
            <v>1</v>
          </cell>
          <cell r="Y108">
            <v>4.4600000000000001E-2</v>
          </cell>
          <cell r="Z108">
            <v>23.328499999999998</v>
          </cell>
          <cell r="AA108">
            <v>23.283899999999999</v>
          </cell>
          <cell r="AB108" t="e">
            <v>#N/A</v>
          </cell>
          <cell r="AC108" t="e">
            <v>#N/A</v>
          </cell>
          <cell r="AD108" t="str">
            <v>0195-31</v>
          </cell>
          <cell r="AE108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109">
          <cell r="A109" t="str">
            <v>196-31</v>
          </cell>
          <cell r="B109">
            <v>4019</v>
          </cell>
          <cell r="C109" t="str">
            <v>DE.1.0.7.0</v>
          </cell>
          <cell r="D109" t="str">
            <v>204:232987</v>
          </cell>
          <cell r="E109">
            <v>42582.683599537035</v>
          </cell>
          <cell r="F109">
            <v>42582.684895833336</v>
          </cell>
          <cell r="G109">
            <v>1</v>
          </cell>
          <cell r="H109" t="str">
            <v>204:138</v>
          </cell>
          <cell r="I109">
            <v>42582.71230324074</v>
          </cell>
          <cell r="J109">
            <v>0</v>
          </cell>
          <cell r="K109" t="str">
            <v>4019/4020</v>
          </cell>
          <cell r="L109" t="str">
            <v>MOSES</v>
          </cell>
          <cell r="M109">
            <v>2.7407407404098194E-2</v>
          </cell>
          <cell r="N109">
            <v>39.466666661901399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https://search-rtdc-monitor-bjffxe2xuh6vdkpspy63sjmuny.us-east-1.es.amazonaws.com/_plugin/kibana/#/discover/Steve-Slow-Train-Analysis-(2080s-and-2083s)?_g=(refreshInterval:(display:Off,section:0,value:0),time:(from:'2016-07-31 15:24:23-0600',mode:absolute,to:'2016-07-31 18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9" t="str">
            <v>N</v>
          </cell>
          <cell r="X109">
            <v>1</v>
          </cell>
          <cell r="Y109">
            <v>23.2987</v>
          </cell>
          <cell r="Z109">
            <v>1.38E-2</v>
          </cell>
          <cell r="AA109">
            <v>23.2849</v>
          </cell>
          <cell r="AB109" t="e">
            <v>#N/A</v>
          </cell>
          <cell r="AC109" t="e">
            <v>#N/A</v>
          </cell>
          <cell r="AD109" t="str">
            <v>0196-31</v>
          </cell>
          <cell r="AE109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110">
          <cell r="A110" t="str">
            <v>197-31</v>
          </cell>
          <cell r="B110">
            <v>4042</v>
          </cell>
          <cell r="C110" t="str">
            <v>DE.1.0.7.0</v>
          </cell>
          <cell r="D110" t="str">
            <v>204:473</v>
          </cell>
          <cell r="E110">
            <v>42582.653796296298</v>
          </cell>
          <cell r="F110">
            <v>42582.654872685183</v>
          </cell>
          <cell r="G110">
            <v>1</v>
          </cell>
          <cell r="H110" t="str">
            <v>204:233305</v>
          </cell>
          <cell r="I110">
            <v>42582.685798611114</v>
          </cell>
          <cell r="J110">
            <v>0</v>
          </cell>
          <cell r="K110" t="str">
            <v>4041/4042</v>
          </cell>
          <cell r="L110" t="str">
            <v>YOUNG</v>
          </cell>
          <cell r="M110">
            <v>3.0925925930205267E-2</v>
          </cell>
          <cell r="N110">
            <v>44.533333339495584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https://search-rtdc-monitor-bjffxe2xuh6vdkpspy63sjmuny.us-east-1.es.amazonaws.com/_plugin/kibana/#/discover/Steve-Slow-Train-Analysis-(2080s-and-2083s)?_g=(refreshInterval:(display:Off,section:0,value:0),time:(from:'2016-07-31 14:41:28-0600',mode:absolute,to:'2016-07-31 17:27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10" t="str">
            <v>N</v>
          </cell>
          <cell r="X110">
            <v>1</v>
          </cell>
          <cell r="Y110">
            <v>4.7300000000000002E-2</v>
          </cell>
          <cell r="Z110">
            <v>23.330500000000001</v>
          </cell>
          <cell r="AA110">
            <v>23.283200000000001</v>
          </cell>
          <cell r="AB110" t="e">
            <v>#N/A</v>
          </cell>
          <cell r="AC110" t="e">
            <v>#N/A</v>
          </cell>
          <cell r="AD110" t="str">
            <v>0197-31</v>
          </cell>
          <cell r="AE110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111">
          <cell r="A111" t="str">
            <v>198-31</v>
          </cell>
          <cell r="B111">
            <v>4041</v>
          </cell>
          <cell r="C111" t="str">
            <v>DE.1.0.7.0</v>
          </cell>
          <cell r="D111" t="str">
            <v>204:232986</v>
          </cell>
          <cell r="E111">
            <v>42582.687534722223</v>
          </cell>
          <cell r="F111">
            <v>42582.690428240741</v>
          </cell>
          <cell r="G111">
            <v>4</v>
          </cell>
          <cell r="H111" t="str">
            <v>204:198</v>
          </cell>
          <cell r="I111">
            <v>42582.723391203705</v>
          </cell>
          <cell r="J111">
            <v>0</v>
          </cell>
          <cell r="K111" t="str">
            <v>4041/4042</v>
          </cell>
          <cell r="L111" t="str">
            <v>YOUNG</v>
          </cell>
          <cell r="M111">
            <v>3.2962962963210884E-2</v>
          </cell>
          <cell r="N111">
            <v>47.466666667023674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https://search-rtdc-monitor-bjffxe2xuh6vdkpspy63sjmuny.us-east-1.es.amazonaws.com/_plugin/kibana/#/discover/Steve-Slow-Train-Analysis-(2080s-and-2083s)?_g=(refreshInterval:(display:Off,section:0,value:0),time:(from:'2016-07-31 15:30:03-0600',mode:absolute,to:'2016-07-31 18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11" t="str">
            <v>N</v>
          </cell>
          <cell r="X111">
            <v>1</v>
          </cell>
          <cell r="Y111">
            <v>23.2986</v>
          </cell>
          <cell r="Z111">
            <v>1.9800000000000002E-2</v>
          </cell>
          <cell r="AA111">
            <v>23.2788</v>
          </cell>
          <cell r="AB111" t="e">
            <v>#N/A</v>
          </cell>
          <cell r="AC111" t="e">
            <v>#N/A</v>
          </cell>
          <cell r="AD111" t="str">
            <v>0198-31</v>
          </cell>
          <cell r="AE111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112">
          <cell r="A112" t="str">
            <v>199-31</v>
          </cell>
          <cell r="B112">
            <v>4031</v>
          </cell>
          <cell r="C112" t="str">
            <v>DE.1.0.7.0</v>
          </cell>
          <cell r="D112" t="str">
            <v>204:453</v>
          </cell>
          <cell r="E112">
            <v>42582.662349537037</v>
          </cell>
          <cell r="F112">
            <v>42582.663726851853</v>
          </cell>
          <cell r="G112">
            <v>1</v>
          </cell>
          <cell r="H112" t="str">
            <v>204:233295</v>
          </cell>
          <cell r="I112">
            <v>42582.69263888889</v>
          </cell>
          <cell r="J112">
            <v>1</v>
          </cell>
          <cell r="K112" t="str">
            <v>4031/4032</v>
          </cell>
          <cell r="L112" t="str">
            <v>MAYBERRY</v>
          </cell>
          <cell r="M112">
            <v>2.8912037036207039E-2</v>
          </cell>
          <cell r="N112">
            <v>41.633333332138136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https://search-rtdc-monitor-bjffxe2xuh6vdkpspy63sjmuny.us-east-1.es.amazonaws.com/_plugin/kibana/#/discover/Steve-Slow-Train-Analysis-(2080s-and-2083s)?_g=(refreshInterval:(display:Off,section:0,value:0),time:(from:'2016-07-31 14:53:47-0600',mode:absolute,to:'2016-07-31 17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2" t="str">
            <v>N</v>
          </cell>
          <cell r="X112">
            <v>1</v>
          </cell>
          <cell r="Y112">
            <v>4.53E-2</v>
          </cell>
          <cell r="Z112">
            <v>23.329499999999999</v>
          </cell>
          <cell r="AA112">
            <v>23.284199999999998</v>
          </cell>
          <cell r="AB112" t="e">
            <v>#N/A</v>
          </cell>
          <cell r="AC112" t="e">
            <v>#N/A</v>
          </cell>
          <cell r="AD112" t="str">
            <v>0199-31</v>
          </cell>
          <cell r="AE112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113">
          <cell r="A113" t="str">
            <v>200-31</v>
          </cell>
          <cell r="B113">
            <v>4032</v>
          </cell>
          <cell r="C113" t="str">
            <v>DE.1.0.7.0</v>
          </cell>
          <cell r="D113" t="str">
            <v>204:232985</v>
          </cell>
          <cell r="E113">
            <v>42582.700231481482</v>
          </cell>
          <cell r="F113">
            <v>42582.701354166667</v>
          </cell>
          <cell r="G113">
            <v>1</v>
          </cell>
          <cell r="H113" t="str">
            <v>204:138</v>
          </cell>
          <cell r="I113">
            <v>42582.732291666667</v>
          </cell>
          <cell r="J113">
            <v>0</v>
          </cell>
          <cell r="K113" t="str">
            <v>4031/4032</v>
          </cell>
          <cell r="L113" t="str">
            <v>MAYBERRY</v>
          </cell>
          <cell r="M113">
            <v>3.0937499999708962E-2</v>
          </cell>
          <cell r="N113">
            <v>44.549999999580905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https://search-rtdc-monitor-bjffxe2xuh6vdkpspy63sjmuny.us-east-1.es.amazonaws.com/_plugin/kibana/#/discover/Steve-Slow-Train-Analysis-(2080s-and-2083s)?_g=(refreshInterval:(display:Off,section:0,value:0),time:(from:'2016-07-31 15:48:20-0600',mode:absolute,to:'2016-07-31 18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3" t="str">
            <v>N</v>
          </cell>
          <cell r="X113">
            <v>1</v>
          </cell>
          <cell r="Y113">
            <v>23.298500000000001</v>
          </cell>
          <cell r="Z113">
            <v>1.38E-2</v>
          </cell>
          <cell r="AA113">
            <v>23.284700000000001</v>
          </cell>
          <cell r="AB113" t="e">
            <v>#N/A</v>
          </cell>
          <cell r="AC113" t="e">
            <v>#N/A</v>
          </cell>
          <cell r="AD113" t="str">
            <v>0200-31</v>
          </cell>
          <cell r="AE113" t="str">
    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    </cell>
        </row>
        <row r="114">
          <cell r="A114" t="str">
            <v>201-31</v>
          </cell>
          <cell r="B114">
            <v>4038</v>
          </cell>
          <cell r="C114" t="str">
            <v>DE.1.0.7.0</v>
          </cell>
          <cell r="D114" t="str">
            <v>204:553</v>
          </cell>
          <cell r="E114">
            <v>42582.671620370369</v>
          </cell>
          <cell r="F114">
            <v>42582.67292824074</v>
          </cell>
          <cell r="G114">
            <v>1</v>
          </cell>
          <cell r="H114" t="str">
            <v>204:233341</v>
          </cell>
          <cell r="I114">
            <v>42582.7028587963</v>
          </cell>
          <cell r="J114">
            <v>1</v>
          </cell>
          <cell r="K114" t="str">
            <v>4037/4038</v>
          </cell>
          <cell r="L114" t="str">
            <v>STORY</v>
          </cell>
          <cell r="M114">
            <v>2.9930555559985805E-2</v>
          </cell>
          <cell r="N114">
            <v>43.10000000637956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https://search-rtdc-monitor-bjffxe2xuh6vdkpspy63sjmuny.us-east-1.es.amazonaws.com/_plugin/kibana/#/discover/Steve-Slow-Train-Analysis-(2080s-and-2083s)?_g=(refreshInterval:(display:Off,section:0,value:0),time:(from:'2016-07-31 15:07:08-0600',mode:absolute,to:'2016-07-31 17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14" t="str">
            <v>N</v>
          </cell>
          <cell r="X114">
            <v>1</v>
          </cell>
          <cell r="Y114">
            <v>5.5300000000000002E-2</v>
          </cell>
          <cell r="Z114">
            <v>23.334099999999999</v>
          </cell>
          <cell r="AA114">
            <v>23.2788</v>
          </cell>
          <cell r="AB114">
            <v>116838</v>
          </cell>
          <cell r="AC114" t="str">
            <v>PERMANENT SPEED RESTRICTION</v>
          </cell>
          <cell r="AD114" t="str">
            <v>0201-31</v>
          </cell>
          <cell r="AE114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115">
          <cell r="A115" t="str">
            <v>202-31</v>
          </cell>
          <cell r="B115">
            <v>4037</v>
          </cell>
          <cell r="C115" t="str">
            <v>DE.1.0.7.0</v>
          </cell>
          <cell r="D115" t="str">
            <v>204:233032</v>
          </cell>
          <cell r="E115">
            <v>42582.708622685182</v>
          </cell>
          <cell r="F115">
            <v>42582.709780092591</v>
          </cell>
          <cell r="G115">
            <v>1</v>
          </cell>
          <cell r="H115" t="str">
            <v>204:263</v>
          </cell>
          <cell r="I115">
            <v>42582.743275462963</v>
          </cell>
          <cell r="J115">
            <v>1</v>
          </cell>
          <cell r="K115" t="str">
            <v>4037/4038</v>
          </cell>
          <cell r="L115" t="str">
            <v>STORY</v>
          </cell>
          <cell r="M115">
            <v>3.3495370371383615E-2</v>
          </cell>
          <cell r="N115">
            <v>48.233333334792405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https://search-rtdc-monitor-bjffxe2xuh6vdkpspy63sjmuny.us-east-1.es.amazonaws.com/_plugin/kibana/#/discover/Steve-Slow-Train-Analysis-(2080s-and-2083s)?_g=(refreshInterval:(display:Off,section:0,value:0),time:(from:'2016-07-31 16:00:25-0600',mode:absolute,to:'2016-07-31 18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15" t="str">
            <v>N</v>
          </cell>
          <cell r="X115">
            <v>1</v>
          </cell>
          <cell r="Y115">
            <v>23.3032</v>
          </cell>
          <cell r="Z115">
            <v>2.63E-2</v>
          </cell>
          <cell r="AA115">
            <v>23.276900000000001</v>
          </cell>
          <cell r="AB115" t="e">
            <v>#N/A</v>
          </cell>
          <cell r="AC115" t="e">
            <v>#N/A</v>
          </cell>
          <cell r="AD115" t="str">
            <v>0202-31</v>
          </cell>
          <cell r="AE115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116">
          <cell r="A116" t="str">
            <v>203-31</v>
          </cell>
          <cell r="B116">
            <v>4027</v>
          </cell>
          <cell r="C116" t="str">
            <v>DE.1.0.7.0</v>
          </cell>
          <cell r="D116" t="str">
            <v>204:467</v>
          </cell>
          <cell r="E116">
            <v>42582.689942129633</v>
          </cell>
          <cell r="F116">
            <v>42582.69090277778</v>
          </cell>
          <cell r="G116">
            <v>1</v>
          </cell>
          <cell r="H116" t="str">
            <v>204:233310</v>
          </cell>
          <cell r="I116">
            <v>42582.72111111111</v>
          </cell>
          <cell r="J116">
            <v>0</v>
          </cell>
          <cell r="K116" t="str">
            <v>4027/4028</v>
          </cell>
          <cell r="L116" t="str">
            <v>STEWART</v>
          </cell>
          <cell r="M116">
            <v>3.0208333329937886E-2</v>
          </cell>
          <cell r="N116">
            <v>43.499999995110556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https://search-rtdc-monitor-bjffxe2xuh6vdkpspy63sjmuny.us-east-1.es.amazonaws.com/_plugin/kibana/#/discover/Steve-Slow-Train-Analysis-(2080s-and-2083s)?_g=(refreshInterval:(display:Off,section:0,value:0),time:(from:'2016-07-31 15:33:31-0600',mode:absolute,to:'2016-07-31 18:18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6" t="str">
            <v>N</v>
          </cell>
          <cell r="X116">
            <v>1</v>
          </cell>
          <cell r="Y116">
            <v>4.6699999999999998E-2</v>
          </cell>
          <cell r="Z116">
            <v>23.331</v>
          </cell>
          <cell r="AA116">
            <v>23.284299999999998</v>
          </cell>
          <cell r="AB116" t="e">
            <v>#N/A</v>
          </cell>
          <cell r="AC116" t="e">
            <v>#N/A</v>
          </cell>
          <cell r="AD116" t="str">
            <v>0203-31</v>
          </cell>
          <cell r="AE116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117">
          <cell r="A117" t="str">
            <v>204-31</v>
          </cell>
          <cell r="B117">
            <v>4028</v>
          </cell>
          <cell r="C117" t="str">
            <v>DE.1.0.7.0</v>
          </cell>
          <cell r="D117" t="str">
            <v>204:467</v>
          </cell>
          <cell r="E117">
            <v>42582.689942129633</v>
          </cell>
          <cell r="F117">
            <v>42582.72451388889</v>
          </cell>
          <cell r="G117">
            <v>1</v>
          </cell>
          <cell r="H117" t="str">
            <v>204:233310</v>
          </cell>
          <cell r="I117">
            <v>42582.737997685188</v>
          </cell>
          <cell r="J117">
            <v>0</v>
          </cell>
          <cell r="K117" t="str">
            <v>4027/4028</v>
          </cell>
          <cell r="L117" t="str">
            <v>STEWART</v>
          </cell>
          <cell r="M117">
            <v>1.3483796297805384E-2</v>
          </cell>
          <cell r="P117">
            <v>19.416666668839753</v>
          </cell>
          <cell r="R117" t="str">
            <v>Departure test buttons not available</v>
          </cell>
          <cell r="S117">
            <v>0</v>
          </cell>
          <cell r="T117" t="str">
            <v>Southbound</v>
          </cell>
          <cell r="U117">
            <v>0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https://search-rtdc-monitor-bjffxe2xuh6vdkpspy63sjmuny.us-east-1.es.amazonaws.com/_plugin/kibana/#/discover/Steve-Slow-Train-Analysis-(2080s-and-2083s)?_g=(refreshInterval:(display:Off,section:0,value:0),time:(from:'2016-07-31 15:33:31-0600',mode:absolute,to:'2016-07-31 18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7" t="str">
            <v>N</v>
          </cell>
          <cell r="X117">
            <v>1</v>
          </cell>
          <cell r="Y117">
            <v>4.6699999999999998E-2</v>
          </cell>
          <cell r="Z117">
            <v>23.331</v>
          </cell>
          <cell r="AA117">
            <v>23.284299999999998</v>
          </cell>
          <cell r="AB117" t="e">
            <v>#N/A</v>
          </cell>
          <cell r="AC117" t="e">
            <v>#N/A</v>
          </cell>
          <cell r="AD117" t="str">
            <v>0204-31</v>
          </cell>
          <cell r="AE117" t="str">
    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    </cell>
        </row>
        <row r="118">
          <cell r="A118" t="str">
            <v>205-31</v>
          </cell>
          <cell r="B118">
            <v>4040</v>
          </cell>
          <cell r="C118" t="str">
            <v>DE.1.0.7.0</v>
          </cell>
          <cell r="D118" t="str">
            <v>204:458</v>
          </cell>
          <cell r="E118">
            <v>42582.695138888892</v>
          </cell>
          <cell r="F118">
            <v>42582.696006944447</v>
          </cell>
          <cell r="G118">
            <v>1</v>
          </cell>
          <cell r="H118" t="str">
            <v>204:233309</v>
          </cell>
          <cell r="I118">
            <v>42582.724768518521</v>
          </cell>
          <cell r="J118">
            <v>0</v>
          </cell>
          <cell r="K118" t="str">
            <v>4039/4040</v>
          </cell>
          <cell r="L118" t="str">
            <v>BARTLETT</v>
          </cell>
          <cell r="M118">
            <v>2.8761574074451346E-2</v>
          </cell>
          <cell r="N118">
            <v>41.416666667209938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https://search-rtdc-monitor-bjffxe2xuh6vdkpspy63sjmuny.us-east-1.es.amazonaws.com/_plugin/kibana/#/discover/Steve-Slow-Train-Analysis-(2080s-and-2083s)?_g=(refreshInterval:(display:Off,section:0,value:0),time:(from:'2016-07-31 15:41:00-0600',mode:absolute,to:'2016-07-31 18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18" t="str">
            <v>N</v>
          </cell>
          <cell r="X118">
            <v>1</v>
          </cell>
          <cell r="Y118">
            <v>4.58E-2</v>
          </cell>
          <cell r="Z118">
            <v>23.3309</v>
          </cell>
          <cell r="AA118">
            <v>23.2851</v>
          </cell>
          <cell r="AB118" t="e">
            <v>#N/A</v>
          </cell>
          <cell r="AC118" t="e">
            <v>#N/A</v>
          </cell>
          <cell r="AD118" t="str">
            <v>0205-31</v>
          </cell>
          <cell r="AE118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119">
          <cell r="A119" t="str">
            <v>206-31</v>
          </cell>
          <cell r="B119">
            <v>4039</v>
          </cell>
          <cell r="C119" t="str">
            <v>DE.1.0.7.0</v>
          </cell>
          <cell r="D119" t="str">
            <v>204:232988</v>
          </cell>
          <cell r="E119">
            <v>42582.725983796299</v>
          </cell>
          <cell r="F119">
            <v>42582.726956018516</v>
          </cell>
          <cell r="G119">
            <v>1</v>
          </cell>
          <cell r="H119" t="str">
            <v>204:149</v>
          </cell>
          <cell r="I119">
            <v>42582.764201388891</v>
          </cell>
          <cell r="J119">
            <v>0</v>
          </cell>
          <cell r="K119" t="str">
            <v>4039/4040</v>
          </cell>
          <cell r="L119" t="str">
            <v>BARTLETT</v>
          </cell>
          <cell r="M119">
            <v>3.7245370374876074E-2</v>
          </cell>
          <cell r="N119">
            <v>53.633333339821547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https://search-rtdc-monitor-bjffxe2xuh6vdkpspy63sjmuny.us-east-1.es.amazonaws.com/_plugin/kibana/#/discover/Steve-Slow-Train-Analysis-(2080s-and-2083s)?_g=(refreshInterval:(display:Off,section:0,value:0),time:(from:'2016-07-31 16:25:25-0600',mode:absolute,to:'2016-07-31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19" t="str">
            <v>N</v>
          </cell>
          <cell r="X119">
            <v>1</v>
          </cell>
          <cell r="Y119">
            <v>23.2988</v>
          </cell>
          <cell r="Z119">
            <v>1.49E-2</v>
          </cell>
          <cell r="AA119">
            <v>23.283899999999999</v>
          </cell>
          <cell r="AB119" t="e">
            <v>#N/A</v>
          </cell>
          <cell r="AC119" t="e">
            <v>#N/A</v>
          </cell>
          <cell r="AD119" t="str">
            <v>0206-31</v>
          </cell>
          <cell r="AE119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120">
          <cell r="A120" t="str">
            <v>207-31</v>
          </cell>
          <cell r="B120">
            <v>4025</v>
          </cell>
          <cell r="C120" t="str">
            <v>DE.1.0.7.0</v>
          </cell>
          <cell r="D120" t="str">
            <v>204:458</v>
          </cell>
          <cell r="E120">
            <v>42582.705416666664</v>
          </cell>
          <cell r="F120">
            <v>42582.706192129626</v>
          </cell>
          <cell r="G120">
            <v>1</v>
          </cell>
          <cell r="H120" t="str">
            <v>204:233314</v>
          </cell>
          <cell r="I120">
            <v>42582.733668981484</v>
          </cell>
          <cell r="J120">
            <v>0</v>
          </cell>
          <cell r="K120" t="str">
            <v>4025/4026</v>
          </cell>
          <cell r="L120" t="str">
            <v>BRUDER</v>
          </cell>
          <cell r="M120">
            <v>2.7476851857500151E-2</v>
          </cell>
          <cell r="N120">
            <v>39.566666674800217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https://search-rtdc-monitor-bjffxe2xuh6vdkpspy63sjmuny.us-east-1.es.amazonaws.com/_plugin/kibana/#/discover/Steve-Slow-Train-Analysis-(2080s-and-2083s)?_g=(refreshInterval:(display:Off,section:0,value:0),time:(from:'2016-07-31 15:55:48-0600',mode:absolute,to:'2016-07-31 18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0" t="str">
            <v>N</v>
          </cell>
          <cell r="X120">
            <v>1</v>
          </cell>
          <cell r="Y120">
            <v>4.58E-2</v>
          </cell>
          <cell r="Z120">
            <v>23.331399999999999</v>
          </cell>
          <cell r="AA120">
            <v>23.285599999999999</v>
          </cell>
          <cell r="AB120" t="e">
            <v>#N/A</v>
          </cell>
          <cell r="AC120" t="e">
            <v>#N/A</v>
          </cell>
          <cell r="AD120" t="str">
            <v>0207-31</v>
          </cell>
          <cell r="AE120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121">
          <cell r="A121" t="str">
            <v>208-31</v>
          </cell>
          <cell r="B121">
            <v>4026</v>
          </cell>
          <cell r="C121" t="str">
            <v>DE.1.0.7.0</v>
          </cell>
          <cell r="D121" t="str">
            <v>204:232994</v>
          </cell>
          <cell r="E121">
            <v>42582.740856481483</v>
          </cell>
          <cell r="F121">
            <v>42582.7424537037</v>
          </cell>
          <cell r="G121">
            <v>2</v>
          </cell>
          <cell r="H121" t="str">
            <v>204:138</v>
          </cell>
          <cell r="I121">
            <v>42582.774236111109</v>
          </cell>
          <cell r="J121">
            <v>0</v>
          </cell>
          <cell r="K121" t="str">
            <v>4025/4026</v>
          </cell>
          <cell r="L121" t="str">
            <v>BRUDER</v>
          </cell>
          <cell r="M121">
            <v>3.178240740817273E-2</v>
          </cell>
          <cell r="N121">
            <v>45.766666667768732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https://search-rtdc-monitor-bjffxe2xuh6vdkpspy63sjmuny.us-east-1.es.amazonaws.com/_plugin/kibana/#/discover/Steve-Slow-Train-Analysis-(2080s-and-2083s)?_g=(refreshInterval:(display:Off,section:0,value:0),time:(from:'2016-07-31 16:46:50-0600',mode:absolute,to:'2016-07-31 19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1" t="str">
            <v>N</v>
          </cell>
          <cell r="X121">
            <v>1</v>
          </cell>
          <cell r="Y121">
            <v>23.299399999999999</v>
          </cell>
          <cell r="Z121">
            <v>1.38E-2</v>
          </cell>
          <cell r="AA121">
            <v>23.285599999999999</v>
          </cell>
          <cell r="AB121" t="e">
            <v>#N/A</v>
          </cell>
          <cell r="AC121" t="e">
            <v>#N/A</v>
          </cell>
          <cell r="AD121" t="str">
            <v>0208-31</v>
          </cell>
          <cell r="AE121" t="str">
    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    </cell>
        </row>
        <row r="122">
          <cell r="A122" t="str">
            <v>209-31</v>
          </cell>
          <cell r="B122">
            <v>4020</v>
          </cell>
          <cell r="C122" t="str">
            <v>DE.1.0.7.0</v>
          </cell>
          <cell r="D122" t="str">
            <v>204:466</v>
          </cell>
          <cell r="E122">
            <v>42582.715624999997</v>
          </cell>
          <cell r="F122">
            <v>42582.716747685183</v>
          </cell>
          <cell r="G122">
            <v>1</v>
          </cell>
          <cell r="H122" t="str">
            <v>204:233288</v>
          </cell>
          <cell r="I122">
            <v>42582.744351851848</v>
          </cell>
          <cell r="J122">
            <v>0</v>
          </cell>
          <cell r="K122" t="str">
            <v>4019/4020</v>
          </cell>
          <cell r="L122" t="str">
            <v>LEVERE</v>
          </cell>
          <cell r="M122">
            <v>2.7604166665696539E-2</v>
          </cell>
          <cell r="N122">
            <v>39.749999998603016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https://search-rtdc-monitor-bjffxe2xuh6vdkpspy63sjmuny.us-east-1.es.amazonaws.com/_plugin/kibana/#/discover/Steve-Slow-Train-Analysis-(2080s-and-2083s)?_g=(refreshInterval:(display:Off,section:0,value:0),time:(from:'2016-07-31 16:10:30-0600',mode:absolute,to:'2016-07-31 18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22" t="str">
            <v>N</v>
          </cell>
          <cell r="X122">
            <v>1</v>
          </cell>
          <cell r="Y122">
            <v>4.6600000000000003E-2</v>
          </cell>
          <cell r="Z122">
            <v>23.328800000000001</v>
          </cell>
          <cell r="AA122">
            <v>23.2822</v>
          </cell>
          <cell r="AB122" t="e">
            <v>#N/A</v>
          </cell>
          <cell r="AC122" t="e">
            <v>#N/A</v>
          </cell>
          <cell r="AD122" t="str">
            <v>0209-31</v>
          </cell>
          <cell r="AE122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123">
          <cell r="A123" t="str">
            <v>210-31</v>
          </cell>
          <cell r="B123">
            <v>4019</v>
          </cell>
          <cell r="C123" t="str">
            <v>DE.1.0.7.0</v>
          </cell>
          <cell r="D123" t="str">
            <v>204:232977</v>
          </cell>
          <cell r="E123">
            <v>42582.750914351855</v>
          </cell>
          <cell r="F123">
            <v>42582.751817129632</v>
          </cell>
          <cell r="G123">
            <v>1</v>
          </cell>
          <cell r="H123" t="str">
            <v>204:156</v>
          </cell>
          <cell r="I123">
            <v>42582.785439814812</v>
          </cell>
          <cell r="J123">
            <v>0</v>
          </cell>
          <cell r="K123" t="str">
            <v>4019/4020</v>
          </cell>
          <cell r="L123" t="str">
            <v>LEVERE</v>
          </cell>
          <cell r="M123">
            <v>3.3622685179580003E-2</v>
          </cell>
          <cell r="N123">
            <v>48.416666658595204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https://search-rtdc-monitor-bjffxe2xuh6vdkpspy63sjmuny.us-east-1.es.amazonaws.com/_plugin/kibana/#/discover/Steve-Slow-Train-Analysis-(2080s-and-2083s)?_g=(refreshInterval:(display:Off,section:0,value:0),time:(from:'2016-07-31 17:01:19-0600',mode:absolute,to:'2016-07-31 19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23" t="str">
            <v>N</v>
          </cell>
          <cell r="X123">
            <v>1</v>
          </cell>
          <cell r="Y123">
            <v>23.297699999999999</v>
          </cell>
          <cell r="Z123">
            <v>1.5599999999999999E-2</v>
          </cell>
          <cell r="AA123">
            <v>23.2821</v>
          </cell>
          <cell r="AB123" t="e">
            <v>#N/A</v>
          </cell>
          <cell r="AC123" t="e">
            <v>#N/A</v>
          </cell>
          <cell r="AD123" t="str">
            <v>0210-31</v>
          </cell>
          <cell r="AE123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124">
          <cell r="A124" t="str">
            <v>211-31</v>
          </cell>
          <cell r="B124">
            <v>4042</v>
          </cell>
          <cell r="C124" t="str">
            <v>DE.1.0.7.0</v>
          </cell>
          <cell r="D124" t="str">
            <v>204:489</v>
          </cell>
          <cell r="E124">
            <v>42582.725300925929</v>
          </cell>
          <cell r="F124">
            <v>42582.726539351854</v>
          </cell>
          <cell r="G124">
            <v>1</v>
          </cell>
          <cell r="H124" t="str">
            <v>204:233336</v>
          </cell>
          <cell r="I124">
            <v>42582.756180555552</v>
          </cell>
          <cell r="J124">
            <v>0</v>
          </cell>
          <cell r="K124" t="str">
            <v>4041/4042</v>
          </cell>
          <cell r="L124" t="str">
            <v>YOUNG</v>
          </cell>
          <cell r="M124">
            <v>2.9641203698702157E-2</v>
          </cell>
          <cell r="N124">
            <v>42.683333326131105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https://search-rtdc-monitor-bjffxe2xuh6vdkpspy63sjmuny.us-east-1.es.amazonaws.com/_plugin/kibana/#/discover/Steve-Slow-Train-Analysis-(2080s-and-2083s)?_g=(refreshInterval:(display:Off,section:0,value:0),time:(from:'2016-07-31 16:24:26-0600',mode:absolute,to:'2016-07-31 19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4" t="str">
            <v>N</v>
          </cell>
          <cell r="X124">
            <v>1</v>
          </cell>
          <cell r="Y124">
            <v>4.8899999999999999E-2</v>
          </cell>
          <cell r="Z124">
            <v>23.333600000000001</v>
          </cell>
          <cell r="AA124">
            <v>23.284700000000001</v>
          </cell>
          <cell r="AB124" t="e">
            <v>#N/A</v>
          </cell>
          <cell r="AC124" t="e">
            <v>#N/A</v>
          </cell>
          <cell r="AD124" t="str">
            <v>0211-31</v>
          </cell>
          <cell r="AE124" t="str">
    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    </cell>
        </row>
        <row r="125">
          <cell r="A125" t="str">
            <v>212-31</v>
          </cell>
          <cell r="B125">
            <v>4041</v>
          </cell>
          <cell r="C125" t="str">
            <v>DE.1.0.7.0</v>
          </cell>
          <cell r="D125" t="str">
            <v>204:232994</v>
          </cell>
          <cell r="E125">
            <v>42582.75818287037</v>
          </cell>
          <cell r="F125">
            <v>42582.759456018517</v>
          </cell>
          <cell r="G125">
            <v>1</v>
          </cell>
          <cell r="H125" t="str">
            <v>204:160</v>
          </cell>
          <cell r="I125">
            <v>42582.796851851854</v>
          </cell>
          <cell r="J125">
            <v>0</v>
          </cell>
          <cell r="K125" t="str">
            <v>4041/4042</v>
          </cell>
          <cell r="L125" t="str">
            <v>YOUNG</v>
          </cell>
          <cell r="M125">
            <v>3.7395833336631767E-2</v>
          </cell>
          <cell r="N125">
            <v>53.850000004749745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https://search-rtdc-monitor-bjffxe2xuh6vdkpspy63sjmuny.us-east-1.es.amazonaws.com/_plugin/kibana/#/discover/Steve-Slow-Train-Analysis-(2080s-and-2083s)?_g=(refreshInterval:(display:Off,section:0,value:0),time:(from:'2016-07-31 17:11:47-0600',mode:absolute,to:'2016-07-31 20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5" t="str">
            <v>N</v>
          </cell>
          <cell r="X125">
            <v>1</v>
          </cell>
          <cell r="Y125">
            <v>23.299399999999999</v>
          </cell>
          <cell r="Z125">
            <v>1.6E-2</v>
          </cell>
          <cell r="AA125">
            <v>23.2834</v>
          </cell>
          <cell r="AB125" t="e">
            <v>#N/A</v>
          </cell>
          <cell r="AC125" t="e">
            <v>#N/A</v>
          </cell>
          <cell r="AD125" t="str">
            <v>0212-31</v>
          </cell>
          <cell r="AE125" t="str">
    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    </cell>
        </row>
        <row r="126">
          <cell r="A126" t="str">
            <v>213-31</v>
          </cell>
          <cell r="B126">
            <v>4031</v>
          </cell>
          <cell r="C126" t="str">
            <v>DE.1.0.7.0</v>
          </cell>
          <cell r="D126" t="str">
            <v>204:451</v>
          </cell>
          <cell r="E126">
            <v>42582.735543981478</v>
          </cell>
          <cell r="F126">
            <v>42582.736701388887</v>
          </cell>
          <cell r="G126">
            <v>1</v>
          </cell>
          <cell r="H126" t="str">
            <v>204:233289</v>
          </cell>
          <cell r="I126">
            <v>42582.766736111109</v>
          </cell>
          <cell r="J126">
            <v>0</v>
          </cell>
          <cell r="K126" t="str">
            <v>4031/4032</v>
          </cell>
          <cell r="L126" t="str">
            <v>STAMBAUGH</v>
          </cell>
          <cell r="M126">
            <v>3.0034722221898846E-2</v>
          </cell>
          <cell r="N126">
            <v>43.249999999534339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https://search-rtdc-monitor-bjffxe2xuh6vdkpspy63sjmuny.us-east-1.es.amazonaws.com/_plugin/kibana/#/discover/Steve-Slow-Train-Analysis-(2080s-and-2083s)?_g=(refreshInterval:(display:Off,section:0,value:0),time:(from:'2016-07-31 16:39:11-0600',mode:absolute,to:'2016-07-31 19:24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6" t="str">
            <v>N</v>
          </cell>
          <cell r="X126">
            <v>1</v>
          </cell>
          <cell r="Y126">
            <v>4.5100000000000001E-2</v>
          </cell>
          <cell r="Z126">
            <v>23.328900000000001</v>
          </cell>
          <cell r="AA126">
            <v>23.283799999999999</v>
          </cell>
          <cell r="AB126" t="e">
            <v>#N/A</v>
          </cell>
          <cell r="AC126" t="e">
            <v>#N/A</v>
          </cell>
          <cell r="AD126" t="str">
            <v>0213-31</v>
          </cell>
          <cell r="AE126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127">
          <cell r="A127" t="str">
            <v>214-31</v>
          </cell>
          <cell r="B127">
            <v>4032</v>
          </cell>
          <cell r="C127" t="str">
            <v>DE.1.0.7.0</v>
          </cell>
          <cell r="D127" t="str">
            <v>204:232969</v>
          </cell>
          <cell r="E127">
            <v>42582.774317129632</v>
          </cell>
          <cell r="F127">
            <v>42582.775694444441</v>
          </cell>
          <cell r="G127">
            <v>1</v>
          </cell>
          <cell r="H127" t="str">
            <v>204:198</v>
          </cell>
          <cell r="I127">
            <v>42582.806689814817</v>
          </cell>
          <cell r="J127">
            <v>0</v>
          </cell>
          <cell r="K127" t="str">
            <v>4031/4032</v>
          </cell>
          <cell r="L127" t="str">
            <v>STAMBAUGH</v>
          </cell>
          <cell r="M127">
            <v>3.0995370376331266E-2</v>
          </cell>
          <cell r="N127">
            <v>44.633333341917023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https://search-rtdc-monitor-bjffxe2xuh6vdkpspy63sjmuny.us-east-1.es.amazonaws.com/_plugin/kibana/#/discover/Steve-Slow-Train-Analysis-(2080s-and-2083s)?_g=(refreshInterval:(display:Off,section:0,value:0),time:(from:'2016-07-31 17:35:01-0600',mode:absolute,to:'2016-07-31 20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27" t="str">
            <v>N</v>
          </cell>
          <cell r="X127">
            <v>1</v>
          </cell>
          <cell r="Y127">
            <v>23.296900000000001</v>
          </cell>
          <cell r="Z127">
            <v>1.9800000000000002E-2</v>
          </cell>
          <cell r="AA127">
            <v>23.277100000000001</v>
          </cell>
          <cell r="AB127" t="e">
            <v>#N/A</v>
          </cell>
          <cell r="AC127" t="e">
            <v>#N/A</v>
          </cell>
          <cell r="AD127" t="str">
            <v>0214-31</v>
          </cell>
          <cell r="AE127" t="str">
    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    </cell>
        </row>
        <row r="128">
          <cell r="A128" t="str">
            <v>215-31</v>
          </cell>
          <cell r="B128">
            <v>4038</v>
          </cell>
          <cell r="C128" t="str">
            <v>DE.1.0.7.0</v>
          </cell>
          <cell r="D128" t="str">
            <v>204:588</v>
          </cell>
          <cell r="E128">
            <v>42582.745104166665</v>
          </cell>
          <cell r="F128">
            <v>42582.746192129627</v>
          </cell>
          <cell r="G128">
            <v>1</v>
          </cell>
          <cell r="H128" t="str">
            <v>204:233359</v>
          </cell>
          <cell r="I128">
            <v>42582.77547453704</v>
          </cell>
          <cell r="J128">
            <v>0</v>
          </cell>
          <cell r="K128" t="str">
            <v>4037/4038</v>
          </cell>
          <cell r="L128" t="str">
            <v>STORY</v>
          </cell>
          <cell r="M128">
            <v>2.9282407413120382E-2</v>
          </cell>
          <cell r="N128">
            <v>42.166666674893349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https://search-rtdc-monitor-bjffxe2xuh6vdkpspy63sjmuny.us-east-1.es.amazonaws.com/_plugin/kibana/#/discover/Steve-Slow-Train-Analysis-(2080s-and-2083s)?_g=(refreshInterval:(display:Off,section:0,value:0),time:(from:'2016-07-31 16:52:57-0600',mode:absolute,to:'2016-07-31 19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8" t="str">
            <v>N</v>
          </cell>
          <cell r="X128">
            <v>1</v>
          </cell>
          <cell r="Y128">
            <v>5.8799999999999998E-2</v>
          </cell>
          <cell r="Z128">
            <v>23.335899999999999</v>
          </cell>
          <cell r="AA128">
            <v>23.277099999999997</v>
          </cell>
          <cell r="AB128" t="e">
            <v>#N/A</v>
          </cell>
          <cell r="AC128" t="e">
            <v>#N/A</v>
          </cell>
          <cell r="AD128" t="str">
            <v>0215-31</v>
          </cell>
          <cell r="AE128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129">
          <cell r="A129" t="str">
            <v>216-31</v>
          </cell>
          <cell r="B129">
            <v>4037</v>
          </cell>
          <cell r="C129" t="str">
            <v>DE.1.0.7.0</v>
          </cell>
          <cell r="D129" t="str">
            <v>204:233062</v>
          </cell>
          <cell r="E129">
            <v>42582.78402777778</v>
          </cell>
          <cell r="F129">
            <v>42582.785057870373</v>
          </cell>
          <cell r="G129">
            <v>1</v>
          </cell>
          <cell r="H129" t="str">
            <v>204:229</v>
          </cell>
          <cell r="I129">
            <v>42582.81590277778</v>
          </cell>
          <cell r="J129">
            <v>1</v>
          </cell>
          <cell r="K129" t="str">
            <v>4037/4038</v>
          </cell>
          <cell r="L129" t="str">
            <v>STORY</v>
          </cell>
          <cell r="M129">
            <v>3.0844907407299615E-2</v>
          </cell>
          <cell r="N129">
            <v>44.416666666511446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https://search-rtdc-monitor-bjffxe2xuh6vdkpspy63sjmuny.us-east-1.es.amazonaws.com/_plugin/kibana/#/discover/Steve-Slow-Train-Analysis-(2080s-and-2083s)?_g=(refreshInterval:(display:Off,section:0,value:0),time:(from:'2016-07-31 17:49:00-0600',mode:absolute,to:'2016-07-31 20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9" t="str">
            <v>N</v>
          </cell>
          <cell r="X129">
            <v>1</v>
          </cell>
          <cell r="Y129">
            <v>23.3062</v>
          </cell>
          <cell r="Z129">
            <v>2.29E-2</v>
          </cell>
          <cell r="AA129">
            <v>23.283300000000001</v>
          </cell>
          <cell r="AB129" t="e">
            <v>#N/A</v>
          </cell>
          <cell r="AC129" t="e">
            <v>#N/A</v>
          </cell>
          <cell r="AD129" t="str">
            <v>0216-31</v>
          </cell>
          <cell r="AE129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130">
          <cell r="A130" t="str">
            <v>217-31</v>
          </cell>
          <cell r="B130">
            <v>4027</v>
          </cell>
          <cell r="C130" t="str">
            <v>DE.1.0.7.0</v>
          </cell>
          <cell r="D130" t="str">
            <v>204:477</v>
          </cell>
          <cell r="E130">
            <v>42582.756585648145</v>
          </cell>
          <cell r="F130">
            <v>42582.757476851853</v>
          </cell>
          <cell r="G130">
            <v>1</v>
          </cell>
          <cell r="H130" t="str">
            <v>204:233319</v>
          </cell>
          <cell r="I130">
            <v>42582.758784722224</v>
          </cell>
          <cell r="J130">
            <v>0</v>
          </cell>
          <cell r="K130" t="str">
            <v>4027/4028</v>
          </cell>
          <cell r="L130" t="str">
            <v>KILLION</v>
          </cell>
          <cell r="M130">
            <v>1.3078703705104999E-3</v>
          </cell>
          <cell r="P130">
            <v>1.8833333335351199</v>
          </cell>
          <cell r="R130" t="str">
            <v>Onboard in-route failure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https://search-rtdc-monitor-bjffxe2xuh6vdkpspy63sjmuny.us-east-1.es.amazonaws.com/_plugin/kibana/#/discover/Steve-Slow-Train-Analysis-(2080s-and-2083s)?_g=(refreshInterval:(display:Off,section:0,value:0),time:(from:'2016-07-31 17:09:29-0600',mode:absolute,to:'2016-07-31 19:12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0" t="str">
            <v>N</v>
          </cell>
          <cell r="X130">
            <v>1</v>
          </cell>
          <cell r="Y130">
            <v>4.7699999999999999E-2</v>
          </cell>
          <cell r="Z130">
            <v>23.331900000000001</v>
          </cell>
          <cell r="AA130">
            <v>23.284200000000002</v>
          </cell>
          <cell r="AB130" t="e">
            <v>#N/A</v>
          </cell>
          <cell r="AC130" t="e">
            <v>#N/A</v>
          </cell>
          <cell r="AD130" t="str">
            <v>0217-31</v>
          </cell>
          <cell r="AE130" t="str">
            <v>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 &amp; 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</v>
          </cell>
        </row>
        <row r="131">
          <cell r="A131" t="str">
            <v>218-31</v>
          </cell>
          <cell r="B131">
            <v>4028</v>
          </cell>
          <cell r="C131" t="str">
            <v>DE.1.0.7.0</v>
          </cell>
          <cell r="D131" t="str">
            <v>204:477</v>
          </cell>
          <cell r="E131">
            <v>42582.756585648145</v>
          </cell>
          <cell r="F131" t="str">
            <v>?</v>
          </cell>
          <cell r="G131">
            <v>1</v>
          </cell>
          <cell r="H131" t="str">
            <v>204:233319</v>
          </cell>
          <cell r="I131" t="str">
            <v>?</v>
          </cell>
          <cell r="J131">
            <v>0</v>
          </cell>
          <cell r="K131" t="str">
            <v>4027/4028</v>
          </cell>
          <cell r="L131" t="e">
            <v>#N/A</v>
          </cell>
          <cell r="M131" t="e">
            <v>#VALUE!</v>
          </cell>
          <cell r="P131">
            <v>1</v>
          </cell>
          <cell r="R131" t="str">
            <v>Did not initialize</v>
          </cell>
          <cell r="S131">
            <v>0</v>
          </cell>
          <cell r="T131" t="str">
            <v>Southbound</v>
          </cell>
          <cell r="U131">
            <v>0</v>
          </cell>
          <cell r="V131" t="e">
            <v>#VALUE!</v>
          </cell>
          <cell r="W131" t="str">
            <v>N</v>
          </cell>
          <cell r="X131">
            <v>1</v>
          </cell>
          <cell r="Y131">
            <v>4.7699999999999999E-2</v>
          </cell>
          <cell r="Z131">
            <v>23.331900000000001</v>
          </cell>
          <cell r="AA131">
            <v>23.284200000000002</v>
          </cell>
          <cell r="AB131" t="e">
            <v>#N/A</v>
          </cell>
          <cell r="AC131" t="e">
            <v>#N/A</v>
          </cell>
          <cell r="AD131" t="str">
            <v>0218-31</v>
          </cell>
          <cell r="AE131" t="e">
            <v>#VALUE!</v>
          </cell>
        </row>
        <row r="132">
          <cell r="A132" t="str">
            <v>219-31</v>
          </cell>
          <cell r="B132">
            <v>4040</v>
          </cell>
          <cell r="C132" t="str">
            <v>DE.1.0.7.0</v>
          </cell>
          <cell r="D132" t="str">
            <v>204:460</v>
          </cell>
          <cell r="E132">
            <v>42582.76840277778</v>
          </cell>
          <cell r="F132">
            <v>42582.770405092589</v>
          </cell>
          <cell r="G132">
            <v>2</v>
          </cell>
          <cell r="H132" t="str">
            <v>204:233306</v>
          </cell>
          <cell r="I132">
            <v>42582.795914351853</v>
          </cell>
          <cell r="J132">
            <v>0</v>
          </cell>
          <cell r="K132" t="str">
            <v>4039/4040</v>
          </cell>
          <cell r="L132" t="str">
            <v>CHANDLER</v>
          </cell>
          <cell r="M132">
            <v>2.5509259263344575E-2</v>
          </cell>
          <cell r="N132">
            <v>36.733333339216188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https://search-rtdc-monitor-bjffxe2xuh6vdkpspy63sjmuny.us-east-1.es.amazonaws.com/_plugin/kibana/#/discover/Steve-Slow-Train-Analysis-(2080s-and-2083s)?_g=(refreshInterval:(display:Off,section:0,value:0),time:(from:'2016-07-31 17:26:30-0600',mode:absolute,to:'2016-07-31 20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2" t="str">
            <v>N</v>
          </cell>
          <cell r="X132">
            <v>1</v>
          </cell>
          <cell r="Y132">
            <v>4.5999999999999999E-2</v>
          </cell>
          <cell r="Z132">
            <v>23.3306</v>
          </cell>
          <cell r="AA132">
            <v>23.284600000000001</v>
          </cell>
          <cell r="AB132" t="e">
            <v>#N/A</v>
          </cell>
          <cell r="AC132" t="e">
            <v>#N/A</v>
          </cell>
          <cell r="AD132" t="str">
            <v>0219-31</v>
          </cell>
          <cell r="AE132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133">
          <cell r="A133" t="str">
            <v>220-31</v>
          </cell>
          <cell r="B133">
            <v>4039</v>
          </cell>
          <cell r="C133" t="str">
            <v>DE.1.0.7.0</v>
          </cell>
          <cell r="D133" t="str">
            <v>204:232991</v>
          </cell>
          <cell r="E133">
            <v>42582.80840277778</v>
          </cell>
          <cell r="F133">
            <v>42582.809733796297</v>
          </cell>
          <cell r="G133">
            <v>1</v>
          </cell>
          <cell r="H133" t="str">
            <v>204:185</v>
          </cell>
          <cell r="I133">
            <v>42582.836851851855</v>
          </cell>
          <cell r="J133">
            <v>0</v>
          </cell>
          <cell r="K133" t="str">
            <v>4039/4040</v>
          </cell>
          <cell r="L133" t="str">
            <v>CHANDLER</v>
          </cell>
          <cell r="M133">
            <v>2.7118055557366461E-2</v>
          </cell>
          <cell r="N133">
            <v>39.050000002607703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https://search-rtdc-monitor-bjffxe2xuh6vdkpspy63sjmuny.us-east-1.es.amazonaws.com/_plugin/kibana/#/discover/Steve-Slow-Train-Analysis-(2080s-and-2083s)?_g=(refreshInterval:(display:Off,section:0,value:0),time:(from:'2016-07-31 18:24:06-0600',mode:absolute,to:'2016-07-31 21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3" t="str">
            <v>N</v>
          </cell>
          <cell r="X133">
            <v>1</v>
          </cell>
          <cell r="Y133">
            <v>23.299099999999999</v>
          </cell>
          <cell r="Z133">
            <v>1.8499999999999999E-2</v>
          </cell>
          <cell r="AA133">
            <v>23.2806</v>
          </cell>
          <cell r="AB133" t="e">
            <v>#N/A</v>
          </cell>
          <cell r="AC133" t="e">
            <v>#N/A</v>
          </cell>
          <cell r="AD133" t="str">
            <v>0220-31</v>
          </cell>
          <cell r="AE133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134">
          <cell r="A134" t="str">
            <v>221-31</v>
          </cell>
          <cell r="B134">
            <v>4020</v>
          </cell>
          <cell r="C134" t="str">
            <v>DE.1.0.7.0</v>
          </cell>
          <cell r="D134" t="str">
            <v>204:458</v>
          </cell>
          <cell r="E134">
            <v>42582.787199074075</v>
          </cell>
          <cell r="F134">
            <v>42582.788159722222</v>
          </cell>
          <cell r="G134">
            <v>1</v>
          </cell>
          <cell r="H134" t="str">
            <v>204:233306</v>
          </cell>
          <cell r="I134">
            <v>42582.817361111112</v>
          </cell>
          <cell r="J134">
            <v>0</v>
          </cell>
          <cell r="K134" t="str">
            <v>4019/4020</v>
          </cell>
          <cell r="L134" t="str">
            <v>LEVERE</v>
          </cell>
          <cell r="M134">
            <v>2.920138889021473E-2</v>
          </cell>
          <cell r="N134">
            <v>42.050000001909211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https://search-rtdc-monitor-bjffxe2xuh6vdkpspy63sjmuny.us-east-1.es.amazonaws.com/_plugin/kibana/#/discover/Steve-Slow-Train-Analysis-(2080s-and-2083s)?_g=(refreshInterval:(display:Off,section:0,value:0),time:(from:'2016-07-31 17:53:34-0600',mode:absolute,to:'2016-07-31 20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4" t="str">
            <v>N</v>
          </cell>
          <cell r="X134">
            <v>1</v>
          </cell>
          <cell r="Y134">
            <v>4.58E-2</v>
          </cell>
          <cell r="Z134">
            <v>23.3306</v>
          </cell>
          <cell r="AA134">
            <v>23.284800000000001</v>
          </cell>
          <cell r="AB134" t="e">
            <v>#N/A</v>
          </cell>
          <cell r="AC134" t="e">
            <v>#N/A</v>
          </cell>
          <cell r="AD134" t="str">
            <v>0221-31</v>
          </cell>
          <cell r="AE134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135">
          <cell r="A135" t="str">
            <v>222-31</v>
          </cell>
          <cell r="B135">
            <v>4019</v>
          </cell>
          <cell r="C135" t="str">
            <v>DE.1.0.7.0</v>
          </cell>
          <cell r="D135" t="str">
            <v>204:232993</v>
          </cell>
          <cell r="E135">
            <v>42582.821458333332</v>
          </cell>
          <cell r="F135">
            <v>42582.822500000002</v>
          </cell>
          <cell r="G135">
            <v>1</v>
          </cell>
          <cell r="H135" t="str">
            <v>204:176</v>
          </cell>
          <cell r="I135">
            <v>42582.858356481483</v>
          </cell>
          <cell r="J135">
            <v>0</v>
          </cell>
          <cell r="K135" t="str">
            <v>4019/4020</v>
          </cell>
          <cell r="L135" t="str">
            <v>LEVERE</v>
          </cell>
          <cell r="M135">
            <v>3.5856481481459923E-2</v>
          </cell>
          <cell r="N135">
            <v>51.633333333302289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https://search-rtdc-monitor-bjffxe2xuh6vdkpspy63sjmuny.us-east-1.es.amazonaws.com/_plugin/kibana/#/discover/Steve-Slow-Train-Analysis-(2080s-and-2083s)?_g=(refreshInterval:(display:Off,section:0,value:0),time:(from:'2016-07-31 18:42:54-0600',mode:absolute,to:'2016-07-31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5" t="str">
            <v>N</v>
          </cell>
          <cell r="X135">
            <v>1</v>
          </cell>
          <cell r="Y135">
            <v>23.299299999999999</v>
          </cell>
          <cell r="Z135">
            <v>1.7600000000000001E-2</v>
          </cell>
          <cell r="AA135">
            <v>23.281699999999997</v>
          </cell>
          <cell r="AB135" t="e">
            <v>#N/A</v>
          </cell>
          <cell r="AC135" t="e">
            <v>#N/A</v>
          </cell>
          <cell r="AD135" t="str">
            <v>0222-31</v>
          </cell>
          <cell r="AE135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136">
          <cell r="A136" t="str">
            <v>223-31</v>
          </cell>
          <cell r="B136">
            <v>4031</v>
          </cell>
          <cell r="C136" t="str">
            <v>DE.1.0.7.0</v>
          </cell>
          <cell r="D136" t="str">
            <v>204:504</v>
          </cell>
          <cell r="E136">
            <v>42582.808668981481</v>
          </cell>
          <cell r="F136">
            <v>42582.810335648152</v>
          </cell>
          <cell r="G136">
            <v>2</v>
          </cell>
          <cell r="H136" t="str">
            <v>204:233291</v>
          </cell>
          <cell r="I136">
            <v>42582.838506944441</v>
          </cell>
          <cell r="J136">
            <v>0</v>
          </cell>
          <cell r="K136" t="str">
            <v>4031/4032</v>
          </cell>
          <cell r="L136" t="str">
            <v>STAMBAUGH</v>
          </cell>
          <cell r="M136">
            <v>2.8171296289656311E-2</v>
          </cell>
          <cell r="N136">
            <v>40.566666657105088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https://search-rtdc-monitor-bjffxe2xuh6vdkpspy63sjmuny.us-east-1.es.amazonaws.com/_plugin/kibana/#/discover/Steve-Slow-Train-Analysis-(2080s-and-2083s)?_g=(refreshInterval:(display:Off,section:0,value:0),time:(from:'2016-07-31 18:24:29-0600',mode:absolute,to:'2016-07-31 21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6" t="str">
            <v>N</v>
          </cell>
          <cell r="X136">
            <v>1</v>
          </cell>
          <cell r="Y136">
            <v>5.04E-2</v>
          </cell>
          <cell r="Z136">
            <v>23.3291</v>
          </cell>
          <cell r="AA136">
            <v>23.278700000000001</v>
          </cell>
          <cell r="AB136" t="e">
            <v>#N/A</v>
          </cell>
          <cell r="AC136" t="e">
            <v>#N/A</v>
          </cell>
          <cell r="AD136" t="str">
            <v>0223-31</v>
          </cell>
          <cell r="AE136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137">
          <cell r="A137" t="str">
            <v>224-31</v>
          </cell>
          <cell r="B137">
            <v>4032</v>
          </cell>
          <cell r="C137" t="str">
            <v>DE.1.0.7.0</v>
          </cell>
          <cell r="D137" t="str">
            <v>204:232976</v>
          </cell>
          <cell r="E137">
            <v>42582.847361111111</v>
          </cell>
          <cell r="F137">
            <v>42582.848229166666</v>
          </cell>
          <cell r="G137">
            <v>1</v>
          </cell>
          <cell r="H137" t="str">
            <v>204:161</v>
          </cell>
          <cell r="I137">
            <v>42582.880266203705</v>
          </cell>
          <cell r="J137">
            <v>1</v>
          </cell>
          <cell r="K137" t="str">
            <v>4031/4032</v>
          </cell>
          <cell r="L137" t="str">
            <v>STAMBAUGH</v>
          </cell>
          <cell r="M137">
            <v>3.2037037039117422E-2</v>
          </cell>
          <cell r="N137">
            <v>46.133333336329088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https://search-rtdc-monitor-bjffxe2xuh6vdkpspy63sjmuny.us-east-1.es.amazonaws.com/_plugin/kibana/#/discover/Steve-Slow-Train-Analysis-(2080s-and-2083s)?_g=(refreshInterval:(display:Off,section:0,value:0),time:(from:'2016-07-31 19:20:12-0600',mode:absolute,to:'2016-07-31 22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7" t="str">
            <v>N</v>
          </cell>
          <cell r="X137">
            <v>1</v>
          </cell>
          <cell r="Y137">
            <v>23.297599999999999</v>
          </cell>
          <cell r="Z137">
            <v>1.61E-2</v>
          </cell>
          <cell r="AA137">
            <v>23.281499999999998</v>
          </cell>
          <cell r="AB137" t="e">
            <v>#N/A</v>
          </cell>
          <cell r="AC137" t="e">
            <v>#N/A</v>
          </cell>
          <cell r="AD137" t="str">
            <v>0224-31</v>
          </cell>
          <cell r="AE137" t="str">
    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    </cell>
        </row>
        <row r="138">
          <cell r="A138" t="str">
            <v>225-31</v>
          </cell>
          <cell r="B138">
            <v>4038</v>
          </cell>
          <cell r="C138" t="str">
            <v>DE.1.0.7.0</v>
          </cell>
          <cell r="D138" t="str">
            <v>204:553</v>
          </cell>
          <cell r="E138">
            <v>42582.829016203701</v>
          </cell>
          <cell r="F138">
            <v>42582.830254629633</v>
          </cell>
          <cell r="G138">
            <v>1</v>
          </cell>
          <cell r="H138" t="str">
            <v>204:233298</v>
          </cell>
          <cell r="I138">
            <v>42582.859548611108</v>
          </cell>
          <cell r="J138">
            <v>0</v>
          </cell>
          <cell r="K138" t="str">
            <v>4037/4038</v>
          </cell>
          <cell r="L138" t="str">
            <v>KILLION</v>
          </cell>
          <cell r="M138">
            <v>2.9293981475348119E-2</v>
          </cell>
          <cell r="N138">
            <v>42.183333324501291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https://search-rtdc-monitor-bjffxe2xuh6vdkpspy63sjmuny.us-east-1.es.amazonaws.com/_plugin/kibana/#/discover/Steve-Slow-Train-Analysis-(2080s-and-2083s)?_g=(refreshInterval:(display:Off,section:0,value:0),time:(from:'2016-07-31 18:53:47-0600',mode:absolute,to:'2016-07-31 21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8" t="str">
            <v>N</v>
          </cell>
          <cell r="X138">
            <v>1</v>
          </cell>
          <cell r="Y138">
            <v>5.5300000000000002E-2</v>
          </cell>
          <cell r="Z138">
            <v>23.329799999999999</v>
          </cell>
          <cell r="AA138">
            <v>23.2745</v>
          </cell>
          <cell r="AB138" t="e">
            <v>#N/A</v>
          </cell>
          <cell r="AC138" t="e">
            <v>#N/A</v>
          </cell>
          <cell r="AD138" t="str">
            <v>0225-31</v>
          </cell>
          <cell r="AE138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139">
          <cell r="A139" t="str">
            <v>226-31</v>
          </cell>
          <cell r="B139">
            <v>4037</v>
          </cell>
          <cell r="C139" t="str">
            <v>DE.1.0.7.0</v>
          </cell>
          <cell r="D139" t="str">
            <v>204:232974</v>
          </cell>
          <cell r="E139">
            <v>42582.865706018521</v>
          </cell>
          <cell r="F139">
            <v>42582.866909722223</v>
          </cell>
          <cell r="G139">
            <v>1</v>
          </cell>
          <cell r="H139" t="str">
            <v>204:169</v>
          </cell>
          <cell r="I139">
            <v>42582.902002314811</v>
          </cell>
          <cell r="J139">
            <v>0</v>
          </cell>
          <cell r="K139" t="str">
            <v>4037/4038</v>
          </cell>
          <cell r="L139" t="str">
            <v>KILLION</v>
          </cell>
          <cell r="M139">
            <v>3.5092592588625848E-2</v>
          </cell>
          <cell r="N139">
            <v>50.533333327621222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https://search-rtdc-monitor-bjffxe2xuh6vdkpspy63sjmuny.us-east-1.es.amazonaws.com/_plugin/kibana/#/discover/Steve-Slow-Train-Analysis-(2080s-and-2083s)?_g=(refreshInterval:(display:Off,section:0,value:0),time:(from:'2016-07-31 19:46:37-0600',mode:absolute,to:'2016-07-31 22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9" t="str">
            <v>N</v>
          </cell>
          <cell r="X139">
            <v>1</v>
          </cell>
          <cell r="Y139">
            <v>23.2974</v>
          </cell>
          <cell r="Z139">
            <v>1.6899999999999998E-2</v>
          </cell>
          <cell r="AA139">
            <v>23.2805</v>
          </cell>
          <cell r="AB139" t="e">
            <v>#N/A</v>
          </cell>
          <cell r="AC139" t="e">
            <v>#N/A</v>
          </cell>
          <cell r="AD139" t="str">
            <v>0226-31</v>
          </cell>
          <cell r="AE139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140">
          <cell r="A140" t="str">
            <v>227-31</v>
          </cell>
          <cell r="B140">
            <v>4040</v>
          </cell>
          <cell r="C140" t="str">
            <v>DE.1.0.7.0</v>
          </cell>
          <cell r="D140" t="str">
            <v>204:498</v>
          </cell>
          <cell r="E140">
            <v>42582.849918981483</v>
          </cell>
          <cell r="F140">
            <v>42582.850868055553</v>
          </cell>
          <cell r="G140">
            <v>1</v>
          </cell>
          <cell r="H140" t="str">
            <v>204:233302</v>
          </cell>
          <cell r="I140">
            <v>42582.880254629628</v>
          </cell>
          <cell r="J140">
            <v>0</v>
          </cell>
          <cell r="K140" t="str">
            <v>4039/4040</v>
          </cell>
          <cell r="L140" t="str">
            <v>CHANDLER</v>
          </cell>
          <cell r="M140">
            <v>2.9386574075033423E-2</v>
          </cell>
          <cell r="N140">
            <v>42.316666668048128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https://search-rtdc-monitor-bjffxe2xuh6vdkpspy63sjmuny.us-east-1.es.amazonaws.com/_plugin/kibana/#/discover/Steve-Slow-Train-Analysis-(2080s-and-2083s)?_g=(refreshInterval:(display:Off,section:0,value:0),time:(from:'2016-07-31 19:23:53-0600',mode:absolute,to:'2016-07-31 22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0" t="str">
            <v>N</v>
          </cell>
          <cell r="X140">
            <v>1</v>
          </cell>
          <cell r="Y140">
            <v>4.9799999999999997E-2</v>
          </cell>
          <cell r="Z140">
            <v>23.330200000000001</v>
          </cell>
          <cell r="AA140">
            <v>23.2804</v>
          </cell>
          <cell r="AB140" t="e">
            <v>#N/A</v>
          </cell>
          <cell r="AC140" t="e">
            <v>#N/A</v>
          </cell>
          <cell r="AD140" t="str">
            <v>0227-31</v>
          </cell>
          <cell r="AE140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141">
          <cell r="A141" t="str">
            <v>228-31</v>
          </cell>
          <cell r="B141">
            <v>4039</v>
          </cell>
          <cell r="C141" t="str">
            <v>DE.1.0.7.0</v>
          </cell>
          <cell r="D141" t="str">
            <v>204:232981</v>
          </cell>
          <cell r="E141">
            <v>42582.890127314815</v>
          </cell>
          <cell r="F141">
            <v>42582.891342592593</v>
          </cell>
          <cell r="G141">
            <v>1</v>
          </cell>
          <cell r="H141" t="str">
            <v>204:169</v>
          </cell>
          <cell r="I141">
            <v>42582.920729166668</v>
          </cell>
          <cell r="J141">
            <v>0</v>
          </cell>
          <cell r="K141" t="str">
            <v>4039/4040</v>
          </cell>
          <cell r="L141" t="str">
            <v>CHANDLER</v>
          </cell>
          <cell r="M141">
            <v>2.9386574075033423E-2</v>
          </cell>
          <cell r="N141">
            <v>42.316666668048128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https://search-rtdc-monitor-bjffxe2xuh6vdkpspy63sjmuny.us-east-1.es.amazonaws.com/_plugin/kibana/#/discover/Steve-Slow-Train-Analysis-(2080s-and-2083s)?_g=(refreshInterval:(display:Off,section:0,value:0),time:(from:'2016-07-31 20:21:47-0600',mode:absolute,to:'2016-07-31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1" t="str">
            <v>N</v>
          </cell>
          <cell r="X141">
            <v>1</v>
          </cell>
          <cell r="Y141">
            <v>23.298100000000002</v>
          </cell>
          <cell r="Z141">
            <v>1.6899999999999998E-2</v>
          </cell>
          <cell r="AA141">
            <v>23.281200000000002</v>
          </cell>
          <cell r="AB141" t="e">
            <v>#N/A</v>
          </cell>
          <cell r="AC141" t="e">
            <v>#N/A</v>
          </cell>
          <cell r="AD141" t="str">
            <v>0228-31</v>
          </cell>
          <cell r="AE141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142">
          <cell r="A142" t="str">
            <v>229-31</v>
          </cell>
          <cell r="B142">
            <v>4020</v>
          </cell>
          <cell r="C142" t="str">
            <v>DE.1.0.7.0</v>
          </cell>
          <cell r="D142" t="str">
            <v>204:480</v>
          </cell>
          <cell r="E142">
            <v>42582.869293981479</v>
          </cell>
          <cell r="F142">
            <v>42582.873460648145</v>
          </cell>
          <cell r="G142">
            <v>6</v>
          </cell>
          <cell r="H142" t="str">
            <v>204:233297</v>
          </cell>
          <cell r="I142">
            <v>42582.901018518518</v>
          </cell>
          <cell r="J142">
            <v>0</v>
          </cell>
          <cell r="K142" t="str">
            <v>4019/4020</v>
          </cell>
          <cell r="L142" t="str">
            <v>LEVERE</v>
          </cell>
          <cell r="M142">
            <v>2.7557870373129845E-2</v>
          </cell>
          <cell r="N142">
            <v>39.683333337306976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https://search-rtdc-monitor-bjffxe2xuh6vdkpspy63sjmuny.us-east-1.es.amazonaws.com/_plugin/kibana/#/discover/Steve-Slow-Train-Analysis-(2080s-and-2083s)?_g=(refreshInterval:(display:Off,section:0,value:0),time:(from:'2016-07-31 19:51:47-0600',mode:absolute,to:'2016-07-31 22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2" t="str">
            <v>N</v>
          </cell>
          <cell r="X142">
            <v>1</v>
          </cell>
          <cell r="Y142">
            <v>4.8000000000000001E-2</v>
          </cell>
          <cell r="Z142">
            <v>23.329699999999999</v>
          </cell>
          <cell r="AA142">
            <v>23.281700000000001</v>
          </cell>
          <cell r="AB142" t="e">
            <v>#N/A</v>
          </cell>
          <cell r="AC142" t="e">
            <v>#N/A</v>
          </cell>
          <cell r="AD142" t="str">
            <v>0229-31</v>
          </cell>
          <cell r="AE142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143">
          <cell r="A143" t="str">
            <v>230-31</v>
          </cell>
          <cell r="B143">
            <v>4019</v>
          </cell>
          <cell r="C143" t="str">
            <v>DE.1.0.7.0</v>
          </cell>
          <cell r="D143" t="str">
            <v>204:232985</v>
          </cell>
          <cell r="E143">
            <v>42582.908541666664</v>
          </cell>
          <cell r="F143">
            <v>42582.909456018519</v>
          </cell>
          <cell r="G143">
            <v>1</v>
          </cell>
          <cell r="H143" t="str">
            <v>204:141</v>
          </cell>
          <cell r="I143">
            <v>42582.943136574075</v>
          </cell>
          <cell r="J143">
            <v>0</v>
          </cell>
          <cell r="K143" t="str">
            <v>4019/4020</v>
          </cell>
          <cell r="L143" t="str">
            <v>LEVERE</v>
          </cell>
          <cell r="M143">
            <v>3.3680555556202307E-2</v>
          </cell>
          <cell r="N143">
            <v>48.500000000931323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https://search-rtdc-monitor-bjffxe2xuh6vdkpspy63sjmuny.us-east-1.es.amazonaws.com/_plugin/kibana/#/discover/Steve-Slow-Train-Analysis-(2080s-and-2083s)?_g=(refreshInterval:(display:Off,section:0,value:0),time:(from:'2016-07-31 20:48:18-0600',mode:absolute,to:'2016-07-31 23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3" t="str">
            <v>N</v>
          </cell>
          <cell r="X143">
            <v>1</v>
          </cell>
          <cell r="Y143">
            <v>23.298500000000001</v>
          </cell>
          <cell r="Z143">
            <v>1.41E-2</v>
          </cell>
          <cell r="AA143">
            <v>23.284400000000002</v>
          </cell>
          <cell r="AB143" t="e">
            <v>#N/A</v>
          </cell>
          <cell r="AC143" t="e">
            <v>#N/A</v>
          </cell>
          <cell r="AD143" t="str">
            <v>0230-31</v>
          </cell>
          <cell r="AE143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144">
          <cell r="A144" t="str">
            <v>231-31</v>
          </cell>
          <cell r="B144">
            <v>4031</v>
          </cell>
          <cell r="C144" t="str">
            <v>DE.1.0.7.0</v>
          </cell>
          <cell r="D144" t="str">
            <v>204:440</v>
          </cell>
          <cell r="E144">
            <v>42582.893287037034</v>
          </cell>
          <cell r="F144">
            <v>42582.894074074073</v>
          </cell>
          <cell r="G144">
            <v>1</v>
          </cell>
          <cell r="H144" t="str">
            <v>204:233314</v>
          </cell>
          <cell r="I144">
            <v>42582.922662037039</v>
          </cell>
          <cell r="J144">
            <v>0</v>
          </cell>
          <cell r="K144" t="str">
            <v>4031/4032</v>
          </cell>
          <cell r="L144" t="str">
            <v>STAMBAUGH</v>
          </cell>
          <cell r="M144">
            <v>2.8587962966412306E-2</v>
          </cell>
          <cell r="N144">
            <v>41.16666667163372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https://search-rtdc-monitor-bjffxe2xuh6vdkpspy63sjmuny.us-east-1.es.amazonaws.com/_plugin/kibana/#/discover/Steve-Slow-Train-Analysis-(2080s-and-2083s)?_g=(refreshInterval:(display:Off,section:0,value:0),time:(from:'2016-07-31 20:26:20-0600',mode:absolute,to:'2016-07-31 23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4" t="str">
            <v>N</v>
          </cell>
          <cell r="X144">
            <v>1</v>
          </cell>
          <cell r="Y144">
            <v>4.3999999999999997E-2</v>
          </cell>
          <cell r="Z144">
            <v>23.331399999999999</v>
          </cell>
          <cell r="AA144">
            <v>23.287399999999998</v>
          </cell>
          <cell r="AB144" t="e">
            <v>#N/A</v>
          </cell>
          <cell r="AC144" t="e">
            <v>#N/A</v>
          </cell>
          <cell r="AD144" t="str">
            <v>0231-31</v>
          </cell>
          <cell r="AE144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145">
          <cell r="A145" t="str">
            <v>232-31</v>
          </cell>
          <cell r="B145">
            <v>4032</v>
          </cell>
          <cell r="C145" t="str">
            <v>DE.1.0.7.0</v>
          </cell>
          <cell r="D145" t="str">
            <v>204:232994</v>
          </cell>
          <cell r="E145">
            <v>42582.927546296298</v>
          </cell>
          <cell r="F145">
            <v>42582.929409722223</v>
          </cell>
          <cell r="G145">
            <v>2</v>
          </cell>
          <cell r="H145" t="str">
            <v>204:160</v>
          </cell>
          <cell r="I145">
            <v>42582.962754629632</v>
          </cell>
          <cell r="J145">
            <v>0</v>
          </cell>
          <cell r="K145" t="str">
            <v>4031/4032</v>
          </cell>
          <cell r="L145" t="str">
            <v>STAMBAUGH</v>
          </cell>
          <cell r="M145">
            <v>3.3344907409627922E-2</v>
          </cell>
          <cell r="N145">
            <v>48.016666669864208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https://search-rtdc-monitor-bjffxe2xuh6vdkpspy63sjmuny.us-east-1.es.amazonaws.com/_plugin/kibana/#/discover/Steve-Slow-Train-Analysis-(2080s-and-2083s)?_g=(refreshInterval:(display:Off,section:0,value:0),time:(from:'2016-07-31 21:15:40-0600',mode:absolute,to:'2016-08-01 00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5" t="str">
            <v>N</v>
          </cell>
          <cell r="X145">
            <v>1</v>
          </cell>
          <cell r="Y145">
            <v>23.299399999999999</v>
          </cell>
          <cell r="Z145">
            <v>1.6E-2</v>
          </cell>
          <cell r="AA145">
            <v>23.2834</v>
          </cell>
          <cell r="AB145" t="e">
            <v>#N/A</v>
          </cell>
          <cell r="AC145" t="e">
            <v>#N/A</v>
          </cell>
          <cell r="AD145" t="str">
            <v>0232-31</v>
          </cell>
          <cell r="AE145" t="str">
    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    </cell>
        </row>
        <row r="146">
          <cell r="A146" t="str">
            <v>233-31</v>
          </cell>
          <cell r="B146">
            <v>4038</v>
          </cell>
          <cell r="C146" t="str">
            <v>DE.1.0.7.0</v>
          </cell>
          <cell r="D146" t="str">
            <v>204:460</v>
          </cell>
          <cell r="E146">
            <v>42582.910995370374</v>
          </cell>
          <cell r="F146">
            <v>42582.911805555559</v>
          </cell>
          <cell r="G146">
            <v>1</v>
          </cell>
          <cell r="H146" t="str">
            <v>204:233312</v>
          </cell>
          <cell r="I146">
            <v>42582.942233796297</v>
          </cell>
          <cell r="J146">
            <v>0</v>
          </cell>
          <cell r="K146" t="str">
            <v>4037/4038</v>
          </cell>
          <cell r="L146" t="str">
            <v>KILLION</v>
          </cell>
          <cell r="M146">
            <v>3.0428240737819578E-2</v>
          </cell>
          <cell r="N146">
            <v>43.816666662460193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https://search-rtdc-monitor-bjffxe2xuh6vdkpspy63sjmuny.us-east-1.es.amazonaws.com/_plugin/kibana/#/discover/Steve-Slow-Train-Analysis-(2080s-and-2083s)?_g=(refreshInterval:(display:Off,section:0,value:0),time:(from:'2016-07-31 20:51:50-0600',mode:absolute,to:'2016-07-31 23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6" t="str">
            <v>N</v>
          </cell>
          <cell r="X146">
            <v>1</v>
          </cell>
          <cell r="Y146">
            <v>4.5999999999999999E-2</v>
          </cell>
          <cell r="Z146">
            <v>23.331199999999999</v>
          </cell>
          <cell r="AA146">
            <v>23.2852</v>
          </cell>
          <cell r="AB146" t="e">
            <v>#N/A</v>
          </cell>
          <cell r="AC146" t="e">
            <v>#N/A</v>
          </cell>
          <cell r="AD146" t="str">
            <v>0233-31</v>
          </cell>
          <cell r="AE146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147">
          <cell r="A147" t="str">
            <v>234-31</v>
          </cell>
          <cell r="B147">
            <v>4037</v>
          </cell>
          <cell r="C147" t="str">
            <v>DE.1.0.7.0</v>
          </cell>
          <cell r="D147" t="str">
            <v>204:232975</v>
          </cell>
          <cell r="E147">
            <v>42582.944756944446</v>
          </cell>
          <cell r="F147">
            <v>42582.945601851854</v>
          </cell>
          <cell r="G147">
            <v>1</v>
          </cell>
          <cell r="H147" t="str">
            <v>204:161</v>
          </cell>
          <cell r="I147">
            <v>42582.983796296299</v>
          </cell>
          <cell r="J147">
            <v>0</v>
          </cell>
          <cell r="K147" t="str">
            <v>4037/4038</v>
          </cell>
          <cell r="L147" t="str">
            <v>KILLION</v>
          </cell>
          <cell r="M147">
            <v>3.8194444445252884E-2</v>
          </cell>
          <cell r="N147">
            <v>55.000000001164153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https://search-rtdc-monitor-bjffxe2xuh6vdkpspy63sjmuny.us-east-1.es.amazonaws.com/_plugin/kibana/#/discover/Steve-Slow-Train-Analysis-(2080s-and-2083s)?_g=(refreshInterval:(display:Off,section:0,value:0),time:(from:'2016-07-31 21:40:27-0600',mode:absolute,to:'2016-08-01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7" t="str">
            <v>N</v>
          </cell>
          <cell r="X147">
            <v>1</v>
          </cell>
          <cell r="Y147">
            <v>23.297499999999999</v>
          </cell>
          <cell r="Z147">
            <v>1.61E-2</v>
          </cell>
          <cell r="AA147">
            <v>23.281399999999998</v>
          </cell>
          <cell r="AB147" t="e">
            <v>#N/A</v>
          </cell>
          <cell r="AC147" t="e">
            <v>#N/A</v>
          </cell>
          <cell r="AD147" t="str">
            <v>0234-31</v>
          </cell>
          <cell r="AE147" t="str">
    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    </cell>
        </row>
        <row r="148">
          <cell r="A148" t="str">
            <v>235-31</v>
          </cell>
          <cell r="B148">
            <v>4040</v>
          </cell>
          <cell r="C148" t="str">
            <v>DE.1.0.7.0</v>
          </cell>
          <cell r="D148" t="str">
            <v>204:460</v>
          </cell>
          <cell r="E148">
            <v>42582.935752314814</v>
          </cell>
          <cell r="F148">
            <v>42582.936863425923</v>
          </cell>
          <cell r="G148">
            <v>1</v>
          </cell>
          <cell r="H148" t="str">
            <v>204:233289</v>
          </cell>
          <cell r="I148">
            <v>42582.963402777779</v>
          </cell>
          <cell r="J148">
            <v>0</v>
          </cell>
          <cell r="K148" t="str">
            <v>4039/4040</v>
          </cell>
          <cell r="L148" t="str">
            <v>CHANDLER</v>
          </cell>
          <cell r="M148">
            <v>2.6539351856627036E-2</v>
          </cell>
          <cell r="N148">
            <v>38.216666673542932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https://search-rtdc-monitor-bjffxe2xuh6vdkpspy63sjmuny.us-east-1.es.amazonaws.com/_plugin/kibana/#/discover/Steve-Slow-Train-Analysis-(2080s-and-2083s)?_g=(refreshInterval:(display:Off,section:0,value:0),time:(from:'2016-07-31 21:27:29-0600',mode:absolute,to:'2016-08-01 00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8" t="str">
            <v>N</v>
          </cell>
          <cell r="X148">
            <v>1</v>
          </cell>
          <cell r="Y148">
            <v>4.5999999999999999E-2</v>
          </cell>
          <cell r="Z148">
            <v>23.328900000000001</v>
          </cell>
          <cell r="AA148">
            <v>23.282900000000001</v>
          </cell>
          <cell r="AB148" t="e">
            <v>#N/A</v>
          </cell>
          <cell r="AC148" t="e">
            <v>#N/A</v>
          </cell>
          <cell r="AD148" t="str">
            <v>0235-31</v>
          </cell>
          <cell r="AE148" t="str">
    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    </cell>
        </row>
        <row r="149">
          <cell r="A149" t="str">
            <v>236-31</v>
          </cell>
          <cell r="B149">
            <v>4039</v>
          </cell>
          <cell r="C149" t="str">
            <v>DE.1.0.7.0</v>
          </cell>
          <cell r="D149" t="str">
            <v>204:232971</v>
          </cell>
          <cell r="E149">
            <v>42582.975104166668</v>
          </cell>
          <cell r="F149">
            <v>42582.975844907407</v>
          </cell>
          <cell r="G149">
            <v>1</v>
          </cell>
          <cell r="H149" t="str">
            <v>204:203</v>
          </cell>
          <cell r="I149">
            <v>42583.006493055553</v>
          </cell>
          <cell r="J149">
            <v>0</v>
          </cell>
          <cell r="K149" t="str">
            <v>4039/4040</v>
          </cell>
          <cell r="L149" t="str">
            <v>CHANDLER</v>
          </cell>
          <cell r="M149">
            <v>3.0648148145701271E-2</v>
          </cell>
          <cell r="N149">
            <v>44.13333332980983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https://search-rtdc-monitor-bjffxe2xuh6vdkpspy63sjmuny.us-east-1.es.amazonaws.com/_plugin/kibana/#/discover/Steve-Slow-Train-Analysis-(2080s-and-2083s)?_g=(refreshInterval:(display:Off,section:0,value:0),time:(from:'2016-07-31 22:24:09-0600',mode:absolute,to:'2016-08-01 01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9" t="str">
            <v>N</v>
          </cell>
          <cell r="X149">
            <v>1</v>
          </cell>
          <cell r="Y149">
            <v>23.2971</v>
          </cell>
          <cell r="Z149">
            <v>2.0299999999999999E-2</v>
          </cell>
          <cell r="AA149">
            <v>23.276800000000001</v>
          </cell>
          <cell r="AB149" t="e">
            <v>#N/A</v>
          </cell>
          <cell r="AC149" t="e">
            <v>#N/A</v>
          </cell>
          <cell r="AD149" t="str">
            <v>0236-31</v>
          </cell>
          <cell r="AE149" t="str">
    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    </cell>
        </row>
        <row r="150">
          <cell r="A150" t="str">
            <v>237-31</v>
          </cell>
          <cell r="B150">
            <v>4020</v>
          </cell>
          <cell r="C150" t="str">
            <v>DE.1.0.7.0</v>
          </cell>
          <cell r="D150" t="str">
            <v>204:473</v>
          </cell>
          <cell r="E150">
            <v>42582.949745370373</v>
          </cell>
          <cell r="F150">
            <v>42582.950798611113</v>
          </cell>
          <cell r="G150">
            <v>1</v>
          </cell>
          <cell r="H150" t="str">
            <v>204:127842</v>
          </cell>
          <cell r="I150">
            <v>42582.97446759259</v>
          </cell>
          <cell r="J150">
            <v>1</v>
          </cell>
          <cell r="K150" t="str">
            <v>4019/4020</v>
          </cell>
          <cell r="L150" t="str">
            <v>LEVERE</v>
          </cell>
          <cell r="M150">
            <v>2.3668981477385387E-2</v>
          </cell>
          <cell r="P150">
            <v>34.083333327434957</v>
          </cell>
          <cell r="R150" t="str">
            <v>40th 2N premature downgrade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https://search-rtdc-monitor-bjffxe2xuh6vdkpspy63sjmuny.us-east-1.es.amazonaws.com/_plugin/kibana/#/discover/Steve-Slow-Train-Analysis-(2080s-and-2083s)?_g=(refreshInterval:(display:Off,section:0,value:0),time:(from:'2016-07-31 21:47:38-0600',mode:absolute,to:'2016-08-01 00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0" t="str">
            <v>Y</v>
          </cell>
          <cell r="X150">
            <v>1</v>
          </cell>
          <cell r="Y150">
            <v>4.7300000000000002E-2</v>
          </cell>
          <cell r="Z150">
            <v>12.7842</v>
          </cell>
          <cell r="AA150">
            <v>12.7369</v>
          </cell>
          <cell r="AB150" t="e">
            <v>#N/A</v>
          </cell>
          <cell r="AC150" t="e">
            <v>#N/A</v>
          </cell>
          <cell r="AD150" t="str">
            <v>0237-31</v>
          </cell>
          <cell r="AE150" t="str">
    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    </cell>
        </row>
        <row r="151">
          <cell r="A151" t="str">
            <v>238-31</v>
          </cell>
          <cell r="B151">
            <v>4019</v>
          </cell>
          <cell r="C151" t="str">
            <v>DE.1.0.7.0</v>
          </cell>
          <cell r="D151" t="str">
            <v>204:232971</v>
          </cell>
          <cell r="E151">
            <v>42582.991111111114</v>
          </cell>
          <cell r="F151">
            <v>42582.992199074077</v>
          </cell>
          <cell r="G151">
            <v>1</v>
          </cell>
          <cell r="H151" t="str">
            <v>204:154</v>
          </cell>
          <cell r="I151">
            <v>42583.025636574072</v>
          </cell>
          <cell r="J151">
            <v>0</v>
          </cell>
          <cell r="K151" t="str">
            <v>4019/4020</v>
          </cell>
          <cell r="L151" t="str">
            <v>LEVERE</v>
          </cell>
          <cell r="M151">
            <v>3.3437499994761311E-2</v>
          </cell>
          <cell r="N151">
            <v>48.149999992456287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https://search-rtdc-monitor-bjffxe2xuh6vdkpspy63sjmuny.us-east-1.es.amazonaws.com/_plugin/kibana/#/discover/Steve-Slow-Train-Analysis-(2080s-and-2083s)?_g=(refreshInterval:(display:Off,section:0,value:0),time:(from:'2016-07-31 22:47:12-0600',mode:absolute,to:'2016-08-01 01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1" t="str">
            <v>N</v>
          </cell>
          <cell r="X151">
            <v>1</v>
          </cell>
          <cell r="Y151">
            <v>23.2971</v>
          </cell>
          <cell r="Z151">
            <v>1.54E-2</v>
          </cell>
          <cell r="AA151">
            <v>23.281700000000001</v>
          </cell>
          <cell r="AB151" t="e">
            <v>#N/A</v>
          </cell>
          <cell r="AC151" t="e">
            <v>#N/A</v>
          </cell>
          <cell r="AD151" t="str">
            <v>0238-31</v>
          </cell>
          <cell r="AE151" t="str">
    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    </cell>
        </row>
        <row r="152">
          <cell r="A152" t="str">
            <v>239-31</v>
          </cell>
          <cell r="B152">
            <v>4031</v>
          </cell>
          <cell r="C152" t="str">
            <v>DE.1.0.7.0</v>
          </cell>
          <cell r="D152" t="str">
            <v>204:457</v>
          </cell>
          <cell r="E152">
            <v>42582.965127314812</v>
          </cell>
          <cell r="F152">
            <v>42582.966041666667</v>
          </cell>
          <cell r="G152">
            <v>1</v>
          </cell>
          <cell r="H152" t="str">
            <v>204:233301</v>
          </cell>
          <cell r="I152">
            <v>42583.004930555559</v>
          </cell>
          <cell r="J152">
            <v>0</v>
          </cell>
          <cell r="K152" t="str">
            <v>4031/4032</v>
          </cell>
          <cell r="L152" t="str">
            <v>STAMBAUGH</v>
          </cell>
          <cell r="M152">
            <v>3.888888889196096E-2</v>
          </cell>
          <cell r="N152">
            <v>56.000000004423782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https://search-rtdc-monitor-bjffxe2xuh6vdkpspy63sjmuny.us-east-1.es.amazonaws.com/_plugin/kibana/#/discover/Steve-Slow-Train-Analysis-(2080s-and-2083s)?_g=(refreshInterval:(display:Off,section:0,value:0),time:(from:'2016-07-31 22:09:47-0600',mode:absolute,to:'2016-08-01 01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2" t="str">
            <v>N</v>
          </cell>
          <cell r="X152">
            <v>1</v>
          </cell>
          <cell r="Y152">
            <v>4.5699999999999998E-2</v>
          </cell>
          <cell r="Z152">
            <v>23.330100000000002</v>
          </cell>
          <cell r="AA152">
            <v>23.284400000000002</v>
          </cell>
          <cell r="AB152" t="e">
            <v>#N/A</v>
          </cell>
          <cell r="AC152" t="e">
            <v>#N/A</v>
          </cell>
          <cell r="AD152" t="str">
            <v>0239-31</v>
          </cell>
          <cell r="AE152" t="str">
    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    </cell>
        </row>
        <row r="153">
          <cell r="A153" t="str">
            <v>240-31</v>
          </cell>
          <cell r="B153">
            <v>4032</v>
          </cell>
          <cell r="C153" t="str">
            <v>DE.1.0.7.0</v>
          </cell>
          <cell r="D153" t="str">
            <v>204:232984</v>
          </cell>
          <cell r="E153">
            <v>42583.013807870368</v>
          </cell>
          <cell r="F153">
            <v>42583.014548611114</v>
          </cell>
          <cell r="G153">
            <v>1</v>
          </cell>
          <cell r="H153" t="str">
            <v>204:178</v>
          </cell>
          <cell r="I153">
            <v>42583.045613425929</v>
          </cell>
          <cell r="J153">
            <v>0</v>
          </cell>
          <cell r="K153" t="str">
            <v>4031/4032</v>
          </cell>
          <cell r="L153" t="str">
            <v>STAMBAUGH</v>
          </cell>
          <cell r="M153">
            <v>3.1064814815181307E-2</v>
          </cell>
          <cell r="N153">
            <v>44.733333333861083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https://search-rtdc-monitor-bjffxe2xuh6vdkpspy63sjmuny.us-east-1.es.amazonaws.com/_plugin/kibana/#/discover/Steve-Slow-Train-Analysis-(2080s-and-2083s)?_g=(refreshInterval:(display:Off,section:0,value:0),time:(from:'2016-07-31 23:19:53-0600',mode:absolute,to:'2016-08-01 02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3" t="str">
            <v>N</v>
          </cell>
          <cell r="X153">
            <v>1</v>
          </cell>
          <cell r="Y153">
            <v>23.298400000000001</v>
          </cell>
          <cell r="Z153">
            <v>1.78E-2</v>
          </cell>
          <cell r="AA153">
            <v>23.2806</v>
          </cell>
          <cell r="AB153" t="e">
            <v>#N/A</v>
          </cell>
          <cell r="AC153" t="e">
            <v>#N/A</v>
          </cell>
          <cell r="AD153" t="str">
            <v>0240-31</v>
          </cell>
          <cell r="AE153" t="str">
            <v>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 &amp; aws s3 cp s3://rtdc.mdm.uploadarchive/RTDC4032/2016-08-02/ "C:\Users\stu\Documents\Analysis\2016-02-23 RTDC Observations"\RTDC4032\2016-08-02 --recursive &amp; "C:\Users\stu\Documents\GitHub\mrs-test-scripts\Headless Mode &amp; Sideloading\WalkAndUnGZ.bat" "C:\Users\stu\Documents\Analysis\2016-02-23 RTDC Observations"\RTDC4032\2016-08-02</v>
          </cell>
        </row>
        <row r="154">
          <cell r="A154" t="str">
            <v>241-31</v>
          </cell>
          <cell r="B154">
            <v>4038</v>
          </cell>
          <cell r="C154" t="str">
            <v>DE.1.0.7.0</v>
          </cell>
          <cell r="D154" t="str">
            <v>204:449</v>
          </cell>
          <cell r="E154">
            <v>42582.995567129627</v>
          </cell>
          <cell r="F154">
            <v>42582.996793981481</v>
          </cell>
          <cell r="G154">
            <v>1</v>
          </cell>
          <cell r="H154" t="str">
            <v>204:233284</v>
          </cell>
          <cell r="I154">
            <v>42583.025173611109</v>
          </cell>
          <cell r="J154">
            <v>0</v>
          </cell>
          <cell r="K154" t="str">
            <v>4037/4038</v>
          </cell>
          <cell r="L154" t="str">
            <v>KILLION</v>
          </cell>
          <cell r="M154">
            <v>2.8379629628034309E-2</v>
          </cell>
          <cell r="N154">
            <v>40.866666664369404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https://search-rtdc-monitor-bjffxe2xuh6vdkpspy63sjmuny.us-east-1.es.amazonaws.com/_plugin/kibana/#/discover/Steve-Slow-Train-Analysis-(2080s-and-2083s)?_g=(refreshInterval:(display:Off,section:0,value:0),time:(from:'2016-07-31 22:53:37-0600',mode:absolute,to:'2016-08-01 01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4" t="str">
            <v>N</v>
          </cell>
          <cell r="X154">
            <v>1</v>
          </cell>
          <cell r="Y154">
            <v>4.4900000000000002E-2</v>
          </cell>
          <cell r="Z154">
            <v>23.328399999999998</v>
          </cell>
          <cell r="AA154">
            <v>23.2835</v>
          </cell>
          <cell r="AB154" t="e">
            <v>#N/A</v>
          </cell>
          <cell r="AC154" t="e">
            <v>#N/A</v>
          </cell>
          <cell r="AD154" t="str">
            <v>0241-31</v>
          </cell>
          <cell r="AE154" t="str">
    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    </cell>
        </row>
        <row r="155">
          <cell r="A155" t="str">
            <v>242-31</v>
          </cell>
          <cell r="B155">
            <v>4037</v>
          </cell>
          <cell r="C155" t="str">
            <v>DE.1.0.7.0</v>
          </cell>
          <cell r="D155" t="str">
            <v>204:232957</v>
          </cell>
          <cell r="E155">
            <v>42583.026388888888</v>
          </cell>
          <cell r="F155">
            <v>42583.027256944442</v>
          </cell>
          <cell r="G155">
            <v>1</v>
          </cell>
          <cell r="H155" t="str">
            <v>204:154</v>
          </cell>
          <cell r="I155">
            <v>42583.066319444442</v>
          </cell>
          <cell r="J155">
            <v>0</v>
          </cell>
          <cell r="K155" t="str">
            <v>4037/4038</v>
          </cell>
          <cell r="L155" t="str">
            <v>KILLION</v>
          </cell>
          <cell r="M155">
            <v>3.90625E-2</v>
          </cell>
          <cell r="N155">
            <v>56.25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https://search-rtdc-monitor-bjffxe2xuh6vdkpspy63sjmuny.us-east-1.es.amazonaws.com/_plugin/kibana/#/discover/Steve-Slow-Train-Analysis-(2080s-and-2083s)?_g=(refreshInterval:(display:Off,section:0,value:0),time:(from:'2016-07-31 23:38:00-0600',mode:absolute,to:'2016-08-01 02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5" t="str">
            <v>N</v>
          </cell>
          <cell r="X155">
            <v>1</v>
          </cell>
          <cell r="Y155">
            <v>23.2957</v>
          </cell>
          <cell r="Z155">
            <v>1.54E-2</v>
          </cell>
          <cell r="AA155">
            <v>23.2803</v>
          </cell>
          <cell r="AB155" t="e">
            <v>#N/A</v>
          </cell>
          <cell r="AC155" t="e">
            <v>#N/A</v>
          </cell>
          <cell r="AD155" t="str">
            <v>0242-31</v>
          </cell>
          <cell r="AE155" t="str">
            <v>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 &amp; aws s3 cp s3://rtdc.mdm.uploadarchive/RTDC4037/2016-08-02/ "C:\Users\stu\Documents\Analysis\2016-02-23 RTDC Observations"\RTDC4037\2016-08-02 --recursive &amp; "C:\Users\stu\Documents\GitHub\mrs-test-scripts\Headless Mode &amp; Sideloading\WalkAndUnGZ.bat" "C:\Users\stu\Documents\Analysis\2016-02-23 RTDC Observations"\RTDC4037\2016-08-02</v>
          </cell>
        </row>
        <row r="156">
          <cell r="A156" t="str">
            <v>243-31</v>
          </cell>
          <cell r="B156">
            <v>4040</v>
          </cell>
          <cell r="C156" t="str">
            <v>DE.1.0.7.0</v>
          </cell>
          <cell r="D156" t="str">
            <v>204:464</v>
          </cell>
          <cell r="E156">
            <v>42583.016759259262</v>
          </cell>
          <cell r="F156">
            <v>42583.018229166664</v>
          </cell>
          <cell r="G156">
            <v>2</v>
          </cell>
          <cell r="H156" t="str">
            <v>204:233293</v>
          </cell>
          <cell r="I156">
            <v>42583.046400462961</v>
          </cell>
          <cell r="J156">
            <v>0</v>
          </cell>
          <cell r="K156" t="str">
            <v>4039/4040</v>
          </cell>
          <cell r="L156" t="str">
            <v>CHANDLER</v>
          </cell>
          <cell r="M156">
            <v>2.8171296296932269E-2</v>
          </cell>
          <cell r="N156">
            <v>40.566666667582467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https://search-rtdc-monitor-bjffxe2xuh6vdkpspy63sjmuny.us-east-1.es.amazonaws.com/_plugin/kibana/#/discover/Steve-Slow-Train-Analysis-(2080s-and-2083s)?_g=(refreshInterval:(display:Off,section:0,value:0),time:(from:'2016-07-31 23:24:08-0600',mode:absolute,to:'2016-08-01 02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6" t="str">
            <v>N</v>
          </cell>
          <cell r="X156">
            <v>1</v>
          </cell>
          <cell r="Y156">
            <v>4.6399999999999997E-2</v>
          </cell>
          <cell r="Z156">
            <v>23.3293</v>
          </cell>
          <cell r="AA156">
            <v>23.282900000000001</v>
          </cell>
          <cell r="AB156" t="e">
            <v>#N/A</v>
          </cell>
          <cell r="AC156" t="e">
            <v>#N/A</v>
          </cell>
          <cell r="AD156" t="str">
            <v>0243-31</v>
          </cell>
          <cell r="AE156" t="str">
            <v>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 &amp; aws s3 cp s3://rtdc.mdm.uploadarchive/RTDC4040/2016-08-02/ "C:\Users\stu\Documents\Analysis\2016-02-23 RTDC Observations"\RTDC4040\2016-08-02 --recursive &amp; "C:\Users\stu\Documents\GitHub\mrs-test-scripts\Headless Mode &amp; Sideloading\WalkAndUnGZ.bat" "C:\Users\stu\Documents\Analysis\2016-02-23 RTDC Observations"\RTDC4040\2016-08-02</v>
          </cell>
        </row>
        <row r="157">
          <cell r="A157" t="str">
            <v>244-31</v>
          </cell>
          <cell r="B157">
            <v>4039</v>
          </cell>
          <cell r="C157" t="str">
            <v>DE.1.0.7.0</v>
          </cell>
          <cell r="D157" t="str">
            <v>204:232971</v>
          </cell>
          <cell r="E157">
            <v>42583.056712962964</v>
          </cell>
          <cell r="F157">
            <v>42583.057951388888</v>
          </cell>
          <cell r="G157">
            <v>1</v>
          </cell>
          <cell r="H157" t="str">
            <v>204:170</v>
          </cell>
          <cell r="I157">
            <v>42583.08766203704</v>
          </cell>
          <cell r="J157">
            <v>0</v>
          </cell>
          <cell r="K157" t="str">
            <v>4039/4040</v>
          </cell>
          <cell r="L157" t="str">
            <v>CHANDLER</v>
          </cell>
          <cell r="M157">
            <v>2.9710648152104113E-2</v>
          </cell>
          <cell r="N157">
            <v>42.783333339029923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https://search-rtdc-monitor-bjffxe2xuh6vdkpspy63sjmuny.us-east-1.es.amazonaws.com/_plugin/kibana/#/discover/Steve-Slow-Train-Analysis-(2080s-and-2083s)?_g=(refreshInterval:(display:Off,section:0,value:0),time:(from:'2016-08-01 00:21:40-0600',mode:absolute,to:'2016-08-01 03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7" t="str">
            <v>N</v>
          </cell>
          <cell r="X157">
            <v>1</v>
          </cell>
          <cell r="Y157">
            <v>23.2971</v>
          </cell>
          <cell r="Z157">
            <v>1.7000000000000001E-2</v>
          </cell>
          <cell r="AA157">
            <v>23.280100000000001</v>
          </cell>
          <cell r="AB157" t="e">
            <v>#N/A</v>
          </cell>
          <cell r="AC157" t="e">
            <v>#N/A</v>
          </cell>
          <cell r="AD157" t="str">
            <v>0244-31</v>
          </cell>
          <cell r="AE157" t="str">
            <v>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 &amp; aws s3 cp s3://rtdc.mdm.uploadarchive/RTDC4039/2016-08-02/ "C:\Users\stu\Documents\Analysis\2016-02-23 RTDC Observations"\RTDC4039\2016-08-02 --recursive &amp; "C:\Users\stu\Documents\GitHub\mrs-test-scripts\Headless Mode &amp; Sideloading\WalkAndUnGZ.bat" "C:\Users\stu\Documents\Analysis\2016-02-23 RTDC Observations"\RTDC4039\2016-08-02</v>
          </cell>
        </row>
        <row r="158">
          <cell r="A158" t="str">
            <v>303-31</v>
          </cell>
          <cell r="B158">
            <v>4025</v>
          </cell>
          <cell r="C158" t="str">
            <v>DE.1.0.7.0</v>
          </cell>
          <cell r="D158" t="str">
            <v>204:453</v>
          </cell>
          <cell r="E158">
            <v>42582.777141203704</v>
          </cell>
          <cell r="F158">
            <v>42582.778298611112</v>
          </cell>
          <cell r="G158">
            <v>1</v>
          </cell>
          <cell r="H158" t="str">
            <v>300:23306</v>
          </cell>
          <cell r="I158">
            <v>42582.785324074073</v>
          </cell>
          <cell r="J158">
            <v>0</v>
          </cell>
          <cell r="K158" t="str">
            <v>4025/4026</v>
          </cell>
          <cell r="L158" t="str">
            <v>BRUDER</v>
          </cell>
          <cell r="M158">
            <v>7.025462960882578E-3</v>
          </cell>
          <cell r="N158">
            <v>10.116666663670912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https://search-rtdc-monitor-bjffxe2xuh6vdkpspy63sjmuny.us-east-1.es.amazonaws.com/_plugin/kibana/#/discover/Steve-Slow-Train-Analysis-(2080s-and-2083s)?_g=(refreshInterval:(display:Off,section:0,value:0),time:(from:'2016-07-31 17:39:05-0600',mode:absolute,to:'2016-07-31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8" t="str">
            <v>Y</v>
          </cell>
          <cell r="X158">
            <v>59</v>
          </cell>
          <cell r="Y158">
            <v>4.53E-2</v>
          </cell>
          <cell r="Z158">
            <v>2.3306</v>
          </cell>
          <cell r="AA158">
            <v>2.2852999999999999</v>
          </cell>
          <cell r="AB158" t="e">
            <v>#N/A</v>
          </cell>
          <cell r="AC158" t="e">
            <v>#N/A</v>
          </cell>
          <cell r="AD158" t="str">
            <v>0303-31</v>
          </cell>
          <cell r="AE158" t="str">
    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    </cell>
        </row>
        <row r="159">
          <cell r="A159" t="str">
            <v>309-31</v>
          </cell>
          <cell r="B159">
            <v>4020</v>
          </cell>
          <cell r="C159" t="str">
            <v>DE.1.0.7.0</v>
          </cell>
          <cell r="D159" t="str">
            <v>204:451</v>
          </cell>
          <cell r="E159">
            <v>42583.028229166666</v>
          </cell>
          <cell r="F159">
            <v>42583.029027777775</v>
          </cell>
          <cell r="G159">
            <v>1</v>
          </cell>
          <cell r="H159" t="str">
            <v>300:23308</v>
          </cell>
          <cell r="I159">
            <v>42583.038865740738</v>
          </cell>
          <cell r="J159">
            <v>0</v>
          </cell>
          <cell r="K159" t="str">
            <v>4019/4020</v>
          </cell>
          <cell r="L159" t="str">
            <v>LEVERE</v>
          </cell>
          <cell r="M159">
            <v>9.8379629635019228E-3</v>
          </cell>
          <cell r="N159">
            <v>14.166666667442769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https://search-rtdc-monitor-bjffxe2xuh6vdkpspy63sjmuny.us-east-1.es.amazonaws.com/_plugin/kibana/#/discover/Steve-Slow-Train-Analysis-(2080s-and-2083s)?_g=(refreshInterval:(display:Off,section:0,value:0),time:(from:'2016-07-31 23:40:39-0600',mode:absolute,to:'2016-08-01 01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9" t="str">
            <v>Y</v>
          </cell>
          <cell r="X159">
            <v>6</v>
          </cell>
          <cell r="Y159">
            <v>4.5100000000000001E-2</v>
          </cell>
          <cell r="Z159">
            <v>2.3308</v>
          </cell>
          <cell r="AA159">
            <v>2.2856999999999998</v>
          </cell>
          <cell r="AB159" t="e">
            <v>#N/A</v>
          </cell>
          <cell r="AC159" t="e">
            <v>#N/A</v>
          </cell>
          <cell r="AD159" t="str">
            <v>0309-31</v>
          </cell>
          <cell r="AE159" t="str">
            <v>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 &amp; aws s3 cp s3://rtdc.mdm.uploadarchive/RTDC4020/2016-08-02/ "C:\Users\stu\Documents\Analysis\2016-02-23 RTDC Observations"\RTDC4020\2016-08-02 --recursive &amp; "C:\Users\stu\Documents\GitHub\mrs-test-scripts\Headless Mode &amp; Sideloading\WalkAndUnGZ.bat" "C:\Users\stu\Documents\Analysis\2016-02-23 RTDC Observations"\RTDC4020\2016-08-02</v>
          </cell>
        </row>
        <row r="160">
          <cell r="A160" t="str">
            <v>311-31</v>
          </cell>
          <cell r="B160">
            <v>4031</v>
          </cell>
          <cell r="C160" t="str">
            <v>DE.1.0.7.0</v>
          </cell>
          <cell r="D160" t="str">
            <v>204:486</v>
          </cell>
          <cell r="E160">
            <v>42583.047326388885</v>
          </cell>
          <cell r="F160">
            <v>42583.048379629632</v>
          </cell>
          <cell r="G160">
            <v>1</v>
          </cell>
          <cell r="H160" t="str">
            <v>300:23306</v>
          </cell>
          <cell r="I160">
            <v>42583.056111111109</v>
          </cell>
          <cell r="J160">
            <v>1</v>
          </cell>
          <cell r="K160" t="str">
            <v>4031/4032</v>
          </cell>
          <cell r="L160" t="str">
            <v>STAMBAUGH</v>
          </cell>
          <cell r="M160">
            <v>7.7314814770943485E-3</v>
          </cell>
          <cell r="N160">
            <v>11.133333327015862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https://search-rtdc-monitor-bjffxe2xuh6vdkpspy63sjmuny.us-east-1.es.amazonaws.com/_plugin/kibana/#/discover/Steve-Slow-Train-Analysis-(2080s-and-2083s)?_g=(refreshInterval:(display:Off,section:0,value:0),time:(from:'2016-08-01 00:08:09-0600',mode:absolute,to:'2016-08-01 02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0" t="str">
            <v>Y</v>
          </cell>
          <cell r="X160">
            <v>2</v>
          </cell>
          <cell r="Y160">
            <v>4.8599999999999997E-2</v>
          </cell>
          <cell r="Z160">
            <v>2.3306</v>
          </cell>
          <cell r="AA160">
            <v>2.282</v>
          </cell>
          <cell r="AB160" t="e">
            <v>#N/A</v>
          </cell>
          <cell r="AC160" t="e">
            <v>#N/A</v>
          </cell>
          <cell r="AD160" t="str">
            <v>0311-31</v>
          </cell>
          <cell r="AE160" t="str">
            <v>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 &amp; aws s3 cp s3://rtdc.mdm.uploadarchive/RTDC4031/2016-08-02/ "C:\Users\stu\Documents\Analysis\2016-02-23 RTDC Observations"\RTDC4031\2016-08-02 --recursive &amp; "C:\Users\stu\Documents\GitHub\mrs-test-scripts\Headless Mode &amp; Sideloading\WalkAndUnGZ.bat" "C:\Users\stu\Documents\Analysis\2016-02-23 RTDC Observations"\RTDC4031\2016-08-02</v>
          </cell>
        </row>
        <row r="161">
          <cell r="A161" t="str">
            <v>313-31</v>
          </cell>
          <cell r="B161">
            <v>4038</v>
          </cell>
          <cell r="C161" t="str">
            <v>DE.1.0.7.0</v>
          </cell>
          <cell r="D161" t="str">
            <v>204:471</v>
          </cell>
          <cell r="E161">
            <v>42583.06821759259</v>
          </cell>
          <cell r="F161">
            <v>42583.069328703707</v>
          </cell>
          <cell r="G161">
            <v>1</v>
          </cell>
          <cell r="H161" t="str">
            <v>300:23306</v>
          </cell>
          <cell r="I161">
            <v>42583.075879629629</v>
          </cell>
          <cell r="J161">
            <v>0</v>
          </cell>
          <cell r="K161" t="str">
            <v>4037/4038</v>
          </cell>
          <cell r="L161" t="str">
            <v>KILLION</v>
          </cell>
          <cell r="M161">
            <v>6.5509259220561944E-3</v>
          </cell>
          <cell r="N161">
            <v>9.4333333277609199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https://search-rtdc-monitor-bjffxe2xuh6vdkpspy63sjmuny.us-east-1.es.amazonaws.com/_plugin/kibana/#/discover/Steve-Slow-Train-Analysis-(2080s-and-2083s)?_g=(refreshInterval:(display:Off,section:0,value:0),time:(from:'2016-08-01 00:38:14-0600',mode:absolute,to:'2016-08-01 02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1" t="str">
            <v>Y</v>
          </cell>
          <cell r="X161">
            <v>2</v>
          </cell>
          <cell r="Y161">
            <v>4.7100000000000003E-2</v>
          </cell>
          <cell r="Z161">
            <v>2.3306</v>
          </cell>
          <cell r="AA161">
            <v>2.2835000000000001</v>
          </cell>
          <cell r="AB161" t="e">
            <v>#N/A</v>
          </cell>
          <cell r="AC161" t="e">
            <v>#N/A</v>
          </cell>
          <cell r="AD161" t="str">
            <v>0313-31</v>
          </cell>
          <cell r="AE161" t="str">
            <v>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 &amp; aws s3 cp s3://rtdc.mdm.uploadarchive/RTDC4038/2016-08-02/ "C:\Users\stu\Documents\Analysis\2016-02-23 RTDC Observations"\RTDC4038\2016-08-02 --recursive &amp; "C:\Users\stu\Documents\GitHub\mrs-test-scripts\Headless Mode &amp; Sideloading\WalkAndUnGZ.bat" "C:\Users\stu\Documents\Analysis\2016-02-23 RTDC Observations"\RTDC4038\2016-08-02</v>
          </cell>
        </row>
        <row r="162">
          <cell r="A162" t="str">
            <v>315-30</v>
          </cell>
          <cell r="B162">
            <v>4029</v>
          </cell>
          <cell r="C162" t="str">
            <v>DE.1.0.7.0</v>
          </cell>
          <cell r="D162" t="str">
            <v>204:482</v>
          </cell>
          <cell r="E162">
            <v>42582.109918981485</v>
          </cell>
          <cell r="F162">
            <v>42582.110844907409</v>
          </cell>
          <cell r="G162">
            <v>1</v>
          </cell>
          <cell r="H162" t="str">
            <v>300:23346</v>
          </cell>
          <cell r="I162">
            <v>42582.120462962965</v>
          </cell>
          <cell r="J162">
            <v>0</v>
          </cell>
          <cell r="K162" t="str">
            <v>4029/4030</v>
          </cell>
          <cell r="L162" t="str">
            <v>LEVIN</v>
          </cell>
          <cell r="M162">
            <v>9.6180555556202307E-3</v>
          </cell>
          <cell r="N162">
            <v>13.850000000093132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https://search-rtdc-monitor-bjffxe2xuh6vdkpspy63sjmuny.us-east-1.es.amazonaws.com/_plugin/kibana/#/discover/Steve-Slow-Train-Analysis-(2080s-and-2083s)?_g=(refreshInterval:(display:Off,section:0,value:0),time:(from:'2016-07-31 01:38:17-0600',mode:absolute,to:'2016-07-31 03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2" t="str">
            <v>Y</v>
          </cell>
          <cell r="X162">
            <v>2</v>
          </cell>
          <cell r="Y162">
            <v>4.82E-2</v>
          </cell>
          <cell r="Z162">
            <v>2.3346</v>
          </cell>
          <cell r="AA162">
            <v>2.2864</v>
          </cell>
          <cell r="AB162" t="e">
            <v>#N/A</v>
          </cell>
          <cell r="AC162" t="e">
            <v>#N/A</v>
          </cell>
          <cell r="AD162" t="str">
            <v>0315-30</v>
          </cell>
          <cell r="AE162" t="str">
            <v>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 &amp; 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</v>
          </cell>
        </row>
        <row r="163">
          <cell r="A163" t="str">
            <v>315-30</v>
          </cell>
          <cell r="B163">
            <v>4029</v>
          </cell>
          <cell r="C163" t="str">
            <v>DE.1.0.7.0</v>
          </cell>
          <cell r="D163" t="str">
            <v>300:23346</v>
          </cell>
          <cell r="E163">
            <v>42582.109918981485</v>
          </cell>
          <cell r="F163">
            <v>42582.120462962965</v>
          </cell>
          <cell r="G163">
            <v>15</v>
          </cell>
          <cell r="H163" t="str">
            <v>300:23346</v>
          </cell>
          <cell r="I163">
            <v>42582.120462962965</v>
          </cell>
          <cell r="J163">
            <v>0</v>
          </cell>
          <cell r="K163" t="str">
            <v>4029/4030</v>
          </cell>
          <cell r="L163" t="str">
            <v>LEVIN</v>
          </cell>
          <cell r="M163">
            <v>0</v>
          </cell>
          <cell r="N163">
            <v>0</v>
          </cell>
          <cell r="S163">
            <v>0</v>
          </cell>
          <cell r="T163" t="str">
            <v>NorthBound</v>
          </cell>
          <cell r="U163">
            <v>0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https://search-rtdc-monitor-bjffxe2xuh6vdkpspy63sjmuny.us-east-1.es.amazonaws.com/_plugin/kibana/#/discover/Steve-Slow-Train-Analysis-(2080s-and-2083s)?_g=(refreshInterval:(display:Off,section:0,value:0),time:(from:'2016-07-31 01:38:17-0600',mode:absolute,to:'2016-07-31 03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3" t="str">
            <v>Y</v>
          </cell>
          <cell r="X163">
            <v>0</v>
          </cell>
          <cell r="Y163">
            <v>2.3346</v>
          </cell>
          <cell r="Z163">
            <v>2.3346</v>
          </cell>
          <cell r="AA163">
            <v>0</v>
          </cell>
          <cell r="AB163" t="e">
            <v>#N/A</v>
          </cell>
          <cell r="AC163" t="e">
            <v>#N/A</v>
          </cell>
          <cell r="AD163" t="str">
            <v>0315-30</v>
          </cell>
          <cell r="AE163" t="str">
            <v>aws s3 cp s3://rtdc.mdm.uploadarchive/RTDC4029/2016-07-31/ "C:\Users\stu\Documents\Analysis\2016-02-23 RTDC Observations"\RTDC4029\2016-07-31 --recursive &amp; "C:\Users\stu\Documents\GitHub\mrs-test-scripts\Headless Mode &amp; Sideloading\WalkAndUnGZ.bat" "C:\Users\stu\Documents\Analysis\2016-02-23 RTDC Observations"\RTDC4029\2016-07-31 &amp; 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</v>
          </cell>
        </row>
        <row r="164">
          <cell r="A164" t="str">
            <v>315-31</v>
          </cell>
          <cell r="B164">
            <v>4040</v>
          </cell>
          <cell r="C164" t="str">
            <v>DE.1.0.7.0</v>
          </cell>
          <cell r="D164" t="str">
            <v>204:462</v>
          </cell>
          <cell r="E164">
            <v>42583.090254629627</v>
          </cell>
          <cell r="F164">
            <v>42583.09107638889</v>
          </cell>
          <cell r="G164">
            <v>1</v>
          </cell>
          <cell r="H164" t="str">
            <v>300:23306</v>
          </cell>
          <cell r="I164">
            <v>42583.098715277774</v>
          </cell>
          <cell r="J164">
            <v>0</v>
          </cell>
          <cell r="K164" t="str">
            <v>4039/4040</v>
          </cell>
          <cell r="L164" t="str">
            <v>CHANDLER</v>
          </cell>
          <cell r="M164">
            <v>7.6388888846850023E-3</v>
          </cell>
          <cell r="N164">
            <v>10.999999993946403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https://search-rtdc-monitor-bjffxe2xuh6vdkpspy63sjmuny.us-east-1.es.amazonaws.com/_plugin/kibana/#/discover/Steve-Slow-Train-Analysis-(2080s-and-2083s)?_g=(refreshInterval:(display:Off,section:0,value:0),time:(from:'2016-08-01 01:09:58-0600',mode:absolute,to:'2016-08-01 03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4" t="str">
            <v>Y</v>
          </cell>
          <cell r="X164">
            <v>0</v>
          </cell>
          <cell r="Y164">
            <v>4.6199999999999998E-2</v>
          </cell>
          <cell r="Z164">
            <v>2.3306</v>
          </cell>
          <cell r="AA164">
            <v>2.2844000000000002</v>
          </cell>
          <cell r="AB164" t="e">
            <v>#N/A</v>
          </cell>
          <cell r="AC164" t="e">
            <v>#N/A</v>
          </cell>
          <cell r="AD164" t="str">
            <v>0315-31</v>
          </cell>
          <cell r="AE164" t="str">
            <v>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 &amp; aws s3 cp s3://rtdc.mdm.uploadarchive/RTDC4040/2016-08-02/ "C:\Users\stu\Documents\Analysis\2016-02-23 RTDC Observations"\RTDC4040\2016-08-02 --recursive &amp; "C:\Users\stu\Documents\GitHub\mrs-test-scripts\Headless Mode &amp; Sideloading\WalkAndUnGZ.bat" "C:\Users\stu\Documents\Analysis\2016-02-23 RTDC Observations"\RTDC4040\2016-08-02</v>
          </cell>
        </row>
        <row r="165">
          <cell r="A165" t="str">
            <v>1901-31</v>
          </cell>
          <cell r="B165">
            <v>4014</v>
          </cell>
          <cell r="C165" t="str">
            <v>DE.1.0.7.0</v>
          </cell>
          <cell r="D165" t="str">
            <v>300:25442</v>
          </cell>
          <cell r="E165">
            <v>42582.224560185183</v>
          </cell>
          <cell r="F165">
            <v>42582.226030092592</v>
          </cell>
          <cell r="G165">
            <v>2</v>
          </cell>
          <cell r="H165" t="str">
            <v>300:25812</v>
          </cell>
          <cell r="I165">
            <v>42582.227777777778</v>
          </cell>
          <cell r="J165">
            <v>2</v>
          </cell>
          <cell r="K165" t="str">
            <v>4013/4014</v>
          </cell>
          <cell r="L165" t="str">
            <v>STARKS</v>
          </cell>
          <cell r="M165">
            <v>1.747685186273884E-3</v>
          </cell>
          <cell r="N165">
            <v>2.516666668234393</v>
          </cell>
          <cell r="S165">
            <v>0</v>
          </cell>
          <cell r="T165" t="str">
            <v>NorthBound</v>
          </cell>
          <cell r="U165">
            <v>0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https://search-rtdc-monitor-bjffxe2xuh6vdkpspy63sjmuny.us-east-1.es.amazonaws.com/_plugin/kibana/#/discover/Steve-Slow-Train-Analysis-(2080s-and-2083s)?_g=(refreshInterval:(display:Off,section:0,value:0),time:(from:'2016-07-31 04:23:22-0600',mode:absolute,to:'2016-07-31 06:28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5" t="str">
            <v>Y</v>
          </cell>
          <cell r="X165">
            <v>1586</v>
          </cell>
          <cell r="Y165">
            <v>2.5442</v>
          </cell>
          <cell r="Z165">
            <v>2.5811999999999999</v>
          </cell>
          <cell r="AA165">
            <v>3.6999999999999922E-2</v>
          </cell>
          <cell r="AB165" t="e">
            <v>#N/A</v>
          </cell>
          <cell r="AC165" t="e">
            <v>#N/A</v>
          </cell>
          <cell r="AD165" t="str">
            <v>1901-31</v>
          </cell>
          <cell r="AE165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66">
          <cell r="A166" t="str">
            <v>1902-31</v>
          </cell>
          <cell r="B166">
            <v>4013</v>
          </cell>
          <cell r="C166" t="str">
            <v>DE.1.0.7.0</v>
          </cell>
          <cell r="D166" t="str">
            <v>300:58636</v>
          </cell>
          <cell r="E166">
            <v>42582.942071759258</v>
          </cell>
          <cell r="F166">
            <v>42582.942974537036</v>
          </cell>
          <cell r="G166">
            <v>1</v>
          </cell>
          <cell r="H166" t="str">
            <v>300:21621</v>
          </cell>
          <cell r="I166">
            <v>42582.94872685185</v>
          </cell>
          <cell r="J166">
            <v>0</v>
          </cell>
          <cell r="K166" t="str">
            <v>4013/4014</v>
          </cell>
          <cell r="L166" t="str">
            <v>DE LA ROSA</v>
          </cell>
          <cell r="M166">
            <v>5.7523148134350777E-3</v>
          </cell>
          <cell r="N166">
            <v>8.2833333313465118</v>
          </cell>
          <cell r="S166">
            <v>0</v>
          </cell>
          <cell r="T166" t="str">
            <v>Southbound</v>
          </cell>
          <cell r="U166">
            <v>0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https://search-rtdc-monitor-bjffxe2xuh6vdkpspy63sjmuny.us-east-1.es.amazonaws.com/_plugin/kibana/#/discover/Steve-Slow-Train-Analysis-(2080s-and-2083s)?_g=(refreshInterval:(display:Off,section:0,value:0),time:(from:'2016-07-31 21:36:35-0600',mode:absolute,to:'2016-07-31 23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6" t="str">
            <v>Y</v>
          </cell>
          <cell r="X166">
            <v>1</v>
          </cell>
          <cell r="Y166">
            <v>5.8635999999999999</v>
          </cell>
          <cell r="Z166">
            <v>2.1621000000000001</v>
          </cell>
          <cell r="AA166">
            <v>3.7014999999999998</v>
          </cell>
          <cell r="AB166" t="e">
            <v>#N/A</v>
          </cell>
          <cell r="AC166" t="e">
            <v>#N/A</v>
          </cell>
          <cell r="AD166" t="str">
            <v>1902-31</v>
          </cell>
          <cell r="AE166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67">
          <cell r="A167" t="str">
            <v>1800-31</v>
          </cell>
          <cell r="B167">
            <v>4013</v>
          </cell>
          <cell r="C167" t="str">
            <v>DE.1.0.7.0</v>
          </cell>
          <cell r="D167" t="str">
            <v>300:58617</v>
          </cell>
          <cell r="E167">
            <v>42582.236851851849</v>
          </cell>
          <cell r="F167">
            <v>42582.238009259258</v>
          </cell>
          <cell r="G167">
            <v>1</v>
          </cell>
          <cell r="H167" t="str">
            <v>204:661</v>
          </cell>
          <cell r="I167">
            <v>42582.248935185184</v>
          </cell>
          <cell r="J167">
            <v>1</v>
          </cell>
          <cell r="K167" t="str">
            <v>4013/4014</v>
          </cell>
          <cell r="L167" t="str">
            <v>STARKS</v>
          </cell>
          <cell r="M167">
            <v>1.0925925926130731E-2</v>
          </cell>
          <cell r="N167">
            <v>15.733333333628252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https://search-rtdc-monitor-bjffxe2xuh6vdkpspy63sjmuny.us-east-1.es.amazonaws.com/_plugin/kibana/#/discover/Steve-Slow-Train-Analysis-(2080s-and-2083s)?_g=(refreshInterval:(display:Off,section:0,value:0),time:(from:'2016-07-31 04:41:04-0600',mode:absolute,to:'2016-07-31 06:58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7" t="str">
            <v>N</v>
          </cell>
          <cell r="X167">
            <v>-102</v>
          </cell>
          <cell r="Y167">
            <v>5.8616999999999999</v>
          </cell>
          <cell r="Z167">
            <v>6.6100000000000006E-2</v>
          </cell>
          <cell r="AA167">
            <v>5.7956000000000003</v>
          </cell>
          <cell r="AB167" t="e">
            <v>#N/A</v>
          </cell>
          <cell r="AC167" t="e">
            <v>#N/A</v>
          </cell>
          <cell r="AD167" t="str">
            <v>1800-31</v>
          </cell>
          <cell r="AE167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68">
          <cell r="A168" t="str">
            <v>1801-31</v>
          </cell>
          <cell r="B168">
            <v>4014</v>
          </cell>
          <cell r="C168" t="str">
            <v>DE.1.0.7.0</v>
          </cell>
          <cell r="D168" t="str">
            <v>204:964</v>
          </cell>
          <cell r="E168">
            <v>42582.262083333335</v>
          </cell>
          <cell r="F168">
            <v>42582.26290509259</v>
          </cell>
          <cell r="G168">
            <v>1</v>
          </cell>
          <cell r="H168" t="str">
            <v>300:58935</v>
          </cell>
          <cell r="I168">
            <v>42582.275462962964</v>
          </cell>
          <cell r="J168">
            <v>1</v>
          </cell>
          <cell r="K168" t="str">
            <v>4013/4014</v>
          </cell>
          <cell r="L168" t="str">
            <v>STARKS</v>
          </cell>
          <cell r="M168">
            <v>1.2557870373711921E-2</v>
          </cell>
          <cell r="N168">
            <v>18.083333338145167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https://search-rtdc-monitor-bjffxe2xuh6vdkpspy63sjmuny.us-east-1.es.amazonaws.com/_plugin/kibana/#/discover/Steve-Slow-Train-Analysis-(2080s-and-2083s)?_g=(refreshInterval:(display:Off,section:0,value:0),time:(from:'2016-07-31 05:17:24-0600',mode:absolute,to:'2016-07-31 07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8" t="str">
            <v>N</v>
          </cell>
          <cell r="X168">
            <v>1</v>
          </cell>
          <cell r="Y168">
            <v>9.64E-2</v>
          </cell>
          <cell r="Z168">
            <v>5.8935000000000004</v>
          </cell>
          <cell r="AA168">
            <v>5.7971000000000004</v>
          </cell>
          <cell r="AB168" t="e">
            <v>#N/A</v>
          </cell>
          <cell r="AC168" t="e">
            <v>#N/A</v>
          </cell>
          <cell r="AD168" t="str">
            <v>1801-31</v>
          </cell>
          <cell r="AE168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69">
          <cell r="A169" t="str">
            <v>1802-31</v>
          </cell>
          <cell r="B169">
            <v>4013</v>
          </cell>
          <cell r="C169" t="str">
            <v>DE.1.0.7.0</v>
          </cell>
          <cell r="D169" t="str">
            <v>300:58608</v>
          </cell>
          <cell r="E169">
            <v>42582.279004629629</v>
          </cell>
          <cell r="F169">
            <v>42582.279803240737</v>
          </cell>
          <cell r="G169">
            <v>1</v>
          </cell>
          <cell r="H169" t="str">
            <v>204:659</v>
          </cell>
          <cell r="I169">
            <v>42582.289641203701</v>
          </cell>
          <cell r="J169">
            <v>1</v>
          </cell>
          <cell r="K169" t="str">
            <v>4013/4014</v>
          </cell>
          <cell r="L169" t="str">
            <v>STARKS</v>
          </cell>
          <cell r="M169">
            <v>9.8379629635019228E-3</v>
          </cell>
          <cell r="N169">
            <v>14.166666667442769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https://search-rtdc-monitor-bjffxe2xuh6vdkpspy63sjmuny.us-east-1.es.amazonaws.com/_plugin/kibana/#/discover/Steve-Slow-Train-Analysis-(2080s-and-2083s)?_g=(refreshInterval:(display:Off,section:0,value:0),time:(from:'2016-07-31 05:41:46-0600',mode:absolute,to:'2016-07-31 07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9" t="str">
            <v>N</v>
          </cell>
          <cell r="X169">
            <v>1</v>
          </cell>
          <cell r="Y169">
            <v>5.8608000000000002</v>
          </cell>
          <cell r="Z169">
            <v>6.59E-2</v>
          </cell>
          <cell r="AA169">
            <v>5.7949000000000002</v>
          </cell>
          <cell r="AB169" t="e">
            <v>#N/A</v>
          </cell>
          <cell r="AC169" t="e">
            <v>#N/A</v>
          </cell>
          <cell r="AD169" t="str">
            <v>1802-31</v>
          </cell>
          <cell r="AE169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70">
          <cell r="A170" t="str">
            <v>1803-31</v>
          </cell>
          <cell r="B170">
            <v>4014</v>
          </cell>
          <cell r="C170" t="str">
            <v>DE.1.0.7.0</v>
          </cell>
          <cell r="D170" t="str">
            <v>204:960</v>
          </cell>
          <cell r="E170">
            <v>42582.305023148147</v>
          </cell>
          <cell r="F170">
            <v>42582.305844907409</v>
          </cell>
          <cell r="G170">
            <v>1</v>
          </cell>
          <cell r="H170" t="str">
            <v>300:58928</v>
          </cell>
          <cell r="I170">
            <v>42582.316828703704</v>
          </cell>
          <cell r="J170">
            <v>0</v>
          </cell>
          <cell r="K170" t="str">
            <v>4013/4014</v>
          </cell>
          <cell r="L170" t="str">
            <v>STARKS</v>
          </cell>
          <cell r="M170">
            <v>1.0983796295477077E-2</v>
          </cell>
          <cell r="N170">
            <v>15.816666665486991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https://search-rtdc-monitor-bjffxe2xuh6vdkpspy63sjmuny.us-east-1.es.amazonaws.com/_plugin/kibana/#/discover/Steve-Slow-Train-Analysis-(2080s-and-2083s)?_g=(refreshInterval:(display:Off,section:0,value:0),time:(from:'2016-07-31 06:19:14-0600',mode:absolute,to:'2016-07-31 08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70" t="str">
            <v>N</v>
          </cell>
          <cell r="X170">
            <v>1</v>
          </cell>
          <cell r="Y170">
            <v>9.6000000000000002E-2</v>
          </cell>
          <cell r="Z170">
            <v>5.8928000000000003</v>
          </cell>
          <cell r="AA170">
            <v>5.7968000000000002</v>
          </cell>
          <cell r="AB170" t="e">
            <v>#N/A</v>
          </cell>
          <cell r="AC170" t="e">
            <v>#N/A</v>
          </cell>
          <cell r="AD170" t="str">
            <v>1803-31</v>
          </cell>
          <cell r="AE170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71">
          <cell r="A171" t="str">
            <v>1804-31</v>
          </cell>
          <cell r="B171">
            <v>4013</v>
          </cell>
          <cell r="C171" t="str">
            <v>DE.1.0.7.0</v>
          </cell>
          <cell r="D171" t="str">
            <v>300:58606</v>
          </cell>
          <cell r="E171">
            <v>42582.31759259259</v>
          </cell>
          <cell r="F171">
            <v>42582.318541666667</v>
          </cell>
          <cell r="G171">
            <v>1</v>
          </cell>
          <cell r="H171" t="str">
            <v>204:724</v>
          </cell>
          <cell r="I171">
            <v>42582.331226851849</v>
          </cell>
          <cell r="J171">
            <v>1</v>
          </cell>
          <cell r="K171" t="str">
            <v>4013/4014</v>
          </cell>
          <cell r="L171" t="str">
            <v>STARKS</v>
          </cell>
          <cell r="M171">
            <v>1.2685185181908309E-2</v>
          </cell>
          <cell r="N171">
            <v>18.266666661947966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https://search-rtdc-monitor-bjffxe2xuh6vdkpspy63sjmuny.us-east-1.es.amazonaws.com/_plugin/kibana/#/discover/Steve-Slow-Train-Analysis-(2080s-and-2083s)?_g=(refreshInterval:(display:Off,section:0,value:0),time:(from:'2016-07-31 06:37:20-0600',mode:absolute,to:'2016-07-31 08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71" t="str">
            <v>N</v>
          </cell>
          <cell r="X171">
            <v>1</v>
          </cell>
          <cell r="Y171">
            <v>5.8605999999999998</v>
          </cell>
          <cell r="Z171">
            <v>7.2400000000000006E-2</v>
          </cell>
          <cell r="AA171">
            <v>5.7881999999999998</v>
          </cell>
          <cell r="AB171" t="e">
            <v>#N/A</v>
          </cell>
          <cell r="AC171" t="e">
            <v>#N/A</v>
          </cell>
          <cell r="AD171" t="str">
            <v>1804-31</v>
          </cell>
          <cell r="AE171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72">
          <cell r="A172" t="str">
            <v>1805-31</v>
          </cell>
          <cell r="B172">
            <v>4014</v>
          </cell>
          <cell r="C172" t="str">
            <v>DE.1.0.7.0</v>
          </cell>
          <cell r="D172" t="str">
            <v>204:1004</v>
          </cell>
          <cell r="E172">
            <v>42582.345694444448</v>
          </cell>
          <cell r="F172">
            <v>42582.346828703703</v>
          </cell>
          <cell r="G172">
            <v>1</v>
          </cell>
          <cell r="H172" t="str">
            <v>300:58922</v>
          </cell>
          <cell r="I172">
            <v>42582.360011574077</v>
          </cell>
          <cell r="J172">
            <v>1</v>
          </cell>
          <cell r="K172" t="str">
            <v>4013/4014</v>
          </cell>
          <cell r="L172" t="str">
            <v>STARKS</v>
          </cell>
          <cell r="M172">
            <v>1.3182870374293998E-2</v>
          </cell>
          <cell r="N172">
            <v>18.983333338983357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https://search-rtdc-monitor-bjffxe2xuh6vdkpspy63sjmuny.us-east-1.es.amazonaws.com/_plugin/kibana/#/discover/Steve-Slow-Train-Analysis-(2080s-and-2083s)?_g=(refreshInterval:(display:Off,section:0,value:0),time:(from:'2016-07-31 07:17:48-0600',mode:absolute,to:'2016-07-31 09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72" t="str">
            <v>N</v>
          </cell>
          <cell r="X172">
            <v>1</v>
          </cell>
          <cell r="Y172">
            <v>0.1004</v>
          </cell>
          <cell r="Z172">
            <v>5.8921999999999999</v>
          </cell>
          <cell r="AA172">
            <v>5.7918000000000003</v>
          </cell>
          <cell r="AB172" t="e">
            <v>#N/A</v>
          </cell>
          <cell r="AC172" t="e">
            <v>#N/A</v>
          </cell>
          <cell r="AD172" t="str">
            <v>1805-31</v>
          </cell>
          <cell r="AE172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73">
          <cell r="A173" t="str">
            <v>1806-31</v>
          </cell>
          <cell r="B173">
            <v>4013</v>
          </cell>
          <cell r="C173" t="str">
            <v>DE.1.0.7.0</v>
          </cell>
          <cell r="D173" t="str">
            <v>300:58594</v>
          </cell>
          <cell r="E173">
            <v>42582.360902777778</v>
          </cell>
          <cell r="F173">
            <v>42582.36173611111</v>
          </cell>
          <cell r="G173">
            <v>1</v>
          </cell>
          <cell r="H173" t="str">
            <v>204:684</v>
          </cell>
          <cell r="I173">
            <v>42582.373159722221</v>
          </cell>
          <cell r="J173">
            <v>1</v>
          </cell>
          <cell r="K173" t="str">
            <v>4013/4014</v>
          </cell>
          <cell r="L173" t="str">
            <v>STARKS</v>
          </cell>
          <cell r="M173">
            <v>1.1423611111240461E-2</v>
          </cell>
          <cell r="N173">
            <v>16.450000000186265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https://search-rtdc-monitor-bjffxe2xuh6vdkpspy63sjmuny.us-east-1.es.amazonaws.com/_plugin/kibana/#/discover/Steve-Slow-Train-Analysis-(2080s-and-2083s)?_g=(refreshInterval:(display:Off,section:0,value:0),time:(from:'2016-07-31 07:39:42-0600',mode:absolute,to:'2016-07-31 09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73" t="str">
            <v>N</v>
          </cell>
          <cell r="X173">
            <v>1</v>
          </cell>
          <cell r="Y173">
            <v>5.8593999999999999</v>
          </cell>
          <cell r="Z173">
            <v>6.8400000000000002E-2</v>
          </cell>
          <cell r="AA173">
            <v>5.7910000000000004</v>
          </cell>
          <cell r="AB173" t="e">
            <v>#N/A</v>
          </cell>
          <cell r="AC173" t="e">
            <v>#N/A</v>
          </cell>
          <cell r="AD173" t="str">
            <v>1806-31</v>
          </cell>
          <cell r="AE173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74">
          <cell r="A174" t="str">
            <v>1807-31</v>
          </cell>
          <cell r="B174">
            <v>4014</v>
          </cell>
          <cell r="C174" t="str">
            <v>DE.1.0.7.0</v>
          </cell>
          <cell r="D174" t="str">
            <v>204:955</v>
          </cell>
          <cell r="E174">
            <v>42582.387187499997</v>
          </cell>
          <cell r="F174">
            <v>42582.388101851851</v>
          </cell>
          <cell r="G174">
            <v>1</v>
          </cell>
          <cell r="H174" t="str">
            <v>300:58928</v>
          </cell>
          <cell r="I174">
            <v>42582.401469907411</v>
          </cell>
          <cell r="J174">
            <v>1</v>
          </cell>
          <cell r="K174" t="str">
            <v>4013/4014</v>
          </cell>
          <cell r="L174" t="str">
            <v>STARKS</v>
          </cell>
          <cell r="M174">
            <v>1.336805555911269E-2</v>
          </cell>
          <cell r="N174">
            <v>19.250000005122274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https://search-rtdc-monitor-bjffxe2xuh6vdkpspy63sjmuny.us-east-1.es.amazonaws.com/_plugin/kibana/#/discover/Steve-Slow-Train-Analysis-(2080s-and-2083s)?_g=(refreshInterval:(display:Off,section:0,value:0),time:(from:'2016-07-31 08:17:33-0600',mode:absolute,to:'2016-07-31 10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74" t="str">
            <v>N</v>
          </cell>
          <cell r="X174">
            <v>1</v>
          </cell>
          <cell r="Y174">
            <v>9.5500000000000002E-2</v>
          </cell>
          <cell r="Z174">
            <v>5.8928000000000003</v>
          </cell>
          <cell r="AA174">
            <v>5.7972999999999999</v>
          </cell>
          <cell r="AB174" t="e">
            <v>#N/A</v>
          </cell>
          <cell r="AC174" t="e">
            <v>#N/A</v>
          </cell>
          <cell r="AD174" t="str">
            <v>1807-31</v>
          </cell>
          <cell r="AE174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75">
          <cell r="A175" t="str">
            <v>1808-31</v>
          </cell>
          <cell r="B175">
            <v>4013</v>
          </cell>
          <cell r="C175" t="str">
            <v>DE.1.0.7.0</v>
          </cell>
          <cell r="D175" t="str">
            <v>300:58608</v>
          </cell>
          <cell r="E175">
            <v>42582.402407407404</v>
          </cell>
          <cell r="F175">
            <v>42582.403148148151</v>
          </cell>
          <cell r="G175">
            <v>1</v>
          </cell>
          <cell r="H175" t="str">
            <v>204:680</v>
          </cell>
          <cell r="I175">
            <v>42582.413807870369</v>
          </cell>
          <cell r="J175">
            <v>0</v>
          </cell>
          <cell r="K175" t="str">
            <v>4013/4014</v>
          </cell>
          <cell r="L175" t="str">
            <v>STARKS</v>
          </cell>
          <cell r="M175">
            <v>1.0659722218406387E-2</v>
          </cell>
          <cell r="N175">
            <v>15.349999994505197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https://search-rtdc-monitor-bjffxe2xuh6vdkpspy63sjmuny.us-east-1.es.amazonaws.com/_plugin/kibana/#/discover/Steve-Slow-Train-Analysis-(2080s-and-2083s)?_g=(refreshInterval:(display:Off,section:0,value:0),time:(from:'2016-07-31 08:39:28-0600',mode:absolute,to:'2016-07-31 10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75" t="str">
            <v>N</v>
          </cell>
          <cell r="X175">
            <v>1</v>
          </cell>
          <cell r="Y175">
            <v>5.8608000000000002</v>
          </cell>
          <cell r="Z175">
            <v>6.8000000000000005E-2</v>
          </cell>
          <cell r="AA175">
            <v>5.7928000000000006</v>
          </cell>
          <cell r="AB175" t="e">
            <v>#N/A</v>
          </cell>
          <cell r="AC175" t="e">
            <v>#N/A</v>
          </cell>
          <cell r="AD175" t="str">
            <v>1808-31</v>
          </cell>
          <cell r="AE175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76">
          <cell r="A176" t="str">
            <v>1809-31</v>
          </cell>
          <cell r="B176">
            <v>4014</v>
          </cell>
          <cell r="C176" t="str">
            <v>DE.1.0.7.0</v>
          </cell>
          <cell r="D176" t="str">
            <v>204:981</v>
          </cell>
          <cell r="E176">
            <v>42582.427141203705</v>
          </cell>
          <cell r="F176">
            <v>42582.428113425929</v>
          </cell>
          <cell r="G176">
            <v>1</v>
          </cell>
          <cell r="H176" t="str">
            <v>300:58907</v>
          </cell>
          <cell r="I176">
            <v>42582.442025462966</v>
          </cell>
          <cell r="J176">
            <v>1</v>
          </cell>
          <cell r="K176" t="str">
            <v>4013/4014</v>
          </cell>
          <cell r="L176" t="str">
            <v>STARKS</v>
          </cell>
          <cell r="M176">
            <v>1.3912037036789116E-2</v>
          </cell>
          <cell r="N176">
            <v>20.033333332976326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https://search-rtdc-monitor-bjffxe2xuh6vdkpspy63sjmuny.us-east-1.es.amazonaws.com/_plugin/kibana/#/discover/Steve-Slow-Train-Analysis-(2080s-and-2083s)?_g=(refreshInterval:(display:Off,section:0,value:0),time:(from:'2016-07-31 09:15:05-0600',mode:absolute,to:'2016-07-31 11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76" t="str">
            <v>N</v>
          </cell>
          <cell r="X176">
            <v>1</v>
          </cell>
          <cell r="Y176">
            <v>9.8100000000000007E-2</v>
          </cell>
          <cell r="Z176">
            <v>5.8906999999999998</v>
          </cell>
          <cell r="AA176">
            <v>5.7926000000000002</v>
          </cell>
          <cell r="AB176" t="e">
            <v>#N/A</v>
          </cell>
          <cell r="AC176" t="e">
            <v>#N/A</v>
          </cell>
          <cell r="AD176" t="str">
            <v>1809-31</v>
          </cell>
          <cell r="AE176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77">
          <cell r="A177" t="str">
            <v>1810-31</v>
          </cell>
          <cell r="B177">
            <v>4013</v>
          </cell>
          <cell r="C177" t="str">
            <v>DE.1.0.7.0</v>
          </cell>
          <cell r="D177" t="str">
            <v>300:58589</v>
          </cell>
          <cell r="E177">
            <v>42582.443564814814</v>
          </cell>
          <cell r="F177">
            <v>42582.444398148145</v>
          </cell>
          <cell r="G177">
            <v>1</v>
          </cell>
          <cell r="H177" t="str">
            <v>204:642</v>
          </cell>
          <cell r="I177">
            <v>42582.457488425927</v>
          </cell>
          <cell r="J177">
            <v>1</v>
          </cell>
          <cell r="K177" t="str">
            <v>4013/4014</v>
          </cell>
          <cell r="L177" t="str">
            <v>STARKS</v>
          </cell>
          <cell r="M177">
            <v>1.3090277781884652E-2</v>
          </cell>
          <cell r="N177">
            <v>18.850000005913898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https://search-rtdc-monitor-bjffxe2xuh6vdkpspy63sjmuny.us-east-1.es.amazonaws.com/_plugin/kibana/#/discover/Steve-Slow-Train-Analysis-(2080s-and-2083s)?_g=(refreshInterval:(display:Off,section:0,value:0),time:(from:'2016-07-31 09:38:44-0600',mode:absolute,to:'2016-07-31 11:58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77" t="str">
            <v>N</v>
          </cell>
          <cell r="X177">
            <v>1</v>
          </cell>
          <cell r="Y177">
            <v>5.8589000000000002</v>
          </cell>
          <cell r="Z177">
            <v>6.4199999999999993E-2</v>
          </cell>
          <cell r="AA177">
            <v>5.7947000000000006</v>
          </cell>
          <cell r="AB177" t="e">
            <v>#N/A</v>
          </cell>
          <cell r="AC177" t="e">
            <v>#N/A</v>
          </cell>
          <cell r="AD177" t="str">
            <v>1810-31</v>
          </cell>
          <cell r="AE177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78">
          <cell r="A178" t="str">
            <v>1811-31</v>
          </cell>
          <cell r="B178">
            <v>4014</v>
          </cell>
          <cell r="C178" t="str">
            <v>DE.1.0.7.0</v>
          </cell>
          <cell r="D178" t="str">
            <v>204:927</v>
          </cell>
          <cell r="E178">
            <v>42582.470439814817</v>
          </cell>
          <cell r="F178">
            <v>42582.471331018518</v>
          </cell>
          <cell r="G178">
            <v>1</v>
          </cell>
          <cell r="H178" t="str">
            <v>300:58926</v>
          </cell>
          <cell r="I178">
            <v>42582.4846875</v>
          </cell>
          <cell r="J178">
            <v>0</v>
          </cell>
          <cell r="K178" t="str">
            <v>4013/4014</v>
          </cell>
          <cell r="L178" t="str">
            <v>STARKS</v>
          </cell>
          <cell r="M178">
            <v>1.3356481482333038E-2</v>
          </cell>
          <cell r="N178">
            <v>19.233333334559575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https://search-rtdc-monitor-bjffxe2xuh6vdkpspy63sjmuny.us-east-1.es.amazonaws.com/_plugin/kibana/#/discover/Steve-Slow-Train-Analysis-(2080s-and-2083s)?_g=(refreshInterval:(display:Off,section:0,value:0),time:(from:'2016-07-31 10:17:26-0600',mode:absolute,to:'2016-07-31 12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78" t="str">
            <v>N</v>
          </cell>
          <cell r="X178">
            <v>1</v>
          </cell>
          <cell r="Y178">
            <v>9.2700000000000005E-2</v>
          </cell>
          <cell r="Z178">
            <v>5.8925999999999998</v>
          </cell>
          <cell r="AA178">
            <v>5.7999000000000001</v>
          </cell>
          <cell r="AB178" t="e">
            <v>#N/A</v>
          </cell>
          <cell r="AC178" t="e">
            <v>#N/A</v>
          </cell>
          <cell r="AD178" t="str">
            <v>1811-31</v>
          </cell>
          <cell r="AE178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79">
          <cell r="A179" t="str">
            <v>1812-31</v>
          </cell>
          <cell r="B179">
            <v>4013</v>
          </cell>
          <cell r="C179" t="str">
            <v>DE.1.0.7.0</v>
          </cell>
          <cell r="D179" t="str">
            <v>300:58609</v>
          </cell>
          <cell r="E179">
            <v>42582.485636574071</v>
          </cell>
          <cell r="F179">
            <v>42582.48641203704</v>
          </cell>
          <cell r="G179">
            <v>1</v>
          </cell>
          <cell r="H179" t="str">
            <v>204:764</v>
          </cell>
          <cell r="I179">
            <v>42582.497442129628</v>
          </cell>
          <cell r="J179">
            <v>1</v>
          </cell>
          <cell r="K179" t="str">
            <v>4013/4014</v>
          </cell>
          <cell r="L179" t="str">
            <v>STARKS</v>
          </cell>
          <cell r="M179">
            <v>1.1030092588043772E-2</v>
          </cell>
          <cell r="N179">
            <v>15.883333326783031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https://search-rtdc-monitor-bjffxe2xuh6vdkpspy63sjmuny.us-east-1.es.amazonaws.com/_plugin/kibana/#/discover/Steve-Slow-Train-Analysis-(2080s-and-2083s)?_g=(refreshInterval:(display:Off,section:0,value:0),time:(from:'2016-07-31 10:39:19-0600',mode:absolute,to:'2016-07-31 12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79" t="str">
            <v>N</v>
          </cell>
          <cell r="X179">
            <v>1</v>
          </cell>
          <cell r="Y179">
            <v>5.8609</v>
          </cell>
          <cell r="Z179">
            <v>7.6399999999999996E-2</v>
          </cell>
          <cell r="AA179">
            <v>5.7845000000000004</v>
          </cell>
          <cell r="AB179" t="e">
            <v>#N/A</v>
          </cell>
          <cell r="AC179" t="e">
            <v>#N/A</v>
          </cell>
          <cell r="AD179" t="str">
            <v>1812-31</v>
          </cell>
          <cell r="AE179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80">
          <cell r="A180" t="str">
            <v>1813-31</v>
          </cell>
          <cell r="B180">
            <v>4014</v>
          </cell>
          <cell r="C180" t="str">
            <v>DE.1.0.7.0</v>
          </cell>
          <cell r="D180" t="str">
            <v>204:1048</v>
          </cell>
          <cell r="E180">
            <v>42582.512557870374</v>
          </cell>
          <cell r="F180">
            <v>42582.513472222221</v>
          </cell>
          <cell r="G180">
            <v>1</v>
          </cell>
          <cell r="H180" t="str">
            <v>300:58924</v>
          </cell>
          <cell r="I180">
            <v>42582.526053240741</v>
          </cell>
          <cell r="J180">
            <v>0</v>
          </cell>
          <cell r="K180" t="str">
            <v>4013/4014</v>
          </cell>
          <cell r="L180" t="str">
            <v>STARKS</v>
          </cell>
          <cell r="M180">
            <v>1.2581018519995268E-2</v>
          </cell>
          <cell r="N180">
            <v>18.116666668793187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https://search-rtdc-monitor-bjffxe2xuh6vdkpspy63sjmuny.us-east-1.es.amazonaws.com/_plugin/kibana/#/discover/Steve-Slow-Train-Analysis-(2080s-and-2083s)?_g=(refreshInterval:(display:Off,section:0,value:0),time:(from:'2016-07-31 11:18:05-0600',mode:absolute,to:'2016-07-31 13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0" t="str">
            <v>N</v>
          </cell>
          <cell r="X180">
            <v>1</v>
          </cell>
          <cell r="Y180">
            <v>0.1048</v>
          </cell>
          <cell r="Z180">
            <v>5.8924000000000003</v>
          </cell>
          <cell r="AA180">
            <v>5.7876000000000003</v>
          </cell>
          <cell r="AB180" t="e">
            <v>#N/A</v>
          </cell>
          <cell r="AC180" t="e">
            <v>#N/A</v>
          </cell>
          <cell r="AD180" t="str">
            <v>1813-31</v>
          </cell>
          <cell r="AE180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81">
          <cell r="A181" t="str">
            <v>1814-31</v>
          </cell>
          <cell r="B181">
            <v>4013</v>
          </cell>
          <cell r="C181" t="str">
            <v>DE.1.0.7.0</v>
          </cell>
          <cell r="D181" t="str">
            <v>300:58602</v>
          </cell>
          <cell r="E181">
            <v>42582.527037037034</v>
          </cell>
          <cell r="F181">
            <v>42582.527939814812</v>
          </cell>
          <cell r="G181">
            <v>1</v>
          </cell>
          <cell r="H181" t="str">
            <v>204:664</v>
          </cell>
          <cell r="I181">
            <v>42582.539687500001</v>
          </cell>
          <cell r="J181">
            <v>3</v>
          </cell>
          <cell r="K181" t="str">
            <v>4013/4014</v>
          </cell>
          <cell r="L181" t="str">
            <v>STARKS</v>
          </cell>
          <cell r="M181">
            <v>1.1747685188311152E-2</v>
          </cell>
          <cell r="N181">
            <v>16.916666671168059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https://search-rtdc-monitor-bjffxe2xuh6vdkpspy63sjmuny.us-east-1.es.amazonaws.com/_plugin/kibana/#/discover/Steve-Slow-Train-Analysis-(2080s-and-2083s)?_g=(refreshInterval:(display:Off,section:0,value:0),time:(from:'2016-07-31 11:38:56-0600',mode:absolute,to:'2016-07-31 13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1" t="str">
            <v>N</v>
          </cell>
          <cell r="X181">
            <v>1</v>
          </cell>
          <cell r="Y181">
            <v>5.8601999999999999</v>
          </cell>
          <cell r="Z181">
            <v>6.6400000000000001E-2</v>
          </cell>
          <cell r="AA181">
            <v>5.7938000000000001</v>
          </cell>
          <cell r="AB181" t="e">
            <v>#N/A</v>
          </cell>
          <cell r="AC181" t="e">
            <v>#N/A</v>
          </cell>
          <cell r="AD181" t="str">
            <v>1814-31</v>
          </cell>
          <cell r="AE181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82">
          <cell r="A182" t="str">
            <v>1815-31</v>
          </cell>
          <cell r="B182">
            <v>4014</v>
          </cell>
          <cell r="C182" t="str">
            <v>DE.1.0.7.0</v>
          </cell>
          <cell r="D182" t="str">
            <v>204:957</v>
          </cell>
          <cell r="E182">
            <v>42582.555995370371</v>
          </cell>
          <cell r="F182">
            <v>42582.55672453704</v>
          </cell>
          <cell r="G182">
            <v>1</v>
          </cell>
          <cell r="H182" t="str">
            <v>300:58924</v>
          </cell>
          <cell r="I182">
            <v>42582.56890046296</v>
          </cell>
          <cell r="J182">
            <v>1</v>
          </cell>
          <cell r="K182" t="str">
            <v>4013/4014</v>
          </cell>
          <cell r="L182" t="str">
            <v>STARKS</v>
          </cell>
          <cell r="M182">
            <v>1.2175925920018926E-2</v>
          </cell>
          <cell r="N182">
            <v>17.533333324827254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https://search-rtdc-monitor-bjffxe2xuh6vdkpspy63sjmuny.us-east-1.es.amazonaws.com/_plugin/kibana/#/discover/Steve-Slow-Train-Analysis-(2080s-and-2083s)?_g=(refreshInterval:(display:Off,section:0,value:0),time:(from:'2016-07-31 12:20:38-0600',mode:absolute,to:'2016-07-31 14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2" t="str">
            <v>N</v>
          </cell>
          <cell r="X182">
            <v>1</v>
          </cell>
          <cell r="Y182">
            <v>9.5699999999999993E-2</v>
          </cell>
          <cell r="Z182">
            <v>5.8924000000000003</v>
          </cell>
          <cell r="AA182">
            <v>5.7967000000000004</v>
          </cell>
          <cell r="AB182" t="e">
            <v>#N/A</v>
          </cell>
          <cell r="AC182" t="e">
            <v>#N/A</v>
          </cell>
          <cell r="AD182" t="str">
            <v>1815-31</v>
          </cell>
          <cell r="AE182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83">
          <cell r="A183" t="str">
            <v>1816-31</v>
          </cell>
          <cell r="B183">
            <v>4013</v>
          </cell>
          <cell r="C183" t="str">
            <v>DE.1.0.7.0</v>
          </cell>
          <cell r="D183" t="str">
            <v>300:58600</v>
          </cell>
          <cell r="E183">
            <v>42582.569826388892</v>
          </cell>
          <cell r="F183">
            <v>42582.570625</v>
          </cell>
          <cell r="G183">
            <v>1</v>
          </cell>
          <cell r="H183" t="str">
            <v>204:745</v>
          </cell>
          <cell r="I183">
            <v>42582.58185185185</v>
          </cell>
          <cell r="J183">
            <v>0</v>
          </cell>
          <cell r="K183" t="str">
            <v>4013/4014</v>
          </cell>
          <cell r="L183" t="str">
            <v>STARKS</v>
          </cell>
          <cell r="M183">
            <v>1.1226851849642117E-2</v>
          </cell>
          <cell r="N183">
            <v>16.166666663484648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https://search-rtdc-monitor-bjffxe2xuh6vdkpspy63sjmuny.us-east-1.es.amazonaws.com/_plugin/kibana/#/discover/Steve-Slow-Train-Analysis-(2080s-and-2083s)?_g=(refreshInterval:(display:Off,section:0,value:0),time:(from:'2016-07-31 12:40:33-0600',mode:absolute,to:'2016-07-31 14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3" t="str">
            <v>N</v>
          </cell>
          <cell r="X183">
            <v>1</v>
          </cell>
          <cell r="Y183">
            <v>5.86</v>
          </cell>
          <cell r="Z183">
            <v>7.4499999999999997E-2</v>
          </cell>
          <cell r="AA183">
            <v>5.7855000000000008</v>
          </cell>
          <cell r="AB183" t="e">
            <v>#N/A</v>
          </cell>
          <cell r="AC183" t="e">
            <v>#N/A</v>
          </cell>
          <cell r="AD183" t="str">
            <v>1816-31</v>
          </cell>
          <cell r="AE183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84">
          <cell r="A184" t="str">
            <v>1817-31</v>
          </cell>
          <cell r="B184">
            <v>4014</v>
          </cell>
          <cell r="C184" t="str">
            <v>DE.1.0.7.0</v>
          </cell>
          <cell r="D184" t="str">
            <v>204:1028</v>
          </cell>
          <cell r="E184">
            <v>42582.587430555555</v>
          </cell>
          <cell r="F184">
            <v>42582.588773148149</v>
          </cell>
          <cell r="G184">
            <v>1</v>
          </cell>
          <cell r="H184" t="str">
            <v>300:58890</v>
          </cell>
          <cell r="I184">
            <v>42582.6093287037</v>
          </cell>
          <cell r="J184">
            <v>1</v>
          </cell>
          <cell r="K184" t="str">
            <v>4013/4014</v>
          </cell>
          <cell r="L184" t="str">
            <v>DE LA ROSA</v>
          </cell>
          <cell r="M184">
            <v>2.0555555551254656E-2</v>
          </cell>
          <cell r="N184">
            <v>29.599999993806705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https://search-rtdc-monitor-bjffxe2xuh6vdkpspy63sjmuny.us-east-1.es.amazonaws.com/_plugin/kibana/#/discover/Steve-Slow-Train-Analysis-(2080s-and-2083s)?_g=(refreshInterval:(display:Off,section:0,value:0),time:(from:'2016-07-31 13:05:54-0600',mode:absolute,to:'2016-07-31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4" t="str">
            <v>N</v>
          </cell>
          <cell r="X184">
            <v>1</v>
          </cell>
          <cell r="Y184">
            <v>0.1028</v>
          </cell>
          <cell r="Z184">
            <v>5.8890000000000002</v>
          </cell>
          <cell r="AA184">
            <v>5.7862</v>
          </cell>
          <cell r="AB184" t="e">
            <v>#N/A</v>
          </cell>
          <cell r="AC184" t="e">
            <v>#N/A</v>
          </cell>
          <cell r="AD184" t="str">
            <v>1817-31</v>
          </cell>
          <cell r="AE184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85">
          <cell r="A185" t="str">
            <v>1818-31</v>
          </cell>
          <cell r="B185">
            <v>4013</v>
          </cell>
          <cell r="C185" t="str">
            <v>DE.1.0.7.0</v>
          </cell>
          <cell r="D185" t="str">
            <v>300:58570</v>
          </cell>
          <cell r="E185">
            <v>42582.610902777778</v>
          </cell>
          <cell r="F185">
            <v>42582.61204861111</v>
          </cell>
          <cell r="G185">
            <v>1</v>
          </cell>
          <cell r="H185" t="str">
            <v>204:785</v>
          </cell>
          <cell r="I185">
            <v>42582.623784722222</v>
          </cell>
          <cell r="J185">
            <v>0</v>
          </cell>
          <cell r="K185" t="str">
            <v>4013/4014</v>
          </cell>
          <cell r="L185" t="str">
            <v>DE LA ROSA</v>
          </cell>
          <cell r="M185">
            <v>1.17361111115315E-2</v>
          </cell>
          <cell r="N185">
            <v>16.90000000060536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https://search-rtdc-monitor-bjffxe2xuh6vdkpspy63sjmuny.us-east-1.es.amazonaws.com/_plugin/kibana/#/discover/Steve-Slow-Train-Analysis-(2080s-and-2083s)?_g=(refreshInterval:(display:Off,section:0,value:0),time:(from:'2016-07-31 13:39:42-0600',mode:absolute,to:'2016-07-31 15:58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5" t="str">
            <v>N</v>
          </cell>
          <cell r="X185">
            <v>1</v>
          </cell>
          <cell r="Y185">
            <v>5.8570000000000002</v>
          </cell>
          <cell r="Z185">
            <v>7.85E-2</v>
          </cell>
          <cell r="AA185">
            <v>5.7785000000000002</v>
          </cell>
          <cell r="AB185" t="e">
            <v>#N/A</v>
          </cell>
          <cell r="AC185" t="e">
            <v>#N/A</v>
          </cell>
          <cell r="AD185" t="str">
            <v>1818-31</v>
          </cell>
          <cell r="AE185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86">
          <cell r="A186" t="str">
            <v>1819-31</v>
          </cell>
          <cell r="B186">
            <v>4014</v>
          </cell>
          <cell r="C186" t="str">
            <v>DE.1.0.7.0</v>
          </cell>
          <cell r="D186" t="str">
            <v>204:1051</v>
          </cell>
          <cell r="E186">
            <v>42582.632557870369</v>
          </cell>
          <cell r="F186">
            <v>42582.633437500001</v>
          </cell>
          <cell r="G186">
            <v>1</v>
          </cell>
          <cell r="H186" t="str">
            <v>300:58954</v>
          </cell>
          <cell r="I186">
            <v>42582.65</v>
          </cell>
          <cell r="J186">
            <v>0</v>
          </cell>
          <cell r="K186" t="str">
            <v>4013/4014</v>
          </cell>
          <cell r="L186" t="str">
            <v>DE LA ROSA</v>
          </cell>
          <cell r="M186">
            <v>1.6562500000873115E-2</v>
          </cell>
          <cell r="N186">
            <v>23.850000001257285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https://search-rtdc-monitor-bjffxe2xuh6vdkpspy63sjmuny.us-east-1.es.amazonaws.com/_plugin/kibana/#/discover/Steve-Slow-Train-Analysis-(2080s-and-2083s)?_g=(refreshInterval:(display:Off,section:0,value:0),time:(from:'2016-07-31 14:10:53-0600',mode:absolute,to:'2016-07-31 16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6" t="str">
            <v>N</v>
          </cell>
          <cell r="X186">
            <v>1</v>
          </cell>
          <cell r="Y186">
            <v>0.1051</v>
          </cell>
          <cell r="Z186">
            <v>5.8954000000000004</v>
          </cell>
          <cell r="AA186">
            <v>5.7903000000000002</v>
          </cell>
          <cell r="AB186" t="e">
            <v>#N/A</v>
          </cell>
          <cell r="AC186" t="e">
            <v>#N/A</v>
          </cell>
          <cell r="AD186" t="str">
            <v>1819-31</v>
          </cell>
          <cell r="AE186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87">
          <cell r="A187" t="str">
            <v>1820-31</v>
          </cell>
          <cell r="B187">
            <v>4013</v>
          </cell>
          <cell r="C187" t="str">
            <v>DE.1.0.7.0</v>
          </cell>
          <cell r="D187" t="str">
            <v>300:58630</v>
          </cell>
          <cell r="E187">
            <v>42582.651250000003</v>
          </cell>
          <cell r="F187">
            <v>42582.652141203704</v>
          </cell>
          <cell r="G187">
            <v>1</v>
          </cell>
          <cell r="H187" t="str">
            <v>204:766</v>
          </cell>
          <cell r="I187">
            <v>42582.662974537037</v>
          </cell>
          <cell r="J187">
            <v>0</v>
          </cell>
          <cell r="K187" t="str">
            <v>4013/4014</v>
          </cell>
          <cell r="L187" t="str">
            <v>DE LA ROSA</v>
          </cell>
          <cell r="M187">
            <v>1.0833333333721384E-2</v>
          </cell>
          <cell r="N187">
            <v>15.600000000558794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https://search-rtdc-monitor-bjffxe2xuh6vdkpspy63sjmuny.us-east-1.es.amazonaws.com/_plugin/kibana/#/discover/Steve-Slow-Train-Analysis-(2080s-and-2083s)?_g=(refreshInterval:(display:Off,section:0,value:0),time:(from:'2016-07-31 14:37:48-0600',mode:absolute,to:'2016-07-31 16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7" t="str">
            <v>N</v>
          </cell>
          <cell r="X187">
            <v>1</v>
          </cell>
          <cell r="Y187">
            <v>5.8630000000000004</v>
          </cell>
          <cell r="Z187">
            <v>7.6600000000000001E-2</v>
          </cell>
          <cell r="AA187">
            <v>5.7864000000000004</v>
          </cell>
          <cell r="AB187" t="e">
            <v>#N/A</v>
          </cell>
          <cell r="AC187" t="e">
            <v>#N/A</v>
          </cell>
          <cell r="AD187" t="str">
            <v>1820-31</v>
          </cell>
          <cell r="AE187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88">
          <cell r="A188" t="str">
            <v>1821-31</v>
          </cell>
          <cell r="B188">
            <v>4014</v>
          </cell>
          <cell r="C188" t="str">
            <v>DE.1.0.7.0</v>
          </cell>
          <cell r="D188" t="str">
            <v>204:1065</v>
          </cell>
          <cell r="E188">
            <v>42582.677662037036</v>
          </cell>
          <cell r="F188">
            <v>42582.67863425926</v>
          </cell>
          <cell r="G188">
            <v>1</v>
          </cell>
          <cell r="H188" t="str">
            <v>300:58944</v>
          </cell>
          <cell r="I188">
            <v>42582.692118055558</v>
          </cell>
          <cell r="J188">
            <v>0</v>
          </cell>
          <cell r="K188" t="str">
            <v>4013/4014</v>
          </cell>
          <cell r="L188" t="str">
            <v>DE LA ROSA</v>
          </cell>
          <cell r="M188">
            <v>1.3483796297805384E-2</v>
          </cell>
          <cell r="N188">
            <v>19.416666668839753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https://search-rtdc-monitor-bjffxe2xuh6vdkpspy63sjmuny.us-east-1.es.amazonaws.com/_plugin/kibana/#/discover/Steve-Slow-Train-Analysis-(2080s-and-2083s)?_g=(refreshInterval:(display:Off,section:0,value:0),time:(from:'2016-07-31 15:15:50-0600',mode:absolute,to:'2016-07-31 17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8" t="str">
            <v>N</v>
          </cell>
          <cell r="X188">
            <v>1</v>
          </cell>
          <cell r="Y188">
            <v>0.1065</v>
          </cell>
          <cell r="Z188">
            <v>5.8944000000000001</v>
          </cell>
          <cell r="AA188">
            <v>5.7879000000000005</v>
          </cell>
          <cell r="AB188" t="e">
            <v>#N/A</v>
          </cell>
          <cell r="AC188" t="e">
            <v>#N/A</v>
          </cell>
          <cell r="AD188" t="str">
            <v>1821-31</v>
          </cell>
          <cell r="AE188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89">
          <cell r="A189" t="str">
            <v>1822-31</v>
          </cell>
          <cell r="B189">
            <v>4013</v>
          </cell>
          <cell r="C189" t="str">
            <v>DE.1.0.7.0</v>
          </cell>
          <cell r="D189" t="str">
            <v>300:58625</v>
          </cell>
          <cell r="E189">
            <v>42582.69321759259</v>
          </cell>
          <cell r="F189">
            <v>42582.694224537037</v>
          </cell>
          <cell r="G189">
            <v>1</v>
          </cell>
          <cell r="H189" t="str">
            <v>204:726</v>
          </cell>
          <cell r="I189">
            <v>42582.705312500002</v>
          </cell>
          <cell r="J189">
            <v>0</v>
          </cell>
          <cell r="K189" t="str">
            <v>4013/4014</v>
          </cell>
          <cell r="L189" t="str">
            <v>DE LA ROSA</v>
          </cell>
          <cell r="M189">
            <v>1.1087962964666076E-2</v>
          </cell>
          <cell r="N189">
            <v>15.966666669119149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https://search-rtdc-monitor-bjffxe2xuh6vdkpspy63sjmuny.us-east-1.es.amazonaws.com/_plugin/kibana/#/discover/Steve-Slow-Train-Analysis-(2080s-and-2083s)?_g=(refreshInterval:(display:Off,section:0,value:0),time:(from:'2016-07-31 15:38:14-0600',mode:absolute,to:'2016-07-31 17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9" t="str">
            <v>N</v>
          </cell>
          <cell r="X189">
            <v>1</v>
          </cell>
          <cell r="Y189">
            <v>5.8624999999999998</v>
          </cell>
          <cell r="Z189">
            <v>7.2599999999999998E-2</v>
          </cell>
          <cell r="AA189">
            <v>5.7898999999999994</v>
          </cell>
          <cell r="AB189" t="e">
            <v>#N/A</v>
          </cell>
          <cell r="AC189" t="e">
            <v>#N/A</v>
          </cell>
          <cell r="AD189" t="str">
            <v>1822-31</v>
          </cell>
          <cell r="AE189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90">
          <cell r="A190" t="str">
            <v>1823-31</v>
          </cell>
          <cell r="B190">
            <v>4014</v>
          </cell>
          <cell r="C190" t="str">
            <v>DE.1.0.7.0</v>
          </cell>
          <cell r="D190" t="str">
            <v>204:1016</v>
          </cell>
          <cell r="E190">
            <v>42582.718449074076</v>
          </cell>
          <cell r="F190">
            <v>42582.719513888886</v>
          </cell>
          <cell r="G190">
            <v>1</v>
          </cell>
          <cell r="H190" t="str">
            <v>300:57608</v>
          </cell>
          <cell r="I190">
            <v>42582.732175925928</v>
          </cell>
          <cell r="J190">
            <v>0</v>
          </cell>
          <cell r="K190" t="str">
            <v>4013/4014</v>
          </cell>
          <cell r="L190" t="str">
            <v>DE LA ROSA</v>
          </cell>
          <cell r="M190">
            <v>1.266203704290092E-2</v>
          </cell>
          <cell r="N190">
            <v>18.233333341777325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https://search-rtdc-monitor-bjffxe2xuh6vdkpspy63sjmuny.us-east-1.es.amazonaws.com/_plugin/kibana/#/discover/Steve-Slow-Train-Analysis-(2080s-and-2083s)?_g=(refreshInterval:(display:Off,section:0,value:0),time:(from:'2016-07-31 16:14:34-0600',mode:absolute,to:'2016-07-31 18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0" t="str">
            <v>N</v>
          </cell>
          <cell r="X190">
            <v>1</v>
          </cell>
          <cell r="Y190">
            <v>0.1016</v>
          </cell>
          <cell r="Z190">
            <v>5.7607999999999997</v>
          </cell>
          <cell r="AA190">
            <v>5.6591999999999993</v>
          </cell>
          <cell r="AB190" t="e">
            <v>#N/A</v>
          </cell>
          <cell r="AC190" t="e">
            <v>#N/A</v>
          </cell>
          <cell r="AD190" t="str">
            <v>1823-31</v>
          </cell>
          <cell r="AE190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91">
          <cell r="A191" t="str">
            <v>1824-31</v>
          </cell>
          <cell r="B191">
            <v>4013</v>
          </cell>
          <cell r="C191" t="str">
            <v>DE.1.0.7.0</v>
          </cell>
          <cell r="D191" t="str">
            <v>300:57286</v>
          </cell>
          <cell r="E191">
            <v>42582.733726851853</v>
          </cell>
          <cell r="F191">
            <v>42582.735081018516</v>
          </cell>
          <cell r="G191">
            <v>1</v>
          </cell>
          <cell r="H191" t="str">
            <v>204:757</v>
          </cell>
          <cell r="I191">
            <v>42582.750358796293</v>
          </cell>
          <cell r="J191">
            <v>0</v>
          </cell>
          <cell r="K191" t="str">
            <v>4013/4014</v>
          </cell>
          <cell r="L191" t="str">
            <v>DE LA ROSA</v>
          </cell>
          <cell r="M191">
            <v>1.5277777776645962E-2</v>
          </cell>
          <cell r="N191">
            <v>21.999999998370185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https://search-rtdc-monitor-bjffxe2xuh6vdkpspy63sjmuny.us-east-1.es.amazonaws.com/_plugin/kibana/#/discover/Steve-Slow-Train-Analysis-(2080s-and-2083s)?_g=(refreshInterval:(display:Off,section:0,value:0),time:(from:'2016-07-31 16:36:34-0600',mode:absolute,to:'2016-07-31 19:00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1" t="str">
            <v>N</v>
          </cell>
          <cell r="X191">
            <v>1</v>
          </cell>
          <cell r="Y191">
            <v>5.7286000000000001</v>
          </cell>
          <cell r="Z191">
            <v>7.5700000000000003E-2</v>
          </cell>
          <cell r="AA191">
            <v>5.6528999999999998</v>
          </cell>
          <cell r="AB191" t="e">
            <v>#N/A</v>
          </cell>
          <cell r="AC191" t="e">
            <v>#N/A</v>
          </cell>
          <cell r="AD191" t="str">
            <v>1824-31</v>
          </cell>
          <cell r="AE191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92">
          <cell r="A192" t="str">
            <v>1825-31</v>
          </cell>
          <cell r="B192">
            <v>4014</v>
          </cell>
          <cell r="C192" t="str">
            <v>DE.1.0.7.0</v>
          </cell>
          <cell r="D192" t="str">
            <v>204:1056</v>
          </cell>
          <cell r="E192">
            <v>42582.75854166667</v>
          </cell>
          <cell r="F192">
            <v>42582.759467592594</v>
          </cell>
          <cell r="G192">
            <v>1</v>
          </cell>
          <cell r="H192" t="str">
            <v>300:58961</v>
          </cell>
          <cell r="I192">
            <v>42582.774780092594</v>
          </cell>
          <cell r="J192">
            <v>0</v>
          </cell>
          <cell r="K192" t="str">
            <v>4013/4014</v>
          </cell>
          <cell r="L192" t="str">
            <v>DE LA ROSA</v>
          </cell>
          <cell r="M192">
            <v>1.5312499999708962E-2</v>
          </cell>
          <cell r="N192">
            <v>22.049999999580905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https://search-rtdc-monitor-bjffxe2xuh6vdkpspy63sjmuny.us-east-1.es.amazonaws.com/_plugin/kibana/#/discover/Steve-Slow-Train-Analysis-(2080s-and-2083s)?_g=(refreshInterval:(display:Off,section:0,value:0),time:(from:'2016-07-31 17:12:18-0600',mode:absolute,to:'2016-07-31 19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2" t="str">
            <v>N</v>
          </cell>
          <cell r="X192">
            <v>1</v>
          </cell>
          <cell r="Y192">
            <v>0.1056</v>
          </cell>
          <cell r="Z192">
            <v>5.8960999999999997</v>
          </cell>
          <cell r="AA192">
            <v>5.7904999999999998</v>
          </cell>
          <cell r="AB192" t="e">
            <v>#N/A</v>
          </cell>
          <cell r="AC192" t="e">
            <v>#N/A</v>
          </cell>
          <cell r="AD192" t="str">
            <v>1825-31</v>
          </cell>
          <cell r="AE192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93">
          <cell r="A193" t="str">
            <v>1826-31</v>
          </cell>
          <cell r="B193">
            <v>4013</v>
          </cell>
          <cell r="C193" t="str">
            <v>DE.1.0.7.0</v>
          </cell>
          <cell r="D193" t="str">
            <v>300:58643</v>
          </cell>
          <cell r="E193">
            <v>42582.775868055556</v>
          </cell>
          <cell r="F193">
            <v>42582.776898148149</v>
          </cell>
          <cell r="G193">
            <v>1</v>
          </cell>
          <cell r="H193" t="str">
            <v>204:706</v>
          </cell>
          <cell r="I193">
            <v>42582.788078703707</v>
          </cell>
          <cell r="J193">
            <v>0</v>
          </cell>
          <cell r="K193" t="str">
            <v>4013/4014</v>
          </cell>
          <cell r="L193" t="str">
            <v>DE LA ROSA</v>
          </cell>
          <cell r="M193">
            <v>1.1180555557075422E-2</v>
          </cell>
          <cell r="N193">
            <v>16.100000002188608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https://search-rtdc-monitor-bjffxe2xuh6vdkpspy63sjmuny.us-east-1.es.amazonaws.com/_plugin/kibana/#/discover/Steve-Slow-Train-Analysis-(2080s-and-2083s)?_g=(refreshInterval:(display:Off,section:0,value:0),time:(from:'2016-07-31 17:37:15-0600',mode:absolute,to:'2016-07-31 19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3" t="str">
            <v>N</v>
          </cell>
          <cell r="X193">
            <v>1</v>
          </cell>
          <cell r="Y193">
            <v>5.8643000000000001</v>
          </cell>
          <cell r="Z193">
            <v>7.0599999999999996E-2</v>
          </cell>
          <cell r="AA193">
            <v>5.7937000000000003</v>
          </cell>
          <cell r="AB193" t="e">
            <v>#N/A</v>
          </cell>
          <cell r="AC193" t="e">
            <v>#N/A</v>
          </cell>
          <cell r="AD193" t="str">
            <v>1826-31</v>
          </cell>
          <cell r="AE193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94">
          <cell r="A194" t="str">
            <v>1827-31</v>
          </cell>
          <cell r="B194">
            <v>4014</v>
          </cell>
          <cell r="C194" t="str">
            <v>DE.1.0.7.0</v>
          </cell>
          <cell r="D194" t="str">
            <v>204:990</v>
          </cell>
          <cell r="E194">
            <v>42582.801412037035</v>
          </cell>
          <cell r="F194">
            <v>42582.802476851852</v>
          </cell>
          <cell r="G194">
            <v>1</v>
          </cell>
          <cell r="H194" t="str">
            <v>300:58958</v>
          </cell>
          <cell r="I194">
            <v>42582.816736111112</v>
          </cell>
          <cell r="J194">
            <v>0</v>
          </cell>
          <cell r="K194" t="str">
            <v>4013/4014</v>
          </cell>
          <cell r="L194" t="str">
            <v>DE LA ROSA</v>
          </cell>
          <cell r="M194">
            <v>1.4259259260143153E-2</v>
          </cell>
          <cell r="N194">
            <v>20.533333334606141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https://search-rtdc-monitor-bjffxe2xuh6vdkpspy63sjmuny.us-east-1.es.amazonaws.com/_plugin/kibana/#/discover/Steve-Slow-Train-Analysis-(2080s-and-2083s)?_g=(refreshInterval:(display:Off,section:0,value:0),time:(from:'2016-07-31 18:14:02-0600',mode:absolute,to:'2016-07-31 20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4" t="str">
            <v>N</v>
          </cell>
          <cell r="X194">
            <v>1</v>
          </cell>
          <cell r="Y194">
            <v>9.9000000000000005E-2</v>
          </cell>
          <cell r="Z194">
            <v>5.8958000000000004</v>
          </cell>
          <cell r="AA194">
            <v>5.7968000000000002</v>
          </cell>
          <cell r="AB194" t="e">
            <v>#N/A</v>
          </cell>
          <cell r="AC194" t="e">
            <v>#N/A</v>
          </cell>
          <cell r="AD194" t="str">
            <v>1827-31</v>
          </cell>
          <cell r="AE194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95">
          <cell r="A195" t="str">
            <v>1828-31</v>
          </cell>
          <cell r="B195">
            <v>4013</v>
          </cell>
          <cell r="C195" t="str">
            <v>DE.1.0.7.0</v>
          </cell>
          <cell r="D195" t="str">
            <v>300:58643</v>
          </cell>
          <cell r="E195">
            <v>42582.817939814813</v>
          </cell>
          <cell r="F195">
            <v>42582.819050925929</v>
          </cell>
          <cell r="G195">
            <v>1</v>
          </cell>
          <cell r="H195" t="str">
            <v>204:727</v>
          </cell>
          <cell r="I195">
            <v>42582.829502314817</v>
          </cell>
          <cell r="J195">
            <v>0</v>
          </cell>
          <cell r="K195" t="str">
            <v>4013/4014</v>
          </cell>
          <cell r="L195" t="str">
            <v>DE LA ROSA</v>
          </cell>
          <cell r="M195">
            <v>1.0451388887304347E-2</v>
          </cell>
          <cell r="N195">
            <v>15.04999999771826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https://search-rtdc-monitor-bjffxe2xuh6vdkpspy63sjmuny.us-east-1.es.amazonaws.com/_plugin/kibana/#/discover/Steve-Slow-Train-Analysis-(2080s-and-2083s)?_g=(refreshInterval:(display:Off,section:0,value:0),time:(from:'2016-07-31 18:37:50-0600',mode:absolute,to:'2016-07-31 20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5" t="str">
            <v>N</v>
          </cell>
          <cell r="X195">
            <v>1</v>
          </cell>
          <cell r="Y195">
            <v>5.8643000000000001</v>
          </cell>
          <cell r="Z195">
            <v>7.2700000000000001E-2</v>
          </cell>
          <cell r="AA195">
            <v>5.7915999999999999</v>
          </cell>
          <cell r="AB195" t="e">
            <v>#N/A</v>
          </cell>
          <cell r="AC195" t="e">
            <v>#N/A</v>
          </cell>
          <cell r="AD195" t="str">
            <v>1828-31</v>
          </cell>
          <cell r="AE195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96">
          <cell r="A196" t="str">
            <v>1829-31</v>
          </cell>
          <cell r="B196">
            <v>4014</v>
          </cell>
          <cell r="C196" t="str">
            <v>DE.1.0.7.0</v>
          </cell>
          <cell r="D196" t="str">
            <v>204:1009</v>
          </cell>
          <cell r="E196">
            <v>42582.843668981484</v>
          </cell>
          <cell r="F196">
            <v>42582.844826388886</v>
          </cell>
          <cell r="G196">
            <v>1</v>
          </cell>
          <cell r="H196" t="str">
            <v>300:58952</v>
          </cell>
          <cell r="I196">
            <v>42582.860196759262</v>
          </cell>
          <cell r="J196">
            <v>0</v>
          </cell>
          <cell r="K196" t="str">
            <v>4013/4014</v>
          </cell>
          <cell r="L196" t="str">
            <v>DE LA ROSA</v>
          </cell>
          <cell r="M196">
            <v>1.5370370376331266E-2</v>
          </cell>
          <cell r="N196">
            <v>22.133333341917023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https://search-rtdc-monitor-bjffxe2xuh6vdkpspy63sjmuny.us-east-1.es.amazonaws.com/_plugin/kibana/#/discover/Steve-Slow-Train-Analysis-(2080s-and-2083s)?_g=(refreshInterval:(display:Off,section:0,value:0),time:(from:'2016-07-31 19:14:53-0600',mode:absolute,to:'2016-07-31 21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6" t="str">
            <v>N</v>
          </cell>
          <cell r="X196">
            <v>1</v>
          </cell>
          <cell r="Y196">
            <v>0.1009</v>
          </cell>
          <cell r="Z196">
            <v>5.8952</v>
          </cell>
          <cell r="AA196">
            <v>5.7942999999999998</v>
          </cell>
          <cell r="AB196" t="e">
            <v>#N/A</v>
          </cell>
          <cell r="AC196" t="e">
            <v>#N/A</v>
          </cell>
          <cell r="AD196" t="str">
            <v>1829-31</v>
          </cell>
          <cell r="AE196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97">
          <cell r="A197" t="str">
            <v>1830-31</v>
          </cell>
          <cell r="B197">
            <v>4013</v>
          </cell>
          <cell r="C197" t="str">
            <v>DE.1.0.7.0</v>
          </cell>
          <cell r="D197" t="str">
            <v>300:58632</v>
          </cell>
          <cell r="E197">
            <v>42582.861550925925</v>
          </cell>
          <cell r="F197">
            <v>42582.862604166665</v>
          </cell>
          <cell r="G197">
            <v>1</v>
          </cell>
          <cell r="H197" t="str">
            <v>204:759</v>
          </cell>
          <cell r="I197">
            <v>42582.872476851851</v>
          </cell>
          <cell r="J197">
            <v>0</v>
          </cell>
          <cell r="K197" t="str">
            <v>4013/4014</v>
          </cell>
          <cell r="L197" t="str">
            <v>DE LA ROSA</v>
          </cell>
          <cell r="M197">
            <v>9.8726851865649223E-3</v>
          </cell>
          <cell r="N197">
            <v>14.216666668653488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https://search-rtdc-monitor-bjffxe2xuh6vdkpspy63sjmuny.us-east-1.es.amazonaws.com/_plugin/kibana/#/discover/Steve-Slow-Train-Analysis-(2080s-and-2083s)?_g=(refreshInterval:(display:Off,section:0,value:0),time:(from:'2016-07-31 19:40:38-0600',mode:absolute,to:'2016-07-31 21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7" t="str">
            <v>N</v>
          </cell>
          <cell r="X197">
            <v>1</v>
          </cell>
          <cell r="Y197">
            <v>5.8632</v>
          </cell>
          <cell r="Z197">
            <v>7.5899999999999995E-2</v>
          </cell>
          <cell r="AA197">
            <v>5.7873000000000001</v>
          </cell>
          <cell r="AB197" t="e">
            <v>#N/A</v>
          </cell>
          <cell r="AC197" t="e">
            <v>#N/A</v>
          </cell>
          <cell r="AD197" t="str">
            <v>1830-31</v>
          </cell>
          <cell r="AE197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198">
          <cell r="A198" t="str">
            <v>1831-31</v>
          </cell>
          <cell r="B198">
            <v>4014</v>
          </cell>
          <cell r="C198" t="str">
            <v>DE.1.0.7.0</v>
          </cell>
          <cell r="D198" t="str">
            <v>204:1048</v>
          </cell>
          <cell r="E198">
            <v>42582.885891203703</v>
          </cell>
          <cell r="F198">
            <v>42582.88685185185</v>
          </cell>
          <cell r="G198">
            <v>1</v>
          </cell>
          <cell r="H198" t="str">
            <v>300:58944</v>
          </cell>
          <cell r="I198">
            <v>42582.901006944441</v>
          </cell>
          <cell r="J198">
            <v>0</v>
          </cell>
          <cell r="K198" t="str">
            <v>4013/4014</v>
          </cell>
          <cell r="L198" t="str">
            <v>DE LA ROSA</v>
          </cell>
          <cell r="M198">
            <v>1.4155092590954155E-2</v>
          </cell>
          <cell r="N198">
            <v>20.383333330973983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https://search-rtdc-monitor-bjffxe2xuh6vdkpspy63sjmuny.us-east-1.es.amazonaws.com/_plugin/kibana/#/discover/Steve-Slow-Train-Analysis-(2080s-and-2083s)?_g=(refreshInterval:(display:Off,section:0,value:0),time:(from:'2016-07-31 20:15:41-0600',mode:absolute,to:'2016-07-31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8" t="str">
            <v>N</v>
          </cell>
          <cell r="X198">
            <v>1</v>
          </cell>
          <cell r="Y198">
            <v>0.1048</v>
          </cell>
          <cell r="Z198">
            <v>5.8944000000000001</v>
          </cell>
          <cell r="AA198">
            <v>5.7896000000000001</v>
          </cell>
          <cell r="AB198" t="e">
            <v>#N/A</v>
          </cell>
          <cell r="AC198" t="e">
            <v>#N/A</v>
          </cell>
          <cell r="AD198" t="str">
            <v>1831-31</v>
          </cell>
          <cell r="AE198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  <row r="199">
          <cell r="A199" t="str">
            <v>1832-31</v>
          </cell>
          <cell r="B199">
            <v>4013</v>
          </cell>
          <cell r="C199" t="str">
            <v>DE.1.0.7.0</v>
          </cell>
          <cell r="D199" t="str">
            <v>300:58625</v>
          </cell>
          <cell r="E199">
            <v>42582.902824074074</v>
          </cell>
          <cell r="F199">
            <v>42582.903692129628</v>
          </cell>
          <cell r="G199">
            <v>1</v>
          </cell>
          <cell r="H199" t="str">
            <v>204:759</v>
          </cell>
          <cell r="I199">
            <v>42582.913634259261</v>
          </cell>
          <cell r="J199">
            <v>0</v>
          </cell>
          <cell r="K199" t="str">
            <v>4013/4014</v>
          </cell>
          <cell r="L199" t="str">
            <v>DE LA ROSA</v>
          </cell>
          <cell r="M199">
            <v>9.9421296326909214E-3</v>
          </cell>
          <cell r="N199">
            <v>14.316666671074927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https://search-rtdc-monitor-bjffxe2xuh6vdkpspy63sjmuny.us-east-1.es.amazonaws.com/_plugin/kibana/#/discover/Steve-Slow-Train-Analysis-(2080s-and-2083s)?_g=(refreshInterval:(display:Off,section:0,value:0),time:(from:'2016-07-31 20:40:04-0600',mode:absolute,to:'2016-07-31 22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9" t="str">
            <v>N</v>
          </cell>
          <cell r="X199">
            <v>1</v>
          </cell>
          <cell r="Y199">
            <v>5.8624999999999998</v>
          </cell>
          <cell r="Z199">
            <v>7.5899999999999995E-2</v>
          </cell>
          <cell r="AA199">
            <v>5.7866</v>
          </cell>
          <cell r="AB199" t="e">
            <v>#N/A</v>
          </cell>
          <cell r="AC199" t="e">
            <v>#N/A</v>
          </cell>
          <cell r="AD199" t="str">
            <v>1832-31</v>
          </cell>
          <cell r="AE199" t="str">
    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    </cell>
        </row>
        <row r="200">
          <cell r="A200" t="str">
            <v>1833-31</v>
          </cell>
          <cell r="B200">
            <v>4014</v>
          </cell>
          <cell r="C200" t="str">
            <v>DE.1.0.7.0</v>
          </cell>
          <cell r="D200" t="str">
            <v>204:1025</v>
          </cell>
          <cell r="E200">
            <v>42582.928391203706</v>
          </cell>
          <cell r="F200">
            <v>42582.92931712963</v>
          </cell>
          <cell r="G200">
            <v>1</v>
          </cell>
          <cell r="H200" t="str">
            <v>300:58948</v>
          </cell>
          <cell r="I200">
            <v>42582.941365740742</v>
          </cell>
          <cell r="J200">
            <v>0</v>
          </cell>
          <cell r="K200" t="str">
            <v>4013/4014</v>
          </cell>
          <cell r="L200" t="str">
            <v>DE LA ROSA</v>
          </cell>
          <cell r="M200">
            <v>1.2048611111822538E-2</v>
          </cell>
          <cell r="N200">
            <v>17.350000001024455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https://search-rtdc-monitor-bjffxe2xuh6vdkpspy63sjmuny.us-east-1.es.amazonaws.com/_plugin/kibana/#/discover/Steve-Slow-Train-Analysis-(2080s-and-2083s)?_g=(refreshInterval:(display:Off,section:0,value:0),time:(from:'2016-07-31 21:16:53-0600',mode:absolute,to:'2016-07-31 23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0" t="str">
            <v>N</v>
          </cell>
          <cell r="X200">
            <v>1</v>
          </cell>
          <cell r="Y200">
            <v>0.10249999999999999</v>
          </cell>
          <cell r="Z200">
            <v>5.8948</v>
          </cell>
          <cell r="AA200">
            <v>5.7923</v>
          </cell>
          <cell r="AB200" t="e">
            <v>#N/A</v>
          </cell>
          <cell r="AC200" t="e">
            <v>#N/A</v>
          </cell>
          <cell r="AD200" t="str">
            <v>1833-31</v>
          </cell>
          <cell r="AE200" t="str">
    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    </cell>
        </row>
      </sheetData>
      <sheetData sheetId="1" refreshError="1"/>
      <sheetData sheetId="2" refreshError="1"/>
      <sheetData sheetId="3">
        <row r="1">
          <cell r="C1" t="str">
            <v>101-31</v>
          </cell>
          <cell r="D1">
            <v>1460000</v>
          </cell>
          <cell r="E1" t="str">
            <v>NELSON</v>
          </cell>
        </row>
        <row r="2">
          <cell r="C2" t="str">
            <v>228-31</v>
          </cell>
          <cell r="D2">
            <v>1800000</v>
          </cell>
          <cell r="E2" t="str">
            <v>CHANDLER</v>
          </cell>
        </row>
        <row r="3">
          <cell r="C3" t="str">
            <v>104-01</v>
          </cell>
          <cell r="D3">
            <v>1260000</v>
          </cell>
          <cell r="E3" t="str">
            <v>ACKERMAN</v>
          </cell>
        </row>
        <row r="4">
          <cell r="C4" t="str">
            <v>113-01</v>
          </cell>
          <cell r="D4">
            <v>2100000</v>
          </cell>
          <cell r="E4" t="str">
            <v>ISHMAEL</v>
          </cell>
        </row>
        <row r="5">
          <cell r="C5" t="str">
            <v>112-01</v>
          </cell>
          <cell r="D5">
            <v>1110000</v>
          </cell>
          <cell r="E5" t="str">
            <v>STARKS</v>
          </cell>
        </row>
        <row r="6">
          <cell r="C6" t="str">
            <v>229-31</v>
          </cell>
          <cell r="D6">
            <v>1180000</v>
          </cell>
          <cell r="E6" t="str">
            <v>LEVERE</v>
          </cell>
        </row>
        <row r="7">
          <cell r="C7" t="str">
            <v>1816-31</v>
          </cell>
          <cell r="D7">
            <v>1110000</v>
          </cell>
          <cell r="E7" t="str">
            <v>STARKS</v>
          </cell>
        </row>
        <row r="8">
          <cell r="C8" t="str">
            <v>172-31</v>
          </cell>
          <cell r="D8">
            <v>1520000</v>
          </cell>
          <cell r="E8" t="str">
            <v>MAYBERRY</v>
          </cell>
        </row>
        <row r="9">
          <cell r="C9" t="str">
            <v>189-31</v>
          </cell>
          <cell r="D9">
            <v>880000</v>
          </cell>
          <cell r="E9" t="str">
            <v>STEWART</v>
          </cell>
        </row>
        <row r="10">
          <cell r="C10" t="str">
            <v>201-31</v>
          </cell>
          <cell r="D10">
            <v>1740000</v>
          </cell>
          <cell r="E10" t="str">
            <v>STORY</v>
          </cell>
        </row>
        <row r="11">
          <cell r="C11" t="str">
            <v>STAMBAUGH-31</v>
          </cell>
          <cell r="D11">
            <v>2000000</v>
          </cell>
          <cell r="E11" t="str">
            <v>STAMBAUGH</v>
          </cell>
        </row>
        <row r="12">
          <cell r="C12" t="str">
            <v>193-31</v>
          </cell>
          <cell r="D12">
            <v>1770000</v>
          </cell>
          <cell r="E12" t="str">
            <v>BRUDER</v>
          </cell>
        </row>
        <row r="13">
          <cell r="C13" t="str">
            <v>208-31</v>
          </cell>
          <cell r="D13">
            <v>1770000</v>
          </cell>
          <cell r="E13" t="str">
            <v>BRUDER</v>
          </cell>
        </row>
        <row r="14">
          <cell r="C14" t="str">
            <v>1819-31</v>
          </cell>
          <cell r="D14">
            <v>1780000</v>
          </cell>
          <cell r="E14" t="str">
            <v>DE LA ROSA</v>
          </cell>
        </row>
        <row r="15">
          <cell r="C15" t="str">
            <v>243-31</v>
          </cell>
          <cell r="D15">
            <v>1800000</v>
          </cell>
          <cell r="E15" t="str">
            <v>CHANDLER</v>
          </cell>
        </row>
        <row r="16">
          <cell r="C16" t="str">
            <v>158-01</v>
          </cell>
          <cell r="D16">
            <v>1310000</v>
          </cell>
          <cell r="E16" t="str">
            <v>MALAVE</v>
          </cell>
        </row>
        <row r="17">
          <cell r="C17" t="str">
            <v>102-01</v>
          </cell>
          <cell r="D17">
            <v>1480000</v>
          </cell>
          <cell r="E17" t="str">
            <v>STURGEON</v>
          </cell>
        </row>
        <row r="18">
          <cell r="C18" t="str">
            <v>101-01</v>
          </cell>
          <cell r="D18">
            <v>1480000</v>
          </cell>
          <cell r="E18" t="str">
            <v>STURGEON</v>
          </cell>
        </row>
        <row r="19">
          <cell r="C19" t="str">
            <v>115-01</v>
          </cell>
          <cell r="D19">
            <v>1310000</v>
          </cell>
          <cell r="E19" t="str">
            <v>MALAVE</v>
          </cell>
        </row>
        <row r="20">
          <cell r="C20" t="str">
            <v>240-31</v>
          </cell>
          <cell r="D20">
            <v>2000000</v>
          </cell>
          <cell r="E20" t="str">
            <v>STAMBAUGH</v>
          </cell>
        </row>
        <row r="21">
          <cell r="C21" t="str">
            <v>801-01</v>
          </cell>
          <cell r="D21">
            <v>1360000</v>
          </cell>
          <cell r="E21" t="str">
            <v>SANTIZO</v>
          </cell>
        </row>
        <row r="22">
          <cell r="C22" t="str">
            <v>241-31</v>
          </cell>
          <cell r="D22">
            <v>2030000</v>
          </cell>
          <cell r="E22" t="str">
            <v>KILLION</v>
          </cell>
        </row>
        <row r="23">
          <cell r="C23" t="str">
            <v>124-01</v>
          </cell>
          <cell r="D23">
            <v>1830000</v>
          </cell>
          <cell r="E23" t="str">
            <v>YORK</v>
          </cell>
        </row>
        <row r="24">
          <cell r="C24" t="str">
            <v>1828-31</v>
          </cell>
          <cell r="D24">
            <v>1780000</v>
          </cell>
          <cell r="E24" t="str">
            <v>DE LA ROSA</v>
          </cell>
        </row>
        <row r="25">
          <cell r="C25" t="str">
            <v>139-01</v>
          </cell>
          <cell r="D25">
            <v>1110000</v>
          </cell>
          <cell r="E25" t="str">
            <v>STARKS</v>
          </cell>
        </row>
        <row r="26">
          <cell r="C26" t="str">
            <v>1827-31</v>
          </cell>
          <cell r="D26">
            <v>1780000</v>
          </cell>
          <cell r="E26" t="str">
            <v>DE LA ROSA</v>
          </cell>
        </row>
        <row r="27">
          <cell r="C27" t="str">
            <v>812-01</v>
          </cell>
          <cell r="D27">
            <v>900000</v>
          </cell>
          <cell r="E27" t="str">
            <v>ROCHA</v>
          </cell>
        </row>
        <row r="28">
          <cell r="C28" t="str">
            <v>1824-31</v>
          </cell>
          <cell r="D28">
            <v>1780000</v>
          </cell>
          <cell r="E28" t="str">
            <v>DE LA ROSA</v>
          </cell>
        </row>
        <row r="29">
          <cell r="C29" t="str">
            <v>141-01</v>
          </cell>
          <cell r="D29">
            <v>2100000</v>
          </cell>
          <cell r="E29" t="str">
            <v>ISHMAEL</v>
          </cell>
        </row>
        <row r="30">
          <cell r="C30" t="str">
            <v>191-31</v>
          </cell>
          <cell r="D30">
            <v>1280000</v>
          </cell>
          <cell r="E30" t="str">
            <v>BARTLETT</v>
          </cell>
        </row>
        <row r="31">
          <cell r="C31" t="str">
            <v>143-01</v>
          </cell>
          <cell r="D31">
            <v>1310000</v>
          </cell>
          <cell r="E31" t="str">
            <v>MALAVE</v>
          </cell>
        </row>
        <row r="32">
          <cell r="C32" t="str">
            <v>162-31</v>
          </cell>
          <cell r="D32">
            <v>1280000</v>
          </cell>
          <cell r="E32" t="str">
            <v>BARTLETT</v>
          </cell>
        </row>
        <row r="33">
          <cell r="C33" t="str">
            <v>142-01</v>
          </cell>
          <cell r="D33">
            <v>2100000</v>
          </cell>
          <cell r="E33" t="str">
            <v>ISHMAEL</v>
          </cell>
        </row>
        <row r="34">
          <cell r="C34" t="str">
            <v>134-31</v>
          </cell>
          <cell r="D34">
            <v>1750000</v>
          </cell>
          <cell r="E34" t="str">
            <v>REBOLETTI</v>
          </cell>
        </row>
        <row r="35">
          <cell r="C35" t="str">
            <v>151-01</v>
          </cell>
          <cell r="D35">
            <v>1830000</v>
          </cell>
          <cell r="E35" t="str">
            <v>YORK</v>
          </cell>
        </row>
        <row r="36">
          <cell r="C36" t="str">
            <v>145-31</v>
          </cell>
          <cell r="D36">
            <v>1260000</v>
          </cell>
          <cell r="E36" t="str">
            <v>ACKERMAN</v>
          </cell>
        </row>
        <row r="37">
          <cell r="C37" t="str">
            <v>802-01</v>
          </cell>
          <cell r="D37">
            <v>1360000</v>
          </cell>
          <cell r="E37" t="str">
            <v>SANTIZO</v>
          </cell>
        </row>
        <row r="38">
          <cell r="C38" t="str">
            <v>141-31</v>
          </cell>
          <cell r="D38">
            <v>1460000</v>
          </cell>
          <cell r="E38" t="str">
            <v>NELSON</v>
          </cell>
        </row>
        <row r="39">
          <cell r="C39" t="str">
            <v>152-01</v>
          </cell>
          <cell r="D39">
            <v>1830000</v>
          </cell>
          <cell r="E39" t="str">
            <v>YORK</v>
          </cell>
        </row>
        <row r="40">
          <cell r="C40" t="str">
            <v>134-31</v>
          </cell>
          <cell r="D40">
            <v>1750000</v>
          </cell>
          <cell r="E40" t="str">
            <v>REBOLETTI</v>
          </cell>
        </row>
        <row r="41">
          <cell r="C41" t="str">
            <v>156-01</v>
          </cell>
          <cell r="D41">
            <v>1360000</v>
          </cell>
          <cell r="E41" t="str">
            <v>SANTIZO</v>
          </cell>
        </row>
        <row r="42">
          <cell r="C42" t="str">
            <v>247-30</v>
          </cell>
          <cell r="D42">
            <v>1300000</v>
          </cell>
          <cell r="E42" t="str">
            <v>LEVIN</v>
          </cell>
        </row>
        <row r="43">
          <cell r="C43" t="str">
            <v>122-31</v>
          </cell>
          <cell r="D43">
            <v>1100000</v>
          </cell>
          <cell r="E43" t="str">
            <v>GEBRETEKLE</v>
          </cell>
        </row>
        <row r="44">
          <cell r="C44" t="str">
            <v>160-31</v>
          </cell>
          <cell r="D44">
            <v>880000</v>
          </cell>
          <cell r="E44" t="str">
            <v>STEWART</v>
          </cell>
        </row>
        <row r="45">
          <cell r="C45" t="str">
            <v>126-31</v>
          </cell>
          <cell r="D45">
            <v>1760000</v>
          </cell>
          <cell r="E45" t="str">
            <v>STRICKLAND</v>
          </cell>
        </row>
        <row r="46">
          <cell r="C46" t="str">
            <v>1811-31</v>
          </cell>
          <cell r="D46">
            <v>1110000</v>
          </cell>
          <cell r="E46" t="str">
            <v>STARKS</v>
          </cell>
        </row>
        <row r="47">
          <cell r="C47" t="str">
            <v>135-31</v>
          </cell>
          <cell r="D47">
            <v>1100000</v>
          </cell>
          <cell r="E47" t="str">
            <v>GEBRETEKLE</v>
          </cell>
        </row>
        <row r="48">
          <cell r="C48" t="str">
            <v>127-31</v>
          </cell>
          <cell r="D48">
            <v>1760000</v>
          </cell>
          <cell r="E48" t="str">
            <v>STRICKLAND</v>
          </cell>
        </row>
        <row r="49">
          <cell r="C49" t="str">
            <v>1807-31</v>
          </cell>
          <cell r="D49">
            <v>1110000</v>
          </cell>
          <cell r="E49" t="str">
            <v>STARKS</v>
          </cell>
        </row>
        <row r="50">
          <cell r="C50" t="str">
            <v>161-31</v>
          </cell>
          <cell r="D50">
            <v>1280000</v>
          </cell>
          <cell r="E50" t="str">
            <v>BARTLETT</v>
          </cell>
        </row>
        <row r="51">
          <cell r="C51" t="str">
            <v>1810-31</v>
          </cell>
          <cell r="D51">
            <v>1110000</v>
          </cell>
          <cell r="E51" t="str">
            <v>STARKS</v>
          </cell>
        </row>
        <row r="52">
          <cell r="C52" t="str">
            <v>137-31</v>
          </cell>
          <cell r="D52">
            <v>1310000</v>
          </cell>
          <cell r="E52" t="str">
            <v>MALAVE</v>
          </cell>
        </row>
        <row r="53">
          <cell r="C53" t="str">
            <v>165-31</v>
          </cell>
          <cell r="D53">
            <v>2040000</v>
          </cell>
          <cell r="E53" t="str">
            <v>MOSES</v>
          </cell>
        </row>
        <row r="54">
          <cell r="C54" t="str">
            <v>124-31</v>
          </cell>
          <cell r="D54">
            <v>1310000</v>
          </cell>
          <cell r="E54" t="str">
            <v>MALAVE</v>
          </cell>
        </row>
        <row r="55">
          <cell r="C55" t="str">
            <v>240-30</v>
          </cell>
          <cell r="D55">
            <v>2030000</v>
          </cell>
          <cell r="E55" t="str">
            <v>KILLION</v>
          </cell>
        </row>
        <row r="56">
          <cell r="C56" t="str">
            <v>1802-31</v>
          </cell>
          <cell r="D56">
            <v>1110000</v>
          </cell>
          <cell r="E56" t="str">
            <v>STARKS</v>
          </cell>
        </row>
        <row r="57">
          <cell r="C57" t="str">
            <v>104-31</v>
          </cell>
          <cell r="D57">
            <v>1260000</v>
          </cell>
          <cell r="E57" t="str">
            <v>ACKERMAN</v>
          </cell>
        </row>
        <row r="58">
          <cell r="C58" t="str">
            <v>119-31</v>
          </cell>
          <cell r="D58">
            <v>1750000</v>
          </cell>
          <cell r="E58" t="str">
            <v>REBOLETTI</v>
          </cell>
        </row>
        <row r="59">
          <cell r="C59" t="str">
            <v>109-31</v>
          </cell>
          <cell r="D59">
            <v>1310000</v>
          </cell>
          <cell r="E59" t="str">
            <v>MALAVE</v>
          </cell>
        </row>
        <row r="60">
          <cell r="C60" t="str">
            <v>116-31</v>
          </cell>
          <cell r="D60">
            <v>1830000</v>
          </cell>
          <cell r="E60" t="str">
            <v>YORK</v>
          </cell>
        </row>
        <row r="61">
          <cell r="C61" t="str">
            <v>1901-31</v>
          </cell>
          <cell r="D61">
            <v>1110000</v>
          </cell>
          <cell r="E61" t="str">
            <v>STARKS</v>
          </cell>
        </row>
        <row r="62">
          <cell r="C62" t="str">
            <v>112-31</v>
          </cell>
          <cell r="D62">
            <v>1760000</v>
          </cell>
          <cell r="E62" t="str">
            <v>STRICKLAND</v>
          </cell>
        </row>
        <row r="63">
          <cell r="C63" t="str">
            <v>1801-31</v>
          </cell>
          <cell r="D63">
            <v>1110000</v>
          </cell>
          <cell r="E63" t="str">
            <v>STARKS</v>
          </cell>
        </row>
        <row r="64">
          <cell r="C64" t="str">
            <v>104-31</v>
          </cell>
          <cell r="D64">
            <v>1260000</v>
          </cell>
          <cell r="E64" t="str">
            <v>ACKERMAN</v>
          </cell>
        </row>
        <row r="65">
          <cell r="C65" t="str">
            <v>128-31</v>
          </cell>
          <cell r="D65">
            <v>1460000</v>
          </cell>
          <cell r="E65" t="str">
            <v>NELSON</v>
          </cell>
        </row>
        <row r="66">
          <cell r="C66" t="str">
            <v>246-30</v>
          </cell>
          <cell r="D66">
            <v>1300000</v>
          </cell>
          <cell r="E66" t="str">
            <v>LEVIN</v>
          </cell>
        </row>
        <row r="67">
          <cell r="C67" t="str">
            <v>143-31</v>
          </cell>
          <cell r="D67">
            <v>1830000</v>
          </cell>
          <cell r="E67" t="str">
            <v>YORK</v>
          </cell>
        </row>
        <row r="68">
          <cell r="C68" t="str">
            <v>244-30</v>
          </cell>
          <cell r="D68">
            <v>1480000</v>
          </cell>
          <cell r="E68" t="str">
            <v>STURGEON</v>
          </cell>
        </row>
        <row r="69">
          <cell r="C69" t="str">
            <v>163-31</v>
          </cell>
          <cell r="D69">
            <v>1770000</v>
          </cell>
          <cell r="E69" t="str">
            <v>BRUDER</v>
          </cell>
        </row>
        <row r="70">
          <cell r="C70" t="str">
            <v>1911-30</v>
          </cell>
          <cell r="D70">
            <v>2000000</v>
          </cell>
          <cell r="E70" t="str">
            <v>STAMBAUGH</v>
          </cell>
        </row>
        <row r="71">
          <cell r="C71" t="str">
            <v>167-31</v>
          </cell>
          <cell r="D71">
            <v>1140000</v>
          </cell>
          <cell r="E71" t="str">
            <v>YOUNG</v>
          </cell>
        </row>
        <row r="72">
          <cell r="C72" t="str">
            <v>111-31</v>
          </cell>
          <cell r="D72">
            <v>1760000</v>
          </cell>
          <cell r="E72" t="str">
            <v>STRICKLAND</v>
          </cell>
        </row>
        <row r="73">
          <cell r="C73" t="str">
            <v>245-30</v>
          </cell>
          <cell r="D73">
            <v>1480000</v>
          </cell>
          <cell r="E73" t="str">
            <v>STURGEON</v>
          </cell>
        </row>
        <row r="74">
          <cell r="C74" t="str">
            <v>309-30</v>
          </cell>
          <cell r="D74">
            <v>2030000</v>
          </cell>
          <cell r="E74" t="str">
            <v>KILLION</v>
          </cell>
        </row>
        <row r="75">
          <cell r="C75" t="str">
            <v>103-31</v>
          </cell>
          <cell r="D75">
            <v>1260000</v>
          </cell>
          <cell r="E75" t="str">
            <v>ACKERMAN</v>
          </cell>
        </row>
        <row r="76">
          <cell r="C76" t="str">
            <v>157-01</v>
          </cell>
          <cell r="D76">
            <v>1310000</v>
          </cell>
          <cell r="E76" t="str">
            <v>MALAVE</v>
          </cell>
        </row>
        <row r="77">
          <cell r="C77" t="str">
            <v>1800-31</v>
          </cell>
          <cell r="D77">
            <v>1110000</v>
          </cell>
          <cell r="E77" t="str">
            <v>STARKS</v>
          </cell>
        </row>
        <row r="78">
          <cell r="C78" t="str">
            <v>811-01</v>
          </cell>
          <cell r="D78">
            <v>900000</v>
          </cell>
          <cell r="E78" t="str">
            <v>ROCHA</v>
          </cell>
        </row>
        <row r="79">
          <cell r="C79" t="str">
            <v>121-31</v>
          </cell>
          <cell r="D79">
            <v>1100000</v>
          </cell>
          <cell r="E79" t="str">
            <v>GEBRETEKLE</v>
          </cell>
        </row>
        <row r="80">
          <cell r="C80" t="str">
            <v>126-01</v>
          </cell>
          <cell r="D80">
            <v>1240000</v>
          </cell>
          <cell r="E80" t="str">
            <v>GRASTON</v>
          </cell>
        </row>
        <row r="81">
          <cell r="C81" t="str">
            <v>1804-31</v>
          </cell>
          <cell r="D81">
            <v>1110000</v>
          </cell>
          <cell r="E81" t="str">
            <v>STARKS</v>
          </cell>
        </row>
        <row r="82">
          <cell r="C82" t="str">
            <v>129-01</v>
          </cell>
          <cell r="D82">
            <v>1310000</v>
          </cell>
          <cell r="E82" t="str">
            <v>MALAVE</v>
          </cell>
        </row>
        <row r="83">
          <cell r="C83" t="str">
            <v>132-31</v>
          </cell>
          <cell r="D83">
            <v>1260000</v>
          </cell>
          <cell r="E83" t="str">
            <v>ACKERMAN</v>
          </cell>
        </row>
        <row r="84">
          <cell r="C84" t="str">
            <v>114-01</v>
          </cell>
          <cell r="D84">
            <v>2100000</v>
          </cell>
          <cell r="E84" t="str">
            <v>ISHMAEL</v>
          </cell>
        </row>
        <row r="85">
          <cell r="C85" t="str">
            <v>159-31</v>
          </cell>
          <cell r="D85">
            <v>880000</v>
          </cell>
          <cell r="E85" t="str">
            <v>STEWART</v>
          </cell>
        </row>
        <row r="86">
          <cell r="C86" t="str">
            <v>111-01</v>
          </cell>
          <cell r="D86">
            <v>1110000</v>
          </cell>
          <cell r="E86" t="str">
            <v>STARKS</v>
          </cell>
        </row>
        <row r="87">
          <cell r="C87" t="str">
            <v>154-31</v>
          </cell>
          <cell r="D87">
            <v>1760000</v>
          </cell>
          <cell r="E87" t="str">
            <v>STRICKLAND</v>
          </cell>
        </row>
        <row r="88">
          <cell r="C88" t="str">
            <v>308-01</v>
          </cell>
          <cell r="D88">
            <v>1090000</v>
          </cell>
          <cell r="E88" t="str">
            <v>SPECTOR</v>
          </cell>
        </row>
        <row r="89">
          <cell r="C89" t="str">
            <v>176-31</v>
          </cell>
          <cell r="D89">
            <v>880000</v>
          </cell>
          <cell r="E89" t="str">
            <v>STEWART</v>
          </cell>
        </row>
        <row r="90">
          <cell r="C90" t="str">
            <v>234-31</v>
          </cell>
          <cell r="D90">
            <v>2030000</v>
          </cell>
          <cell r="E90" t="str">
            <v>KILLION</v>
          </cell>
        </row>
        <row r="91">
          <cell r="C91" t="str">
            <v>193-31</v>
          </cell>
          <cell r="D91">
            <v>1770000</v>
          </cell>
          <cell r="E91" t="str">
            <v>BRUDER</v>
          </cell>
        </row>
        <row r="92">
          <cell r="C92" t="str">
            <v>813-01</v>
          </cell>
          <cell r="D92">
            <v>900000</v>
          </cell>
          <cell r="E92" t="str">
            <v>ROCHA</v>
          </cell>
        </row>
        <row r="93">
          <cell r="C93" t="str">
            <v>193-31</v>
          </cell>
          <cell r="D93">
            <v>1770000</v>
          </cell>
          <cell r="E93" t="str">
            <v>BRUDER</v>
          </cell>
        </row>
        <row r="94">
          <cell r="C94" t="str">
            <v>137-01</v>
          </cell>
          <cell r="D94">
            <v>1830000</v>
          </cell>
          <cell r="E94" t="str">
            <v>YORK</v>
          </cell>
        </row>
        <row r="95">
          <cell r="C95" t="str">
            <v>1820-31</v>
          </cell>
          <cell r="D95">
            <v>1780000</v>
          </cell>
          <cell r="E95" t="str">
            <v>DE LA ROSA</v>
          </cell>
        </row>
        <row r="96">
          <cell r="C96" t="str">
            <v>133-01</v>
          </cell>
          <cell r="D96">
            <v>1990000</v>
          </cell>
          <cell r="E96" t="str">
            <v>DAVIS</v>
          </cell>
        </row>
        <row r="97">
          <cell r="C97" t="str">
            <v>197-31</v>
          </cell>
          <cell r="D97">
            <v>1140000</v>
          </cell>
          <cell r="E97" t="str">
            <v>YOUNG</v>
          </cell>
        </row>
        <row r="98">
          <cell r="C98" t="str">
            <v>119-01</v>
          </cell>
          <cell r="D98">
            <v>1990000</v>
          </cell>
          <cell r="E98" t="str">
            <v>DAVIS</v>
          </cell>
        </row>
        <row r="99">
          <cell r="C99" t="str">
            <v>205-31</v>
          </cell>
          <cell r="D99">
            <v>1280000</v>
          </cell>
          <cell r="E99" t="str">
            <v>BARTLETT</v>
          </cell>
        </row>
        <row r="100">
          <cell r="C100" t="str">
            <v>115-01</v>
          </cell>
          <cell r="D100">
            <v>1310000</v>
          </cell>
          <cell r="E100" t="str">
            <v>MALAVE</v>
          </cell>
        </row>
        <row r="101">
          <cell r="C101" t="str">
            <v>207-31</v>
          </cell>
          <cell r="D101">
            <v>1770000</v>
          </cell>
          <cell r="E101" t="str">
            <v>BRUDER</v>
          </cell>
        </row>
        <row r="102">
          <cell r="C102" t="str">
            <v>110-01</v>
          </cell>
          <cell r="D102">
            <v>1830000</v>
          </cell>
          <cell r="E102" t="str">
            <v>YORK</v>
          </cell>
        </row>
        <row r="103">
          <cell r="C103" t="str">
            <v>1823-31</v>
          </cell>
          <cell r="D103">
            <v>1780000</v>
          </cell>
          <cell r="E103" t="str">
            <v>DE LA ROSA</v>
          </cell>
        </row>
        <row r="104">
          <cell r="C104" t="str">
            <v>109-01</v>
          </cell>
          <cell r="D104">
            <v>1830000</v>
          </cell>
          <cell r="E104" t="str">
            <v>YORK</v>
          </cell>
        </row>
        <row r="105">
          <cell r="C105" t="str">
            <v>224-31</v>
          </cell>
          <cell r="D105">
            <v>2000000</v>
          </cell>
          <cell r="E105" t="str">
            <v>STAMBAUGH</v>
          </cell>
        </row>
        <row r="106">
          <cell r="C106" t="str">
            <v>107-01</v>
          </cell>
          <cell r="D106">
            <v>1090000</v>
          </cell>
          <cell r="E106" t="str">
            <v>SPECTOR</v>
          </cell>
        </row>
        <row r="107">
          <cell r="C107" t="str">
            <v>227-31</v>
          </cell>
          <cell r="D107">
            <v>1800000</v>
          </cell>
          <cell r="E107" t="str">
            <v>CHANDLER</v>
          </cell>
        </row>
        <row r="108">
          <cell r="C108" t="str">
            <v>232-31</v>
          </cell>
          <cell r="D108">
            <v>2000000</v>
          </cell>
          <cell r="E108" t="str">
            <v>STAMBAUGH</v>
          </cell>
        </row>
        <row r="109">
          <cell r="C109" t="str">
            <v>1830-31</v>
          </cell>
          <cell r="D109">
            <v>1780000</v>
          </cell>
          <cell r="E109" t="str">
            <v>DE LA ROSA</v>
          </cell>
        </row>
        <row r="110">
          <cell r="C110" t="str">
            <v>1831-31</v>
          </cell>
          <cell r="D110">
            <v>1780000</v>
          </cell>
          <cell r="E110" t="str">
            <v>DE LA ROSA</v>
          </cell>
        </row>
        <row r="111">
          <cell r="C111" t="str">
            <v>239-31</v>
          </cell>
          <cell r="D111">
            <v>2000000</v>
          </cell>
          <cell r="E111" t="str">
            <v>STAMBAUGH</v>
          </cell>
        </row>
        <row r="112">
          <cell r="C112" t="str">
            <v>226-31</v>
          </cell>
          <cell r="D112">
            <v>2030000</v>
          </cell>
          <cell r="E112" t="str">
            <v>KILLION</v>
          </cell>
        </row>
        <row r="113">
          <cell r="C113" t="str">
            <v>236-31</v>
          </cell>
          <cell r="D113">
            <v>1800000</v>
          </cell>
          <cell r="E113" t="str">
            <v>CHANDLER</v>
          </cell>
        </row>
        <row r="114">
          <cell r="C114" t="str">
            <v>223-31</v>
          </cell>
          <cell r="D114">
            <v>2000000</v>
          </cell>
          <cell r="E114" t="str">
            <v>STAMBAUGH</v>
          </cell>
        </row>
        <row r="115">
          <cell r="C115" t="str">
            <v>238-31</v>
          </cell>
          <cell r="D115">
            <v>1180000</v>
          </cell>
          <cell r="E115" t="str">
            <v>LEVERE</v>
          </cell>
        </row>
        <row r="116">
          <cell r="C116" t="str">
            <v>221-31</v>
          </cell>
          <cell r="D116">
            <v>1180000</v>
          </cell>
          <cell r="E116" t="str">
            <v>LEVERE</v>
          </cell>
        </row>
        <row r="117">
          <cell r="C117" t="str">
            <v>309-31</v>
          </cell>
          <cell r="D117">
            <v>1180000</v>
          </cell>
          <cell r="E117" t="str">
            <v>LEVERE</v>
          </cell>
        </row>
        <row r="118">
          <cell r="C118" t="str">
            <v>194-31</v>
          </cell>
          <cell r="D118">
            <v>1770000</v>
          </cell>
          <cell r="E118" t="str">
            <v>BRUDER</v>
          </cell>
        </row>
        <row r="119">
          <cell r="C119" t="str">
            <v>311-31</v>
          </cell>
          <cell r="D119">
            <v>2000000</v>
          </cell>
          <cell r="E119" t="str">
            <v>STAMBAUGH</v>
          </cell>
        </row>
        <row r="120">
          <cell r="C120" t="str">
            <v>189-31</v>
          </cell>
          <cell r="D120">
            <v>880000</v>
          </cell>
          <cell r="E120" t="str">
            <v>STEWART</v>
          </cell>
        </row>
        <row r="121">
          <cell r="C121" t="str">
            <v>800-01</v>
          </cell>
          <cell r="D121">
            <v>1360000</v>
          </cell>
          <cell r="E121" t="str">
            <v>SANTIZO</v>
          </cell>
        </row>
        <row r="122">
          <cell r="C122" t="str">
            <v>177-31</v>
          </cell>
          <cell r="D122">
            <v>1280000</v>
          </cell>
          <cell r="E122" t="str">
            <v>BARTLETT</v>
          </cell>
        </row>
        <row r="123">
          <cell r="C123" t="str">
            <v>106-01</v>
          </cell>
          <cell r="D123">
            <v>1990000</v>
          </cell>
          <cell r="E123" t="str">
            <v>DAVIS</v>
          </cell>
        </row>
        <row r="124">
          <cell r="C124" t="str">
            <v>1813-31</v>
          </cell>
          <cell r="D124">
            <v>1110000</v>
          </cell>
          <cell r="E124" t="str">
            <v>STARKS</v>
          </cell>
        </row>
        <row r="125">
          <cell r="C125" t="str">
            <v>173-31</v>
          </cell>
          <cell r="D125">
            <v>1740000</v>
          </cell>
          <cell r="E125" t="str">
            <v>STORY</v>
          </cell>
        </row>
        <row r="126">
          <cell r="C126" t="str">
            <v>156-31</v>
          </cell>
          <cell r="D126">
            <v>1520000</v>
          </cell>
          <cell r="E126" t="str">
            <v>MAYBERRY</v>
          </cell>
        </row>
        <row r="127">
          <cell r="C127" t="str">
            <v>175-31</v>
          </cell>
          <cell r="D127">
            <v>880000</v>
          </cell>
          <cell r="E127" t="str">
            <v>STEWART</v>
          </cell>
        </row>
        <row r="128">
          <cell r="C128" t="str">
            <v>157-31</v>
          </cell>
          <cell r="D128">
            <v>1830000</v>
          </cell>
          <cell r="E128" t="str">
            <v>YORK</v>
          </cell>
        </row>
        <row r="129">
          <cell r="C129" t="str">
            <v>172-31</v>
          </cell>
          <cell r="D129">
            <v>1520000</v>
          </cell>
          <cell r="E129" t="str">
            <v>MAYBERRY</v>
          </cell>
        </row>
        <row r="130">
          <cell r="C130" t="str">
            <v>150-31</v>
          </cell>
          <cell r="D130">
            <v>1100000</v>
          </cell>
          <cell r="E130" t="str">
            <v>GEBRETEKLE</v>
          </cell>
        </row>
        <row r="131">
          <cell r="C131" t="str">
            <v>1815-31</v>
          </cell>
          <cell r="D131">
            <v>1110000</v>
          </cell>
          <cell r="E131" t="str">
            <v>STARKS</v>
          </cell>
        </row>
        <row r="132">
          <cell r="C132" t="str">
            <v>136-31</v>
          </cell>
          <cell r="D132">
            <v>1100000</v>
          </cell>
          <cell r="E132" t="str">
            <v>GEBRETEKLE</v>
          </cell>
        </row>
        <row r="133">
          <cell r="C133" t="str">
            <v>176-31</v>
          </cell>
          <cell r="D133">
            <v>880000</v>
          </cell>
          <cell r="E133" t="str">
            <v>STEWART</v>
          </cell>
        </row>
        <row r="134">
          <cell r="C134" t="str">
            <v>225-31</v>
          </cell>
          <cell r="D134">
            <v>2030000</v>
          </cell>
          <cell r="E134" t="str">
            <v>KILLION</v>
          </cell>
        </row>
        <row r="135">
          <cell r="C135" t="str">
            <v>183-31</v>
          </cell>
          <cell r="D135">
            <v>1140000</v>
          </cell>
          <cell r="E135" t="str">
            <v>YOUNG</v>
          </cell>
        </row>
        <row r="136">
          <cell r="C136" t="str">
            <v>210-31</v>
          </cell>
          <cell r="D136">
            <v>1180000</v>
          </cell>
          <cell r="E136" t="str">
            <v>LEVERE</v>
          </cell>
        </row>
        <row r="137">
          <cell r="C137" t="str">
            <v>182-31</v>
          </cell>
          <cell r="D137">
            <v>2040000</v>
          </cell>
          <cell r="E137" t="str">
            <v>MOSES</v>
          </cell>
        </row>
        <row r="138">
          <cell r="C138" t="str">
            <v>209-31</v>
          </cell>
          <cell r="D138">
            <v>1180000</v>
          </cell>
          <cell r="E138" t="str">
            <v>LEVERE</v>
          </cell>
        </row>
        <row r="139">
          <cell r="C139" t="str">
            <v>187-31</v>
          </cell>
          <cell r="D139">
            <v>1740000</v>
          </cell>
          <cell r="E139" t="str">
            <v>STORY</v>
          </cell>
        </row>
        <row r="140">
          <cell r="C140" t="str">
            <v>192-31</v>
          </cell>
          <cell r="D140">
            <v>1280000</v>
          </cell>
          <cell r="E140" t="str">
            <v>BARTLETT</v>
          </cell>
        </row>
        <row r="141">
          <cell r="C141" t="str">
            <v>1818-31</v>
          </cell>
          <cell r="D141">
            <v>1780000</v>
          </cell>
          <cell r="E141" t="str">
            <v>DE LA ROSA</v>
          </cell>
        </row>
        <row r="142">
          <cell r="C142" t="str">
            <v>199-31</v>
          </cell>
          <cell r="D142">
            <v>1520000</v>
          </cell>
          <cell r="E142" t="str">
            <v>MAYBERRY</v>
          </cell>
        </row>
        <row r="143">
          <cell r="C143" t="str">
            <v>203-31</v>
          </cell>
          <cell r="D143">
            <v>880000</v>
          </cell>
          <cell r="E143" t="str">
            <v>STEWART</v>
          </cell>
        </row>
        <row r="144">
          <cell r="C144" t="str">
            <v>195-31</v>
          </cell>
          <cell r="D144">
            <v>2040000</v>
          </cell>
          <cell r="E144" t="str">
            <v>MOSES</v>
          </cell>
        </row>
        <row r="145">
          <cell r="C145" t="str">
            <v>204-31</v>
          </cell>
          <cell r="D145">
            <v>880000</v>
          </cell>
          <cell r="E145" t="str">
            <v>STEWART</v>
          </cell>
        </row>
        <row r="146">
          <cell r="C146" t="str">
            <v>178-31</v>
          </cell>
          <cell r="D146">
            <v>1280000</v>
          </cell>
          <cell r="E146" t="str">
            <v>BARTLETT</v>
          </cell>
        </row>
        <row r="147">
          <cell r="C147" t="str">
            <v>217-31</v>
          </cell>
          <cell r="D147">
            <v>2030000</v>
          </cell>
          <cell r="E147" t="str">
            <v>KILLION</v>
          </cell>
        </row>
        <row r="148">
          <cell r="C148" t="str">
            <v>185-31</v>
          </cell>
          <cell r="D148">
            <v>1520000</v>
          </cell>
          <cell r="E148" t="str">
            <v>MAYBERRY</v>
          </cell>
        </row>
        <row r="149">
          <cell r="C149" t="str">
            <v>212-31</v>
          </cell>
          <cell r="D149">
            <v>1140000</v>
          </cell>
          <cell r="E149" t="str">
            <v>YOUNG</v>
          </cell>
        </row>
        <row r="150">
          <cell r="C150" t="str">
            <v>169-31</v>
          </cell>
          <cell r="D150">
            <v>1520000</v>
          </cell>
          <cell r="E150" t="str">
            <v>MAYBERRY</v>
          </cell>
        </row>
        <row r="151">
          <cell r="C151" t="str">
            <v>214-31</v>
          </cell>
          <cell r="D151">
            <v>2000000</v>
          </cell>
          <cell r="E151" t="str">
            <v>STAMBAUGH</v>
          </cell>
        </row>
        <row r="152">
          <cell r="C152" t="str">
            <v>146-31</v>
          </cell>
          <cell r="D152">
            <v>1260000</v>
          </cell>
          <cell r="E152" t="str">
            <v>ACKERMAN</v>
          </cell>
        </row>
        <row r="153">
          <cell r="C153" t="str">
            <v>303-31</v>
          </cell>
          <cell r="D153">
            <v>1770000</v>
          </cell>
          <cell r="E153" t="str">
            <v>BRUDER</v>
          </cell>
        </row>
        <row r="154">
          <cell r="C154" t="str">
            <v>140-31</v>
          </cell>
          <cell r="D154">
            <v>1760000</v>
          </cell>
          <cell r="E154" t="str">
            <v>STRICKLAND</v>
          </cell>
        </row>
        <row r="155">
          <cell r="C155" t="str">
            <v>222-31</v>
          </cell>
          <cell r="D155">
            <v>1180000</v>
          </cell>
          <cell r="E155" t="str">
            <v>LEVERE</v>
          </cell>
        </row>
        <row r="156">
          <cell r="C156" t="str">
            <v>125-31</v>
          </cell>
          <cell r="D156">
            <v>1460000</v>
          </cell>
          <cell r="E156" t="str">
            <v>NELSON</v>
          </cell>
        </row>
        <row r="157">
          <cell r="C157" t="str">
            <v>1829-31</v>
          </cell>
          <cell r="D157">
            <v>1780000</v>
          </cell>
          <cell r="E157" t="str">
            <v>DE LA ROSA</v>
          </cell>
        </row>
        <row r="158">
          <cell r="C158" t="str">
            <v>119-31</v>
          </cell>
          <cell r="D158">
            <v>1750000</v>
          </cell>
          <cell r="E158" t="str">
            <v>REBOLETTI</v>
          </cell>
        </row>
        <row r="159">
          <cell r="C159" t="str">
            <v>1832-31</v>
          </cell>
          <cell r="D159">
            <v>1780000</v>
          </cell>
          <cell r="E159" t="str">
            <v>DE LA ROSA</v>
          </cell>
        </row>
        <row r="160">
          <cell r="C160" t="str">
            <v>117-31</v>
          </cell>
          <cell r="D160">
            <v>1260000</v>
          </cell>
          <cell r="E160" t="str">
            <v>ACKERMAN</v>
          </cell>
        </row>
        <row r="161">
          <cell r="C161" t="str">
            <v>803-01</v>
          </cell>
          <cell r="D161">
            <v>900000</v>
          </cell>
          <cell r="E161" t="str">
            <v>ROCHA</v>
          </cell>
        </row>
        <row r="162">
          <cell r="C162" t="str">
            <v>107-31</v>
          </cell>
          <cell r="D162">
            <v>1100000</v>
          </cell>
          <cell r="E162" t="str">
            <v>GEBRETEKLE</v>
          </cell>
        </row>
        <row r="163">
          <cell r="C163" t="str">
            <v>125-01</v>
          </cell>
          <cell r="D163">
            <v>1240000</v>
          </cell>
          <cell r="E163" t="str">
            <v>GRASTON</v>
          </cell>
        </row>
        <row r="164">
          <cell r="C164" t="str">
            <v>112-31</v>
          </cell>
          <cell r="D164">
            <v>1460000</v>
          </cell>
          <cell r="E164" t="str">
            <v>NELSON</v>
          </cell>
        </row>
        <row r="165">
          <cell r="C165" t="str">
            <v>120-01</v>
          </cell>
          <cell r="D165">
            <v>1990000</v>
          </cell>
          <cell r="E165" t="str">
            <v>DAVIS</v>
          </cell>
        </row>
        <row r="166">
          <cell r="C166" t="str">
            <v>115-31</v>
          </cell>
          <cell r="D166">
            <v>1830000</v>
          </cell>
          <cell r="E166" t="str">
            <v>YORK</v>
          </cell>
        </row>
        <row r="167">
          <cell r="C167" t="str">
            <v>127-01</v>
          </cell>
          <cell r="D167">
            <v>2100000</v>
          </cell>
          <cell r="E167" t="str">
            <v>ISHMAEL</v>
          </cell>
        </row>
        <row r="168">
          <cell r="C168" t="str">
            <v>102-31</v>
          </cell>
          <cell r="D168">
            <v>1460000</v>
          </cell>
          <cell r="E168" t="str">
            <v>NELSON</v>
          </cell>
        </row>
        <row r="169">
          <cell r="C169" t="str">
            <v>122-01</v>
          </cell>
          <cell r="D169">
            <v>1090000</v>
          </cell>
          <cell r="E169" t="str">
            <v>SPECTOR</v>
          </cell>
        </row>
        <row r="170">
          <cell r="C170" t="str">
            <v>1802-31</v>
          </cell>
          <cell r="D170">
            <v>1110000</v>
          </cell>
          <cell r="E170" t="str">
            <v>STARKS</v>
          </cell>
        </row>
        <row r="171">
          <cell r="C171" t="str">
            <v>807-01</v>
          </cell>
          <cell r="D171">
            <v>900000</v>
          </cell>
          <cell r="E171" t="str">
            <v>ROCHA</v>
          </cell>
        </row>
        <row r="172">
          <cell r="C172" t="str">
            <v>114-31</v>
          </cell>
          <cell r="D172">
            <v>1760000</v>
          </cell>
          <cell r="E172" t="str">
            <v>STRICKLAND</v>
          </cell>
        </row>
        <row r="173">
          <cell r="C173" t="str">
            <v>809-01</v>
          </cell>
          <cell r="D173">
            <v>1360000</v>
          </cell>
          <cell r="E173" t="str">
            <v>SANTIZO</v>
          </cell>
        </row>
        <row r="174">
          <cell r="C174" t="str">
            <v>110-31</v>
          </cell>
          <cell r="D174">
            <v>1310000</v>
          </cell>
          <cell r="E174" t="str">
            <v>MALAVE</v>
          </cell>
        </row>
        <row r="175">
          <cell r="C175" t="str">
            <v>808-01</v>
          </cell>
          <cell r="D175">
            <v>900000</v>
          </cell>
          <cell r="E175" t="str">
            <v>ROCHA</v>
          </cell>
        </row>
        <row r="176">
          <cell r="C176" t="str">
            <v>2004-30</v>
          </cell>
          <cell r="D176">
            <v>2000000</v>
          </cell>
          <cell r="E176" t="str">
            <v>STAMBAUGH</v>
          </cell>
        </row>
        <row r="177">
          <cell r="C177" t="str">
            <v>128-01</v>
          </cell>
          <cell r="D177">
            <v>2100000</v>
          </cell>
          <cell r="E177" t="str">
            <v>ISHMAEL</v>
          </cell>
        </row>
        <row r="178">
          <cell r="C178" t="str">
            <v>238-30</v>
          </cell>
          <cell r="D178">
            <v>1300000</v>
          </cell>
          <cell r="E178" t="str">
            <v>LEVIN</v>
          </cell>
        </row>
        <row r="179">
          <cell r="C179" t="str">
            <v>137-01</v>
          </cell>
          <cell r="D179">
            <v>1830000</v>
          </cell>
          <cell r="E179" t="str">
            <v>YORK</v>
          </cell>
        </row>
        <row r="180">
          <cell r="C180" t="str">
            <v>163-01</v>
          </cell>
          <cell r="D180">
            <v>2110000</v>
          </cell>
          <cell r="E180" t="str">
            <v>OUN</v>
          </cell>
        </row>
        <row r="181">
          <cell r="C181" t="str">
            <v>132-01</v>
          </cell>
          <cell r="D181">
            <v>1260000</v>
          </cell>
          <cell r="E181" t="str">
            <v>ACKERMAN</v>
          </cell>
        </row>
        <row r="182">
          <cell r="C182" t="str">
            <v>161-01</v>
          </cell>
          <cell r="D182">
            <v>1240000</v>
          </cell>
          <cell r="E182" t="str">
            <v>GRASTON</v>
          </cell>
        </row>
        <row r="183">
          <cell r="C183" t="str">
            <v>148-01</v>
          </cell>
          <cell r="D183">
            <v>1990000</v>
          </cell>
          <cell r="E183" t="str">
            <v>DAVIS</v>
          </cell>
        </row>
        <row r="184">
          <cell r="C184" t="str">
            <v>159-01</v>
          </cell>
          <cell r="D184">
            <v>880000</v>
          </cell>
          <cell r="E184" t="str">
            <v>STEWART</v>
          </cell>
        </row>
        <row r="185">
          <cell r="C185" t="str">
            <v>138-01</v>
          </cell>
          <cell r="D185">
            <v>1830000</v>
          </cell>
          <cell r="E185" t="str">
            <v>YORK</v>
          </cell>
        </row>
        <row r="186">
          <cell r="C186" t="str">
            <v>146-01</v>
          </cell>
          <cell r="D186">
            <v>1260000</v>
          </cell>
          <cell r="E186" t="str">
            <v>ACKERMAN</v>
          </cell>
        </row>
        <row r="187">
          <cell r="C187" t="str">
            <v>140-01</v>
          </cell>
          <cell r="D187">
            <v>1110000</v>
          </cell>
          <cell r="E187" t="str">
            <v>STARKS</v>
          </cell>
        </row>
        <row r="188">
          <cell r="C188" t="str">
            <v>136-01</v>
          </cell>
          <cell r="D188">
            <v>1090000</v>
          </cell>
          <cell r="E188" t="str">
            <v>SPECTOR</v>
          </cell>
        </row>
        <row r="189">
          <cell r="C189" t="str">
            <v>147-01</v>
          </cell>
          <cell r="D189">
            <v>1990000</v>
          </cell>
          <cell r="E189" t="str">
            <v>DAVIS</v>
          </cell>
        </row>
        <row r="190">
          <cell r="C190" t="str">
            <v>134-01</v>
          </cell>
          <cell r="D190">
            <v>1990000</v>
          </cell>
          <cell r="E190" t="str">
            <v>DAVIS</v>
          </cell>
        </row>
        <row r="191">
          <cell r="C191" t="str">
            <v>814-01</v>
          </cell>
          <cell r="D191">
            <v>900000</v>
          </cell>
          <cell r="E191" t="str">
            <v>ROCHA</v>
          </cell>
        </row>
        <row r="192">
          <cell r="C192" t="str">
            <v>130-01</v>
          </cell>
          <cell r="D192">
            <v>1310000</v>
          </cell>
          <cell r="E192" t="str">
            <v>MALAVE</v>
          </cell>
        </row>
        <row r="193">
          <cell r="C193" t="str">
            <v>153-01</v>
          </cell>
          <cell r="D193">
            <v>1110000</v>
          </cell>
          <cell r="E193" t="str">
            <v>STARKS</v>
          </cell>
        </row>
        <row r="194">
          <cell r="C194" t="str">
            <v>810-01</v>
          </cell>
          <cell r="D194">
            <v>1360000</v>
          </cell>
          <cell r="E194" t="str">
            <v>SANTIZO</v>
          </cell>
        </row>
        <row r="195">
          <cell r="C195" t="str">
            <v>154-01</v>
          </cell>
          <cell r="D195">
            <v>1110000</v>
          </cell>
          <cell r="E195" t="str">
            <v>STARKS</v>
          </cell>
        </row>
        <row r="196">
          <cell r="C196" t="str">
            <v>131-01</v>
          </cell>
          <cell r="D196">
            <v>1260000</v>
          </cell>
          <cell r="E196" t="str">
            <v>ACKERMAN</v>
          </cell>
        </row>
        <row r="197">
          <cell r="C197" t="str">
            <v>817-01</v>
          </cell>
          <cell r="D197">
            <v>900000</v>
          </cell>
          <cell r="E197" t="str">
            <v>ROCHA</v>
          </cell>
        </row>
        <row r="198">
          <cell r="C198" t="str">
            <v>129-01</v>
          </cell>
          <cell r="D198">
            <v>1310000</v>
          </cell>
          <cell r="E198" t="str">
            <v>MALAVE</v>
          </cell>
        </row>
        <row r="199">
          <cell r="C199" t="str">
            <v>130-31</v>
          </cell>
          <cell r="D199">
            <v>1830000</v>
          </cell>
          <cell r="E199" t="str">
            <v>YORK</v>
          </cell>
        </row>
        <row r="200">
          <cell r="C200" t="str">
            <v>804-01</v>
          </cell>
          <cell r="D200">
            <v>900000</v>
          </cell>
          <cell r="E200" t="str">
            <v>ROCHA</v>
          </cell>
        </row>
        <row r="201">
          <cell r="C201" t="str">
            <v>138-31</v>
          </cell>
          <cell r="D201">
            <v>1310000</v>
          </cell>
          <cell r="E201" t="str">
            <v>MALAVE</v>
          </cell>
        </row>
        <row r="202">
          <cell r="C202" t="str">
            <v>118-01</v>
          </cell>
          <cell r="D202">
            <v>1260000</v>
          </cell>
          <cell r="E202" t="str">
            <v>ACKERMAN</v>
          </cell>
        </row>
        <row r="203">
          <cell r="C203" t="str">
            <v>243-30</v>
          </cell>
          <cell r="D203">
            <v>1800000</v>
          </cell>
          <cell r="E203" t="str">
            <v>CHANDLER</v>
          </cell>
        </row>
        <row r="204">
          <cell r="C204" t="str">
            <v>123-01</v>
          </cell>
          <cell r="D204">
            <v>1830000</v>
          </cell>
          <cell r="E204" t="str">
            <v>YORK</v>
          </cell>
        </row>
        <row r="205">
          <cell r="C205" t="str">
            <v>313-30</v>
          </cell>
          <cell r="D205">
            <v>1480000</v>
          </cell>
          <cell r="E205" t="str">
            <v>STURGEON</v>
          </cell>
        </row>
        <row r="206">
          <cell r="C206" t="str">
            <v>116-01</v>
          </cell>
          <cell r="D206">
            <v>1310000</v>
          </cell>
          <cell r="E206" t="str">
            <v>MALAVE</v>
          </cell>
        </row>
        <row r="207">
          <cell r="C207" t="str">
            <v>315-30</v>
          </cell>
          <cell r="D207">
            <v>1300000</v>
          </cell>
          <cell r="E207" t="str">
            <v>LEVIN</v>
          </cell>
        </row>
        <row r="208">
          <cell r="C208" t="str">
            <v>816-01</v>
          </cell>
          <cell r="D208">
            <v>900000</v>
          </cell>
          <cell r="E208" t="str">
            <v>ROCHA</v>
          </cell>
        </row>
        <row r="209">
          <cell r="C209" t="str">
            <v>101-31</v>
          </cell>
          <cell r="D209">
            <v>1460000</v>
          </cell>
          <cell r="E209" t="str">
            <v>NELSON</v>
          </cell>
        </row>
        <row r="210">
          <cell r="C210" t="str">
            <v>155-01</v>
          </cell>
          <cell r="D210">
            <v>1360000</v>
          </cell>
          <cell r="E210" t="str">
            <v>SANTIZO</v>
          </cell>
        </row>
        <row r="211">
          <cell r="C211" t="str">
            <v>102-31</v>
          </cell>
          <cell r="D211">
            <v>1460000</v>
          </cell>
          <cell r="E211" t="str">
            <v>NELSON</v>
          </cell>
        </row>
        <row r="212">
          <cell r="C212" t="str">
            <v>815-01</v>
          </cell>
          <cell r="D212">
            <v>900000</v>
          </cell>
          <cell r="E212" t="str">
            <v>ROCHA</v>
          </cell>
        </row>
        <row r="213">
          <cell r="C213" t="str">
            <v>123-31</v>
          </cell>
          <cell r="D213">
            <v>1310000</v>
          </cell>
          <cell r="E213" t="str">
            <v>MALAVE</v>
          </cell>
        </row>
        <row r="214">
          <cell r="C214" t="str">
            <v>135-01</v>
          </cell>
          <cell r="D214">
            <v>1090000</v>
          </cell>
          <cell r="E214" t="str">
            <v>SPECTOR</v>
          </cell>
        </row>
        <row r="215">
          <cell r="C215" t="str">
            <v>153-31</v>
          </cell>
          <cell r="D215">
            <v>1760000</v>
          </cell>
          <cell r="E215" t="str">
            <v>STRICKLAND</v>
          </cell>
        </row>
        <row r="216">
          <cell r="C216" t="str">
            <v>237-31</v>
          </cell>
          <cell r="D216">
            <v>1180000</v>
          </cell>
          <cell r="E216" t="str">
            <v>LEVERE</v>
          </cell>
        </row>
        <row r="217">
          <cell r="C217" t="str">
            <v>2004-30</v>
          </cell>
          <cell r="D217">
            <v>2000000</v>
          </cell>
          <cell r="E217" t="str">
            <v>STAMBAUGH</v>
          </cell>
        </row>
        <row r="218">
          <cell r="C218" t="str">
            <v>1833-31</v>
          </cell>
          <cell r="D218">
            <v>1780000</v>
          </cell>
          <cell r="E218" t="str">
            <v>DE LA ROSA</v>
          </cell>
        </row>
        <row r="219">
          <cell r="C219" t="str">
            <v>120-31</v>
          </cell>
          <cell r="D219">
            <v>1750000</v>
          </cell>
          <cell r="E219" t="str">
            <v>REBOLETTI</v>
          </cell>
        </row>
        <row r="220">
          <cell r="C220" t="str">
            <v>233-31</v>
          </cell>
          <cell r="D220">
            <v>2030000</v>
          </cell>
          <cell r="E220" t="str">
            <v>KILLION</v>
          </cell>
        </row>
        <row r="221">
          <cell r="C221" t="str">
            <v>147-31</v>
          </cell>
          <cell r="D221">
            <v>1750000</v>
          </cell>
          <cell r="E221" t="str">
            <v>REBOLETTI</v>
          </cell>
        </row>
        <row r="222">
          <cell r="C222" t="str">
            <v>215-31</v>
          </cell>
          <cell r="D222">
            <v>1740000</v>
          </cell>
          <cell r="E222" t="str">
            <v>STORY</v>
          </cell>
        </row>
        <row r="223">
          <cell r="C223" t="str">
            <v>142-31</v>
          </cell>
          <cell r="D223">
            <v>1460000</v>
          </cell>
          <cell r="E223" t="str">
            <v>NELSON</v>
          </cell>
        </row>
        <row r="224">
          <cell r="C224" t="str">
            <v>213-31</v>
          </cell>
          <cell r="D224">
            <v>2000000</v>
          </cell>
          <cell r="E224" t="str">
            <v>STAMBAUGH</v>
          </cell>
        </row>
        <row r="225">
          <cell r="C225" t="str">
            <v>181-31</v>
          </cell>
          <cell r="D225">
            <v>2040000</v>
          </cell>
          <cell r="E225" t="str">
            <v>MOSES</v>
          </cell>
        </row>
        <row r="226">
          <cell r="C226" t="str">
            <v>204-31</v>
          </cell>
          <cell r="D226">
            <v>880000</v>
          </cell>
          <cell r="E226" t="str">
            <v>STEWART</v>
          </cell>
        </row>
        <row r="227">
          <cell r="C227" t="str">
            <v>196-31</v>
          </cell>
          <cell r="D227">
            <v>2040000</v>
          </cell>
          <cell r="E227" t="str">
            <v>MOSES</v>
          </cell>
        </row>
        <row r="228">
          <cell r="C228" t="str">
            <v>202-31</v>
          </cell>
          <cell r="D228">
            <v>1740000</v>
          </cell>
          <cell r="E228" t="str">
            <v>STORY</v>
          </cell>
        </row>
        <row r="229">
          <cell r="C229" t="str">
            <v>1822-31</v>
          </cell>
          <cell r="D229">
            <v>1780000</v>
          </cell>
          <cell r="E229" t="str">
            <v>DE LA ROSA</v>
          </cell>
        </row>
        <row r="230">
          <cell r="C230" t="str">
            <v>200-31</v>
          </cell>
          <cell r="D230">
            <v>1520000</v>
          </cell>
          <cell r="E230" t="str">
            <v>MAYBERRY</v>
          </cell>
        </row>
        <row r="231">
          <cell r="C231" t="str">
            <v>204-31</v>
          </cell>
          <cell r="D231">
            <v>880000</v>
          </cell>
          <cell r="E231" t="str">
            <v>STEWART</v>
          </cell>
        </row>
        <row r="232">
          <cell r="C232" t="str">
            <v>180-31</v>
          </cell>
          <cell r="D232">
            <v>1770000</v>
          </cell>
          <cell r="E232" t="str">
            <v>BRUDER</v>
          </cell>
        </row>
        <row r="233">
          <cell r="C233" t="str">
            <v>1825-31</v>
          </cell>
          <cell r="D233">
            <v>1780000</v>
          </cell>
          <cell r="E233" t="str">
            <v>DE LA ROSA</v>
          </cell>
        </row>
        <row r="234">
          <cell r="C234" t="str">
            <v>178-31</v>
          </cell>
          <cell r="D234">
            <v>1280000</v>
          </cell>
          <cell r="E234" t="str">
            <v>BARTLETT</v>
          </cell>
        </row>
        <row r="235">
          <cell r="C235" t="str">
            <v>219-31</v>
          </cell>
          <cell r="D235">
            <v>1800000</v>
          </cell>
          <cell r="E235" t="str">
            <v>CHANDLER</v>
          </cell>
        </row>
        <row r="236">
          <cell r="C236" t="str">
            <v>174-31</v>
          </cell>
          <cell r="D236">
            <v>1740000</v>
          </cell>
          <cell r="E236" t="str">
            <v>STORY</v>
          </cell>
        </row>
        <row r="237">
          <cell r="C237" t="str">
            <v>1826-31</v>
          </cell>
          <cell r="D237">
            <v>1780000</v>
          </cell>
          <cell r="E237" t="str">
            <v>DE LA ROSA</v>
          </cell>
        </row>
        <row r="238">
          <cell r="C238" t="str">
            <v>173-31</v>
          </cell>
          <cell r="D238">
            <v>1740000</v>
          </cell>
          <cell r="E238" t="str">
            <v>STORY</v>
          </cell>
        </row>
        <row r="239">
          <cell r="C239" t="str">
            <v>242-31</v>
          </cell>
          <cell r="D239">
            <v>2030000</v>
          </cell>
          <cell r="E239" t="str">
            <v>KILLION</v>
          </cell>
        </row>
        <row r="240">
          <cell r="C240" t="str">
            <v>155-31</v>
          </cell>
          <cell r="D240">
            <v>1520000</v>
          </cell>
          <cell r="E240" t="str">
            <v>MAYBERRY</v>
          </cell>
        </row>
        <row r="241">
          <cell r="C241" t="str">
            <v>244-31</v>
          </cell>
          <cell r="D241">
            <v>1800000</v>
          </cell>
          <cell r="E241" t="str">
            <v>CHANDLER</v>
          </cell>
        </row>
        <row r="242">
          <cell r="C242" t="str">
            <v>1809-31</v>
          </cell>
          <cell r="D242">
            <v>1110000</v>
          </cell>
          <cell r="E242" t="str">
            <v>STARKS</v>
          </cell>
        </row>
        <row r="243">
          <cell r="C243" t="str">
            <v>315-31</v>
          </cell>
          <cell r="D243">
            <v>1800000</v>
          </cell>
          <cell r="E243" t="str">
            <v>CHANDLER</v>
          </cell>
        </row>
        <row r="244">
          <cell r="C244" t="str">
            <v>235-31</v>
          </cell>
          <cell r="D244">
            <v>1800000</v>
          </cell>
          <cell r="E244" t="str">
            <v>CHANDLER</v>
          </cell>
        </row>
        <row r="245">
          <cell r="C245" t="str">
            <v>164-31</v>
          </cell>
          <cell r="D245">
            <v>1770000</v>
          </cell>
          <cell r="E245" t="str">
            <v>BRUDER</v>
          </cell>
        </row>
        <row r="246">
          <cell r="C246" t="str">
            <v>231-31</v>
          </cell>
          <cell r="D246">
            <v>2000000</v>
          </cell>
          <cell r="E246" t="str">
            <v>STAMBAUGH</v>
          </cell>
        </row>
        <row r="247">
          <cell r="C247" t="str">
            <v>1814-31</v>
          </cell>
          <cell r="D247">
            <v>1110000</v>
          </cell>
          <cell r="E247" t="str">
            <v>STARKS</v>
          </cell>
        </row>
        <row r="248">
          <cell r="C248" t="str">
            <v>198-31</v>
          </cell>
          <cell r="D248">
            <v>1140000</v>
          </cell>
          <cell r="E248" t="str">
            <v>YOUNG</v>
          </cell>
        </row>
        <row r="249">
          <cell r="C249" t="str">
            <v>166-31</v>
          </cell>
          <cell r="D249">
            <v>2040000</v>
          </cell>
          <cell r="E249" t="str">
            <v>MOSES</v>
          </cell>
        </row>
        <row r="250">
          <cell r="C250" t="str">
            <v>1821-31</v>
          </cell>
          <cell r="D250">
            <v>1780000</v>
          </cell>
          <cell r="E250" t="str">
            <v>DE LA ROSA</v>
          </cell>
        </row>
        <row r="251">
          <cell r="C251" t="str">
            <v>168-31</v>
          </cell>
          <cell r="D251">
            <v>1140000</v>
          </cell>
          <cell r="E251" t="str">
            <v>YOUNG</v>
          </cell>
        </row>
        <row r="252">
          <cell r="C252" t="str">
            <v>188-31</v>
          </cell>
          <cell r="D252">
            <v>1740000</v>
          </cell>
          <cell r="E252" t="str">
            <v>STORY</v>
          </cell>
        </row>
        <row r="253">
          <cell r="C253" t="str">
            <v>172-31</v>
          </cell>
          <cell r="D253">
            <v>1520000</v>
          </cell>
          <cell r="E253" t="str">
            <v>MAYBERRY</v>
          </cell>
        </row>
        <row r="254">
          <cell r="C254" t="str">
            <v>184-31</v>
          </cell>
          <cell r="D254">
            <v>1140000</v>
          </cell>
          <cell r="E254" t="str">
            <v>YOUNG</v>
          </cell>
        </row>
        <row r="255">
          <cell r="C255" t="str">
            <v>179-31</v>
          </cell>
          <cell r="D255">
            <v>1770000</v>
          </cell>
          <cell r="E255" t="str">
            <v>BRUDER</v>
          </cell>
        </row>
        <row r="256">
          <cell r="C256" t="str">
            <v>176-31</v>
          </cell>
          <cell r="D256">
            <v>880000</v>
          </cell>
          <cell r="E256" t="str">
            <v>STEWART</v>
          </cell>
        </row>
        <row r="257">
          <cell r="C257" t="str">
            <v>185-31</v>
          </cell>
          <cell r="D257">
            <v>1520000</v>
          </cell>
          <cell r="E257" t="str">
            <v>MAYBERRY</v>
          </cell>
        </row>
        <row r="258">
          <cell r="C258" t="str">
            <v>1817-31</v>
          </cell>
          <cell r="D258">
            <v>1780000</v>
          </cell>
          <cell r="E258" t="str">
            <v>DE LA ROSA</v>
          </cell>
        </row>
        <row r="259">
          <cell r="C259" t="str">
            <v>189-31</v>
          </cell>
          <cell r="D259">
            <v>880000</v>
          </cell>
          <cell r="E259" t="str">
            <v>STEWART</v>
          </cell>
        </row>
        <row r="260">
          <cell r="C260" t="str">
            <v>175-31</v>
          </cell>
          <cell r="D260">
            <v>880000</v>
          </cell>
          <cell r="E260" t="str">
            <v>STEWART</v>
          </cell>
        </row>
        <row r="261">
          <cell r="C261" t="str">
            <v>211-31</v>
          </cell>
          <cell r="D261">
            <v>1140000</v>
          </cell>
          <cell r="E261" t="str">
            <v>YOUNG</v>
          </cell>
        </row>
        <row r="262">
          <cell r="C262" t="str">
            <v>1812-31</v>
          </cell>
          <cell r="D262">
            <v>1110000</v>
          </cell>
          <cell r="E262" t="str">
            <v>STARKS</v>
          </cell>
        </row>
        <row r="263">
          <cell r="C263" t="str">
            <v>206-31</v>
          </cell>
          <cell r="D263">
            <v>1280000</v>
          </cell>
          <cell r="E263" t="str">
            <v>BARTLETT</v>
          </cell>
        </row>
        <row r="264">
          <cell r="C264" t="str">
            <v>158-31</v>
          </cell>
          <cell r="D264">
            <v>1830000</v>
          </cell>
          <cell r="E264" t="str">
            <v>YORK</v>
          </cell>
        </row>
        <row r="265">
          <cell r="C265" t="str">
            <v>216-31</v>
          </cell>
          <cell r="D265">
            <v>1740000</v>
          </cell>
          <cell r="E265" t="str">
            <v>STORY</v>
          </cell>
        </row>
        <row r="266">
          <cell r="C266" t="str">
            <v>152-31</v>
          </cell>
          <cell r="D266">
            <v>1310000</v>
          </cell>
          <cell r="E266" t="str">
            <v>MALAVE</v>
          </cell>
        </row>
        <row r="267">
          <cell r="C267" t="str">
            <v>220-31</v>
          </cell>
          <cell r="D267">
            <v>1800000</v>
          </cell>
          <cell r="E267" t="str">
            <v>CHANDLER</v>
          </cell>
        </row>
        <row r="268">
          <cell r="C268" t="str">
            <v>151-31</v>
          </cell>
          <cell r="D268">
            <v>1310000</v>
          </cell>
          <cell r="E268" t="str">
            <v>MALAVE</v>
          </cell>
        </row>
        <row r="269">
          <cell r="C269" t="str">
            <v>230-31</v>
          </cell>
          <cell r="D269">
            <v>1180000</v>
          </cell>
          <cell r="E269" t="str">
            <v>LEVERE</v>
          </cell>
        </row>
        <row r="270">
          <cell r="C270" t="str">
            <v>149-31</v>
          </cell>
          <cell r="D270">
            <v>1100000</v>
          </cell>
          <cell r="E270" t="str">
            <v>GEBRETEKLE</v>
          </cell>
        </row>
        <row r="271">
          <cell r="C271" t="str">
            <v>1902-31</v>
          </cell>
          <cell r="D271">
            <v>1780000</v>
          </cell>
          <cell r="E271" t="str">
            <v>DE LA ROSA</v>
          </cell>
        </row>
        <row r="272">
          <cell r="C272" t="str">
            <v>1808-31</v>
          </cell>
          <cell r="D272">
            <v>1110000</v>
          </cell>
          <cell r="E272" t="str">
            <v>STARKS</v>
          </cell>
        </row>
        <row r="273">
          <cell r="C273" t="str">
            <v>313-31</v>
          </cell>
          <cell r="D273">
            <v>2030000</v>
          </cell>
          <cell r="E273" t="str">
            <v>KILLION</v>
          </cell>
        </row>
        <row r="274">
          <cell r="C274" t="str">
            <v>144-31</v>
          </cell>
          <cell r="D274">
            <v>1830000</v>
          </cell>
          <cell r="E274" t="str">
            <v>YORK</v>
          </cell>
        </row>
        <row r="275">
          <cell r="C275" t="str">
            <v>103-01</v>
          </cell>
          <cell r="D275">
            <v>1260000</v>
          </cell>
          <cell r="E275" t="str">
            <v>ACKERMAN</v>
          </cell>
        </row>
        <row r="276">
          <cell r="C276" t="str">
            <v>1805-31</v>
          </cell>
          <cell r="D276">
            <v>1110000</v>
          </cell>
          <cell r="E276" t="str">
            <v>STARKS</v>
          </cell>
        </row>
        <row r="277">
          <cell r="C277" t="str">
            <v>105-01</v>
          </cell>
          <cell r="D277">
            <v>1990000</v>
          </cell>
          <cell r="E277" t="str">
            <v>DAVIS</v>
          </cell>
        </row>
        <row r="278">
          <cell r="C278" t="str">
            <v>133-31</v>
          </cell>
          <cell r="D278">
            <v>1750000</v>
          </cell>
          <cell r="E278" t="str">
            <v>REBOLETTI</v>
          </cell>
        </row>
        <row r="279">
          <cell r="C279" t="str">
            <v>108-01</v>
          </cell>
          <cell r="D279">
            <v>1090000</v>
          </cell>
          <cell r="E279" t="str">
            <v>SPECTOR</v>
          </cell>
        </row>
        <row r="280">
          <cell r="C280" t="str">
            <v>131-31</v>
          </cell>
          <cell r="D280">
            <v>1260000</v>
          </cell>
          <cell r="E280" t="str">
            <v>ACKERMAN</v>
          </cell>
        </row>
        <row r="281">
          <cell r="C281" t="str">
            <v>117-01</v>
          </cell>
          <cell r="D281">
            <v>1260000</v>
          </cell>
          <cell r="E281" t="str">
            <v>ACKERMAN</v>
          </cell>
        </row>
        <row r="282">
          <cell r="C282" t="str">
            <v>113-31</v>
          </cell>
          <cell r="D282">
            <v>1460000</v>
          </cell>
          <cell r="E282" t="str">
            <v>NELSON</v>
          </cell>
        </row>
        <row r="283">
          <cell r="C283" t="str">
            <v>802-01</v>
          </cell>
          <cell r="D283">
            <v>1360000</v>
          </cell>
          <cell r="E283" t="str">
            <v>SANTIZO</v>
          </cell>
        </row>
        <row r="284">
          <cell r="C284" t="str">
            <v>311-30</v>
          </cell>
          <cell r="D284">
            <v>1800000</v>
          </cell>
          <cell r="E284" t="str">
            <v>CHANDLER</v>
          </cell>
        </row>
        <row r="285">
          <cell r="C285" t="str">
            <v>121-01</v>
          </cell>
          <cell r="D285">
            <v>1090000</v>
          </cell>
          <cell r="E285" t="str">
            <v>SPECTOR</v>
          </cell>
        </row>
        <row r="286">
          <cell r="C286" t="str">
            <v>242-30</v>
          </cell>
          <cell r="D286">
            <v>1800000</v>
          </cell>
          <cell r="E286" t="str">
            <v>CHANDLER</v>
          </cell>
        </row>
        <row r="287">
          <cell r="C287" t="str">
            <v>805-01</v>
          </cell>
          <cell r="D287">
            <v>1360000</v>
          </cell>
          <cell r="E287" t="str">
            <v>SANTIZO</v>
          </cell>
        </row>
        <row r="288">
          <cell r="C288" t="str">
            <v>139-31</v>
          </cell>
          <cell r="D288">
            <v>1760000</v>
          </cell>
          <cell r="E288" t="str">
            <v>STRICKLAND</v>
          </cell>
        </row>
        <row r="289">
          <cell r="C289" t="str">
            <v>145-01</v>
          </cell>
          <cell r="D289">
            <v>1260000</v>
          </cell>
          <cell r="E289" t="str">
            <v>ACKERMAN</v>
          </cell>
        </row>
        <row r="290">
          <cell r="C290" t="str">
            <v>129-31</v>
          </cell>
          <cell r="D290">
            <v>1830000</v>
          </cell>
          <cell r="E290" t="str">
            <v>YORK</v>
          </cell>
        </row>
        <row r="291">
          <cell r="C291" t="str">
            <v>149-01</v>
          </cell>
          <cell r="D291">
            <v>1090000</v>
          </cell>
          <cell r="E291" t="str">
            <v>SPECTOR</v>
          </cell>
        </row>
        <row r="292">
          <cell r="C292" t="str">
            <v>118-31</v>
          </cell>
          <cell r="D292">
            <v>1260000</v>
          </cell>
          <cell r="E292" t="str">
            <v>ACKERMAN</v>
          </cell>
        </row>
        <row r="293">
          <cell r="C293" t="str">
            <v>806-01</v>
          </cell>
          <cell r="D293">
            <v>1360000</v>
          </cell>
          <cell r="E293" t="str">
            <v>SANTIZO</v>
          </cell>
        </row>
        <row r="294">
          <cell r="C294" t="str">
            <v>1910-30</v>
          </cell>
          <cell r="D294">
            <v>2000000</v>
          </cell>
          <cell r="E294" t="str">
            <v>STAMBAUGH</v>
          </cell>
        </row>
        <row r="295">
          <cell r="C295" t="str">
            <v>127-01</v>
          </cell>
          <cell r="D295">
            <v>2100000</v>
          </cell>
          <cell r="E295" t="str">
            <v>ISHMAEL</v>
          </cell>
        </row>
        <row r="296">
          <cell r="C296" t="str">
            <v>1806-31</v>
          </cell>
          <cell r="D296">
            <v>1110000</v>
          </cell>
          <cell r="E296" t="str">
            <v>STARKS</v>
          </cell>
        </row>
        <row r="297">
          <cell r="C297" t="str">
            <v>129-01</v>
          </cell>
          <cell r="D297">
            <v>1310000</v>
          </cell>
          <cell r="E297" t="str">
            <v>MALAVE</v>
          </cell>
        </row>
        <row r="298">
          <cell r="C298" t="str">
            <v>1803-31</v>
          </cell>
          <cell r="D298">
            <v>1110000</v>
          </cell>
          <cell r="E298" t="str">
            <v>STARKS</v>
          </cell>
        </row>
        <row r="299">
          <cell r="C299" t="str">
            <v>808-01</v>
          </cell>
          <cell r="D299">
            <v>900000</v>
          </cell>
          <cell r="E299" t="str">
            <v>ROCHA</v>
          </cell>
        </row>
        <row r="300">
          <cell r="C300" t="str">
            <v>1803-31</v>
          </cell>
          <cell r="D300">
            <v>1110000</v>
          </cell>
          <cell r="E300" t="str">
            <v>STARKS</v>
          </cell>
        </row>
        <row r="301">
          <cell r="C301" t="str">
            <v>133-01</v>
          </cell>
          <cell r="D301">
            <v>1990000</v>
          </cell>
          <cell r="E301" t="str">
            <v>DAVIS</v>
          </cell>
        </row>
        <row r="302">
          <cell r="C302" t="str">
            <v>108-31</v>
          </cell>
          <cell r="D302">
            <v>1100000</v>
          </cell>
          <cell r="E302" t="str">
            <v>GEBRETEKLE</v>
          </cell>
        </row>
        <row r="303">
          <cell r="C303" t="str">
            <v>144-01</v>
          </cell>
          <cell r="D303">
            <v>1310000</v>
          </cell>
          <cell r="E303" t="str">
            <v>MALAVE</v>
          </cell>
        </row>
        <row r="304">
          <cell r="C304" t="str">
            <v>106-31</v>
          </cell>
          <cell r="D304">
            <v>1750000</v>
          </cell>
          <cell r="E304" t="str">
            <v>REBOLETTI</v>
          </cell>
        </row>
        <row r="305">
          <cell r="C305" t="str">
            <v>150-01</v>
          </cell>
          <cell r="D305">
            <v>1090000</v>
          </cell>
          <cell r="E305" t="str">
            <v>SPECTOR</v>
          </cell>
        </row>
        <row r="306">
          <cell r="C306" t="str">
            <v>175-31</v>
          </cell>
          <cell r="D306">
            <v>880000</v>
          </cell>
          <cell r="E306" t="str">
            <v>STEWART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101-01</v>
          </cell>
          <cell r="B13">
            <v>4007</v>
          </cell>
          <cell r="C13" t="str">
            <v>DE.1.0.7.0</v>
          </cell>
          <cell r="D13" t="str">
            <v>204:719</v>
          </cell>
          <cell r="E13">
            <v>42583.130393518521</v>
          </cell>
          <cell r="F13">
            <v>42583.132696759261</v>
          </cell>
          <cell r="G13">
            <v>3</v>
          </cell>
          <cell r="H13" t="str">
            <v>204:233284</v>
          </cell>
          <cell r="I13">
            <v>42583.161678240744</v>
          </cell>
          <cell r="J13">
            <v>0</v>
          </cell>
          <cell r="K13" t="str">
            <v>4007/4008</v>
          </cell>
          <cell r="L13" t="str">
            <v>STURGEON</v>
          </cell>
          <cell r="M13">
            <v>2.8981481482333038E-2</v>
          </cell>
          <cell r="N13">
            <v>41.733333334559575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https://search-rtdc-monitor-bjffxe2xuh6vdkpspy63sjmuny.us-east-1.es.amazonaws.com/_plugin/kibana/#/discover/Steve-Slow-Train-Analysis-(2080s-and-2083s)?_g=(refreshInterval:(display:Off,section:0,value:0),time:(from:'2016-08-01 02:07:46-0600',mode:absolute,to:'2016-08-01 04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23.328399999999998</v>
          </cell>
          <cell r="AA13">
            <v>23.256499999999999</v>
          </cell>
          <cell r="AB13" t="e">
            <v>#N/A</v>
          </cell>
          <cell r="AC13" t="e">
            <v>#N/A</v>
          </cell>
          <cell r="AD13" t="str">
            <v>0101-01</v>
          </cell>
          <cell r="AE1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14">
          <cell r="A14" t="str">
            <v>102-01</v>
          </cell>
          <cell r="B14">
            <v>4010</v>
          </cell>
          <cell r="C14" t="str">
            <v>DE.1.0.7.0</v>
          </cell>
          <cell r="D14" t="str">
            <v>204:232629</v>
          </cell>
          <cell r="E14">
            <v>42583.16615740741</v>
          </cell>
          <cell r="F14">
            <v>42583.167905092596</v>
          </cell>
          <cell r="G14">
            <v>2</v>
          </cell>
          <cell r="H14" t="str">
            <v>204:161</v>
          </cell>
          <cell r="I14">
            <v>42583.203148148146</v>
          </cell>
          <cell r="J14">
            <v>0</v>
          </cell>
          <cell r="K14" t="str">
            <v>4009/4010</v>
          </cell>
          <cell r="L14" t="str">
            <v>STURGEON</v>
          </cell>
          <cell r="M14">
            <v>3.5243055550381541E-2</v>
          </cell>
          <cell r="N14">
            <v>50.749999992549419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https://search-rtdc-monitor-bjffxe2xuh6vdkpspy63sjmuny.us-east-1.es.amazonaws.com/_plugin/kibana/#/discover/Steve-Slow-Train-Analysis-(2080s-and-2083s)?_g=(refreshInterval:(display:Off,section:0,value:0),time:(from:'2016-08-01 02:59:16-0600',mode:absolute,to:'2016-08-01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23.262899999999998</v>
          </cell>
          <cell r="Z14">
            <v>1.61E-2</v>
          </cell>
          <cell r="AA14">
            <v>23.246799999999997</v>
          </cell>
          <cell r="AB14" t="e">
            <v>#N/A</v>
          </cell>
          <cell r="AC14" t="e">
            <v>#N/A</v>
          </cell>
          <cell r="AD14" t="str">
            <v>0102-01</v>
          </cell>
          <cell r="AE1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5">
          <cell r="A15" t="str">
            <v>103-01</v>
          </cell>
          <cell r="B15">
            <v>4029</v>
          </cell>
          <cell r="C15" t="str">
            <v>DE.1.0.7.0</v>
          </cell>
          <cell r="D15" t="str">
            <v>204:655</v>
          </cell>
          <cell r="E15">
            <v>42583.15053240741</v>
          </cell>
          <cell r="F15">
            <v>42583.152013888888</v>
          </cell>
          <cell r="G15">
            <v>2</v>
          </cell>
          <cell r="H15" t="str">
            <v>204:233359</v>
          </cell>
          <cell r="I15">
            <v>42583.182500000003</v>
          </cell>
          <cell r="J15">
            <v>0</v>
          </cell>
          <cell r="K15" t="str">
            <v>4029/4030</v>
          </cell>
          <cell r="L15" t="str">
            <v>ACKERMAN</v>
          </cell>
          <cell r="M15">
            <v>3.0486111114441883E-2</v>
          </cell>
          <cell r="N15">
            <v>43.900000004796311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https://search-rtdc-monitor-bjffxe2xuh6vdkpspy63sjmuny.us-east-1.es.amazonaws.com/_plugin/kibana/#/discover/Steve-Slow-Train-Analysis-(2080s-and-2083s)?_g=(refreshInterval:(display:Off,section:0,value:0),time:(from:'2016-08-01 02:36:46-0600',mode:absolute,to:'2016-08-01 05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N</v>
          </cell>
          <cell r="X15">
            <v>1</v>
          </cell>
          <cell r="Y15">
            <v>6.5500000000000003E-2</v>
          </cell>
          <cell r="Z15">
            <v>23.335899999999999</v>
          </cell>
          <cell r="AA15">
            <v>23.270399999999999</v>
          </cell>
          <cell r="AB15" t="e">
            <v>#N/A</v>
          </cell>
          <cell r="AC15" t="e">
            <v>#N/A</v>
          </cell>
          <cell r="AD15" t="str">
            <v>0103-01</v>
          </cell>
          <cell r="AE1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6">
          <cell r="A16" t="str">
            <v>104-01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42583.189664351848</v>
          </cell>
          <cell r="F16">
            <v>42583.190706018519</v>
          </cell>
          <cell r="G16">
            <v>1</v>
          </cell>
          <cell r="H16" t="str">
            <v>204:119</v>
          </cell>
          <cell r="I16">
            <v>42583.222719907404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3.2013888885558117E-2</v>
          </cell>
          <cell r="N16">
            <v>46.099999995203689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https://search-rtdc-monitor-bjffxe2xuh6vdkpspy63sjmuny.us-east-1.es.amazonaws.com/_plugin/kibana/#/discover/Steve-Slow-Train-Analysis-(2080s-and-2083s)?_g=(refreshInterval:(display:Off,section:0,value:0),time:(from:'2016-08-01 03:33:07-0600',mode:absolute,to:'2016-08-01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1.1900000000000001E-2</v>
          </cell>
          <cell r="AA16">
            <v>23.260199999999998</v>
          </cell>
          <cell r="AB16" t="e">
            <v>#N/A</v>
          </cell>
          <cell r="AC16" t="e">
            <v>#N/A</v>
          </cell>
          <cell r="AD16" t="str">
            <v>0104-01</v>
          </cell>
          <cell r="AE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7">
          <cell r="A17" t="str">
            <v>105-01</v>
          </cell>
          <cell r="B17">
            <v>4044</v>
          </cell>
          <cell r="C17" t="str">
            <v>DE.1.0.7.0</v>
          </cell>
          <cell r="D17" t="str">
            <v>204:755</v>
          </cell>
          <cell r="E17">
            <v>42583.167557870373</v>
          </cell>
          <cell r="F17">
            <v>42583.168749999997</v>
          </cell>
          <cell r="G17">
            <v>1</v>
          </cell>
          <cell r="H17" t="str">
            <v>204:233305</v>
          </cell>
          <cell r="I17">
            <v>42583.202569444446</v>
          </cell>
          <cell r="J17">
            <v>0</v>
          </cell>
          <cell r="K17" t="str">
            <v>4043/4044</v>
          </cell>
          <cell r="L17" t="str">
            <v>DAVIS</v>
          </cell>
          <cell r="M17">
            <v>3.3819444448454306E-2</v>
          </cell>
          <cell r="N17">
            <v>48.7000000057742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https://search-rtdc-monitor-bjffxe2xuh6vdkpspy63sjmuny.us-east-1.es.amazonaws.com/_plugin/kibana/#/discover/Steve-Slow-Train-Analysis-(2080s-and-2083s)?_g=(refreshInterval:(display:Off,section:0,value:0),time:(from:'2016-08-01 03:01:17-0600',mode:absolute,to:'2016-08-01 05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7.5499999999999998E-2</v>
          </cell>
          <cell r="Z17">
            <v>23.330500000000001</v>
          </cell>
          <cell r="AA17">
            <v>23.254999999999999</v>
          </cell>
          <cell r="AB17" t="e">
            <v>#N/A</v>
          </cell>
          <cell r="AC17" t="e">
            <v>#N/A</v>
          </cell>
          <cell r="AD17" t="str">
            <v>0105-01</v>
          </cell>
          <cell r="AE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8">
          <cell r="A18" t="str">
            <v>106-01</v>
          </cell>
          <cell r="B18">
            <v>4012</v>
          </cell>
          <cell r="C18" t="str">
            <v>DE.1.0.7.0</v>
          </cell>
          <cell r="D18" t="str">
            <v>204:232654</v>
          </cell>
          <cell r="E18">
            <v>42583.211574074077</v>
          </cell>
          <cell r="F18">
            <v>42583.212523148148</v>
          </cell>
          <cell r="G18">
            <v>1</v>
          </cell>
          <cell r="H18" t="str">
            <v>204:139</v>
          </cell>
          <cell r="I18">
            <v>42583.243078703701</v>
          </cell>
          <cell r="J18">
            <v>0</v>
          </cell>
          <cell r="K18" t="str">
            <v>4011/4012</v>
          </cell>
          <cell r="L18" t="str">
            <v>DAVIS</v>
          </cell>
          <cell r="M18">
            <v>3.0555555553291924E-2</v>
          </cell>
          <cell r="N18">
            <v>43.999999996740371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https://search-rtdc-monitor-bjffxe2xuh6vdkpspy63sjmuny.us-east-1.es.amazonaws.com/_plugin/kibana/#/discover/Steve-Slow-Train-Analysis-(2080s-and-2083s)?_g=(refreshInterval:(display:Off,section:0,value:0),time:(from:'2016-08-01 04:04:40-0600',mode:absolute,to:'2016-08-01 06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1.3899999999999999E-2</v>
          </cell>
          <cell r="AA18">
            <v>23.2515</v>
          </cell>
          <cell r="AB18" t="e">
            <v>#N/A</v>
          </cell>
          <cell r="AC18" t="e">
            <v>#N/A</v>
          </cell>
          <cell r="AD18" t="str">
            <v>0106-01</v>
          </cell>
          <cell r="AE1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9">
          <cell r="A19" t="str">
            <v>107-01</v>
          </cell>
          <cell r="B19">
            <v>4027</v>
          </cell>
          <cell r="C19" t="str">
            <v>DE.1.0.7.0</v>
          </cell>
          <cell r="D19" t="str">
            <v>204:453</v>
          </cell>
          <cell r="E19">
            <v>42583.180520833332</v>
          </cell>
          <cell r="F19">
            <v>42583.181655092594</v>
          </cell>
          <cell r="G19">
            <v>1</v>
          </cell>
          <cell r="H19" t="str">
            <v>204:233319</v>
          </cell>
          <cell r="I19">
            <v>42583.213020833333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3.1365740738692693E-2</v>
          </cell>
          <cell r="N19">
            <v>45.166666663717479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https://search-rtdc-monitor-bjffxe2xuh6vdkpspy63sjmuny.us-east-1.es.amazonaws.com/_plugin/kibana/#/discover/Steve-Slow-Train-Analysis-(2080s-and-2083s)?_g=(refreshInterval:(display:Off,section:0,value:0),time:(from:'2016-08-01 03:19:57-0600',mode:absolute,to:'2016-08-01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4.53E-2</v>
          </cell>
          <cell r="Z19">
            <v>23.331900000000001</v>
          </cell>
          <cell r="AA19">
            <v>23.2866</v>
          </cell>
          <cell r="AB19" t="e">
            <v>#N/A</v>
          </cell>
          <cell r="AC19" t="e">
            <v>#N/A</v>
          </cell>
          <cell r="AD19" t="str">
            <v>0107-01</v>
          </cell>
          <cell r="AE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20">
          <cell r="A20" t="str">
            <v>108-01</v>
          </cell>
          <cell r="B20">
            <v>4028</v>
          </cell>
          <cell r="C20" t="str">
            <v>DE.1.0.7.0</v>
          </cell>
          <cell r="D20" t="str">
            <v>204:233006</v>
          </cell>
          <cell r="E20">
            <v>42583.218333333331</v>
          </cell>
          <cell r="F20">
            <v>42583.219050925924</v>
          </cell>
          <cell r="G20">
            <v>1</v>
          </cell>
          <cell r="H20" t="str">
            <v>204:139</v>
          </cell>
          <cell r="I20">
            <v>42583.255428240744</v>
          </cell>
          <cell r="J20">
            <v>0</v>
          </cell>
          <cell r="K20" t="str">
            <v>4027/4028</v>
          </cell>
          <cell r="L20" t="str">
            <v>SPECTOR</v>
          </cell>
          <cell r="M20">
            <v>3.6377314820128959E-2</v>
          </cell>
          <cell r="N20">
            <v>52.3833333409857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https://search-rtdc-monitor-bjffxe2xuh6vdkpspy63sjmuny.us-east-1.es.amazonaws.com/_plugin/kibana/#/discover/Steve-Slow-Train-Analysis-(2080s-and-2083s)?_g=(refreshInterval:(display:Off,section:0,value:0),time:(from:'2016-08-01 04:14:24-0600',mode:absolute,to:'2016-08-01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23.300599999999999</v>
          </cell>
          <cell r="Z20">
            <v>1.3899999999999999E-2</v>
          </cell>
          <cell r="AA20">
            <v>23.2867</v>
          </cell>
          <cell r="AB20" t="e">
            <v>#N/A</v>
          </cell>
          <cell r="AC20" t="e">
            <v>#N/A</v>
          </cell>
          <cell r="AD20" t="str">
            <v>0108-01</v>
          </cell>
          <cell r="AE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">
          <cell r="A21" t="str">
            <v>109-01</v>
          </cell>
          <cell r="B21">
            <v>4014</v>
          </cell>
          <cell r="C21" t="str">
            <v>DE.1.0.7.0</v>
          </cell>
          <cell r="D21" t="str">
            <v>204:433</v>
          </cell>
          <cell r="E21">
            <v>42583.188726851855</v>
          </cell>
          <cell r="F21">
            <v>42583.189629629633</v>
          </cell>
          <cell r="G21">
            <v>1</v>
          </cell>
          <cell r="H21" t="str">
            <v>204:233293</v>
          </cell>
          <cell r="I21">
            <v>42583.222372685188</v>
          </cell>
          <cell r="J21">
            <v>0</v>
          </cell>
          <cell r="K21" t="str">
            <v>4013/4014</v>
          </cell>
          <cell r="L21" t="str">
            <v>YORK</v>
          </cell>
          <cell r="M21">
            <v>3.2743055555329192E-2</v>
          </cell>
          <cell r="N21">
            <v>47.149999999674037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https://search-rtdc-monitor-bjffxe2xuh6vdkpspy63sjmuny.us-east-1.es.amazonaws.com/_plugin/kibana/#/discover/Steve-Slow-Train-Analysis-(2080s-and-2083s)?_g=(refreshInterval:(display:Off,section:0,value:0),time:(from:'2016-08-01 03:31:46-0600',mode:absolute,to:'2016-08-01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" t="str">
            <v>N</v>
          </cell>
          <cell r="X21">
            <v>1</v>
          </cell>
          <cell r="Y21">
            <v>4.3299999999999998E-2</v>
          </cell>
          <cell r="Z21">
            <v>23.3293</v>
          </cell>
          <cell r="AA21">
            <v>23.286000000000001</v>
          </cell>
          <cell r="AB21" t="e">
            <v>#N/A</v>
          </cell>
          <cell r="AC21" t="e">
            <v>#N/A</v>
          </cell>
          <cell r="AD21" t="str">
            <v>0109-01</v>
          </cell>
          <cell r="AE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22">
          <cell r="A22" t="str">
            <v>110-01</v>
          </cell>
          <cell r="B22">
            <v>4013</v>
          </cell>
          <cell r="C22" t="str">
            <v>DE.1.0.7.0</v>
          </cell>
          <cell r="D22" t="str">
            <v>204:232963</v>
          </cell>
          <cell r="E22">
            <v>42583.223958333336</v>
          </cell>
          <cell r="F22">
            <v>42583.224745370368</v>
          </cell>
          <cell r="G22">
            <v>1</v>
          </cell>
          <cell r="H22" t="str">
            <v>204:143</v>
          </cell>
          <cell r="I22">
            <v>42583.264953703707</v>
          </cell>
          <cell r="J22">
            <v>1</v>
          </cell>
          <cell r="K22" t="str">
            <v>4013/4014</v>
          </cell>
          <cell r="L22" t="str">
            <v>YORK</v>
          </cell>
          <cell r="M22">
            <v>4.0208333339251112E-2</v>
          </cell>
          <cell r="N22">
            <v>57.900000008521602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https://search-rtdc-monitor-bjffxe2xuh6vdkpspy63sjmuny.us-east-1.es.amazonaws.com/_plugin/kibana/#/discover/Steve-Slow-Train-Analysis-(2080s-and-2083s)?_g=(refreshInterval:(display:Off,section:0,value:0),time:(from:'2016-08-01 04:22:30-0600',mode:absolute,to:'2016-08-01 07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2" t="str">
            <v>N</v>
          </cell>
          <cell r="X22">
            <v>1</v>
          </cell>
          <cell r="Y22">
            <v>23.296299999999999</v>
          </cell>
          <cell r="Z22">
            <v>1.43E-2</v>
          </cell>
          <cell r="AA22">
            <v>23.282</v>
          </cell>
          <cell r="AB22">
            <v>4677</v>
          </cell>
          <cell r="AC22" t="str">
            <v>PERMANENT SPEED RESTRICTION</v>
          </cell>
          <cell r="AD22" t="str">
            <v>0110-01</v>
          </cell>
          <cell r="AE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23">
          <cell r="A23" t="str">
            <v>111-01</v>
          </cell>
          <cell r="B23">
            <v>4007</v>
          </cell>
          <cell r="C23" t="str">
            <v>DE.1.0.7.0</v>
          </cell>
          <cell r="D23" t="str">
            <v>204:712</v>
          </cell>
          <cell r="E23">
            <v>42583.205925925926</v>
          </cell>
          <cell r="F23">
            <v>42583.207094907404</v>
          </cell>
          <cell r="G23">
            <v>1</v>
          </cell>
          <cell r="H23" t="str">
            <v>204:233285</v>
          </cell>
          <cell r="I23">
            <v>42583.236793981479</v>
          </cell>
          <cell r="J23">
            <v>0</v>
          </cell>
          <cell r="K23" t="str">
            <v>4007/4008</v>
          </cell>
          <cell r="L23" t="str">
            <v>STARKS</v>
          </cell>
          <cell r="M23">
            <v>2.9699074075324461E-2</v>
          </cell>
          <cell r="N23">
            <v>42.766666668467224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https://search-rtdc-monitor-bjffxe2xuh6vdkpspy63sjmuny.us-east-1.es.amazonaws.com/_plugin/kibana/#/discover/Steve-Slow-Train-Analysis-(2080s-and-2083s)?_g=(refreshInterval:(display:Off,section:0,value:0),time:(from:'2016-08-01 03:56:32-0600',mode:absolute,to:'2016-08-01 06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3" t="str">
            <v>N</v>
          </cell>
          <cell r="X23">
            <v>1</v>
          </cell>
          <cell r="Y23">
            <v>7.1199999999999999E-2</v>
          </cell>
          <cell r="Z23">
            <v>23.328499999999998</v>
          </cell>
          <cell r="AA23">
            <v>23.257299999999997</v>
          </cell>
          <cell r="AB23" t="e">
            <v>#N/A</v>
          </cell>
          <cell r="AC23" t="e">
            <v>#N/A</v>
          </cell>
          <cell r="AD23" t="str">
            <v>0111-01</v>
          </cell>
          <cell r="AE2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24">
          <cell r="A24" t="str">
            <v>112-01</v>
          </cell>
          <cell r="B24">
            <v>4008</v>
          </cell>
          <cell r="C24" t="str">
            <v>DE.1.0.7.0</v>
          </cell>
          <cell r="D24" t="str">
            <v>204:232972</v>
          </cell>
          <cell r="E24">
            <v>42583.245567129627</v>
          </cell>
          <cell r="F24">
            <v>42583.246493055558</v>
          </cell>
          <cell r="G24">
            <v>1</v>
          </cell>
          <cell r="H24" t="str">
            <v>204:220</v>
          </cell>
          <cell r="I24">
            <v>42583.278749999998</v>
          </cell>
          <cell r="J24">
            <v>3</v>
          </cell>
          <cell r="K24" t="str">
            <v>4007/4008</v>
          </cell>
          <cell r="L24" t="str">
            <v>STARKS</v>
          </cell>
          <cell r="M24">
            <v>3.2256944439723156E-2</v>
          </cell>
          <cell r="N24">
            <v>46.449999993201345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4" t="str">
            <v>N</v>
          </cell>
          <cell r="X24">
            <v>1</v>
          </cell>
          <cell r="Y24">
            <v>23.2972</v>
          </cell>
          <cell r="Z24">
            <v>2.1999999999999999E-2</v>
          </cell>
          <cell r="AA24">
            <v>23.275200000000002</v>
          </cell>
          <cell r="AB24">
            <v>109135</v>
          </cell>
          <cell r="AC24" t="str">
            <v>GRADE CROSSING</v>
          </cell>
          <cell r="AD24" t="str">
            <v>0112-01</v>
          </cell>
          <cell r="AE24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25">
          <cell r="A25" t="str">
            <v>113-01</v>
          </cell>
          <cell r="B25">
            <v>4009</v>
          </cell>
          <cell r="C25" t="str">
            <v>DE.1.0.7.0</v>
          </cell>
          <cell r="D25" t="str">
            <v>204:477</v>
          </cell>
          <cell r="E25">
            <v>42583.206608796296</v>
          </cell>
          <cell r="F25">
            <v>42583.207812499997</v>
          </cell>
          <cell r="G25">
            <v>1</v>
          </cell>
          <cell r="H25" t="str">
            <v>204:233299</v>
          </cell>
          <cell r="I25">
            <v>42583.244942129626</v>
          </cell>
          <cell r="J25">
            <v>0</v>
          </cell>
          <cell r="K25" t="str">
            <v>4009/4010</v>
          </cell>
          <cell r="L25" t="str">
            <v>ISHMAEL</v>
          </cell>
          <cell r="M25">
            <v>3.7129629628907423E-2</v>
          </cell>
          <cell r="N25">
            <v>53.46666666562669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https://search-rtdc-monitor-bjffxe2xuh6vdkpspy63sjmuny.us-east-1.es.amazonaws.com/_plugin/kibana/#/discover/Steve-Slow-Train-Analysis-(2080s-and-2083s)?_g=(refreshInterval:(display:Off,section:0,value:0),time:(from:'2016-08-01 03:57:31-0600',mode:absolute,to:'2016-08-01 06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4.7699999999999999E-2</v>
          </cell>
          <cell r="Z25">
            <v>23.329899999999999</v>
          </cell>
          <cell r="AA25">
            <v>23.2822</v>
          </cell>
          <cell r="AB25" t="e">
            <v>#N/A</v>
          </cell>
          <cell r="AC25" t="e">
            <v>#N/A</v>
          </cell>
          <cell r="AD25" t="str">
            <v>0113-01</v>
          </cell>
          <cell r="AE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26">
          <cell r="A26" t="str">
            <v>114-01</v>
          </cell>
          <cell r="B26">
            <v>4010</v>
          </cell>
          <cell r="C26" t="str">
            <v>DE.1.0.7.0</v>
          </cell>
          <cell r="D26" t="str">
            <v>204:232977</v>
          </cell>
          <cell r="E26">
            <v>42583.247245370374</v>
          </cell>
          <cell r="F26">
            <v>42583.248472222222</v>
          </cell>
          <cell r="G26">
            <v>1</v>
          </cell>
          <cell r="H26" t="str">
            <v>204:165</v>
          </cell>
          <cell r="I26">
            <v>42583.288715277777</v>
          </cell>
          <cell r="J26">
            <v>0</v>
          </cell>
          <cell r="K26" t="str">
            <v>4009/4010</v>
          </cell>
          <cell r="L26" t="str">
            <v>ISHMAEL</v>
          </cell>
          <cell r="M26">
            <v>4.0243055555038154E-2</v>
          </cell>
          <cell r="N26">
            <v>57.949999999254942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https://search-rtdc-monitor-bjffxe2xuh6vdkpspy63sjmuny.us-east-1.es.amazonaws.com/_plugin/kibana/#/discover/Steve-Slow-Train-Analysis-(2080s-and-2083s)?_g=(refreshInterval:(display:Off,section:0,value:0),time:(from:'2016-08-01 04:56:02-0600',mode:absolute,to:'2016-08-01 07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23.297699999999999</v>
          </cell>
          <cell r="Z26">
            <v>1.6500000000000001E-2</v>
          </cell>
          <cell r="AA26">
            <v>23.281199999999998</v>
          </cell>
          <cell r="AB26" t="e">
            <v>#N/A</v>
          </cell>
          <cell r="AC26" t="e">
            <v>#N/A</v>
          </cell>
          <cell r="AD26" t="str">
            <v>0114-01</v>
          </cell>
          <cell r="AE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27">
          <cell r="A27" t="str">
            <v>115-01</v>
          </cell>
          <cell r="B27">
            <v>4029</v>
          </cell>
          <cell r="C27" t="str">
            <v>DE.1.0.7.0</v>
          </cell>
          <cell r="D27" t="str">
            <v>204:746</v>
          </cell>
          <cell r="E27">
            <v>42583.22583333333</v>
          </cell>
          <cell r="F27">
            <v>42583.226875</v>
          </cell>
          <cell r="G27">
            <v>1</v>
          </cell>
          <cell r="H27" t="str">
            <v>204:233285</v>
          </cell>
          <cell r="I27">
            <v>42583.254328703704</v>
          </cell>
          <cell r="J27">
            <v>0</v>
          </cell>
          <cell r="K27" t="str">
            <v>4029/4030</v>
          </cell>
          <cell r="L27" t="str">
            <v>MALAVE</v>
          </cell>
          <cell r="M27">
            <v>2.7453703703940846E-2</v>
          </cell>
          <cell r="N27">
            <v>39.533333333674818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https://search-rtdc-monitor-bjffxe2xuh6vdkpspy63sjmuny.us-east-1.es.amazonaws.com/_plugin/kibana/#/discover/Steve-Slow-Train-Analysis-(2080s-and-2083s)?_g=(refreshInterval:(display:Off,section:0,value:0),time:(from:'2016-08-01 04:25:12-0600',mode:absolute,to:'2016-08-01 07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7.46E-2</v>
          </cell>
          <cell r="Z27">
            <v>23.328499999999998</v>
          </cell>
          <cell r="AA27">
            <v>23.253899999999998</v>
          </cell>
          <cell r="AB27" t="e">
            <v>#N/A</v>
          </cell>
          <cell r="AC27" t="e">
            <v>#N/A</v>
          </cell>
          <cell r="AD27" t="str">
            <v>0115-01</v>
          </cell>
          <cell r="AE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28">
          <cell r="A28" t="str">
            <v>116-01</v>
          </cell>
          <cell r="B28">
            <v>4030</v>
          </cell>
          <cell r="C28" t="str">
            <v>DE.1.0.7.0</v>
          </cell>
          <cell r="D28" t="str">
            <v>204:232972</v>
          </cell>
          <cell r="E28">
            <v>42583.264606481483</v>
          </cell>
          <cell r="F28">
            <v>42583.265902777777</v>
          </cell>
          <cell r="G28">
            <v>1</v>
          </cell>
          <cell r="H28" t="str">
            <v>204:154</v>
          </cell>
          <cell r="I28">
            <v>42583.2968287037</v>
          </cell>
          <cell r="J28">
            <v>1</v>
          </cell>
          <cell r="K28" t="str">
            <v>4029/4030</v>
          </cell>
          <cell r="L28" t="str">
            <v>MALAVE</v>
          </cell>
          <cell r="M28">
            <v>3.0925925922929309E-2</v>
          </cell>
          <cell r="N28">
            <v>44.533333329018205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https://search-rtdc-monitor-bjffxe2xuh6vdkpspy63sjmuny.us-east-1.es.amazonaws.com/_plugin/kibana/#/discover/Steve-Slow-Train-Analysis-(2080s-and-2083s)?_g=(refreshInterval:(display:Off,section:0,value:0),time:(from:'2016-08-01 05:21:02-0600',mode:absolute,to:'2016-08-01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23.2972</v>
          </cell>
          <cell r="Z28">
            <v>1.54E-2</v>
          </cell>
          <cell r="AA28">
            <v>23.2818</v>
          </cell>
          <cell r="AB28" t="e">
            <v>#N/A</v>
          </cell>
          <cell r="AC28" t="e">
            <v>#N/A</v>
          </cell>
          <cell r="AD28" t="str">
            <v>0116-01</v>
          </cell>
          <cell r="AE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29">
          <cell r="A29" t="str">
            <v>117-01</v>
          </cell>
          <cell r="B29">
            <v>4016</v>
          </cell>
          <cell r="C29" t="str">
            <v>DE.1.0.7.0</v>
          </cell>
          <cell r="D29" t="str">
            <v>204:438</v>
          </cell>
          <cell r="E29">
            <v>42583.231747685182</v>
          </cell>
          <cell r="F29">
            <v>42583.232997685183</v>
          </cell>
          <cell r="G29">
            <v>1</v>
          </cell>
          <cell r="H29" t="str">
            <v>204:233193</v>
          </cell>
          <cell r="I29">
            <v>42583.264548611114</v>
          </cell>
          <cell r="J29">
            <v>1</v>
          </cell>
          <cell r="K29" t="str">
            <v>4015/4016</v>
          </cell>
          <cell r="L29" t="str">
            <v>ACKERMAN</v>
          </cell>
          <cell r="M29">
            <v>3.1550925930787344E-2</v>
          </cell>
          <cell r="N29">
            <v>45.433333340333775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https://search-rtdc-monitor-bjffxe2xuh6vdkpspy63sjmuny.us-east-1.es.amazonaws.com/_plugin/kibana/#/discover/Steve-Slow-Train-Analysis-(2080s-and-2083s)?_g=(refreshInterval:(display:Off,section:0,value:0),time:(from:'2016-08-01 04:33:43-0600',mode:absolute,to:'2016-08-01 07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4.3799999999999999E-2</v>
          </cell>
          <cell r="Z29">
            <v>23.319299999999998</v>
          </cell>
          <cell r="AA29">
            <v>23.275499999999997</v>
          </cell>
          <cell r="AB29" t="e">
            <v>#N/A</v>
          </cell>
          <cell r="AC29" t="e">
            <v>#N/A</v>
          </cell>
          <cell r="AD29" t="str">
            <v>0117-01</v>
          </cell>
          <cell r="AE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30">
          <cell r="A30" t="str">
            <v>118-01</v>
          </cell>
          <cell r="B30">
            <v>4015</v>
          </cell>
          <cell r="C30" t="str">
            <v>DE.1.0.7.0</v>
          </cell>
          <cell r="D30" t="str">
            <v>204:232861</v>
          </cell>
          <cell r="E30">
            <v>42583.271979166668</v>
          </cell>
          <cell r="F30">
            <v>42583.273101851853</v>
          </cell>
          <cell r="G30">
            <v>1</v>
          </cell>
          <cell r="H30" t="str">
            <v>204:150</v>
          </cell>
          <cell r="I30">
            <v>42583.30773148148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3.4629629626579117E-2</v>
          </cell>
          <cell r="N30">
            <v>49.866666662273929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https://search-rtdc-monitor-bjffxe2xuh6vdkpspy63sjmuny.us-east-1.es.amazonaws.com/_plugin/kibana/#/discover/Steve-Slow-Train-Analysis-(2080s-and-2083s)?_g=(refreshInterval:(display:Off,section:0,value:0),time:(from:'2016-08-01 05:31:39-0600',mode:absolute,to:'2016-08-01 08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23.286100000000001</v>
          </cell>
          <cell r="Z30">
            <v>1.4999999999999999E-2</v>
          </cell>
          <cell r="AA30">
            <v>23.271100000000001</v>
          </cell>
          <cell r="AB30" t="e">
            <v>#N/A</v>
          </cell>
          <cell r="AC30" t="e">
            <v>#N/A</v>
          </cell>
          <cell r="AD30" t="str">
            <v>0118-01</v>
          </cell>
          <cell r="AE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31">
          <cell r="A31" t="str">
            <v>119-01</v>
          </cell>
          <cell r="B31">
            <v>4044</v>
          </cell>
          <cell r="C31" t="str">
            <v>DE.1.0.7.0</v>
          </cell>
          <cell r="D31" t="str">
            <v>204:763</v>
          </cell>
          <cell r="E31">
            <v>42583.247361111113</v>
          </cell>
          <cell r="F31">
            <v>42583.248310185183</v>
          </cell>
          <cell r="G31">
            <v>1</v>
          </cell>
          <cell r="H31" t="str">
            <v>204:233298</v>
          </cell>
          <cell r="I31">
            <v>42583.283564814818</v>
          </cell>
          <cell r="J31">
            <v>0</v>
          </cell>
          <cell r="K31" t="str">
            <v>4043/4044</v>
          </cell>
          <cell r="L31" t="str">
            <v>DAVIS</v>
          </cell>
          <cell r="M31">
            <v>3.5254629634437151E-2</v>
          </cell>
          <cell r="N31">
            <v>50.766666673589498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https://search-rtdc-monitor-bjffxe2xuh6vdkpspy63sjmuny.us-east-1.es.amazonaws.com/_plugin/kibana/#/discover/Steve-Slow-Train-Analysis-(2080s-and-2083s)?_g=(refreshInterval:(display:Off,section:0,value:0),time:(from:'2016-08-01 04:56:12-0600',mode:absolute,to:'2016-08-01 07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7.6300000000000007E-2</v>
          </cell>
          <cell r="Z31">
            <v>23.329799999999999</v>
          </cell>
          <cell r="AA31">
            <v>23.253499999999999</v>
          </cell>
          <cell r="AB31" t="e">
            <v>#N/A</v>
          </cell>
          <cell r="AC31" t="e">
            <v>#N/A</v>
          </cell>
          <cell r="AD31" t="str">
            <v>0119-01</v>
          </cell>
          <cell r="AE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32">
          <cell r="A32" t="str">
            <v>120-01</v>
          </cell>
          <cell r="B32">
            <v>4043</v>
          </cell>
          <cell r="C32" t="str">
            <v>DE.1.0.7.0</v>
          </cell>
          <cell r="D32" t="str">
            <v>204:232994</v>
          </cell>
          <cell r="E32">
            <v>42583.284872685188</v>
          </cell>
          <cell r="F32">
            <v>42583.285891203705</v>
          </cell>
          <cell r="G32">
            <v>1</v>
          </cell>
          <cell r="H32" t="str">
            <v>204:158</v>
          </cell>
          <cell r="I32">
            <v>42583.316168981481</v>
          </cell>
          <cell r="J32">
            <v>0</v>
          </cell>
          <cell r="K32" t="str">
            <v>4043/4044</v>
          </cell>
          <cell r="L32" t="str">
            <v>DAVIS</v>
          </cell>
          <cell r="M32">
            <v>3.0277777776063886E-2</v>
          </cell>
          <cell r="N32">
            <v>43.599999997531995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https://search-rtdc-monitor-bjffxe2xuh6vdkpspy63sjmuny.us-east-1.es.amazonaws.com/_plugin/kibana/#/discover/Steve-Slow-Train-Analysis-(2080s-and-2083s)?_g=(refreshInterval:(display:Off,section:0,value:0),time:(from:'2016-08-01 05:50:13-0600',mode:absolute,to:'2016-08-01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23.299399999999999</v>
          </cell>
          <cell r="Z32">
            <v>1.5800000000000002E-2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0120-01</v>
          </cell>
          <cell r="AE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33">
          <cell r="A33" t="str">
            <v>121-01</v>
          </cell>
          <cell r="B33">
            <v>4027</v>
          </cell>
          <cell r="C33" t="str">
            <v>DE.1.0.7.0</v>
          </cell>
          <cell r="D33" t="str">
            <v>204:442</v>
          </cell>
          <cell r="E33">
            <v>42583.258240740739</v>
          </cell>
          <cell r="F33">
            <v>42583.259305555555</v>
          </cell>
          <cell r="G33">
            <v>1</v>
          </cell>
          <cell r="H33" t="str">
            <v>204:233316</v>
          </cell>
          <cell r="I33">
            <v>42583.287314814814</v>
          </cell>
          <cell r="J33">
            <v>0</v>
          </cell>
          <cell r="K33" t="str">
            <v>4027/4028</v>
          </cell>
          <cell r="L33" t="str">
            <v>SPECTOR</v>
          </cell>
          <cell r="M33">
            <v>2.8009259258396924E-2</v>
          </cell>
          <cell r="N33">
            <v>40.33333333209157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https://search-rtdc-monitor-bjffxe2xuh6vdkpspy63sjmuny.us-east-1.es.amazonaws.com/_plugin/kibana/#/discover/Steve-Slow-Train-Analysis-(2080s-and-2083s)?_g=(refreshInterval:(display:Off,section:0,value:0),time:(from:'2016-08-01 05:11:52-0600',mode:absolute,to:'2016-08-01 07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3" t="str">
            <v>N</v>
          </cell>
          <cell r="X33">
            <v>1</v>
          </cell>
          <cell r="Y33">
            <v>4.4200000000000003E-2</v>
          </cell>
          <cell r="Z33">
            <v>23.331600000000002</v>
          </cell>
          <cell r="AA33">
            <v>23.287400000000002</v>
          </cell>
          <cell r="AB33" t="e">
            <v>#N/A</v>
          </cell>
          <cell r="AC33" t="e">
            <v>#N/A</v>
          </cell>
          <cell r="AD33" t="str">
            <v>0121-01</v>
          </cell>
          <cell r="AE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34">
          <cell r="A34" t="str">
            <v>122-01</v>
          </cell>
          <cell r="B34">
            <v>4028</v>
          </cell>
          <cell r="C34" t="str">
            <v>DE.1.0.7.0</v>
          </cell>
          <cell r="D34" t="str">
            <v>204:232996</v>
          </cell>
          <cell r="E34">
            <v>42583.294039351851</v>
          </cell>
          <cell r="F34">
            <v>42583.295115740744</v>
          </cell>
          <cell r="G34">
            <v>1</v>
          </cell>
          <cell r="H34" t="str">
            <v>204:150</v>
          </cell>
          <cell r="I34">
            <v>42583.325775462959</v>
          </cell>
          <cell r="J34">
            <v>0</v>
          </cell>
          <cell r="K34" t="str">
            <v>4027/4028</v>
          </cell>
          <cell r="L34" t="str">
            <v>SPECTOR</v>
          </cell>
          <cell r="M34">
            <v>3.0659722215204965E-2</v>
          </cell>
          <cell r="N34">
            <v>44.14999998989515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https://search-rtdc-monitor-bjffxe2xuh6vdkpspy63sjmuny.us-east-1.es.amazonaws.com/_plugin/kibana/#/discover/Steve-Slow-Train-Analysis-(2080s-and-2083s)?_g=(refreshInterval:(display:Off,section:0,value:0),time:(from:'2016-08-01 06:03:25-0600',mode:absolute,to:'2016-08-01 08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4" t="str">
            <v>N</v>
          </cell>
          <cell r="X34">
            <v>1</v>
          </cell>
          <cell r="Y34">
            <v>23.299600000000002</v>
          </cell>
          <cell r="Z34">
            <v>1.4999999999999999E-2</v>
          </cell>
          <cell r="AA34">
            <v>23.284600000000001</v>
          </cell>
          <cell r="AB34" t="e">
            <v>#N/A</v>
          </cell>
          <cell r="AC34" t="e">
            <v>#N/A</v>
          </cell>
          <cell r="AD34" t="str">
            <v>0122-01</v>
          </cell>
          <cell r="AE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35">
          <cell r="A35" t="str">
            <v>123-01</v>
          </cell>
          <cell r="B35">
            <v>4014</v>
          </cell>
          <cell r="C35" t="str">
            <v>DE.1.0.7.0</v>
          </cell>
          <cell r="D35" t="str">
            <v>204:464</v>
          </cell>
          <cell r="E35">
            <v>42583.266377314816</v>
          </cell>
          <cell r="F35">
            <v>42583.267511574071</v>
          </cell>
          <cell r="G35">
            <v>1</v>
          </cell>
          <cell r="H35" t="str">
            <v>204:233298</v>
          </cell>
          <cell r="I35">
            <v>42583.301921296297</v>
          </cell>
          <cell r="J35">
            <v>0</v>
          </cell>
          <cell r="K35" t="str">
            <v>4013/4014</v>
          </cell>
          <cell r="L35" t="str">
            <v>YORK</v>
          </cell>
          <cell r="M35">
            <v>3.4409722225973383E-2</v>
          </cell>
          <cell r="N35">
            <v>49.550000005401671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https://search-rtdc-monitor-bjffxe2xuh6vdkpspy63sjmuny.us-east-1.es.amazonaws.com/_plugin/kibana/#/discover/Steve-Slow-Train-Analysis-(2080s-and-2083s)?_g=(refreshInterval:(display:Off,section:0,value:0),time:(from:'2016-08-01 05:23:35-0600',mode:absolute,to:'2016-08-01 08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23.329799999999999</v>
          </cell>
          <cell r="AA35">
            <v>23.2834</v>
          </cell>
          <cell r="AB35" t="e">
            <v>#N/A</v>
          </cell>
          <cell r="AC35" t="e">
            <v>#N/A</v>
          </cell>
          <cell r="AD35" t="str">
            <v>0123-01</v>
          </cell>
          <cell r="AE3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36">
          <cell r="A36" t="str">
            <v>124-01</v>
          </cell>
          <cell r="B36">
            <v>4013</v>
          </cell>
          <cell r="C36" t="str">
            <v>DE.1.0.7.0</v>
          </cell>
          <cell r="D36" t="str">
            <v>204:232972</v>
          </cell>
          <cell r="E36">
            <v>42583.302766203706</v>
          </cell>
          <cell r="F36">
            <v>42583.303495370368</v>
          </cell>
          <cell r="G36">
            <v>1</v>
          </cell>
          <cell r="H36" t="str">
            <v>204:145</v>
          </cell>
          <cell r="I36">
            <v>42583.335729166669</v>
          </cell>
          <cell r="J36">
            <v>0</v>
          </cell>
          <cell r="K36" t="str">
            <v>4013/4014</v>
          </cell>
          <cell r="L36" t="str">
            <v>YORK</v>
          </cell>
          <cell r="M36">
            <v>3.2233796300715767E-2</v>
          </cell>
          <cell r="N36">
            <v>46.416666673030704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https://search-rtdc-monitor-bjffxe2xuh6vdkpspy63sjmuny.us-east-1.es.amazonaws.com/_plugin/kibana/#/discover/Steve-Slow-Train-Analysis-(2080s-and-2083s)?_g=(refreshInterval:(display:Off,section:0,value:0),time:(from:'2016-08-01 06:15:59-0600',mode:absolute,to:'2016-08-01 09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6" t="str">
            <v>N</v>
          </cell>
          <cell r="X36">
            <v>1</v>
          </cell>
          <cell r="Y36">
            <v>23.2972</v>
          </cell>
          <cell r="Z36">
            <v>1.4500000000000001E-2</v>
          </cell>
          <cell r="AA36">
            <v>23.282699999999998</v>
          </cell>
          <cell r="AB36" t="e">
            <v>#N/A</v>
          </cell>
          <cell r="AC36" t="e">
            <v>#N/A</v>
          </cell>
          <cell r="AD36" t="str">
            <v>0124-01</v>
          </cell>
          <cell r="AE3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37">
          <cell r="A37" t="str">
            <v>125-01</v>
          </cell>
          <cell r="B37">
            <v>4007</v>
          </cell>
          <cell r="C37" t="str">
            <v>DE.1.0.7.0</v>
          </cell>
          <cell r="D37" t="str">
            <v>204:519</v>
          </cell>
          <cell r="E37">
            <v>42583.284780092596</v>
          </cell>
          <cell r="F37">
            <v>42583.285694444443</v>
          </cell>
          <cell r="G37">
            <v>1</v>
          </cell>
          <cell r="H37" t="str">
            <v>204:233318</v>
          </cell>
          <cell r="I37">
            <v>42583.312962962962</v>
          </cell>
          <cell r="J37">
            <v>0</v>
          </cell>
          <cell r="K37" t="str">
            <v>4007/4008</v>
          </cell>
          <cell r="L37" t="str">
            <v>GRASTON</v>
          </cell>
          <cell r="M37">
            <v>2.7268518519122154E-2</v>
          </cell>
          <cell r="N37">
            <v>39.266666667535901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https://search-rtdc-monitor-bjffxe2xuh6vdkpspy63sjmuny.us-east-1.es.amazonaws.com/_plugin/kibana/#/discover/Steve-Slow-Train-Analysis-(2080s-and-2083s)?_g=(refreshInterval:(display:Off,section:0,value:0),time:(from:'2016-08-01 05:50:05-0600',mode:absolute,to:'2016-08-01 08:30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7" t="str">
            <v>N</v>
          </cell>
          <cell r="X37">
            <v>1</v>
          </cell>
          <cell r="Y37">
            <v>5.1900000000000002E-2</v>
          </cell>
          <cell r="Z37">
            <v>23.331800000000001</v>
          </cell>
          <cell r="AA37">
            <v>23.279900000000001</v>
          </cell>
          <cell r="AB37" t="e">
            <v>#N/A</v>
          </cell>
          <cell r="AC37" t="e">
            <v>#N/A</v>
          </cell>
          <cell r="AD37" t="str">
            <v>0125-01</v>
          </cell>
          <cell r="AE37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38">
          <cell r="A38" t="str">
            <v>126-01</v>
          </cell>
          <cell r="B38">
            <v>4008</v>
          </cell>
          <cell r="C38" t="str">
            <v>DE.1.0.7.0</v>
          </cell>
          <cell r="D38" t="str">
            <v>204:232988</v>
          </cell>
          <cell r="E38">
            <v>42583.316400462965</v>
          </cell>
          <cell r="F38">
            <v>42583.317442129628</v>
          </cell>
          <cell r="G38">
            <v>1</v>
          </cell>
          <cell r="H38" t="str">
            <v>204:157</v>
          </cell>
          <cell r="I38">
            <v>42583.347893518519</v>
          </cell>
          <cell r="J38">
            <v>0</v>
          </cell>
          <cell r="K38" t="str">
            <v>4007/4008</v>
          </cell>
          <cell r="L38" t="str">
            <v>GRASTON</v>
          </cell>
          <cell r="M38">
            <v>3.0451388891378883E-2</v>
          </cell>
          <cell r="N38">
            <v>43.850000003585592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https://search-rtdc-monitor-bjffxe2xuh6vdkpspy63sjmuny.us-east-1.es.amazonaws.com/_plugin/kibana/#/discover/Steve-Slow-Train-Analysis-(2080s-and-2083s)?_g=(refreshInterval:(display:Off,section:0,value:0),time:(from:'2016-08-01 06:35:37-0600',mode:absolute,to:'2016-08-01 09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8" t="str">
            <v>N</v>
          </cell>
          <cell r="X38">
            <v>1</v>
          </cell>
          <cell r="Y38">
            <v>23.2988</v>
          </cell>
          <cell r="Z38">
            <v>1.5699999999999999E-2</v>
          </cell>
          <cell r="AA38">
            <v>23.283100000000001</v>
          </cell>
          <cell r="AB38" t="e">
            <v>#N/A</v>
          </cell>
          <cell r="AC38" t="e">
            <v>#N/A</v>
          </cell>
          <cell r="AD38" t="str">
            <v>0126-01</v>
          </cell>
          <cell r="AE38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39">
          <cell r="A39" t="str">
            <v>127-01</v>
          </cell>
          <cell r="B39">
            <v>4009</v>
          </cell>
          <cell r="C39" t="str">
            <v>DE.1.0.7.0</v>
          </cell>
          <cell r="D39" t="str">
            <v>204:19128</v>
          </cell>
          <cell r="E39">
            <v>42583.297395833331</v>
          </cell>
          <cell r="F39">
            <v>42583.298518518517</v>
          </cell>
          <cell r="G39">
            <v>1</v>
          </cell>
          <cell r="H39" t="str">
            <v>204:233298</v>
          </cell>
          <cell r="I39">
            <v>42583.324247685188</v>
          </cell>
          <cell r="J39">
            <v>0</v>
          </cell>
          <cell r="K39" t="str">
            <v>4009/4010</v>
          </cell>
          <cell r="L39" t="str">
            <v>ISHMAEL</v>
          </cell>
          <cell r="M39">
            <v>2.5729166671226267E-2</v>
          </cell>
          <cell r="P39">
            <v>38.933333340100944</v>
          </cell>
          <cell r="R39" t="str">
            <v>Onboard in-route failure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https://search-rtdc-monitor-bjffxe2xuh6vdkpspy63sjmuny.us-east-1.es.amazonaws.com/_plugin/kibana/#/discover/Steve-Slow-Train-Analysis-(2080s-and-2083s)?_g=(refreshInterval:(display:Off,section:0,value:0),time:(from:'2016-08-01 06:08:15-0600',mode:absolute,to:'2016-08-01 08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Y</v>
          </cell>
          <cell r="X39">
            <v>1</v>
          </cell>
          <cell r="Y39">
            <v>1.9128000000000001</v>
          </cell>
          <cell r="Z39">
            <v>23.329799999999999</v>
          </cell>
          <cell r="AA39">
            <v>21.416999999999998</v>
          </cell>
          <cell r="AB39" t="e">
            <v>#N/A</v>
          </cell>
          <cell r="AC39" t="e">
            <v>#N/A</v>
          </cell>
          <cell r="AD39" t="str">
            <v>0127-01</v>
          </cell>
          <cell r="AE3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0">
          <cell r="A40" t="str">
            <v>127-01</v>
          </cell>
          <cell r="B40">
            <v>4009</v>
          </cell>
          <cell r="C40" t="str">
            <v>DE.1.0.7.0</v>
          </cell>
          <cell r="D40" t="str">
            <v>204:473</v>
          </cell>
          <cell r="E40">
            <v>42583.29078703704</v>
          </cell>
          <cell r="F40">
            <v>42583.292037037034</v>
          </cell>
          <cell r="G40">
            <v>1</v>
          </cell>
          <cell r="H40" t="str">
            <v>204:2399</v>
          </cell>
          <cell r="I40">
            <v>42583.293344907404</v>
          </cell>
          <cell r="J40">
            <v>0</v>
          </cell>
          <cell r="K40" t="str">
            <v>4009/4010</v>
          </cell>
          <cell r="L40" t="str">
            <v>ISHMAEL</v>
          </cell>
          <cell r="M40">
            <v>1.3078703705104999E-3</v>
          </cell>
          <cell r="T40" t="str">
            <v>NorthBound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https://search-rtdc-monitor-bjffxe2xuh6vdkpspy63sjmuny.us-east-1.es.amazonaws.com/_plugin/kibana/#/discover/Steve-Slow-Train-Analysis-(2080s-and-2083s)?_g=(refreshInterval:(display:Off,section:0,value:0),time:(from:'2016-08-01 05:58:44-0600',mode:absolute,to:'2016-08-01 08:02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Y</v>
          </cell>
          <cell r="X40">
            <v>0</v>
          </cell>
          <cell r="Y40">
            <v>4.7300000000000002E-2</v>
          </cell>
          <cell r="Z40">
            <v>0.2399</v>
          </cell>
          <cell r="AA40">
            <v>0.19259999999999999</v>
          </cell>
          <cell r="AB40" t="e">
            <v>#N/A</v>
          </cell>
          <cell r="AC40" t="e">
            <v>#N/A</v>
          </cell>
          <cell r="AD40" t="str">
            <v>0127-01</v>
          </cell>
          <cell r="AE40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1">
          <cell r="A41" t="str">
            <v>128-01</v>
          </cell>
          <cell r="B41">
            <v>4010</v>
          </cell>
          <cell r="C41" t="str">
            <v>DE.1.0.7.0</v>
          </cell>
          <cell r="D41" t="str">
            <v>204:232974</v>
          </cell>
          <cell r="E41">
            <v>42583.32608796296</v>
          </cell>
          <cell r="F41">
            <v>42583.327141203707</v>
          </cell>
          <cell r="G41">
            <v>1</v>
          </cell>
          <cell r="H41" t="str">
            <v>204:169</v>
          </cell>
          <cell r="I41">
            <v>42583.3590625</v>
          </cell>
          <cell r="J41">
            <v>0</v>
          </cell>
          <cell r="K41" t="str">
            <v>4009/4010</v>
          </cell>
          <cell r="L41" t="str">
            <v>ISHMAEL</v>
          </cell>
          <cell r="M41">
            <v>3.1921296293148771E-2</v>
          </cell>
          <cell r="N41">
            <v>45.96666666213423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https://search-rtdc-monitor-bjffxe2xuh6vdkpspy63sjmuny.us-east-1.es.amazonaws.com/_plugin/kibana/#/discover/Steve-Slow-Train-Analysis-(2080s-and-2083s)?_g=(refreshInterval:(display:Off,section:0,value:0),time:(from:'2016-08-01 06:49:34-0600',mode:absolute,to:'2016-08-01 09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23.2974</v>
          </cell>
          <cell r="Z41">
            <v>1.6899999999999998E-2</v>
          </cell>
          <cell r="AA41">
            <v>23.2805</v>
          </cell>
          <cell r="AB41" t="e">
            <v>#N/A</v>
          </cell>
          <cell r="AC41" t="e">
            <v>#N/A</v>
          </cell>
          <cell r="AD41" t="str">
            <v>0128-01</v>
          </cell>
          <cell r="AE41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42">
          <cell r="A42" t="str">
            <v>129-01</v>
          </cell>
          <cell r="B42">
            <v>4029</v>
          </cell>
          <cell r="C42" t="str">
            <v>DE.1.0.7.0</v>
          </cell>
          <cell r="D42" t="str">
            <v>204:466</v>
          </cell>
          <cell r="E42">
            <v>42583.301238425927</v>
          </cell>
          <cell r="F42">
            <v>42583.302060185182</v>
          </cell>
          <cell r="G42">
            <v>1</v>
          </cell>
          <cell r="H42" t="str">
            <v>204:20565</v>
          </cell>
          <cell r="I42">
            <v>42583.307546296295</v>
          </cell>
          <cell r="J42">
            <v>0</v>
          </cell>
          <cell r="K42" t="str">
            <v>4029/4030</v>
          </cell>
          <cell r="L42" t="str">
            <v>MALAVE</v>
          </cell>
          <cell r="M42">
            <v>5.4861111129866913E-3</v>
          </cell>
          <cell r="P42">
            <v>37.500000006984919</v>
          </cell>
          <cell r="R42" t="str">
            <v>Onboard in-route failure</v>
          </cell>
          <cell r="S42">
            <v>0.25</v>
          </cell>
          <cell r="T42" t="str">
            <v>NorthBound</v>
          </cell>
          <cell r="U42">
            <v>0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https://search-rtdc-monitor-bjffxe2xuh6vdkpspy63sjmuny.us-east-1.es.amazonaws.com/_plugin/kibana/#/discover/Steve-Slow-Train-Analysis-(2080s-and-2083s)?_g=(refreshInterval:(display:Off,section:0,value:0),time:(from:'2016-08-01 06:13:47-0600',mode:absolute,to:'2016-08-01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2" t="str">
            <v>Y</v>
          </cell>
          <cell r="X42">
            <v>1</v>
          </cell>
          <cell r="Y42">
            <v>4.6600000000000003E-2</v>
          </cell>
          <cell r="Z42">
            <v>2.0565000000000002</v>
          </cell>
          <cell r="AA42">
            <v>2.0099</v>
          </cell>
          <cell r="AB42" t="e">
            <v>#N/A</v>
          </cell>
          <cell r="AC42" t="e">
            <v>#N/A</v>
          </cell>
          <cell r="AD42" t="str">
            <v>0129-01</v>
          </cell>
          <cell r="AE42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3">
          <cell r="A43" t="str">
            <v>129-01</v>
          </cell>
          <cell r="B43">
            <v>4029</v>
          </cell>
          <cell r="C43" t="str">
            <v>DE.1.0.7.0</v>
          </cell>
          <cell r="D43" t="str">
            <v>204:64686</v>
          </cell>
          <cell r="E43">
            <v>42583.312928240739</v>
          </cell>
          <cell r="F43">
            <v>42583.313680555555</v>
          </cell>
          <cell r="G43">
            <v>1</v>
          </cell>
          <cell r="H43" t="str">
            <v>204:233278</v>
          </cell>
          <cell r="I43">
            <v>42583.334236111114</v>
          </cell>
          <cell r="J43">
            <v>1</v>
          </cell>
          <cell r="K43" t="str">
            <v>4029/4030</v>
          </cell>
          <cell r="L43" t="str">
            <v>MALAVE</v>
          </cell>
          <cell r="M43">
            <v>2.0555555558530614E-2</v>
          </cell>
          <cell r="T43" t="str">
            <v>NorthBound</v>
          </cell>
          <cell r="U43">
            <v>3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https://search-rtdc-monitor-bjffxe2xuh6vdkpspy63sjmuny.us-east-1.es.amazonaws.com/_plugin/kibana/#/discover/Steve-Slow-Train-Analysis-(2080s-and-2083s)?_g=(refreshInterval:(display:Off,section:0,value:0),time:(from:'2016-08-01 06:30:37-0600',mode:absolute,to:'2016-08-01 09:01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Y</v>
          </cell>
          <cell r="X43">
            <v>0</v>
          </cell>
          <cell r="Y43">
            <v>6.4686000000000003</v>
          </cell>
          <cell r="Z43">
            <v>23.3278</v>
          </cell>
          <cell r="AA43">
            <v>16.859200000000001</v>
          </cell>
          <cell r="AB43" t="e">
            <v>#N/A</v>
          </cell>
          <cell r="AC43" t="e">
            <v>#N/A</v>
          </cell>
          <cell r="AD43" t="str">
            <v>0129-01</v>
          </cell>
          <cell r="AE4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4">
          <cell r="A44" t="str">
            <v>130-01</v>
          </cell>
          <cell r="B44">
            <v>4030</v>
          </cell>
          <cell r="C44" t="str">
            <v>DE.1.0.7.0</v>
          </cell>
          <cell r="D44" t="str">
            <v>204:232963</v>
          </cell>
          <cell r="E44">
            <v>42583.339884259258</v>
          </cell>
          <cell r="F44">
            <v>42583.340763888889</v>
          </cell>
          <cell r="G44">
            <v>1</v>
          </cell>
          <cell r="H44" t="str">
            <v>204:161</v>
          </cell>
          <cell r="I44">
            <v>42583.367581018516</v>
          </cell>
          <cell r="J44">
            <v>0</v>
          </cell>
          <cell r="K44" t="str">
            <v>4029/4030</v>
          </cell>
          <cell r="L44" t="str">
            <v>MALAVE</v>
          </cell>
          <cell r="M44">
            <v>2.6817129626579117E-2</v>
          </cell>
          <cell r="N44">
            <v>38.616666662273929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https://search-rtdc-monitor-bjffxe2xuh6vdkpspy63sjmuny.us-east-1.es.amazonaws.com/_plugin/kibana/#/discover/Steve-Slow-Train-Analysis-(2080s-and-2083s)?_g=(refreshInterval:(display:Off,section:0,value:0),time:(from:'2016-08-01 07:09:26-0600',mode:absolute,to:'2016-08-01 09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23.296299999999999</v>
          </cell>
          <cell r="Z44">
            <v>1.61E-2</v>
          </cell>
          <cell r="AA44">
            <v>23.280199999999997</v>
          </cell>
          <cell r="AB44" t="e">
            <v>#N/A</v>
          </cell>
          <cell r="AC44" t="e">
            <v>#N/A</v>
          </cell>
          <cell r="AD44" t="str">
            <v>0130-01</v>
          </cell>
          <cell r="AE4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45">
          <cell r="A45" t="str">
            <v>131-01</v>
          </cell>
          <cell r="B45">
            <v>4016</v>
          </cell>
          <cell r="C45" t="str">
            <v>DE.1.0.7.0</v>
          </cell>
          <cell r="D45" t="str">
            <v>204:471</v>
          </cell>
          <cell r="E45">
            <v>42583.30877314815</v>
          </cell>
          <cell r="F45">
            <v>42583.309745370374</v>
          </cell>
          <cell r="G45">
            <v>1</v>
          </cell>
          <cell r="H45" t="str">
            <v>204:233293</v>
          </cell>
          <cell r="I45">
            <v>42583.339039351849</v>
          </cell>
          <cell r="J45">
            <v>0</v>
          </cell>
          <cell r="K45" t="str">
            <v>4015/4016</v>
          </cell>
          <cell r="L45" t="str">
            <v>ACKERMAN</v>
          </cell>
          <cell r="M45">
            <v>2.9293981475348119E-2</v>
          </cell>
          <cell r="N45">
            <v>42.183333324501291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https://search-rtdc-monitor-bjffxe2xuh6vdkpspy63sjmuny.us-east-1.es.amazonaws.com/_plugin/kibana/#/discover/Steve-Slow-Train-Analysis-(2080s-and-2083s)?_g=(refreshInterval:(display:Off,section:0,value:0),time:(from:'2016-08-01 06:24:38-0600',mode:absolute,to:'2016-08-01 09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23.3293</v>
          </cell>
          <cell r="AA45">
            <v>23.2822</v>
          </cell>
          <cell r="AB45" t="e">
            <v>#N/A</v>
          </cell>
          <cell r="AC45" t="e">
            <v>#N/A</v>
          </cell>
          <cell r="AD45" t="str">
            <v>0131-01</v>
          </cell>
          <cell r="AE4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46">
          <cell r="A46" t="str">
            <v>132-01</v>
          </cell>
          <cell r="B46">
            <v>4015</v>
          </cell>
          <cell r="C46" t="str">
            <v>DE.1.0.7.0</v>
          </cell>
          <cell r="D46" t="str">
            <v>204:232993</v>
          </cell>
          <cell r="E46">
            <v>42583.345763888887</v>
          </cell>
          <cell r="F46">
            <v>42583.346828703703</v>
          </cell>
          <cell r="G46">
            <v>1</v>
          </cell>
          <cell r="H46" t="str">
            <v>204:145</v>
          </cell>
          <cell r="I46">
            <v>42583.379363425927</v>
          </cell>
          <cell r="J46">
            <v>0</v>
          </cell>
          <cell r="K46" t="str">
            <v>4015/4016</v>
          </cell>
          <cell r="L46" t="str">
            <v>ACKERMAN</v>
          </cell>
          <cell r="M46">
            <v>3.2534722224227153E-2</v>
          </cell>
          <cell r="N46">
            <v>46.8500000028871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https://search-rtdc-monitor-bjffxe2xuh6vdkpspy63sjmuny.us-east-1.es.amazonaws.com/_plugin/kibana/#/discover/Steve-Slow-Train-Analysis-(2080s-and-2083s)?_g=(refreshInterval:(display:Off,section:0,value:0),time:(from:'2016-08-01 07:17:54-0600',mode:absolute,to:'2016-08-01 10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6" t="str">
            <v>N</v>
          </cell>
          <cell r="X46">
            <v>1</v>
          </cell>
          <cell r="Y46">
            <v>23.299299999999999</v>
          </cell>
          <cell r="Z46">
            <v>1.4500000000000001E-2</v>
          </cell>
          <cell r="AA46">
            <v>23.284799999999997</v>
          </cell>
          <cell r="AB46" t="e">
            <v>#N/A</v>
          </cell>
          <cell r="AC46" t="e">
            <v>#N/A</v>
          </cell>
          <cell r="AD46" t="str">
            <v>0132-01</v>
          </cell>
          <cell r="AE4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47">
          <cell r="A47" t="str">
            <v>133-01</v>
          </cell>
          <cell r="B47">
            <v>4044</v>
          </cell>
          <cell r="C47" t="str">
            <v>DE.1.0.7.0</v>
          </cell>
          <cell r="D47" t="str">
            <v>204:447</v>
          </cell>
          <cell r="E47">
            <v>42583.319178240738</v>
          </cell>
          <cell r="F47">
            <v>42583.320150462961</v>
          </cell>
          <cell r="G47">
            <v>1</v>
          </cell>
          <cell r="H47" t="str">
            <v>204:233286</v>
          </cell>
          <cell r="I47">
            <v>42583.348587962966</v>
          </cell>
          <cell r="J47">
            <v>0</v>
          </cell>
          <cell r="K47" t="str">
            <v>4043/4044</v>
          </cell>
          <cell r="L47" t="str">
            <v>DAVIS</v>
          </cell>
          <cell r="M47">
            <v>2.8437500004656613E-2</v>
          </cell>
          <cell r="N47">
            <v>40.950000006705523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https://search-rtdc-monitor-bjffxe2xuh6vdkpspy63sjmuny.us-east-1.es.amazonaws.com/_plugin/kibana/#/discover/Steve-Slow-Train-Analysis-(2080s-and-2083s)?_g=(refreshInterval:(display:Off,section:0,value:0),time:(from:'2016-08-01 06:39:37-0600',mode:absolute,to:'2016-08-01 09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23.328600000000002</v>
          </cell>
          <cell r="AA47">
            <v>23.283900000000003</v>
          </cell>
          <cell r="AB47" t="e">
            <v>#N/A</v>
          </cell>
          <cell r="AC47" t="e">
            <v>#N/A</v>
          </cell>
          <cell r="AD47" t="str">
            <v>0133-01</v>
          </cell>
          <cell r="AE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48">
          <cell r="A48" t="str">
            <v>134-01</v>
          </cell>
          <cell r="B48">
            <v>4043</v>
          </cell>
          <cell r="C48" t="str">
            <v>DE.1.0.7.0</v>
          </cell>
          <cell r="D48" t="str">
            <v>204:232975</v>
          </cell>
          <cell r="E48">
            <v>42583.358981481484</v>
          </cell>
          <cell r="F48">
            <v>42583.359837962962</v>
          </cell>
          <cell r="G48">
            <v>1</v>
          </cell>
          <cell r="H48" t="str">
            <v>204:160</v>
          </cell>
          <cell r="I48">
            <v>42583.392939814818</v>
          </cell>
          <cell r="J48">
            <v>0</v>
          </cell>
          <cell r="K48" t="str">
            <v>4043/4044</v>
          </cell>
          <cell r="L48" t="str">
            <v>DAVIS</v>
          </cell>
          <cell r="M48">
            <v>3.3101851855462883E-2</v>
          </cell>
          <cell r="N48">
            <v>47.666666671866551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https://search-rtdc-monitor-bjffxe2xuh6vdkpspy63sjmuny.us-east-1.es.amazonaws.com/_plugin/kibana/#/discover/Steve-Slow-Train-Analysis-(2080s-and-2083s)?_g=(refreshInterval:(display:Off,section:0,value:0),time:(from:'2016-08-01 07:36:56-0600',mode:absolute,to:'2016-08-01 10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 t="e">
            <v>#N/A</v>
          </cell>
          <cell r="AC48" t="e">
            <v>#N/A</v>
          </cell>
          <cell r="AD48" t="str">
            <v>0134-01</v>
          </cell>
          <cell r="AE4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49">
          <cell r="A49" t="str">
            <v>135-01</v>
          </cell>
          <cell r="B49">
            <v>4027</v>
          </cell>
          <cell r="C49" t="str">
            <v>DE.1.0.7.0</v>
          </cell>
          <cell r="D49" t="str">
            <v>204:449</v>
          </cell>
          <cell r="E49">
            <v>42583.329155092593</v>
          </cell>
          <cell r="F49">
            <v>42583.330150462964</v>
          </cell>
          <cell r="G49">
            <v>1</v>
          </cell>
          <cell r="H49" t="str">
            <v>204:233306</v>
          </cell>
          <cell r="I49">
            <v>42583.359826388885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2.9675925921765156E-2</v>
          </cell>
          <cell r="N49">
            <v>42.733333327341825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4.4900000000000002E-2</v>
          </cell>
          <cell r="Z49">
            <v>23.3306</v>
          </cell>
          <cell r="AA49">
            <v>23.285700000000002</v>
          </cell>
          <cell r="AB49">
            <v>42779</v>
          </cell>
          <cell r="AC49" t="str">
            <v>GRADE CROSSING</v>
          </cell>
          <cell r="AD49" t="str">
            <v>0135-01</v>
          </cell>
          <cell r="AE4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50">
          <cell r="A50" t="str">
            <v>136-01</v>
          </cell>
          <cell r="B50">
            <v>4028</v>
          </cell>
          <cell r="C50" t="str">
            <v>DE.1.0.7.0</v>
          </cell>
          <cell r="D50" t="str">
            <v>204:232996</v>
          </cell>
          <cell r="E50">
            <v>42583.365115740744</v>
          </cell>
          <cell r="F50">
            <v>42583.366342592592</v>
          </cell>
          <cell r="G50">
            <v>1</v>
          </cell>
          <cell r="H50" t="str">
            <v>204:143</v>
          </cell>
          <cell r="I50">
            <v>42583.400046296294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3.3703703702485655E-2</v>
          </cell>
          <cell r="N50">
            <v>48.533333331579342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https://search-rtdc-monitor-bjffxe2xuh6vdkpspy63sjmuny.us-east-1.es.amazonaws.com/_plugin/kibana/#/discover/Steve-Slow-Train-Analysis-(2080s-and-2083s)?_g=(refreshInterval:(display:Off,section:0,value:0),time:(from:'2016-08-01 07:45:46-0600',mode:absolute,to:'2016-08-01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1.43E-2</v>
          </cell>
          <cell r="AA50">
            <v>23.285300000000003</v>
          </cell>
          <cell r="AB50" t="e">
            <v>#N/A</v>
          </cell>
          <cell r="AC50" t="e">
            <v>#N/A</v>
          </cell>
          <cell r="AD50" t="str">
            <v>0136-01</v>
          </cell>
          <cell r="AE5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51">
          <cell r="A51" t="str">
            <v>137-01</v>
          </cell>
          <cell r="B51">
            <v>4014</v>
          </cell>
          <cell r="C51" t="str">
            <v>DE.1.0.7.0</v>
          </cell>
          <cell r="D51" t="str">
            <v>204:482</v>
          </cell>
          <cell r="E51">
            <v>42583.33666666667</v>
          </cell>
          <cell r="F51">
            <v>42583.342465277776</v>
          </cell>
          <cell r="G51">
            <v>8</v>
          </cell>
          <cell r="H51" t="str">
            <v>204:233280</v>
          </cell>
          <cell r="I51">
            <v>42583.368148148147</v>
          </cell>
          <cell r="J51">
            <v>0</v>
          </cell>
          <cell r="K51" t="str">
            <v>4013/4014</v>
          </cell>
          <cell r="L51" t="str">
            <v>YORK</v>
          </cell>
          <cell r="M51">
            <v>2.5682870371383615E-2</v>
          </cell>
          <cell r="N51">
            <v>36.983333334792405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https://search-rtdc-monitor-bjffxe2xuh6vdkpspy63sjmuny.us-east-1.es.amazonaws.com/_plugin/kibana/#/discover/Steve-Slow-Train-Analysis-(2080s-and-2083s)?_g=(refreshInterval:(display:Off,section:0,value:0),time:(from:'2016-08-01 07:04:48-0600',mode:absolute,to:'2016-08-01 09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1" t="str">
            <v>N</v>
          </cell>
          <cell r="X51">
            <v>1</v>
          </cell>
          <cell r="Y51">
            <v>4.82E-2</v>
          </cell>
          <cell r="Z51">
            <v>23.327999999999999</v>
          </cell>
          <cell r="AA51">
            <v>23.279799999999998</v>
          </cell>
          <cell r="AB51" t="e">
            <v>#N/A</v>
          </cell>
          <cell r="AC51" t="e">
            <v>#N/A</v>
          </cell>
          <cell r="AD51" t="str">
            <v>0137-01</v>
          </cell>
          <cell r="AE5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52">
          <cell r="A52" t="str">
            <v>138-01</v>
          </cell>
          <cell r="B52">
            <v>4013</v>
          </cell>
          <cell r="C52" t="str">
            <v>DE.1.0.7.0</v>
          </cell>
          <cell r="D52" t="str">
            <v>204:232963</v>
          </cell>
          <cell r="E52">
            <v>42583.369062500002</v>
          </cell>
          <cell r="F52">
            <v>42583.369826388887</v>
          </cell>
          <cell r="G52">
            <v>1</v>
          </cell>
          <cell r="H52" t="str">
            <v>204:156</v>
          </cell>
          <cell r="I52">
            <v>42583.412708333337</v>
          </cell>
          <cell r="J52">
            <v>1</v>
          </cell>
          <cell r="K52" t="str">
            <v>4013/4014</v>
          </cell>
          <cell r="L52" t="str">
            <v>YORK</v>
          </cell>
          <cell r="M52">
            <v>4.2881944449618459E-2</v>
          </cell>
          <cell r="N52">
            <v>61.750000007450581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https://search-rtdc-monitor-bjffxe2xuh6vdkpspy63sjmuny.us-east-1.es.amazonaws.com/_plugin/kibana/#/discover/Steve-Slow-Train-Analysis-(2080s-and-2083s)?_g=(refreshInterval:(display:Off,section:0,value:0),time:(from:'2016-08-01 07:51:27-0600',mode:absolute,to:'2016-08-01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2" t="str">
            <v>N</v>
          </cell>
          <cell r="X52">
            <v>1</v>
          </cell>
          <cell r="Y52">
            <v>23.296299999999999</v>
          </cell>
          <cell r="Z52">
            <v>1.5599999999999999E-2</v>
          </cell>
          <cell r="AA52">
            <v>23.2807</v>
          </cell>
          <cell r="AB52" t="e">
            <v>#N/A</v>
          </cell>
          <cell r="AC52" t="e">
            <v>#N/A</v>
          </cell>
          <cell r="AD52" t="str">
            <v>0138-01</v>
          </cell>
          <cell r="AE5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53">
          <cell r="A53" t="str">
            <v>139-01</v>
          </cell>
          <cell r="B53">
            <v>4011</v>
          </cell>
          <cell r="C53" t="str">
            <v>DE.1.0.7.0</v>
          </cell>
          <cell r="D53" t="str">
            <v>204:437</v>
          </cell>
          <cell r="E53">
            <v>42583.34952546296</v>
          </cell>
          <cell r="F53">
            <v>42583.350810185184</v>
          </cell>
          <cell r="G53">
            <v>1</v>
          </cell>
          <cell r="H53" t="str">
            <v>204:233306</v>
          </cell>
          <cell r="I53">
            <v>42583.380682870367</v>
          </cell>
          <cell r="J53">
            <v>0</v>
          </cell>
          <cell r="K53" t="str">
            <v>4011/4012</v>
          </cell>
          <cell r="L53" t="str">
            <v>STARKS</v>
          </cell>
          <cell r="M53">
            <v>2.9872685183363501E-2</v>
          </cell>
          <cell r="N53">
            <v>43.016666664043441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https://search-rtdc-monitor-bjffxe2xuh6vdkpspy63sjmuny.us-east-1.es.amazonaws.com/_plugin/kibana/#/discover/Steve-Slow-Train-Analysis-(2080s-and-2083s)?_g=(refreshInterval:(display:Off,section:0,value:0),time:(from:'2016-08-01 07:23:19-0600',mode:absolute,to:'2016-08-01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3" t="str">
            <v>N</v>
          </cell>
          <cell r="X53">
            <v>1</v>
          </cell>
          <cell r="Y53">
            <v>4.3700000000000003E-2</v>
          </cell>
          <cell r="Z53">
            <v>23.3306</v>
          </cell>
          <cell r="AA53">
            <v>23.286899999999999</v>
          </cell>
          <cell r="AB53" t="e">
            <v>#N/A</v>
          </cell>
          <cell r="AC53" t="e">
            <v>#N/A</v>
          </cell>
          <cell r="AD53" t="str">
            <v>0139-01</v>
          </cell>
          <cell r="AE5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54">
          <cell r="A54" t="str">
            <v>140-01</v>
          </cell>
          <cell r="B54">
            <v>4012</v>
          </cell>
          <cell r="C54" t="str">
            <v>DE.1.0.7.0</v>
          </cell>
          <cell r="D54" t="str">
            <v>204:232989</v>
          </cell>
          <cell r="E54">
            <v>42583.390277777777</v>
          </cell>
          <cell r="F54">
            <v>42583.391527777778</v>
          </cell>
          <cell r="G54">
            <v>1</v>
          </cell>
          <cell r="H54" t="str">
            <v>204:143</v>
          </cell>
          <cell r="I54">
            <v>42583.421122685184</v>
          </cell>
          <cell r="J54">
            <v>0</v>
          </cell>
          <cell r="K54" t="str">
            <v>4011/4012</v>
          </cell>
          <cell r="L54" t="str">
            <v>STARKS</v>
          </cell>
          <cell r="M54">
            <v>2.9594907406135462E-2</v>
          </cell>
          <cell r="N54">
            <v>42.616666664835066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https://search-rtdc-monitor-bjffxe2xuh6vdkpspy63sjmuny.us-east-1.es.amazonaws.com/_plugin/kibana/#/discover/Steve-Slow-Train-Analysis-(2080s-and-2083s)?_g=(refreshInterval:(display:Off,section:0,value:0),time:(from:'2016-08-01 08:22:00-0600',mode:absolute,to:'2016-08-01 11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4" t="str">
            <v>N</v>
          </cell>
          <cell r="X54">
            <v>1</v>
          </cell>
          <cell r="Y54">
            <v>23.2989</v>
          </cell>
          <cell r="Z54">
            <v>1.43E-2</v>
          </cell>
          <cell r="AA54">
            <v>23.284600000000001</v>
          </cell>
          <cell r="AB54" t="e">
            <v>#N/A</v>
          </cell>
          <cell r="AC54" t="e">
            <v>#N/A</v>
          </cell>
          <cell r="AD54" t="str">
            <v>0140-01</v>
          </cell>
          <cell r="AE5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55">
          <cell r="A55" t="str">
            <v>141-01</v>
          </cell>
          <cell r="B55">
            <v>4009</v>
          </cell>
          <cell r="C55" t="str">
            <v>DE.1.0.7.0</v>
          </cell>
          <cell r="D55" t="str">
            <v>204:471</v>
          </cell>
          <cell r="E55">
            <v>42583.360497685186</v>
          </cell>
          <cell r="F55">
            <v>42583.361481481479</v>
          </cell>
          <cell r="G55">
            <v>1</v>
          </cell>
          <cell r="H55" t="str">
            <v>204:233311</v>
          </cell>
          <cell r="I55">
            <v>42583.398692129631</v>
          </cell>
          <cell r="J55">
            <v>0</v>
          </cell>
          <cell r="K55" t="str">
            <v>4009/4010</v>
          </cell>
          <cell r="L55" t="str">
            <v>ISHMAEL</v>
          </cell>
          <cell r="M55">
            <v>3.7210648151813075E-2</v>
          </cell>
          <cell r="N55">
            <v>53.583333338610828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https://search-rtdc-monitor-bjffxe2xuh6vdkpspy63sjmuny.us-east-1.es.amazonaws.com/_plugin/kibana/#/discover/Steve-Slow-Train-Analysis-(2080s-and-2083s)?_g=(refreshInterval:(display:Off,section:0,value:0),time:(from:'2016-08-01 07:39:07-0600',mode:absolute,to:'2016-08-01 10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23.331099999999999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0141-01</v>
          </cell>
          <cell r="AE5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56">
          <cell r="A56" t="str">
            <v>142-01</v>
          </cell>
          <cell r="B56">
            <v>4010</v>
          </cell>
          <cell r="C56" t="str">
            <v>DE.1.0.7.0</v>
          </cell>
          <cell r="D56" t="str">
            <v>204:232982</v>
          </cell>
          <cell r="E56">
            <v>42583.400960648149</v>
          </cell>
          <cell r="F56">
            <v>42583.401759259257</v>
          </cell>
          <cell r="G56">
            <v>1</v>
          </cell>
          <cell r="H56" t="str">
            <v>204:170</v>
          </cell>
          <cell r="I56">
            <v>42583.431875000002</v>
          </cell>
          <cell r="J56">
            <v>0</v>
          </cell>
          <cell r="K56" t="str">
            <v>4009/4010</v>
          </cell>
          <cell r="L56" t="str">
            <v>ISHMAEL</v>
          </cell>
          <cell r="M56">
            <v>3.0115740744804498E-2</v>
          </cell>
          <cell r="N56">
            <v>43.366666672518477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https://search-rtdc-monitor-bjffxe2xuh6vdkpspy63sjmuny.us-east-1.es.amazonaws.com/_plugin/kibana/#/discover/Steve-Slow-Train-Analysis-(2080s-and-2083s)?_g=(refreshInterval:(display:Off,section:0,value:0),time:(from:'2016-08-01 08:37:23-0600',mode:absolute,to:'2016-08-01 11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6" t="str">
            <v>N</v>
          </cell>
          <cell r="X56">
            <v>1</v>
          </cell>
          <cell r="Y56">
            <v>23.298200000000001</v>
          </cell>
          <cell r="Z56">
            <v>1.7000000000000001E-2</v>
          </cell>
          <cell r="AA56">
            <v>23.281200000000002</v>
          </cell>
          <cell r="AB56" t="e">
            <v>#N/A</v>
          </cell>
          <cell r="AC56" t="e">
            <v>#N/A</v>
          </cell>
          <cell r="AD56" t="str">
            <v>0142-01</v>
          </cell>
          <cell r="AE5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57">
          <cell r="A57" t="str">
            <v>143-01</v>
          </cell>
          <cell r="B57">
            <v>4029</v>
          </cell>
          <cell r="C57" t="str">
            <v>DE.1.0.7.0</v>
          </cell>
          <cell r="D57" t="str">
            <v>204:473</v>
          </cell>
          <cell r="E57">
            <v>42583.372395833336</v>
          </cell>
          <cell r="F57">
            <v>42583.373298611114</v>
          </cell>
          <cell r="G57">
            <v>1</v>
          </cell>
          <cell r="H57" t="str">
            <v>204:233314</v>
          </cell>
          <cell r="I57">
            <v>42583.406307870369</v>
          </cell>
          <cell r="J57">
            <v>2</v>
          </cell>
          <cell r="K57" t="str">
            <v>4029/4030</v>
          </cell>
          <cell r="L57" t="str">
            <v>MALAVE</v>
          </cell>
          <cell r="M57">
            <v>3.3009259255777579E-2</v>
          </cell>
          <cell r="N57">
            <v>47.533333328319713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4.7300000000000002E-2</v>
          </cell>
          <cell r="Z57">
            <v>23.331399999999999</v>
          </cell>
          <cell r="AA57">
            <v>23.284099999999999</v>
          </cell>
          <cell r="AB57">
            <v>58783</v>
          </cell>
          <cell r="AC57" t="str">
            <v>GRADE CROSSING</v>
          </cell>
          <cell r="AD57" t="str">
            <v>0143-01</v>
          </cell>
          <cell r="AE5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58">
          <cell r="A58" t="str">
            <v>144-01</v>
          </cell>
          <cell r="B58">
            <v>4030</v>
          </cell>
          <cell r="C58" t="str">
            <v>DE.1.0.7.0</v>
          </cell>
          <cell r="D58" t="str">
            <v>204:232994</v>
          </cell>
          <cell r="E58">
            <v>42583.412743055553</v>
          </cell>
          <cell r="F58">
            <v>42583.413668981484</v>
          </cell>
          <cell r="G58">
            <v>1</v>
          </cell>
          <cell r="H58" t="str">
            <v>204:158</v>
          </cell>
          <cell r="I58">
            <v>42583.442094907405</v>
          </cell>
          <cell r="J58">
            <v>0</v>
          </cell>
          <cell r="K58" t="str">
            <v>4029/4030</v>
          </cell>
          <cell r="L58" t="str">
            <v>MALAVE</v>
          </cell>
          <cell r="M58">
            <v>2.8425925920601003E-2</v>
          </cell>
          <cell r="N58">
            <v>40.933333325665444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https://search-rtdc-monitor-bjffxe2xuh6vdkpspy63sjmuny.us-east-1.es.amazonaws.com/_plugin/kibana/#/discover/Steve-Slow-Train-Analysis-(2080s-and-2083s)?_g=(refreshInterval:(display:Off,section:0,value:0),time:(from:'2016-08-01 08:54:21-0600',mode:absolute,to:'2016-08-01 11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23.299399999999999</v>
          </cell>
          <cell r="Z58">
            <v>1.5800000000000002E-2</v>
          </cell>
          <cell r="AA58">
            <v>23.2836</v>
          </cell>
          <cell r="AB58" t="e">
            <v>#N/A</v>
          </cell>
          <cell r="AC58" t="e">
            <v>#N/A</v>
          </cell>
          <cell r="AD58" t="str">
            <v>0144-01</v>
          </cell>
          <cell r="AE5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59">
          <cell r="A59" t="str">
            <v>145-01</v>
          </cell>
          <cell r="B59">
            <v>4016</v>
          </cell>
          <cell r="C59" t="str">
            <v>DE.1.0.7.0</v>
          </cell>
          <cell r="D59" t="str">
            <v>204:447</v>
          </cell>
          <cell r="E59">
            <v>42583.381122685183</v>
          </cell>
          <cell r="F59">
            <v>42583.382025462961</v>
          </cell>
          <cell r="G59">
            <v>1</v>
          </cell>
          <cell r="H59" t="str">
            <v>204:233297</v>
          </cell>
          <cell r="I59">
            <v>42583.412465277775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3.0439814814599231E-2</v>
          </cell>
          <cell r="N59">
            <v>43.833333333022892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https://search-rtdc-monitor-bjffxe2xuh6vdkpspy63sjmuny.us-east-1.es.amazonaws.com/_plugin/kibana/#/discover/Steve-Slow-Train-Analysis-(2080s-and-2083s)?_g=(refreshInterval:(display:Off,section:0,value:0),time:(from:'2016-08-01 08:08:49-0600',mode:absolute,to:'2016-08-01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9" t="str">
            <v>N</v>
          </cell>
          <cell r="X59">
            <v>1</v>
          </cell>
          <cell r="Y59">
            <v>4.4699999999999997E-2</v>
          </cell>
          <cell r="Z59">
            <v>23.329699999999999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0145-01</v>
          </cell>
          <cell r="AE5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60">
          <cell r="A60" t="str">
            <v>146-01</v>
          </cell>
          <cell r="B60">
            <v>4015</v>
          </cell>
          <cell r="C60" t="str">
            <v>DE.1.0.7.0</v>
          </cell>
          <cell r="D60" t="str">
            <v>204:232992</v>
          </cell>
          <cell r="E60">
            <v>42583.418715277781</v>
          </cell>
          <cell r="F60">
            <v>42583.419918981483</v>
          </cell>
          <cell r="G60">
            <v>1</v>
          </cell>
          <cell r="H60" t="str">
            <v>204:129</v>
          </cell>
          <cell r="I60">
            <v>42583.451111111113</v>
          </cell>
          <cell r="J60">
            <v>1</v>
          </cell>
          <cell r="K60" t="str">
            <v>4015/4016</v>
          </cell>
          <cell r="L60" t="str">
            <v>ACKERMAN</v>
          </cell>
          <cell r="M60">
            <v>3.1192129630653653E-2</v>
          </cell>
          <cell r="N60">
            <v>44.916666668141261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https://search-rtdc-monitor-bjffxe2xuh6vdkpspy63sjmuny.us-east-1.es.amazonaws.com/_plugin/kibana/#/discover/Steve-Slow-Train-Analysis-(2080s-and-2083s)?_g=(refreshInterval:(display:Off,section:0,value:0),time:(from:'2016-08-01 09:02:57-0600',mode:absolute,to:'2016-08-01 11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60" t="str">
            <v>N</v>
          </cell>
          <cell r="X60">
            <v>1</v>
          </cell>
          <cell r="Y60">
            <v>23.299199999999999</v>
          </cell>
          <cell r="Z60">
            <v>1.29E-2</v>
          </cell>
          <cell r="AA60">
            <v>23.286300000000001</v>
          </cell>
          <cell r="AB60" t="e">
            <v>#N/A</v>
          </cell>
          <cell r="AC60" t="e">
            <v>#N/A</v>
          </cell>
          <cell r="AD60" t="str">
            <v>0146-01</v>
          </cell>
          <cell r="AE6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61">
          <cell r="A61" t="str">
            <v>147-01</v>
          </cell>
          <cell r="B61">
            <v>4044</v>
          </cell>
          <cell r="C61" t="str">
            <v>DE.1.0.7.0</v>
          </cell>
          <cell r="D61" t="str">
            <v>204:464</v>
          </cell>
          <cell r="E61">
            <v>42583.394861111112</v>
          </cell>
          <cell r="F61">
            <v>42583.395810185182</v>
          </cell>
          <cell r="G61">
            <v>1</v>
          </cell>
          <cell r="H61" t="str">
            <v>204:233306</v>
          </cell>
          <cell r="I61">
            <v>42583.422986111109</v>
          </cell>
          <cell r="J61">
            <v>0</v>
          </cell>
          <cell r="K61" t="str">
            <v>4043/4044</v>
          </cell>
          <cell r="L61" t="str">
            <v>DAVIS</v>
          </cell>
          <cell r="M61">
            <v>2.7175925926712807E-2</v>
          </cell>
          <cell r="N61">
            <v>39.133333334466442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https://search-rtdc-monitor-bjffxe2xuh6vdkpspy63sjmuny.us-east-1.es.amazonaws.com/_plugin/kibana/#/discover/Steve-Slow-Train-Analysis-(2080s-and-2083s)?_g=(refreshInterval:(display:Off,section:0,value:0),time:(from:'2016-08-01 08:28:36-0600',mode:absolute,to:'2016-08-01 11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 t="e">
            <v>#N/A</v>
          </cell>
          <cell r="AC61" t="e">
            <v>#N/A</v>
          </cell>
          <cell r="AD61" t="str">
            <v>0147-01</v>
          </cell>
          <cell r="AE6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62">
          <cell r="A62" t="str">
            <v>148-01</v>
          </cell>
          <cell r="B62">
            <v>4043</v>
          </cell>
          <cell r="C62" t="str">
            <v>DE.1.0.7.0</v>
          </cell>
          <cell r="D62" t="str">
            <v>204:232981</v>
          </cell>
          <cell r="E62">
            <v>42583.428449074076</v>
          </cell>
          <cell r="F62">
            <v>42583.429456018515</v>
          </cell>
          <cell r="G62">
            <v>1</v>
          </cell>
          <cell r="H62" t="str">
            <v>204:154</v>
          </cell>
          <cell r="I62">
            <v>42583.465196759258</v>
          </cell>
          <cell r="J62">
            <v>0</v>
          </cell>
          <cell r="K62" t="str">
            <v>4043/4044</v>
          </cell>
          <cell r="L62" t="str">
            <v>DAVIS</v>
          </cell>
          <cell r="M62">
            <v>3.574074074276723E-2</v>
          </cell>
          <cell r="N62">
            <v>51.466666669584811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https://search-rtdc-monitor-bjffxe2xuh6vdkpspy63sjmuny.us-east-1.es.amazonaws.com/_plugin/kibana/#/discover/Steve-Slow-Train-Analysis-(2080s-and-2083s)?_g=(refreshInterval:(display:Off,section:0,value:0),time:(from:'2016-08-01 09:16:58-0600',mode:absolute,to:'2016-08-01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N</v>
          </cell>
          <cell r="X62">
            <v>1</v>
          </cell>
          <cell r="Y62">
            <v>23.298100000000002</v>
          </cell>
          <cell r="Z62">
            <v>1.54E-2</v>
          </cell>
          <cell r="AA62">
            <v>23.282700000000002</v>
          </cell>
          <cell r="AB62" t="e">
            <v>#N/A</v>
          </cell>
          <cell r="AC62" t="e">
            <v>#N/A</v>
          </cell>
          <cell r="AD62" t="str">
            <v>0148-01</v>
          </cell>
          <cell r="AE6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63">
          <cell r="A63" t="str">
            <v>149-01</v>
          </cell>
          <cell r="B63">
            <v>4027</v>
          </cell>
          <cell r="C63" t="str">
            <v>DE.1.0.7.0</v>
          </cell>
          <cell r="D63" t="str">
            <v>204:437</v>
          </cell>
          <cell r="E63">
            <v>42583.402349537035</v>
          </cell>
          <cell r="F63">
            <v>42583.403182870374</v>
          </cell>
          <cell r="G63">
            <v>1</v>
          </cell>
          <cell r="H63" t="str">
            <v>204:233309</v>
          </cell>
          <cell r="I63">
            <v>42583.430972222224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2.7789351850515231E-2</v>
          </cell>
          <cell r="N63">
            <v>40.016666664741933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https://search-rtdc-monitor-bjffxe2xuh6vdkpspy63sjmuny.us-east-1.es.amazonaws.com/_plugin/kibana/#/discover/Steve-Slow-Train-Analysis-(2080s-and-2083s)?_g=(refreshInterval:(display:Off,section:0,value:0),time:(from:'2016-08-01 08:39:23-0600',mode:absolute,to:'2016-08-01 11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4.3700000000000003E-2</v>
          </cell>
          <cell r="Z63">
            <v>23.3309</v>
          </cell>
          <cell r="AA63">
            <v>23.287199999999999</v>
          </cell>
          <cell r="AB63" t="e">
            <v>#N/A</v>
          </cell>
          <cell r="AC63" t="e">
            <v>#N/A</v>
          </cell>
          <cell r="AD63" t="str">
            <v>0149-01</v>
          </cell>
          <cell r="AE6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64">
          <cell r="A64" t="str">
            <v>150-01</v>
          </cell>
          <cell r="B64">
            <v>4028</v>
          </cell>
          <cell r="C64" t="str">
            <v>DE.1.0.7.0</v>
          </cell>
          <cell r="D64" t="str">
            <v>204:232992</v>
          </cell>
          <cell r="E64">
            <v>42583.439895833333</v>
          </cell>
          <cell r="F64">
            <v>42583.440879629627</v>
          </cell>
          <cell r="G64">
            <v>1</v>
          </cell>
          <cell r="H64" t="str">
            <v>204:130</v>
          </cell>
          <cell r="I64">
            <v>42583.474675925929</v>
          </cell>
          <cell r="J64">
            <v>0</v>
          </cell>
          <cell r="K64" t="str">
            <v>4027/4028</v>
          </cell>
          <cell r="L64" t="str">
            <v>SPECTOR</v>
          </cell>
          <cell r="M64">
            <v>3.3796296302170958E-2</v>
          </cell>
          <cell r="N64">
            <v>48.66666667512618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https://search-rtdc-monitor-bjffxe2xuh6vdkpspy63sjmuny.us-east-1.es.amazonaws.com/_plugin/kibana/#/discover/Steve-Slow-Train-Analysis-(2080s-and-2083s)?_g=(refreshInterval:(display:Off,section:0,value:0),time:(from:'2016-08-01 09:33:27-0600',mode:absolute,to:'2016-08-01 12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23.299199999999999</v>
          </cell>
          <cell r="Z64">
            <v>1.2999999999999999E-2</v>
          </cell>
          <cell r="AA64">
            <v>23.286199999999997</v>
          </cell>
          <cell r="AB64" t="e">
            <v>#N/A</v>
          </cell>
          <cell r="AC64" t="e">
            <v>#N/A</v>
          </cell>
          <cell r="AD64" t="str">
            <v>0150-01</v>
          </cell>
          <cell r="AE6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65">
          <cell r="A65" t="str">
            <v>151-01</v>
          </cell>
          <cell r="B65">
            <v>4014</v>
          </cell>
          <cell r="C65" t="str">
            <v>DE.1.0.7.0</v>
          </cell>
          <cell r="D65" t="str">
            <v>204:457</v>
          </cell>
          <cell r="E65">
            <v>42583.414189814815</v>
          </cell>
          <cell r="F65">
            <v>42583.415127314816</v>
          </cell>
          <cell r="G65">
            <v>1</v>
          </cell>
          <cell r="H65" t="str">
            <v>204:233293</v>
          </cell>
          <cell r="I65">
            <v>42583.441168981481</v>
          </cell>
          <cell r="J65">
            <v>0</v>
          </cell>
          <cell r="K65" t="str">
            <v>4013/4014</v>
          </cell>
          <cell r="L65" t="str">
            <v>YORK</v>
          </cell>
          <cell r="M65">
            <v>2.6041666664241347E-2</v>
          </cell>
          <cell r="N65">
            <v>37.49999999650754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https://search-rtdc-monitor-bjffxe2xuh6vdkpspy63sjmuny.us-east-1.es.amazonaws.com/_plugin/kibana/#/discover/Steve-Slow-Train-Analysis-(2080s-and-2083s)?_g=(refreshInterval:(display:Off,section:0,value:0),time:(from:'2016-08-01 08:56:26-0600',mode:absolute,to:'2016-08-01 11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5" t="str">
            <v>N</v>
          </cell>
          <cell r="X65">
            <v>1</v>
          </cell>
          <cell r="Y65">
            <v>4.5699999999999998E-2</v>
          </cell>
          <cell r="Z65">
            <v>23.3293</v>
          </cell>
          <cell r="AA65">
            <v>23.2836</v>
          </cell>
          <cell r="AB65" t="e">
            <v>#N/A</v>
          </cell>
          <cell r="AC65" t="e">
            <v>#N/A</v>
          </cell>
          <cell r="AD65" t="str">
            <v>0151-01</v>
          </cell>
          <cell r="AE6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66">
          <cell r="A66" t="str">
            <v>152-01</v>
          </cell>
          <cell r="B66">
            <v>4013</v>
          </cell>
          <cell r="C66" t="str">
            <v>DE.1.0.7.0</v>
          </cell>
          <cell r="D66" t="str">
            <v>204:232968</v>
          </cell>
          <cell r="E66">
            <v>42583.443344907406</v>
          </cell>
          <cell r="F66">
            <v>42583.444479166668</v>
          </cell>
          <cell r="G66">
            <v>1</v>
          </cell>
          <cell r="H66" t="str">
            <v>204:150</v>
          </cell>
          <cell r="I66">
            <v>42583.484594907408</v>
          </cell>
          <cell r="J66">
            <v>0</v>
          </cell>
          <cell r="K66" t="str">
            <v>4013/4014</v>
          </cell>
          <cell r="L66" t="str">
            <v>YORK</v>
          </cell>
          <cell r="M66">
            <v>4.0115740739565808E-2</v>
          </cell>
          <cell r="N66">
            <v>57.766666664974764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https://search-rtdc-monitor-bjffxe2xuh6vdkpspy63sjmuny.us-east-1.es.amazonaws.com/_plugin/kibana/#/discover/Steve-Slow-Train-Analysis-(2080s-and-2083s)?_g=(refreshInterval:(display:Off,section:0,value:0),time:(from:'2016-08-01 09:38:25-0600',mode:absolute,to:'2016-08-01 12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6" t="str">
            <v>N</v>
          </cell>
          <cell r="X66">
            <v>1</v>
          </cell>
          <cell r="Y66">
            <v>23.296800000000001</v>
          </cell>
          <cell r="Z66">
            <v>1.4999999999999999E-2</v>
          </cell>
          <cell r="AA66">
            <v>23.2818</v>
          </cell>
          <cell r="AB66" t="e">
            <v>#N/A</v>
          </cell>
          <cell r="AC66" t="e">
            <v>#N/A</v>
          </cell>
          <cell r="AD66" t="str">
            <v>0152-01</v>
          </cell>
          <cell r="AE6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67">
          <cell r="A67" t="str">
            <v>153-01</v>
          </cell>
          <cell r="B67">
            <v>4011</v>
          </cell>
          <cell r="C67" t="str">
            <v>DE.1.0.7.0</v>
          </cell>
          <cell r="D67" t="str">
            <v>204:433</v>
          </cell>
          <cell r="E67">
            <v>42583.423750000002</v>
          </cell>
          <cell r="F67">
            <v>42583.424479166664</v>
          </cell>
          <cell r="G67">
            <v>1</v>
          </cell>
          <cell r="H67" t="str">
            <v>204:233211</v>
          </cell>
          <cell r="I67">
            <v>42583.454826388886</v>
          </cell>
          <cell r="J67">
            <v>4</v>
          </cell>
          <cell r="K67" t="str">
            <v>4011/4012</v>
          </cell>
          <cell r="L67" t="str">
            <v>STARKS</v>
          </cell>
          <cell r="M67">
            <v>3.0347222222189885E-2</v>
          </cell>
          <cell r="N67">
            <v>43.699999999953434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7" t="str">
            <v>N</v>
          </cell>
          <cell r="X67">
            <v>1</v>
          </cell>
          <cell r="Y67">
            <v>4.3299999999999998E-2</v>
          </cell>
          <cell r="Z67">
            <v>23.321100000000001</v>
          </cell>
          <cell r="AA67">
            <v>23.277800000000003</v>
          </cell>
          <cell r="AB67">
            <v>27333</v>
          </cell>
          <cell r="AC67" t="str">
            <v>PERMANENT SPEED RESTRICTION</v>
          </cell>
          <cell r="AD67" t="str">
            <v>0153-01</v>
          </cell>
          <cell r="AE67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68">
          <cell r="A68" t="str">
            <v>154-01</v>
          </cell>
          <cell r="B68">
            <v>4012</v>
          </cell>
          <cell r="C68" t="str">
            <v>DE.1.0.7.0</v>
          </cell>
          <cell r="D68" t="str">
            <v>204:232907</v>
          </cell>
          <cell r="E68">
            <v>42583.465543981481</v>
          </cell>
          <cell r="F68">
            <v>42583.466493055559</v>
          </cell>
          <cell r="G68">
            <v>1</v>
          </cell>
          <cell r="H68" t="str">
            <v>204:158</v>
          </cell>
          <cell r="I68">
            <v>42583.499282407407</v>
          </cell>
          <cell r="J68">
            <v>1</v>
          </cell>
          <cell r="K68" t="str">
            <v>4011/4012</v>
          </cell>
          <cell r="L68" t="str">
            <v>STARKS</v>
          </cell>
          <cell r="M68">
            <v>3.2789351847895887E-2</v>
          </cell>
          <cell r="N68">
            <v>47.216666660970077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https://search-rtdc-monitor-bjffxe2xuh6vdkpspy63sjmuny.us-east-1.es.amazonaws.com/_plugin/kibana/#/discover/Steve-Slow-Train-Analysis-(2080s-and-2083s)?_g=(refreshInterval:(display:Off,section:0,value:0),time:(from:'2016-08-01 10:10:23-0600',mode:absolute,to:'2016-08-01 12:58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8" t="str">
            <v>N</v>
          </cell>
          <cell r="X68">
            <v>1</v>
          </cell>
          <cell r="Y68">
            <v>23.290700000000001</v>
          </cell>
          <cell r="Z68">
            <v>1.5800000000000002E-2</v>
          </cell>
          <cell r="AA68">
            <v>23.274900000000002</v>
          </cell>
          <cell r="AB68">
            <v>228668</v>
          </cell>
          <cell r="AC68" t="str">
            <v>PERMANENT SPEED RESTRICTION</v>
          </cell>
          <cell r="AD68" t="str">
            <v>0154-01</v>
          </cell>
          <cell r="AE6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69">
          <cell r="A69" t="str">
            <v>155-01</v>
          </cell>
          <cell r="B69">
            <v>4009</v>
          </cell>
          <cell r="C69" t="str">
            <v>DE.1.0.7.0</v>
          </cell>
          <cell r="D69" t="str">
            <v>204:484</v>
          </cell>
          <cell r="E69">
            <v>42583.435833333337</v>
          </cell>
          <cell r="F69">
            <v>42583.436793981484</v>
          </cell>
          <cell r="G69">
            <v>1</v>
          </cell>
          <cell r="H69" t="str">
            <v>204:233297</v>
          </cell>
          <cell r="I69">
            <v>42583.463287037041</v>
          </cell>
          <cell r="J69">
            <v>0</v>
          </cell>
          <cell r="K69" t="str">
            <v>4009/4010</v>
          </cell>
          <cell r="L69" t="str">
            <v>SANTIZO</v>
          </cell>
          <cell r="M69">
            <v>2.6493055556784384E-2</v>
          </cell>
          <cell r="N69">
            <v>38.150000001769513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https://search-rtdc-monitor-bjffxe2xuh6vdkpspy63sjmuny.us-east-1.es.amazonaws.com/_plugin/kibana/#/discover/Steve-Slow-Train-Analysis-(2080s-and-2083s)?_g=(refreshInterval:(display:Off,section:0,value:0),time:(from:'2016-08-01 09:27:36-0600',mode:absolute,to:'2016-08-01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9" t="str">
            <v>N</v>
          </cell>
          <cell r="X69">
            <v>1</v>
          </cell>
          <cell r="Y69">
            <v>4.8399999999999999E-2</v>
          </cell>
          <cell r="Z69">
            <v>23.329699999999999</v>
          </cell>
          <cell r="AA69">
            <v>23.281299999999998</v>
          </cell>
          <cell r="AB69" t="e">
            <v>#N/A</v>
          </cell>
          <cell r="AC69" t="e">
            <v>#N/A</v>
          </cell>
          <cell r="AD69" t="str">
            <v>0155-01</v>
          </cell>
          <cell r="AE6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70">
          <cell r="A70" t="str">
            <v>156-01</v>
          </cell>
          <cell r="B70">
            <v>4010</v>
          </cell>
          <cell r="C70" t="str">
            <v>DE.1.0.7.0</v>
          </cell>
          <cell r="D70" t="str">
            <v>204:233000</v>
          </cell>
          <cell r="E70">
            <v>42583.465011574073</v>
          </cell>
          <cell r="F70">
            <v>42583.466168981482</v>
          </cell>
          <cell r="G70">
            <v>1</v>
          </cell>
          <cell r="H70" t="str">
            <v>204:127</v>
          </cell>
          <cell r="I70">
            <v>42583.505023148151</v>
          </cell>
          <cell r="J70">
            <v>0</v>
          </cell>
          <cell r="K70" t="str">
            <v>4009/4010</v>
          </cell>
          <cell r="L70" t="str">
            <v>SANTIZO</v>
          </cell>
          <cell r="M70">
            <v>3.885416666889796E-2</v>
          </cell>
          <cell r="N70">
            <v>55.950000003213063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https://search-rtdc-monitor-bjffxe2xuh6vdkpspy63sjmuny.us-east-1.es.amazonaws.com/_plugin/kibana/#/discover/Steve-Slow-Train-Analysis-(2080s-and-2083s)?_g=(refreshInterval:(display:Off,section:0,value:0),time:(from:'2016-08-01 10:09:37-0600',mode:absolute,to:'2016-08-01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1.2699999999999999E-2</v>
          </cell>
          <cell r="AA70">
            <v>23.287300000000002</v>
          </cell>
          <cell r="AB70" t="e">
            <v>#N/A</v>
          </cell>
          <cell r="AC70" t="e">
            <v>#N/A</v>
          </cell>
          <cell r="AD70" t="str">
            <v>0156-01</v>
          </cell>
          <cell r="AE70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71">
          <cell r="A71" t="str">
            <v>157-01</v>
          </cell>
          <cell r="B71">
            <v>4029</v>
          </cell>
          <cell r="C71" t="str">
            <v>DE.1.0.7.0</v>
          </cell>
          <cell r="D71" t="str">
            <v>204:460</v>
          </cell>
          <cell r="E71">
            <v>42583.446817129632</v>
          </cell>
          <cell r="F71">
            <v>42583.447638888887</v>
          </cell>
          <cell r="G71">
            <v>1</v>
          </cell>
          <cell r="H71" t="str">
            <v>204:233276</v>
          </cell>
          <cell r="I71">
            <v>42583.47457175926</v>
          </cell>
          <cell r="J71">
            <v>0</v>
          </cell>
          <cell r="K71" t="str">
            <v>4029/4030</v>
          </cell>
          <cell r="L71" t="str">
            <v>MALAVE</v>
          </cell>
          <cell r="M71">
            <v>2.6932870372547768E-2</v>
          </cell>
          <cell r="N71">
            <v>38.783333336468786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https://search-rtdc-monitor-bjffxe2xuh6vdkpspy63sjmuny.us-east-1.es.amazonaws.com/_plugin/kibana/#/discover/Steve-Slow-Train-Analysis-(2080s-and-2083s)?_g=(refreshInterval:(display:Off,section:0,value:0),time:(from:'2016-08-01 09:43:25-0600',mode:absolute,to:'2016-08-01 12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23.3276</v>
          </cell>
          <cell r="AA71">
            <v>23.281600000000001</v>
          </cell>
          <cell r="AB71" t="e">
            <v>#N/A</v>
          </cell>
          <cell r="AC71" t="e">
            <v>#N/A</v>
          </cell>
          <cell r="AD71" t="str">
            <v>0157-01</v>
          </cell>
          <cell r="AE71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72">
          <cell r="A72" t="str">
            <v>158-01</v>
          </cell>
          <cell r="B72">
            <v>4030</v>
          </cell>
          <cell r="C72" t="str">
            <v>DE.1.0.7.0</v>
          </cell>
          <cell r="D72" t="str">
            <v>204:232946</v>
          </cell>
          <cell r="E72">
            <v>42583.485972222225</v>
          </cell>
          <cell r="F72">
            <v>42583.486886574072</v>
          </cell>
          <cell r="G72">
            <v>1</v>
          </cell>
          <cell r="H72" t="str">
            <v>204:163</v>
          </cell>
          <cell r="I72">
            <v>42583.519745370373</v>
          </cell>
          <cell r="J72">
            <v>0</v>
          </cell>
          <cell r="K72" t="str">
            <v>4029/4030</v>
          </cell>
          <cell r="L72" t="str">
            <v>MALAVE</v>
          </cell>
          <cell r="M72">
            <v>3.2858796301297843E-2</v>
          </cell>
          <cell r="N72">
            <v>47.316666673868895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https://search-rtdc-monitor-bjffxe2xuh6vdkpspy63sjmuny.us-east-1.es.amazonaws.com/_plugin/kibana/#/discover/Steve-Slow-Train-Analysis-(2080s-and-2083s)?_g=(refreshInterval:(display:Off,section:0,value:0),time:(from:'2016-08-01 10:39:48-0600',mode:absolute,to:'2016-08-01 13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23.294599999999999</v>
          </cell>
          <cell r="Z72">
            <v>1.6299999999999999E-2</v>
          </cell>
          <cell r="AA72">
            <v>23.278299999999998</v>
          </cell>
          <cell r="AB72" t="e">
            <v>#N/A</v>
          </cell>
          <cell r="AC72" t="e">
            <v>#N/A</v>
          </cell>
          <cell r="AD72" t="str">
            <v>0158-01</v>
          </cell>
          <cell r="AE72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73">
          <cell r="A73" t="str">
            <v>159-01</v>
          </cell>
          <cell r="B73">
            <v>4016</v>
          </cell>
          <cell r="C73" t="str">
            <v>DE.1.0.7.0</v>
          </cell>
          <cell r="D73" t="str">
            <v>204:435</v>
          </cell>
          <cell r="E73">
            <v>42583.454340277778</v>
          </cell>
          <cell r="F73">
            <v>42583.455520833333</v>
          </cell>
          <cell r="G73">
            <v>1</v>
          </cell>
          <cell r="H73" t="str">
            <v>204:233240</v>
          </cell>
          <cell r="I73">
            <v>42583.49119212963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3.5671296296641231E-2</v>
          </cell>
          <cell r="N73">
            <v>51.366666667163372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https://search-rtdc-monitor-bjffxe2xuh6vdkpspy63sjmuny.us-east-1.es.amazonaws.com/_plugin/kibana/#/discover/Steve-Slow-Train-Analysis-(2080s-and-2083s)?_g=(refreshInterval:(display:Off,section:0,value:0),time:(from:'2016-08-01 09:54:15-0600',mode:absolute,to:'2016-08-01 12:47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3" t="str">
            <v>N</v>
          </cell>
          <cell r="X73">
            <v>1</v>
          </cell>
          <cell r="Y73">
            <v>4.3499999999999997E-2</v>
          </cell>
          <cell r="Z73">
            <v>23.324000000000002</v>
          </cell>
          <cell r="AA73">
            <v>23.2805</v>
          </cell>
          <cell r="AB73" t="e">
            <v>#N/A</v>
          </cell>
          <cell r="AC73" t="e">
            <v>#N/A</v>
          </cell>
          <cell r="AD73" t="str">
            <v>0159-01</v>
          </cell>
          <cell r="AE73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74">
          <cell r="A74" t="str">
            <v>160-01</v>
          </cell>
          <cell r="B74">
            <v>4015</v>
          </cell>
          <cell r="C74" t="str">
            <v>DE.1.0.7.0</v>
          </cell>
          <cell r="D74" t="str">
            <v>204:232943</v>
          </cell>
          <cell r="E74">
            <v>42583.494629629633</v>
          </cell>
          <cell r="F74">
            <v>42583.495821759258</v>
          </cell>
          <cell r="G74">
            <v>1</v>
          </cell>
          <cell r="H74" t="str">
            <v>204:145</v>
          </cell>
          <cell r="I74">
            <v>42583.526331018518</v>
          </cell>
          <cell r="J74">
            <v>0</v>
          </cell>
          <cell r="K74" t="str">
            <v>4015/4016</v>
          </cell>
          <cell r="L74" t="str">
            <v>STEWART</v>
          </cell>
          <cell r="M74">
            <v>3.050925926072523E-2</v>
          </cell>
          <cell r="N74">
            <v>43.933333335444331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https://search-rtdc-monitor-bjffxe2xuh6vdkpspy63sjmuny.us-east-1.es.amazonaws.com/_plugin/kibana/#/discover/Steve-Slow-Train-Analysis-(2080s-and-2083s)?_g=(refreshInterval:(display:Off,section:0,value:0),time:(from:'2016-08-01 10:52:16-0600',mode:absolute,to:'2016-08-01 13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4" t="str">
            <v>N</v>
          </cell>
          <cell r="X74">
            <v>1</v>
          </cell>
          <cell r="Y74">
            <v>23.2943</v>
          </cell>
          <cell r="Z74">
            <v>1.4500000000000001E-2</v>
          </cell>
          <cell r="AA74">
            <v>23.279799999999998</v>
          </cell>
          <cell r="AB74" t="e">
            <v>#N/A</v>
          </cell>
          <cell r="AC74" t="e">
            <v>#N/A</v>
          </cell>
          <cell r="AD74" t="str">
            <v>0160-01</v>
          </cell>
          <cell r="AE74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75">
          <cell r="A75" t="str">
            <v>161-01</v>
          </cell>
          <cell r="B75">
            <v>4044</v>
          </cell>
          <cell r="C75" t="str">
            <v>DE.1.0.7.0</v>
          </cell>
          <cell r="D75" t="str">
            <v>204:462</v>
          </cell>
          <cell r="E75">
            <v>42583.467442129629</v>
          </cell>
          <cell r="F75">
            <v>42583.468414351853</v>
          </cell>
          <cell r="G75">
            <v>1</v>
          </cell>
          <cell r="H75" t="str">
            <v>204:233303</v>
          </cell>
          <cell r="I75">
            <v>42583.495833333334</v>
          </cell>
          <cell r="J75">
            <v>0</v>
          </cell>
          <cell r="K75" t="str">
            <v>4043/4044</v>
          </cell>
          <cell r="L75" t="str">
            <v>GRASTON</v>
          </cell>
          <cell r="M75">
            <v>2.7418981480877846E-2</v>
          </cell>
          <cell r="N75">
            <v>39.483333332464099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https://search-rtdc-monitor-bjffxe2xuh6vdkpspy63sjmuny.us-east-1.es.amazonaws.com/_plugin/kibana/#/discover/Steve-Slow-Train-Analysis-(2080s-and-2083s)?_g=(refreshInterval:(display:Off,section:0,value:0),time:(from:'2016-08-01 10:13:07-0600',mode:absolute,to:'2016-08-01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5" t="str">
            <v>N</v>
          </cell>
          <cell r="X75">
            <v>1</v>
          </cell>
          <cell r="Y75">
            <v>4.6199999999999998E-2</v>
          </cell>
          <cell r="Z75">
            <v>23.330300000000001</v>
          </cell>
          <cell r="AA75">
            <v>23.284100000000002</v>
          </cell>
          <cell r="AB75" t="e">
            <v>#N/A</v>
          </cell>
          <cell r="AC75" t="e">
            <v>#N/A</v>
          </cell>
          <cell r="AD75" t="str">
            <v>0161-01</v>
          </cell>
          <cell r="AE75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76">
          <cell r="A76" t="str">
            <v>162-01</v>
          </cell>
          <cell r="B76">
            <v>4043</v>
          </cell>
          <cell r="C76" t="str">
            <v>DE.1.0.7.0</v>
          </cell>
          <cell r="D76" t="str">
            <v>204:232980</v>
          </cell>
          <cell r="E76">
            <v>42583.50409722222</v>
          </cell>
          <cell r="F76">
            <v>42583.505243055559</v>
          </cell>
          <cell r="G76">
            <v>1</v>
          </cell>
          <cell r="H76" t="str">
            <v>204:149</v>
          </cell>
          <cell r="I76">
            <v>42583.534791666665</v>
          </cell>
          <cell r="J76">
            <v>0</v>
          </cell>
          <cell r="K76" t="str">
            <v>4043/4044</v>
          </cell>
          <cell r="L76" t="str">
            <v>GRASTON</v>
          </cell>
          <cell r="M76">
            <v>2.954861110629281E-2</v>
          </cell>
          <cell r="N76">
            <v>42.549999993061647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https://search-rtdc-monitor-bjffxe2xuh6vdkpspy63sjmuny.us-east-1.es.amazonaws.com/_plugin/kibana/#/discover/Steve-Slow-Train-Analysis-(2080s-and-2083s)?_g=(refreshInterval:(display:Off,section:0,value:0),time:(from:'2016-08-01 11:05:54-0600',mode:absolute,to:'2016-08-01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6" t="str">
            <v>N</v>
          </cell>
          <cell r="X76">
            <v>1</v>
          </cell>
          <cell r="Y76">
            <v>23.297999999999998</v>
          </cell>
          <cell r="Z76">
            <v>1.49E-2</v>
          </cell>
          <cell r="AA76">
            <v>23.283099999999997</v>
          </cell>
          <cell r="AB76" t="e">
            <v>#N/A</v>
          </cell>
          <cell r="AC76" t="e">
            <v>#N/A</v>
          </cell>
          <cell r="AD76" t="str">
            <v>0162-01</v>
          </cell>
          <cell r="AE76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77">
          <cell r="A77" t="str">
            <v>163-01</v>
          </cell>
          <cell r="B77">
            <v>4027</v>
          </cell>
          <cell r="C77" t="str">
            <v>DE.1.0.7.0</v>
          </cell>
          <cell r="D77" t="str">
            <v>204:464</v>
          </cell>
          <cell r="E77">
            <v>42583.478564814817</v>
          </cell>
          <cell r="F77">
            <v>42583.479849537034</v>
          </cell>
          <cell r="G77">
            <v>1</v>
          </cell>
          <cell r="H77" t="str">
            <v>204:233314</v>
          </cell>
          <cell r="I77">
            <v>42583.512106481481</v>
          </cell>
          <cell r="J77">
            <v>0</v>
          </cell>
          <cell r="K77" t="str">
            <v>4027/4028</v>
          </cell>
          <cell r="L77" t="str">
            <v>OUN</v>
          </cell>
          <cell r="M77">
            <v>3.2256944446999114E-2</v>
          </cell>
          <cell r="N77">
            <v>46.450000003678724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https://search-rtdc-monitor-bjffxe2xuh6vdkpspy63sjmuny.us-east-1.es.amazonaws.com/_plugin/kibana/#/discover/Steve-Slow-Train-Analysis-(2080s-and-2083s)?_g=(refreshInterval:(display:Off,section:0,value:0),time:(from:'2016-08-01 10:29:08-0600',mode:absolute,to:'2016-08-01 13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23.331399999999999</v>
          </cell>
          <cell r="AA77">
            <v>23.285</v>
          </cell>
          <cell r="AB77" t="e">
            <v>#N/A</v>
          </cell>
          <cell r="AC77" t="e">
            <v>#N/A</v>
          </cell>
          <cell r="AD77" t="str">
            <v>0163-01</v>
          </cell>
          <cell r="AE77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78">
          <cell r="A78" t="str">
            <v>164-01</v>
          </cell>
          <cell r="B78">
            <v>4028</v>
          </cell>
          <cell r="C78" t="str">
            <v>DE.1.0.7.0</v>
          </cell>
          <cell r="D78" t="str">
            <v>204:233000</v>
          </cell>
          <cell r="E78">
            <v>42583.514131944445</v>
          </cell>
          <cell r="F78">
            <v>42583.515243055554</v>
          </cell>
          <cell r="G78">
            <v>1</v>
          </cell>
          <cell r="H78" t="str">
            <v>204:134</v>
          </cell>
          <cell r="I78">
            <v>42583.545590277776</v>
          </cell>
          <cell r="J78">
            <v>0</v>
          </cell>
          <cell r="K78" t="str">
            <v>4027/4028</v>
          </cell>
          <cell r="L78" t="str">
            <v>OUN</v>
          </cell>
          <cell r="M78">
            <v>3.0347222222189885E-2</v>
          </cell>
          <cell r="N78">
            <v>43.699999999953434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https://search-rtdc-monitor-bjffxe2xuh6vdkpspy63sjmuny.us-east-1.es.amazonaws.com/_plugin/kibana/#/discover/Steve-Slow-Train-Analysis-(2080s-and-2083s)?_g=(refreshInterval:(display:Off,section:0,value:0),time:(from:'2016-08-01 11:20:21-0600',mode:absolute,to:'2016-08-01 14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</v>
          </cell>
          <cell r="Z78">
            <v>1.34E-2</v>
          </cell>
          <cell r="AA78">
            <v>23.2866</v>
          </cell>
          <cell r="AB78" t="e">
            <v>#N/A</v>
          </cell>
          <cell r="AC78" t="e">
            <v>#N/A</v>
          </cell>
          <cell r="AD78" t="str">
            <v>0164-01</v>
          </cell>
          <cell r="AE78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79">
          <cell r="A79" t="str">
            <v>165-01</v>
          </cell>
          <cell r="B79">
            <v>4014</v>
          </cell>
          <cell r="C79" t="str">
            <v>DE.1.0.7.0</v>
          </cell>
          <cell r="D79" t="str">
            <v>204:444</v>
          </cell>
          <cell r="E79">
            <v>42583.487962962965</v>
          </cell>
          <cell r="F79">
            <v>42583.492303240739</v>
          </cell>
          <cell r="G79">
            <v>6</v>
          </cell>
          <cell r="H79" t="str">
            <v>204:233312</v>
          </cell>
          <cell r="I79">
            <v>42583.521863425929</v>
          </cell>
          <cell r="J79">
            <v>0</v>
          </cell>
          <cell r="K79" t="str">
            <v>4013/4014</v>
          </cell>
          <cell r="L79" t="str">
            <v>MAYBERRY</v>
          </cell>
          <cell r="M79">
            <v>2.956018519034842E-2</v>
          </cell>
          <cell r="N79">
            <v>42.566666674101725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https://search-rtdc-monitor-bjffxe2xuh6vdkpspy63sjmuny.us-east-1.es.amazonaws.com/_plugin/kibana/#/discover/Steve-Slow-Train-Analysis-(2080s-and-2083s)?_g=(refreshInterval:(display:Off,section:0,value:0),time:(from:'2016-08-01 10:42:40-0600',mode:absolute,to:'2016-08-01 13:31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9" t="str">
            <v>N</v>
          </cell>
          <cell r="X79">
            <v>1</v>
          </cell>
          <cell r="Y79">
            <v>4.4400000000000002E-2</v>
          </cell>
          <cell r="Z79">
            <v>23.331199999999999</v>
          </cell>
          <cell r="AA79">
            <v>23.286799999999999</v>
          </cell>
          <cell r="AB79" t="e">
            <v>#N/A</v>
          </cell>
          <cell r="AC79" t="e">
            <v>#N/A</v>
          </cell>
          <cell r="AD79" t="str">
            <v>0165-01</v>
          </cell>
          <cell r="AE79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80">
          <cell r="A80" t="str">
            <v>166-01</v>
          </cell>
          <cell r="B80">
            <v>4013</v>
          </cell>
          <cell r="C80" t="str">
            <v>DE.1.0.7.0</v>
          </cell>
          <cell r="D80" t="str">
            <v>204:232963</v>
          </cell>
          <cell r="E80">
            <v>42583.525000000001</v>
          </cell>
          <cell r="F80">
            <v>42583.526354166665</v>
          </cell>
          <cell r="G80">
            <v>1</v>
          </cell>
          <cell r="H80" t="str">
            <v>204:227</v>
          </cell>
          <cell r="I80">
            <v>42583.558738425927</v>
          </cell>
          <cell r="J80">
            <v>4</v>
          </cell>
          <cell r="K80" t="str">
            <v>4013/4014</v>
          </cell>
          <cell r="L80" t="str">
            <v>MAYBERRY</v>
          </cell>
          <cell r="M80">
            <v>3.238425926247146E-2</v>
          </cell>
          <cell r="N80">
            <v>46.633333337958902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2.2700000000000001E-2</v>
          </cell>
          <cell r="AA80">
            <v>23.273599999999998</v>
          </cell>
          <cell r="AB80">
            <v>63309</v>
          </cell>
          <cell r="AC80" t="str">
            <v>GRADE CROSSING</v>
          </cell>
          <cell r="AD80" t="str">
            <v>0166-01</v>
          </cell>
          <cell r="AE80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81">
          <cell r="A81" t="str">
            <v>167-01</v>
          </cell>
          <cell r="B81">
            <v>4011</v>
          </cell>
          <cell r="C81" t="str">
            <v>DE.1.0.7.0</v>
          </cell>
          <cell r="D81" t="str">
            <v>204:453</v>
          </cell>
          <cell r="E81">
            <v>42583.502627314818</v>
          </cell>
          <cell r="F81">
            <v>42583.503680555557</v>
          </cell>
          <cell r="G81">
            <v>1</v>
          </cell>
          <cell r="H81" t="str">
            <v>204:233329</v>
          </cell>
          <cell r="I81">
            <v>42583.534351851849</v>
          </cell>
          <cell r="J81">
            <v>0</v>
          </cell>
          <cell r="K81" t="str">
            <v>4011/4012</v>
          </cell>
          <cell r="L81" t="str">
            <v>YOUNG</v>
          </cell>
          <cell r="M81">
            <v>3.0671296291984618E-2</v>
          </cell>
          <cell r="N81">
            <v>44.16666666045785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https://search-rtdc-monitor-bjffxe2xuh6vdkpspy63sjmuny.us-east-1.es.amazonaws.com/_plugin/kibana/#/discover/Steve-Slow-Train-Analysis-(2080s-and-2083s)?_g=(refreshInterval:(display:Off,section:0,value:0),time:(from:'2016-08-01 11:03:47-0600',mode:absolute,to:'2016-08-01 13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23.332899999999999</v>
          </cell>
          <cell r="AA81">
            <v>23.287599999999998</v>
          </cell>
          <cell r="AB81" t="e">
            <v>#N/A</v>
          </cell>
          <cell r="AC81" t="e">
            <v>#N/A</v>
          </cell>
          <cell r="AD81" t="str">
            <v>0167-01</v>
          </cell>
          <cell r="AE81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82">
          <cell r="A82" t="str">
            <v>168-01</v>
          </cell>
          <cell r="B82">
            <v>4012</v>
          </cell>
          <cell r="C82" t="str">
            <v>DE.1.0.7.0</v>
          </cell>
          <cell r="D82" t="str">
            <v>204:233013</v>
          </cell>
          <cell r="E82">
            <v>42583.535995370374</v>
          </cell>
          <cell r="F82">
            <v>42583.537187499998</v>
          </cell>
          <cell r="G82">
            <v>1</v>
          </cell>
          <cell r="H82" t="str">
            <v>204:189</v>
          </cell>
          <cell r="I82">
            <v>42583.569016203706</v>
          </cell>
          <cell r="J82">
            <v>0</v>
          </cell>
          <cell r="K82" t="str">
            <v>4011/4012</v>
          </cell>
          <cell r="L82" t="str">
            <v>YOUNG</v>
          </cell>
          <cell r="M82">
            <v>3.1828703708015382E-2</v>
          </cell>
          <cell r="N82">
            <v>45.83333333954215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https://search-rtdc-monitor-bjffxe2xuh6vdkpspy63sjmuny.us-east-1.es.amazonaws.com/_plugin/kibana/#/discover/Steve-Slow-Train-Analysis-(2080s-and-2083s)?_g=(refreshInterval:(display:Off,section:0,value:0),time:(from:'2016-08-01 11:51:50-0600',mode:absolute,to:'2016-08-01 14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2" t="str">
            <v>N</v>
          </cell>
          <cell r="X82">
            <v>1</v>
          </cell>
          <cell r="Y82">
            <v>23.301300000000001</v>
          </cell>
          <cell r="Z82">
            <v>1.89E-2</v>
          </cell>
          <cell r="AA82">
            <v>23.282400000000003</v>
          </cell>
          <cell r="AB82" t="e">
            <v>#N/A</v>
          </cell>
          <cell r="AC82" t="e">
            <v>#N/A</v>
          </cell>
          <cell r="AD82" t="str">
            <v>0168-01</v>
          </cell>
          <cell r="AE82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83">
          <cell r="A83" t="str">
            <v>169-01</v>
          </cell>
          <cell r="B83">
            <v>4009</v>
          </cell>
          <cell r="C83" t="str">
            <v>DE.1.0.7.0</v>
          </cell>
          <cell r="D83" t="str">
            <v>204:429</v>
          </cell>
          <cell r="E83">
            <v>42583.50712962963</v>
          </cell>
          <cell r="F83">
            <v>42583.509548611109</v>
          </cell>
          <cell r="G83">
            <v>3</v>
          </cell>
          <cell r="H83" t="str">
            <v>204:233351</v>
          </cell>
          <cell r="I83">
            <v>42583.544895833336</v>
          </cell>
          <cell r="J83">
            <v>0</v>
          </cell>
          <cell r="K83" t="str">
            <v>4009/4010</v>
          </cell>
          <cell r="L83" t="str">
            <v>STORY</v>
          </cell>
          <cell r="M83">
            <v>3.5347222226846498E-2</v>
          </cell>
          <cell r="N83">
            <v>50.900000006658956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https://search-rtdc-monitor-bjffxe2xuh6vdkpspy63sjmuny.us-east-1.es.amazonaws.com/_plugin/kibana/#/discover/Steve-Slow-Train-Analysis-(2080s-and-2083s)?_g=(refreshInterval:(display:Off,section:0,value:0),time:(from:'2016-08-01 11:10:16-0600',mode:absolute,to:'2016-08-01 14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3" t="str">
            <v>N</v>
          </cell>
          <cell r="X83">
            <v>1</v>
          </cell>
          <cell r="Y83">
            <v>4.2900000000000001E-2</v>
          </cell>
          <cell r="Z83">
            <v>23.335100000000001</v>
          </cell>
          <cell r="AA83">
            <v>23.292200000000001</v>
          </cell>
          <cell r="AB83" t="e">
            <v>#N/A</v>
          </cell>
          <cell r="AC83" t="e">
            <v>#N/A</v>
          </cell>
          <cell r="AD83" t="str">
            <v>0169-01</v>
          </cell>
          <cell r="AE83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84">
          <cell r="A84" t="str">
            <v>170-01</v>
          </cell>
          <cell r="B84">
            <v>4010</v>
          </cell>
          <cell r="C84" t="str">
            <v>DE.1.0.7.0</v>
          </cell>
          <cell r="D84" t="str">
            <v>204:233032</v>
          </cell>
          <cell r="E84">
            <v>42583.546805555554</v>
          </cell>
          <cell r="F84">
            <v>42583.548437500001</v>
          </cell>
          <cell r="G84">
            <v>2</v>
          </cell>
          <cell r="H84" t="str">
            <v>204:231</v>
          </cell>
          <cell r="I84">
            <v>42583.580474537041</v>
          </cell>
          <cell r="J84">
            <v>1</v>
          </cell>
          <cell r="K84" t="str">
            <v>4009/4010</v>
          </cell>
          <cell r="L84" t="str">
            <v>STORY</v>
          </cell>
          <cell r="M84">
            <v>3.2037037039117422E-2</v>
          </cell>
          <cell r="N84">
            <v>46.133333336329088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https://search-rtdc-monitor-bjffxe2xuh6vdkpspy63sjmuny.us-east-1.es.amazonaws.com/_plugin/kibana/#/discover/Steve-Slow-Train-Analysis-(2080s-and-2083s)?_g=(refreshInterval:(display:Off,section:0,value:0),time:(from:'2016-08-01 12:07:24-0600',mode:absolute,to:'2016-08-01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4" t="str">
            <v>N</v>
          </cell>
          <cell r="X84">
            <v>1</v>
          </cell>
          <cell r="Y84">
            <v>23.3032</v>
          </cell>
          <cell r="Z84">
            <v>2.3099999999999999E-2</v>
          </cell>
          <cell r="AA84">
            <v>23.280100000000001</v>
          </cell>
          <cell r="AB84" t="e">
            <v>#N/A</v>
          </cell>
          <cell r="AC84" t="e">
            <v>#N/A</v>
          </cell>
          <cell r="AD84" t="str">
            <v>0170-01</v>
          </cell>
          <cell r="AE8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85">
          <cell r="A85" t="str">
            <v>171-01</v>
          </cell>
          <cell r="B85">
            <v>4029</v>
          </cell>
          <cell r="C85" t="str">
            <v>DE.1.0.7.0</v>
          </cell>
          <cell r="D85" t="str">
            <v>204:477</v>
          </cell>
          <cell r="E85">
            <v>42583.521261574075</v>
          </cell>
          <cell r="F85">
            <v>42583.522534722222</v>
          </cell>
          <cell r="G85">
            <v>1</v>
          </cell>
          <cell r="H85" t="str">
            <v>204:233302</v>
          </cell>
          <cell r="I85">
            <v>42583.555497685185</v>
          </cell>
          <cell r="J85">
            <v>0</v>
          </cell>
          <cell r="K85" t="str">
            <v>4029/4030</v>
          </cell>
          <cell r="L85" t="str">
            <v>DE LA ROSA</v>
          </cell>
          <cell r="M85">
            <v>3.2962962963210884E-2</v>
          </cell>
          <cell r="N85">
            <v>47.466666667023674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https://search-rtdc-monitor-bjffxe2xuh6vdkpspy63sjmuny.us-east-1.es.amazonaws.com/_plugin/kibana/#/discover/Steve-Slow-Train-Analysis-(2080s-and-2083s)?_g=(refreshInterval:(display:Off,section:0,value:0),time:(from:'2016-08-01 11:30:37-0600',mode:absolute,to:'2016-08-01 14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4.7699999999999999E-2</v>
          </cell>
          <cell r="Z85">
            <v>23.330200000000001</v>
          </cell>
          <cell r="AA85">
            <v>23.282500000000002</v>
          </cell>
          <cell r="AB85" t="e">
            <v>#N/A</v>
          </cell>
          <cell r="AC85" t="e">
            <v>#N/A</v>
          </cell>
          <cell r="AD85" t="str">
            <v>0171-01</v>
          </cell>
          <cell r="AE8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86">
          <cell r="A86" t="str">
            <v>172-01</v>
          </cell>
          <cell r="B86">
            <v>4030</v>
          </cell>
          <cell r="C86" t="str">
            <v>DE.1.0.7.0</v>
          </cell>
          <cell r="D86" t="str">
            <v>204:232996</v>
          </cell>
          <cell r="E86">
            <v>42583.557430555556</v>
          </cell>
          <cell r="F86">
            <v>42583.558692129627</v>
          </cell>
          <cell r="G86">
            <v>1</v>
          </cell>
          <cell r="H86" t="str">
            <v>204:183</v>
          </cell>
          <cell r="I86">
            <v>42583.58871527778</v>
          </cell>
          <cell r="J86">
            <v>0</v>
          </cell>
          <cell r="K86" t="str">
            <v>4029/4030</v>
          </cell>
          <cell r="L86" t="str">
            <v>DE LA ROSA</v>
          </cell>
          <cell r="M86">
            <v>3.0023148152395152E-2</v>
          </cell>
          <cell r="N86">
            <v>43.233333339449018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https://search-rtdc-monitor-bjffxe2xuh6vdkpspy63sjmuny.us-east-1.es.amazonaws.com/_plugin/kibana/#/discover/Steve-Slow-Train-Analysis-(2080s-and-2083s)?_g=(refreshInterval:(display:Off,section:0,value:0),time:(from:'2016-08-01 12:22:42-0600',mode:absolute,to:'2016-08-01 15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23.299600000000002</v>
          </cell>
          <cell r="Z86">
            <v>1.83E-2</v>
          </cell>
          <cell r="AA86">
            <v>23.281300000000002</v>
          </cell>
          <cell r="AB86" t="e">
            <v>#N/A</v>
          </cell>
          <cell r="AC86" t="e">
            <v>#N/A</v>
          </cell>
          <cell r="AD86" t="str">
            <v>0172-01</v>
          </cell>
          <cell r="AE8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87">
          <cell r="A87" t="str">
            <v>173-01</v>
          </cell>
          <cell r="B87">
            <v>4016</v>
          </cell>
          <cell r="C87" t="str">
            <v>DE.1.0.7.0</v>
          </cell>
          <cell r="D87" t="str">
            <v>204:467</v>
          </cell>
          <cell r="E87">
            <v>42583.528657407405</v>
          </cell>
          <cell r="F87">
            <v>42583.529537037037</v>
          </cell>
          <cell r="G87">
            <v>1</v>
          </cell>
          <cell r="H87" t="str">
            <v>204:233305</v>
          </cell>
          <cell r="I87">
            <v>42583.559918981482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3.0381944445252884E-2</v>
          </cell>
          <cell r="N87">
            <v>43.750000001164153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https://search-rtdc-monitor-bjffxe2xuh6vdkpspy63sjmuny.us-east-1.es.amazonaws.com/_plugin/kibana/#/discover/Steve-Slow-Train-Analysis-(2080s-and-2083s)?_g=(refreshInterval:(display:Off,section:0,value:0),time:(from:'2016-08-01 11:41:16-0600',mode:absolute,to:'2016-08-01 14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7" t="str">
            <v>N</v>
          </cell>
          <cell r="X87">
            <v>1</v>
          </cell>
          <cell r="Y87">
            <v>4.6699999999999998E-2</v>
          </cell>
          <cell r="Z87">
            <v>23.330500000000001</v>
          </cell>
          <cell r="AA87">
            <v>23.283799999999999</v>
          </cell>
          <cell r="AB87" t="e">
            <v>#N/A</v>
          </cell>
          <cell r="AC87" t="e">
            <v>#N/A</v>
          </cell>
          <cell r="AD87" t="str">
            <v>0173-01</v>
          </cell>
          <cell r="AE87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88">
          <cell r="A88" t="str">
            <v>174-01</v>
          </cell>
          <cell r="B88">
            <v>4015</v>
          </cell>
          <cell r="C88" t="str">
            <v>DE.1.0.7.0</v>
          </cell>
          <cell r="D88" t="str">
            <v>204:232982</v>
          </cell>
          <cell r="E88">
            <v>42583.567395833335</v>
          </cell>
          <cell r="F88">
            <v>42583.568460648145</v>
          </cell>
          <cell r="G88">
            <v>1</v>
          </cell>
          <cell r="H88" t="str">
            <v>204:165</v>
          </cell>
          <cell r="I88">
            <v>42583.601261574076</v>
          </cell>
          <cell r="J88">
            <v>1</v>
          </cell>
          <cell r="K88" t="str">
            <v>4015/4016</v>
          </cell>
          <cell r="L88" t="str">
            <v>STEWART</v>
          </cell>
          <cell r="M88">
            <v>3.2800925931951497E-2</v>
          </cell>
          <cell r="N88">
            <v>47.233333342010155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8" t="str">
            <v>N</v>
          </cell>
          <cell r="X88">
            <v>1</v>
          </cell>
          <cell r="Y88">
            <v>23.298200000000001</v>
          </cell>
          <cell r="Z88">
            <v>1.6500000000000001E-2</v>
          </cell>
          <cell r="AA88">
            <v>23.281700000000001</v>
          </cell>
          <cell r="AB88">
            <v>63309</v>
          </cell>
          <cell r="AC88" t="str">
            <v>GRADE CROSSING</v>
          </cell>
          <cell r="AD88" t="str">
            <v>0174-01</v>
          </cell>
          <cell r="AE88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89">
          <cell r="A89" t="str">
            <v>175-01</v>
          </cell>
          <cell r="B89">
            <v>4044</v>
          </cell>
          <cell r="C89" t="str">
            <v>DE.1.0.7.0</v>
          </cell>
          <cell r="D89" t="str">
            <v>204:451</v>
          </cell>
          <cell r="E89">
            <v>42583.538368055553</v>
          </cell>
          <cell r="F89">
            <v>42583.539918981478</v>
          </cell>
          <cell r="G89">
            <v>2</v>
          </cell>
          <cell r="H89" t="str">
            <v>204:233295</v>
          </cell>
          <cell r="I89">
            <v>42583.568402777775</v>
          </cell>
          <cell r="J89">
            <v>0</v>
          </cell>
          <cell r="K89" t="str">
            <v>4043/4044</v>
          </cell>
          <cell r="L89" t="str">
            <v>KILLION</v>
          </cell>
          <cell r="M89">
            <v>2.8483796297223307E-2</v>
          </cell>
          <cell r="N89">
            <v>41.016666668001562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https://search-rtdc-monitor-bjffxe2xuh6vdkpspy63sjmuny.us-east-1.es.amazonaws.com/_plugin/kibana/#/discover/Steve-Slow-Train-Analysis-(2080s-and-2083s)?_g=(refreshInterval:(display:Off,section:0,value:0),time:(from:'2016-08-01 11:55:15-0600',mode:absolute,to:'2016-08-01 14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9" t="str">
            <v>N</v>
          </cell>
          <cell r="X89">
            <v>1</v>
          </cell>
          <cell r="Y89">
            <v>4.5100000000000001E-2</v>
          </cell>
          <cell r="Z89">
            <v>23.329499999999999</v>
          </cell>
          <cell r="AA89">
            <v>23.284399999999998</v>
          </cell>
          <cell r="AB89" t="e">
            <v>#N/A</v>
          </cell>
          <cell r="AC89" t="e">
            <v>#N/A</v>
          </cell>
          <cell r="AD89" t="str">
            <v>0175-01</v>
          </cell>
          <cell r="AE8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90">
          <cell r="A90" t="str">
            <v>176-01</v>
          </cell>
          <cell r="B90">
            <v>4043</v>
          </cell>
          <cell r="C90" t="str">
            <v>DE.1.0.7.0</v>
          </cell>
          <cell r="D90" t="str">
            <v>204:232983</v>
          </cell>
          <cell r="E90">
            <v>42583.574618055558</v>
          </cell>
          <cell r="F90">
            <v>42583.575578703705</v>
          </cell>
          <cell r="G90">
            <v>1</v>
          </cell>
          <cell r="H90" t="str">
            <v>204:154</v>
          </cell>
          <cell r="I90">
            <v>42583.611655092594</v>
          </cell>
          <cell r="J90">
            <v>0</v>
          </cell>
          <cell r="K90" t="str">
            <v>4043/4044</v>
          </cell>
          <cell r="L90" t="str">
            <v>KILLION</v>
          </cell>
          <cell r="M90">
            <v>3.6076388889341615E-2</v>
          </cell>
          <cell r="N90">
            <v>51.950000000651926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https://search-rtdc-monitor-bjffxe2xuh6vdkpspy63sjmuny.us-east-1.es.amazonaws.com/_plugin/kibana/#/discover/Steve-Slow-Train-Analysis-(2080s-and-2083s)?_g=(refreshInterval:(display:Off,section:0,value:0),time:(from:'2016-08-01 12:47:27-0600',mode:absolute,to:'2016-08-01 15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0" t="str">
            <v>N</v>
          </cell>
          <cell r="X90">
            <v>1</v>
          </cell>
          <cell r="Y90">
            <v>23.298300000000001</v>
          </cell>
          <cell r="Z90">
            <v>1.54E-2</v>
          </cell>
          <cell r="AA90">
            <v>23.282900000000001</v>
          </cell>
          <cell r="AB90" t="e">
            <v>#N/A</v>
          </cell>
          <cell r="AC90" t="e">
            <v>#N/A</v>
          </cell>
          <cell r="AD90" t="str">
            <v>0176-01</v>
          </cell>
          <cell r="AE9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91">
          <cell r="A91" t="str">
            <v>177-01</v>
          </cell>
          <cell r="B91">
            <v>4027</v>
          </cell>
          <cell r="C91" t="str">
            <v>DE.1.0.7.0</v>
          </cell>
          <cell r="D91" t="str">
            <v>204:427</v>
          </cell>
          <cell r="E91">
            <v>42583.547291666669</v>
          </cell>
          <cell r="F91">
            <v>42583.54923611111</v>
          </cell>
          <cell r="G91">
            <v>2</v>
          </cell>
          <cell r="H91" t="str">
            <v>204:233299</v>
          </cell>
          <cell r="I91">
            <v>42583.579398148147</v>
          </cell>
          <cell r="J91">
            <v>0</v>
          </cell>
          <cell r="K91" t="str">
            <v>4027/4028</v>
          </cell>
          <cell r="L91" t="str">
            <v>OUN</v>
          </cell>
          <cell r="M91">
            <v>3.0162037037371192E-2</v>
          </cell>
          <cell r="N91">
            <v>43.433333333814517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https://search-rtdc-monitor-bjffxe2xuh6vdkpspy63sjmuny.us-east-1.es.amazonaws.com/_plugin/kibana/#/discover/Steve-Slow-Train-Analysis-(2080s-and-2083s)?_g=(refreshInterval:(display:Off,section:0,value:0),time:(from:'2016-08-01 12:08:06-0600',mode:absolute,to:'2016-08-01 14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4.2700000000000002E-2</v>
          </cell>
          <cell r="Z91">
            <v>23.329899999999999</v>
          </cell>
          <cell r="AA91">
            <v>23.287199999999999</v>
          </cell>
          <cell r="AB91" t="e">
            <v>#N/A</v>
          </cell>
          <cell r="AC91" t="e">
            <v>#N/A</v>
          </cell>
          <cell r="AD91" t="str">
            <v>0177-01</v>
          </cell>
          <cell r="AE9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92">
          <cell r="A92" t="str">
            <v>178-01</v>
          </cell>
          <cell r="B92">
            <v>4028</v>
          </cell>
          <cell r="C92" t="str">
            <v>DE.1.0.7.0</v>
          </cell>
          <cell r="D92" t="str">
            <v>204:232973</v>
          </cell>
          <cell r="E92">
            <v>42583.587673611109</v>
          </cell>
          <cell r="F92">
            <v>42583.58865740741</v>
          </cell>
          <cell r="G92">
            <v>1</v>
          </cell>
          <cell r="H92" t="str">
            <v>204:141</v>
          </cell>
          <cell r="I92">
            <v>42583.621828703705</v>
          </cell>
          <cell r="J92">
            <v>0</v>
          </cell>
          <cell r="K92" t="str">
            <v>4027/4028</v>
          </cell>
          <cell r="L92" t="str">
            <v>OUN</v>
          </cell>
          <cell r="M92">
            <v>3.3171296294312924E-2</v>
          </cell>
          <cell r="N92">
            <v>47.766666663810611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https://search-rtdc-monitor-bjffxe2xuh6vdkpspy63sjmuny.us-east-1.es.amazonaws.com/_plugin/kibana/#/discover/Steve-Slow-Train-Analysis-(2080s-and-2083s)?_g=(refreshInterval:(display:Off,section:0,value:0),time:(from:'2016-08-01 13:06:15-0600',mode:absolute,to:'2016-08-01 15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1.41E-2</v>
          </cell>
          <cell r="AA92">
            <v>23.283200000000001</v>
          </cell>
          <cell r="AB92" t="e">
            <v>#N/A</v>
          </cell>
          <cell r="AC92" t="e">
            <v>#N/A</v>
          </cell>
          <cell r="AD92" t="str">
            <v>0178-01</v>
          </cell>
          <cell r="AE9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93">
          <cell r="A93" t="str">
            <v>179-01</v>
          </cell>
          <cell r="B93">
            <v>4014</v>
          </cell>
          <cell r="C93" t="str">
            <v>DE.1.0.7.0</v>
          </cell>
          <cell r="D93" t="str">
            <v>204:517</v>
          </cell>
          <cell r="E93">
            <v>42583.560104166667</v>
          </cell>
          <cell r="F93">
            <v>42583.563067129631</v>
          </cell>
          <cell r="G93">
            <v>4</v>
          </cell>
          <cell r="H93" t="str">
            <v>204:233297</v>
          </cell>
          <cell r="I93">
            <v>42583.590995370374</v>
          </cell>
          <cell r="J93">
            <v>0</v>
          </cell>
          <cell r="K93" t="str">
            <v>4013/4014</v>
          </cell>
          <cell r="L93" t="str">
            <v>MAYBERRY</v>
          </cell>
          <cell r="M93">
            <v>2.792824074276723E-2</v>
          </cell>
          <cell r="N93">
            <v>40.216666669584811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https://search-rtdc-monitor-bjffxe2xuh6vdkpspy63sjmuny.us-east-1.es.amazonaws.com/_plugin/kibana/#/discover/Steve-Slow-Train-Analysis-(2080s-and-2083s)?_g=(refreshInterval:(display:Off,section:0,value:0),time:(from:'2016-08-01 12:26:33-0600',mode:absolute,to:'2016-08-01 15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3" t="str">
            <v>N</v>
          </cell>
          <cell r="X93">
            <v>1</v>
          </cell>
          <cell r="Y93">
            <v>5.1700000000000003E-2</v>
          </cell>
          <cell r="Z93">
            <v>23.329699999999999</v>
          </cell>
          <cell r="AA93">
            <v>23.277999999999999</v>
          </cell>
          <cell r="AB93" t="e">
            <v>#N/A</v>
          </cell>
          <cell r="AC93" t="e">
            <v>#N/A</v>
          </cell>
          <cell r="AD93" t="str">
            <v>0179-01</v>
          </cell>
          <cell r="AE93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94">
          <cell r="A94" t="str">
            <v>180-01</v>
          </cell>
          <cell r="B94">
            <v>4013</v>
          </cell>
          <cell r="C94" t="str">
            <v>DE.1.0.7.0</v>
          </cell>
          <cell r="D94" t="str">
            <v>204:232983</v>
          </cell>
          <cell r="E94">
            <v>42583.596435185187</v>
          </cell>
          <cell r="F94">
            <v>42583.597569444442</v>
          </cell>
          <cell r="G94">
            <v>1</v>
          </cell>
          <cell r="H94" t="str">
            <v>204:152</v>
          </cell>
          <cell r="I94">
            <v>42583.631157407406</v>
          </cell>
          <cell r="J94">
            <v>2</v>
          </cell>
          <cell r="K94" t="str">
            <v>4013/4014</v>
          </cell>
          <cell r="L94" t="str">
            <v>MAYBERRY</v>
          </cell>
          <cell r="M94">
            <v>3.3587962963792961E-2</v>
          </cell>
          <cell r="N94">
            <v>48.366666667861864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1.52E-2</v>
          </cell>
          <cell r="AA94">
            <v>23.283100000000001</v>
          </cell>
          <cell r="AB94" t="e">
            <v>#N/A</v>
          </cell>
          <cell r="AC94" t="e">
            <v>#N/A</v>
          </cell>
          <cell r="AD94" t="str">
            <v>0180-01</v>
          </cell>
          <cell r="AE94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95">
          <cell r="A95" t="str">
            <v>181-01</v>
          </cell>
          <cell r="B95">
            <v>4011</v>
          </cell>
          <cell r="C95" t="str">
            <v>DE.1.0.7.0</v>
          </cell>
          <cell r="D95" t="str">
            <v>204:486</v>
          </cell>
          <cell r="E95">
            <v>42583.570694444446</v>
          </cell>
          <cell r="F95">
            <v>42583.571770833332</v>
          </cell>
          <cell r="G95">
            <v>1</v>
          </cell>
          <cell r="H95" t="str">
            <v>204:233301</v>
          </cell>
          <cell r="I95">
            <v>42583.600405092591</v>
          </cell>
          <cell r="J95">
            <v>0</v>
          </cell>
          <cell r="K95" t="str">
            <v>4011/4012</v>
          </cell>
          <cell r="L95" t="str">
            <v>YOUNG</v>
          </cell>
          <cell r="M95">
            <v>2.8634259258979E-2</v>
          </cell>
          <cell r="N95">
            <v>41.23333333292976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https://search-rtdc-monitor-bjffxe2xuh6vdkpspy63sjmuny.us-east-1.es.amazonaws.com/_plugin/kibana/#/discover/Steve-Slow-Train-Analysis-(2080s-and-2083s)?_g=(refreshInterval:(display:Off,section:0,value:0),time:(from:'2016-08-01 12:41:48-0600',mode:absolute,to:'2016-08-01 15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5" t="str">
            <v>N</v>
          </cell>
          <cell r="X95">
            <v>1</v>
          </cell>
          <cell r="Y95">
            <v>4.8599999999999997E-2</v>
          </cell>
          <cell r="Z95">
            <v>23.330100000000002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0181-01</v>
          </cell>
          <cell r="AE9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96">
          <cell r="A96" t="str">
            <v>182-01</v>
          </cell>
          <cell r="B96">
            <v>4012</v>
          </cell>
          <cell r="C96" t="str">
            <v>DE.1.0.7.0</v>
          </cell>
          <cell r="D96" t="str">
            <v>204:232990</v>
          </cell>
          <cell r="E96">
            <v>42583.605775462966</v>
          </cell>
          <cell r="F96">
            <v>42583.607523148145</v>
          </cell>
          <cell r="G96">
            <v>2</v>
          </cell>
          <cell r="H96" t="str">
            <v>204:163</v>
          </cell>
          <cell r="I96">
            <v>42583.641944444447</v>
          </cell>
          <cell r="J96">
            <v>0</v>
          </cell>
          <cell r="K96" t="str">
            <v>4011/4012</v>
          </cell>
          <cell r="L96" t="str">
            <v>YOUNG</v>
          </cell>
          <cell r="M96">
            <v>3.4421296302753035E-2</v>
          </cell>
          <cell r="N96">
            <v>49.56666667596437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https://search-rtdc-monitor-bjffxe2xuh6vdkpspy63sjmuny.us-east-1.es.amazonaws.com/_plugin/kibana/#/discover/Steve-Slow-Train-Analysis-(2080s-and-2083s)?_g=(refreshInterval:(display:Off,section:0,value:0),time:(from:'2016-08-01 13:32:19-0600',mode:absolute,to:'2016-08-01 16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1.6299999999999999E-2</v>
          </cell>
          <cell r="AA96">
            <v>23.282699999999998</v>
          </cell>
          <cell r="AB96" t="e">
            <v>#N/A</v>
          </cell>
          <cell r="AC96" t="e">
            <v>#N/A</v>
          </cell>
          <cell r="AD96" t="str">
            <v>0182-01</v>
          </cell>
          <cell r="AE9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97">
          <cell r="A97" t="str">
            <v>183-01</v>
          </cell>
          <cell r="B97">
            <v>4009</v>
          </cell>
          <cell r="C97" t="str">
            <v>DE.1.0.7.0</v>
          </cell>
          <cell r="D97" t="str">
            <v>204:546</v>
          </cell>
          <cell r="E97">
            <v>42583.581446759257</v>
          </cell>
          <cell r="F97">
            <v>42583.582453703704</v>
          </cell>
          <cell r="G97">
            <v>1</v>
          </cell>
          <cell r="H97" t="str">
            <v>204:233338</v>
          </cell>
          <cell r="I97">
            <v>42583.611990740741</v>
          </cell>
          <cell r="J97">
            <v>3</v>
          </cell>
          <cell r="K97" t="str">
            <v>4009/4010</v>
          </cell>
          <cell r="L97" t="str">
            <v>STORY</v>
          </cell>
          <cell r="M97">
            <v>2.9537037036789116E-2</v>
          </cell>
          <cell r="N97">
            <v>42.533333332976326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7" t="str">
            <v>N</v>
          </cell>
          <cell r="X97">
            <v>1</v>
          </cell>
          <cell r="Y97">
            <v>5.4600000000000003E-2</v>
          </cell>
          <cell r="Z97">
            <v>23.3338</v>
          </cell>
          <cell r="AA97">
            <v>23.279199999999999</v>
          </cell>
          <cell r="AB97" t="e">
            <v>#N/A</v>
          </cell>
          <cell r="AC97" t="e">
            <v>#N/A</v>
          </cell>
          <cell r="AD97" t="str">
            <v>0183-01</v>
          </cell>
          <cell r="AE97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98">
          <cell r="A98" t="str">
            <v>184-01</v>
          </cell>
          <cell r="B98">
            <v>4010</v>
          </cell>
          <cell r="C98" t="str">
            <v>DE.1.0.7.0</v>
          </cell>
          <cell r="D98" t="str">
            <v>204:233017</v>
          </cell>
          <cell r="E98">
            <v>42583.618634259263</v>
          </cell>
          <cell r="F98">
            <v>42583.620127314818</v>
          </cell>
          <cell r="G98">
            <v>2</v>
          </cell>
          <cell r="H98" t="str">
            <v>204:143</v>
          </cell>
          <cell r="I98">
            <v>42583.650949074072</v>
          </cell>
          <cell r="J98">
            <v>2</v>
          </cell>
          <cell r="K98" t="str">
            <v>4009/4010</v>
          </cell>
          <cell r="L98" t="str">
            <v>STORY</v>
          </cell>
          <cell r="M98">
            <v>3.0821759253740311E-2</v>
          </cell>
          <cell r="N98">
            <v>44.383333325386047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8" t="str">
            <v>N</v>
          </cell>
          <cell r="X98">
            <v>1</v>
          </cell>
          <cell r="Y98">
            <v>23.3017</v>
          </cell>
          <cell r="Z98">
            <v>1.43E-2</v>
          </cell>
          <cell r="AA98">
            <v>23.287400000000002</v>
          </cell>
          <cell r="AB98">
            <v>33257</v>
          </cell>
          <cell r="AC98" t="str">
            <v>GRADE CROSSING</v>
          </cell>
          <cell r="AD98" t="str">
            <v>0184-01</v>
          </cell>
          <cell r="AE98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99">
          <cell r="A99" t="str">
            <v>185-01</v>
          </cell>
          <cell r="B99">
            <v>4029</v>
          </cell>
          <cell r="C99" t="str">
            <v>DE.1.0.7.0</v>
          </cell>
          <cell r="D99" t="str">
            <v>204:478</v>
          </cell>
          <cell r="E99">
            <v>42583.590567129628</v>
          </cell>
          <cell r="F99">
            <v>42583.591574074075</v>
          </cell>
          <cell r="G99">
            <v>1</v>
          </cell>
          <cell r="H99" t="str">
            <v>204:233282</v>
          </cell>
          <cell r="I99">
            <v>42583.618923611109</v>
          </cell>
          <cell r="J99">
            <v>0</v>
          </cell>
          <cell r="K99" t="str">
            <v>4029/4030</v>
          </cell>
          <cell r="L99" t="str">
            <v>DE LA ROSA</v>
          </cell>
          <cell r="M99">
            <v>2.7349537034751847E-2</v>
          </cell>
          <cell r="N99">
            <v>39.38333333004266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https://search-rtdc-monitor-bjffxe2xuh6vdkpspy63sjmuny.us-east-1.es.amazonaws.com/_plugin/kibana/#/discover/Steve-Slow-Train-Analysis-(2080s-and-2083s)?_g=(refreshInterval:(display:Off,section:0,value:0),time:(from:'2016-08-01 13:10:25-0600',mode:absolute,to:'2016-08-01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4.7800000000000002E-2</v>
          </cell>
          <cell r="Z99">
            <v>23.328199999999999</v>
          </cell>
          <cell r="AA99">
            <v>23.2804</v>
          </cell>
          <cell r="AB99" t="e">
            <v>#N/A</v>
          </cell>
          <cell r="AC99" t="e">
            <v>#N/A</v>
          </cell>
          <cell r="AD99" t="str">
            <v>0185-01</v>
          </cell>
          <cell r="AE99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00">
          <cell r="A100" t="str">
            <v>186-01</v>
          </cell>
          <cell r="B100">
            <v>4030</v>
          </cell>
          <cell r="C100" t="str">
            <v>DE.1.0.7.0</v>
          </cell>
          <cell r="D100" t="str">
            <v>204:232977</v>
          </cell>
          <cell r="E100">
            <v>42583.628553240742</v>
          </cell>
          <cell r="F100">
            <v>42583.629421296297</v>
          </cell>
          <cell r="G100">
            <v>1</v>
          </cell>
          <cell r="H100" t="str">
            <v>204:163</v>
          </cell>
          <cell r="I100">
            <v>42583.659687500003</v>
          </cell>
          <cell r="J100">
            <v>0</v>
          </cell>
          <cell r="K100" t="str">
            <v>4029/4030</v>
          </cell>
          <cell r="L100" t="str">
            <v>DE LA ROSA</v>
          </cell>
          <cell r="M100">
            <v>3.0266203706560191E-2</v>
          </cell>
          <cell r="N100">
            <v>43.583333337446675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https://search-rtdc-monitor-bjffxe2xuh6vdkpspy63sjmuny.us-east-1.es.amazonaws.com/_plugin/kibana/#/discover/Steve-Slow-Train-Analysis-(2080s-and-2083s)?_g=(refreshInterval:(display:Off,section:0,value:0),time:(from:'2016-08-01 14:05:07-0600',mode:absolute,to:'2016-08-01 16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1.6299999999999999E-2</v>
          </cell>
          <cell r="AA100">
            <v>23.281399999999998</v>
          </cell>
          <cell r="AB100" t="e">
            <v>#N/A</v>
          </cell>
          <cell r="AC100" t="e">
            <v>#N/A</v>
          </cell>
          <cell r="AD100" t="str">
            <v>0186-01</v>
          </cell>
          <cell r="AE100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01">
          <cell r="A101" t="str">
            <v>187-01</v>
          </cell>
          <cell r="B101">
            <v>4016</v>
          </cell>
          <cell r="C101" t="str">
            <v>DE.1.0.7.0</v>
          </cell>
          <cell r="D101" t="str">
            <v>204:449</v>
          </cell>
          <cell r="E101">
            <v>42583.603217592594</v>
          </cell>
          <cell r="F101">
            <v>42583.604432870372</v>
          </cell>
          <cell r="G101">
            <v>1</v>
          </cell>
          <cell r="H101" t="str">
            <v>204:233293</v>
          </cell>
          <cell r="I101">
            <v>42583.630636574075</v>
          </cell>
          <cell r="J101">
            <v>0</v>
          </cell>
          <cell r="K101" t="str">
            <v>4015/4016</v>
          </cell>
          <cell r="L101" t="str">
            <v>STEWART</v>
          </cell>
          <cell r="M101">
            <v>2.6203703702776693E-2</v>
          </cell>
          <cell r="N101">
            <v>37.733333331998438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https://search-rtdc-monitor-bjffxe2xuh6vdkpspy63sjmuny.us-east-1.es.amazonaws.com/_plugin/kibana/#/discover/Steve-Slow-Train-Analysis-(2080s-and-2083s)?_g=(refreshInterval:(display:Off,section:0,value:0),time:(from:'2016-08-01 13:28:38-0600',mode:absolute,to:'2016-08-01 16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1" t="str">
            <v>N</v>
          </cell>
          <cell r="X101">
            <v>1</v>
          </cell>
          <cell r="Y101">
            <v>4.4900000000000002E-2</v>
          </cell>
          <cell r="Z101">
            <v>23.3293</v>
          </cell>
          <cell r="AA101">
            <v>23.284400000000002</v>
          </cell>
          <cell r="AB101" t="e">
            <v>#N/A</v>
          </cell>
          <cell r="AC101" t="e">
            <v>#N/A</v>
          </cell>
          <cell r="AD101" t="str">
            <v>0187-01</v>
          </cell>
          <cell r="AE101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02">
          <cell r="A102" t="str">
            <v>188-01</v>
          </cell>
          <cell r="B102">
            <v>4015</v>
          </cell>
          <cell r="C102" t="str">
            <v>DE.1.0.7.0</v>
          </cell>
          <cell r="D102" t="str">
            <v>204:232993</v>
          </cell>
          <cell r="E102">
            <v>42583.640127314815</v>
          </cell>
          <cell r="F102">
            <v>42583.640925925924</v>
          </cell>
          <cell r="G102">
            <v>1</v>
          </cell>
          <cell r="H102" t="str">
            <v>204:160</v>
          </cell>
          <cell r="I102">
            <v>42583.672256944446</v>
          </cell>
          <cell r="J102">
            <v>1</v>
          </cell>
          <cell r="K102" t="str">
            <v>4015/4016</v>
          </cell>
          <cell r="L102" t="str">
            <v>STEWART</v>
          </cell>
          <cell r="M102">
            <v>3.1331018522905651E-2</v>
          </cell>
          <cell r="N102">
            <v>45.116666672984138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2" t="str">
            <v>N</v>
          </cell>
          <cell r="X102">
            <v>1</v>
          </cell>
          <cell r="Y102">
            <v>23.299299999999999</v>
          </cell>
          <cell r="Z102">
            <v>1.6E-2</v>
          </cell>
          <cell r="AA102">
            <v>23.283300000000001</v>
          </cell>
          <cell r="AB102">
            <v>128462</v>
          </cell>
          <cell r="AC102" t="str">
            <v>GRADE CROSSING</v>
          </cell>
          <cell r="AD102" t="str">
            <v>0188-01</v>
          </cell>
          <cell r="AE102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03">
          <cell r="A103" t="str">
            <v>189-01</v>
          </cell>
          <cell r="B103">
            <v>4044</v>
          </cell>
          <cell r="C103" t="str">
            <v>DE.1.0.7.0</v>
          </cell>
          <cell r="D103" t="str">
            <v>204:460</v>
          </cell>
          <cell r="E103">
            <v>42583.61278935185</v>
          </cell>
          <cell r="F103">
            <v>42583.613993055558</v>
          </cell>
          <cell r="G103">
            <v>1</v>
          </cell>
          <cell r="H103" t="str">
            <v>204:233255</v>
          </cell>
          <cell r="I103">
            <v>42583.644918981481</v>
          </cell>
          <cell r="J103">
            <v>1</v>
          </cell>
          <cell r="K103" t="str">
            <v>4043/4044</v>
          </cell>
          <cell r="L103" t="str">
            <v>KILLION</v>
          </cell>
          <cell r="M103">
            <v>3.0925925922929309E-2</v>
          </cell>
          <cell r="N103">
            <v>44.533333329018205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https://search-rtdc-monitor-bjffxe2xuh6vdkpspy63sjmuny.us-east-1.es.amazonaws.com/_plugin/kibana/#/discover/Steve-Slow-Train-Analysis-(2080s-and-2083s)?_g=(refreshInterval:(display:Off,section:0,value:0),time:(from:'2016-08-01 13:42:25-0600',mode:absolute,to:'2016-08-01 16:28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4.5999999999999999E-2</v>
          </cell>
          <cell r="Z103">
            <v>23.325500000000002</v>
          </cell>
          <cell r="AA103">
            <v>23.279500000000002</v>
          </cell>
          <cell r="AB103" t="e">
            <v>#N/A</v>
          </cell>
          <cell r="AC103" t="e">
            <v>#N/A</v>
          </cell>
          <cell r="AD103" t="str">
            <v>0189-01</v>
          </cell>
          <cell r="AE103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04">
          <cell r="A104" t="str">
            <v>190-01</v>
          </cell>
          <cell r="B104">
            <v>4043</v>
          </cell>
          <cell r="C104" t="str">
            <v>DE.1.0.7.0</v>
          </cell>
          <cell r="D104" t="str">
            <v>204:232959</v>
          </cell>
          <cell r="E104">
            <v>42583.647002314814</v>
          </cell>
          <cell r="F104">
            <v>42583.648298611108</v>
          </cell>
          <cell r="G104">
            <v>1</v>
          </cell>
          <cell r="H104" t="str">
            <v>204:165</v>
          </cell>
          <cell r="I104">
            <v>42583.681828703702</v>
          </cell>
          <cell r="J104">
            <v>1</v>
          </cell>
          <cell r="K104" t="str">
            <v>4043/4044</v>
          </cell>
          <cell r="L104" t="str">
            <v>KILLION</v>
          </cell>
          <cell r="M104">
            <v>3.3530092594446614E-2</v>
          </cell>
          <cell r="N104">
            <v>48.283333336003125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https://search-rtdc-monitor-bjffxe2xuh6vdkpspy63sjmuny.us-east-1.es.amazonaws.com/_plugin/kibana/#/discover/Steve-Slow-Train-Analysis-(2080s-and-2083s)?_g=(refreshInterval:(display:Off,section:0,value:0),time:(from:'2016-08-01 14:31:41-0600',mode:absolute,to:'2016-08-01 17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23.2959</v>
          </cell>
          <cell r="Z104">
            <v>1.6500000000000001E-2</v>
          </cell>
          <cell r="AA104">
            <v>23.279399999999999</v>
          </cell>
          <cell r="AB104" t="e">
            <v>#N/A</v>
          </cell>
          <cell r="AC104" t="e">
            <v>#N/A</v>
          </cell>
          <cell r="AD104" t="str">
            <v>0190-01</v>
          </cell>
          <cell r="AE104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05">
          <cell r="A105" t="str">
            <v>191-01</v>
          </cell>
          <cell r="B105">
            <v>4027</v>
          </cell>
          <cell r="C105" t="str">
            <v>DE.1.0.7.0</v>
          </cell>
          <cell r="D105" t="str">
            <v>204:457</v>
          </cell>
          <cell r="E105">
            <v>42583.623206018521</v>
          </cell>
          <cell r="F105">
            <v>42583.624155092592</v>
          </cell>
          <cell r="G105">
            <v>1</v>
          </cell>
          <cell r="H105" t="str">
            <v>204:233331</v>
          </cell>
          <cell r="I105">
            <v>42583.651354166665</v>
          </cell>
          <cell r="J105">
            <v>0</v>
          </cell>
          <cell r="K105" t="str">
            <v>4027/4028</v>
          </cell>
          <cell r="L105" t="str">
            <v>OUN</v>
          </cell>
          <cell r="M105">
            <v>2.7199074072996154E-2</v>
          </cell>
          <cell r="N105">
            <v>39.166666665114462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https://search-rtdc-monitor-bjffxe2xuh6vdkpspy63sjmuny.us-east-1.es.amazonaws.com/_plugin/kibana/#/discover/Steve-Slow-Train-Analysis-(2080s-and-2083s)?_g=(refreshInterval:(display:Off,section:0,value:0),time:(from:'2016-08-01 13:57:25-0600',mode:absolute,to:'2016-08-01 16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4.5699999999999998E-2</v>
          </cell>
          <cell r="Z105">
            <v>23.333100000000002</v>
          </cell>
          <cell r="AA105">
            <v>23.287400000000002</v>
          </cell>
          <cell r="AB105" t="e">
            <v>#N/A</v>
          </cell>
          <cell r="AC105" t="e">
            <v>#N/A</v>
          </cell>
          <cell r="AD105" t="str">
            <v>0191-01</v>
          </cell>
          <cell r="AE105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06">
          <cell r="A106" t="str">
            <v>192-01</v>
          </cell>
          <cell r="B106">
            <v>4028</v>
          </cell>
          <cell r="C106" t="str">
            <v>DE.1.0.7.0</v>
          </cell>
          <cell r="D106" t="str">
            <v>204:233027</v>
          </cell>
          <cell r="E106">
            <v>42583.661215277774</v>
          </cell>
          <cell r="F106">
            <v>42583.662048611113</v>
          </cell>
          <cell r="G106">
            <v>1</v>
          </cell>
          <cell r="H106" t="str">
            <v>204:154</v>
          </cell>
          <cell r="I106">
            <v>42583.694189814814</v>
          </cell>
          <cell r="J106">
            <v>0</v>
          </cell>
          <cell r="K106" t="str">
            <v>4027/4028</v>
          </cell>
          <cell r="L106" t="str">
            <v>OUN</v>
          </cell>
          <cell r="M106">
            <v>3.2141203701030463E-2</v>
          </cell>
          <cell r="N106">
            <v>46.283333329483867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https://search-rtdc-monitor-bjffxe2xuh6vdkpspy63sjmuny.us-east-1.es.amazonaws.com/_plugin/kibana/#/discover/Steve-Slow-Train-Analysis-(2080s-and-2083s)?_g=(refreshInterval:(display:Off,section:0,value:0),time:(from:'2016-08-01 14:52:09-0600',mode:absolute,to:'2016-08-01 17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23.302700000000002</v>
          </cell>
          <cell r="Z106">
            <v>1.54E-2</v>
          </cell>
          <cell r="AA106">
            <v>23.287300000000002</v>
          </cell>
          <cell r="AB106" t="e">
            <v>#N/A</v>
          </cell>
          <cell r="AC106" t="e">
            <v>#N/A</v>
          </cell>
          <cell r="AD106" t="str">
            <v>0192-01</v>
          </cell>
          <cell r="AE106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07">
          <cell r="A107" t="str">
            <v>193-01</v>
          </cell>
          <cell r="B107">
            <v>4014</v>
          </cell>
          <cell r="C107" t="str">
            <v>DE.1.0.7.0</v>
          </cell>
          <cell r="D107" t="str">
            <v>204:460</v>
          </cell>
          <cell r="E107">
            <v>42583.634710648148</v>
          </cell>
          <cell r="F107">
            <v>42583.635601851849</v>
          </cell>
          <cell r="G107">
            <v>1</v>
          </cell>
          <cell r="H107" t="str">
            <v>204:233261</v>
          </cell>
          <cell r="I107">
            <v>42583.661423611113</v>
          </cell>
          <cell r="J107">
            <v>0</v>
          </cell>
          <cell r="K107" t="str">
            <v>4013/4014</v>
          </cell>
          <cell r="L107" t="str">
            <v>MAYBERRY</v>
          </cell>
          <cell r="M107">
            <v>2.5821759263635613E-2</v>
          </cell>
          <cell r="N107">
            <v>37.183333339635283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https://search-rtdc-monitor-bjffxe2xuh6vdkpspy63sjmuny.us-east-1.es.amazonaws.com/_plugin/kibana/#/discover/Steve-Slow-Train-Analysis-(2080s-and-2083s)?_g=(refreshInterval:(display:Off,section:0,value:0),time:(from:'2016-08-01 14:13:59-0600',mode:absolute,to:'2016-08-01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23.3261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0193-01</v>
          </cell>
          <cell r="AE107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08">
          <cell r="A108" t="str">
            <v>194-01</v>
          </cell>
          <cell r="B108">
            <v>4013</v>
          </cell>
          <cell r="C108" t="str">
            <v>DE.1.0.7.0</v>
          </cell>
          <cell r="D108" t="str">
            <v>204:232963</v>
          </cell>
          <cell r="E108">
            <v>42583.671643518515</v>
          </cell>
          <cell r="F108">
            <v>42583.672453703701</v>
          </cell>
          <cell r="G108">
            <v>1</v>
          </cell>
          <cell r="H108" t="str">
            <v>204:143</v>
          </cell>
          <cell r="I108">
            <v>42583.702118055553</v>
          </cell>
          <cell r="J108">
            <v>0</v>
          </cell>
          <cell r="K108" t="str">
            <v>4013/4014</v>
          </cell>
          <cell r="L108" t="str">
            <v>MAYBERRY</v>
          </cell>
          <cell r="M108">
            <v>2.9664351852261461E-2</v>
          </cell>
          <cell r="N108">
            <v>42.716666667256504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https://search-rtdc-monitor-bjffxe2xuh6vdkpspy63sjmuny.us-east-1.es.amazonaws.com/_plugin/kibana/#/discover/Steve-Slow-Train-Analysis-(2080s-and-2083s)?_g=(refreshInterval:(display:Off,section:0,value:0),time:(from:'2016-08-01 15:07:10-0600',mode:absolute,to:'2016-08-01 17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1.43E-2</v>
          </cell>
          <cell r="AA108">
            <v>23.282</v>
          </cell>
          <cell r="AB108" t="e">
            <v>#N/A</v>
          </cell>
          <cell r="AC108" t="e">
            <v>#N/A</v>
          </cell>
          <cell r="AD108" t="str">
            <v>0194-01</v>
          </cell>
          <cell r="AE108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09">
          <cell r="A109" t="str">
            <v>195-01</v>
          </cell>
          <cell r="B109">
            <v>4011</v>
          </cell>
          <cell r="C109" t="str">
            <v>DE.1.0.7.0</v>
          </cell>
          <cell r="D109" t="str">
            <v>204:457</v>
          </cell>
          <cell r="E109">
            <v>42583.643437500003</v>
          </cell>
          <cell r="F109">
            <v>42583.644606481481</v>
          </cell>
          <cell r="G109">
            <v>1</v>
          </cell>
          <cell r="H109" t="str">
            <v>204:233315</v>
          </cell>
          <cell r="I109">
            <v>42583.67423611111</v>
          </cell>
          <cell r="J109">
            <v>0</v>
          </cell>
          <cell r="K109" t="str">
            <v>4011/4012</v>
          </cell>
          <cell r="L109" t="str">
            <v>YOUNG</v>
          </cell>
          <cell r="M109">
            <v>2.9629629629198462E-2</v>
          </cell>
          <cell r="N109">
            <v>42.666666666045785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https://search-rtdc-monitor-bjffxe2xuh6vdkpspy63sjmuny.us-east-1.es.amazonaws.com/_plugin/kibana/#/discover/Steve-Slow-Train-Analysis-(2080s-and-2083s)?_g=(refreshInterval:(display:Off,section:0,value:0),time:(from:'2016-08-01 14:26:33-0600',mode:absolute,to:'2016-08-01 17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9" t="str">
            <v>N</v>
          </cell>
          <cell r="X109">
            <v>1</v>
          </cell>
          <cell r="Y109">
            <v>4.5699999999999998E-2</v>
          </cell>
          <cell r="Z109">
            <v>23.331499999999998</v>
          </cell>
          <cell r="AA109">
            <v>23.285799999999998</v>
          </cell>
          <cell r="AB109" t="e">
            <v>#N/A</v>
          </cell>
          <cell r="AC109" t="e">
            <v>#N/A</v>
          </cell>
          <cell r="AD109" t="str">
            <v>0195-01</v>
          </cell>
          <cell r="AE109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10">
          <cell r="A110" t="str">
            <v>196-01</v>
          </cell>
          <cell r="B110">
            <v>4012</v>
          </cell>
          <cell r="C110" t="str">
            <v>DE.1.0.7.0</v>
          </cell>
          <cell r="D110" t="str">
            <v>204:233004</v>
          </cell>
          <cell r="E110">
            <v>42583.677129629628</v>
          </cell>
          <cell r="F110">
            <v>42583.678159722222</v>
          </cell>
          <cell r="G110">
            <v>1</v>
          </cell>
          <cell r="H110" t="str">
            <v>204:180</v>
          </cell>
          <cell r="I110">
            <v>42583.714375000003</v>
          </cell>
          <cell r="J110">
            <v>1</v>
          </cell>
          <cell r="K110" t="str">
            <v>4011/4012</v>
          </cell>
          <cell r="L110" t="str">
            <v>YOUNG</v>
          </cell>
          <cell r="M110">
            <v>3.6215277781593613E-2</v>
          </cell>
          <cell r="N110">
            <v>52.150000005494803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https://search-rtdc-monitor-bjffxe2xuh6vdkpspy63sjmuny.us-east-1.es.amazonaws.com/_plugin/kibana/#/discover/Steve-Slow-Train-Analysis-(2080s-and-2083s)?_g=(refreshInterval:(display:Off,section:0,value:0),time:(from:'2016-08-01 15:15:04-0600',mode:absolute,to:'2016-08-01 18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0" t="str">
            <v>N</v>
          </cell>
          <cell r="X110">
            <v>1</v>
          </cell>
          <cell r="Y110">
            <v>23.3004</v>
          </cell>
          <cell r="Z110">
            <v>1.7999999999999999E-2</v>
          </cell>
          <cell r="AA110">
            <v>23.282399999999999</v>
          </cell>
          <cell r="AB110" t="e">
            <v>#N/A</v>
          </cell>
          <cell r="AC110" t="e">
            <v>#N/A</v>
          </cell>
          <cell r="AD110" t="str">
            <v>0196-01</v>
          </cell>
          <cell r="AE110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11">
          <cell r="A111" t="str">
            <v>197-01</v>
          </cell>
          <cell r="B111">
            <v>4009</v>
          </cell>
          <cell r="C111" t="str">
            <v>DE.1.0.7.0</v>
          </cell>
          <cell r="D111" t="str">
            <v>204:453</v>
          </cell>
          <cell r="E111">
            <v>42583.652326388888</v>
          </cell>
          <cell r="F111">
            <v>42583.653368055559</v>
          </cell>
          <cell r="G111">
            <v>1</v>
          </cell>
          <cell r="H111" t="str">
            <v>204:233374</v>
          </cell>
          <cell r="I111">
            <v>42583.681342592594</v>
          </cell>
          <cell r="J111">
            <v>0</v>
          </cell>
          <cell r="K111" t="str">
            <v>4009/4010</v>
          </cell>
          <cell r="L111" t="str">
            <v>STORY</v>
          </cell>
          <cell r="M111">
            <v>2.7974537035333924E-2</v>
          </cell>
          <cell r="N111">
            <v>40.283333330880851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https://search-rtdc-monitor-bjffxe2xuh6vdkpspy63sjmuny.us-east-1.es.amazonaws.com/_plugin/kibana/#/discover/Steve-Slow-Train-Analysis-(2080s-and-2083s)?_g=(refreshInterval:(display:Off,section:0,value:0),time:(from:'2016-08-01 14:39:21-0600',mode:absolute,to:'2016-08-01 17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1" t="str">
            <v>N</v>
          </cell>
          <cell r="X111">
            <v>1</v>
          </cell>
          <cell r="Y111">
            <v>4.53E-2</v>
          </cell>
          <cell r="Z111">
            <v>23.337399999999999</v>
          </cell>
          <cell r="AA111">
            <v>23.292099999999998</v>
          </cell>
          <cell r="AB111" t="e">
            <v>#N/A</v>
          </cell>
          <cell r="AC111" t="e">
            <v>#N/A</v>
          </cell>
          <cell r="AD111" t="str">
            <v>0197-01</v>
          </cell>
          <cell r="AE111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12">
          <cell r="A112" t="str">
            <v>198-01</v>
          </cell>
          <cell r="B112">
            <v>4010</v>
          </cell>
          <cell r="C112" t="str">
            <v>DE.1.0.7.0</v>
          </cell>
          <cell r="D112" t="str">
            <v>204:233057</v>
          </cell>
          <cell r="E112">
            <v>42583.690150462964</v>
          </cell>
          <cell r="F112">
            <v>42583.691250000003</v>
          </cell>
          <cell r="G112">
            <v>1</v>
          </cell>
          <cell r="H112" t="str">
            <v>204:114</v>
          </cell>
          <cell r="I112">
            <v>42583.723217592589</v>
          </cell>
          <cell r="J112">
            <v>0</v>
          </cell>
          <cell r="K112" t="str">
            <v>4009/4010</v>
          </cell>
          <cell r="L112" t="str">
            <v>STORY</v>
          </cell>
          <cell r="M112">
            <v>3.1967592585715465E-2</v>
          </cell>
          <cell r="N112">
            <v>46.03333332343027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https://search-rtdc-monitor-bjffxe2xuh6vdkpspy63sjmuny.us-east-1.es.amazonaws.com/_plugin/kibana/#/discover/Steve-Slow-Train-Analysis-(2080s-and-2083s)?_g=(refreshInterval:(display:Off,section:0,value:0),time:(from:'2016-08-01 15:33:49-0600',mode:absolute,to:'2016-08-01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2" t="str">
            <v>N</v>
          </cell>
          <cell r="X112">
            <v>1</v>
          </cell>
          <cell r="Y112">
            <v>23.305700000000002</v>
          </cell>
          <cell r="Z112">
            <v>1.14E-2</v>
          </cell>
          <cell r="AA112">
            <v>23.294300000000003</v>
          </cell>
          <cell r="AB112" t="e">
            <v>#N/A</v>
          </cell>
          <cell r="AC112" t="e">
            <v>#N/A</v>
          </cell>
          <cell r="AD112" t="str">
            <v>0198-01</v>
          </cell>
          <cell r="AE112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13">
          <cell r="A113" t="str">
            <v>199-01</v>
          </cell>
          <cell r="B113">
            <v>4029</v>
          </cell>
          <cell r="C113" t="str">
            <v>DE.1.0.7.0</v>
          </cell>
          <cell r="D113" t="str">
            <v>204:491</v>
          </cell>
          <cell r="E113">
            <v>42583.666435185187</v>
          </cell>
          <cell r="F113">
            <v>42583.667210648149</v>
          </cell>
          <cell r="G113">
            <v>1</v>
          </cell>
          <cell r="H113" t="str">
            <v>204:233310</v>
          </cell>
          <cell r="I113">
            <v>42583.692233796297</v>
          </cell>
          <cell r="J113">
            <v>0</v>
          </cell>
          <cell r="K113" t="str">
            <v>4029/4030</v>
          </cell>
          <cell r="L113" t="str">
            <v>DE LA ROSA</v>
          </cell>
          <cell r="M113">
            <v>2.5023148147738539E-2</v>
          </cell>
          <cell r="N113">
            <v>36.033333332743496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https://search-rtdc-monitor-bjffxe2xuh6vdkpspy63sjmuny.us-east-1.es.amazonaws.com/_plugin/kibana/#/discover/Steve-Slow-Train-Analysis-(2080s-and-2083s)?_g=(refreshInterval:(display:Off,section:0,value:0),time:(from:'2016-08-01 14:59:40-0600',mode:absolute,to:'2016-08-01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4.9099999999999998E-2</v>
          </cell>
          <cell r="Z113">
            <v>23.331</v>
          </cell>
          <cell r="AA113">
            <v>23.2819</v>
          </cell>
          <cell r="AB113" t="e">
            <v>#N/A</v>
          </cell>
          <cell r="AC113" t="e">
            <v>#N/A</v>
          </cell>
          <cell r="AD113" t="str">
            <v>0199-01</v>
          </cell>
          <cell r="AE11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14">
          <cell r="A114" t="str">
            <v>200-01</v>
          </cell>
          <cell r="B114">
            <v>4030</v>
          </cell>
          <cell r="C114" t="str">
            <v>DE.1.0.7.0</v>
          </cell>
          <cell r="D114" t="str">
            <v>204:232993</v>
          </cell>
          <cell r="E114">
            <v>42583.701770833337</v>
          </cell>
          <cell r="F114">
            <v>42583.702650462961</v>
          </cell>
          <cell r="G114">
            <v>1</v>
          </cell>
          <cell r="H114" t="str">
            <v>204:161</v>
          </cell>
          <cell r="I114">
            <v>42583.73232638889</v>
          </cell>
          <cell r="J114">
            <v>0</v>
          </cell>
          <cell r="K114" t="str">
            <v>4029/4030</v>
          </cell>
          <cell r="L114" t="str">
            <v>DE LA ROSA</v>
          </cell>
          <cell r="M114">
            <v>2.9675925929041114E-2</v>
          </cell>
          <cell r="N114">
            <v>42.733333337819204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https://search-rtdc-monitor-bjffxe2xuh6vdkpspy63sjmuny.us-east-1.es.amazonaws.com/_plugin/kibana/#/discover/Steve-Slow-Train-Analysis-(2080s-and-2083s)?_g=(refreshInterval:(display:Off,section:0,value:0),time:(from:'2016-08-01 15:50:33-0600',mode:absolute,to:'2016-08-01 18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23.299299999999999</v>
          </cell>
          <cell r="Z114">
            <v>1.61E-2</v>
          </cell>
          <cell r="AA114">
            <v>23.283199999999997</v>
          </cell>
          <cell r="AB114" t="e">
            <v>#N/A</v>
          </cell>
          <cell r="AC114" t="e">
            <v>#N/A</v>
          </cell>
          <cell r="AD114" t="str">
            <v>0200-01</v>
          </cell>
          <cell r="AE11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15">
          <cell r="A115" t="str">
            <v>201-01</v>
          </cell>
          <cell r="B115">
            <v>4016</v>
          </cell>
          <cell r="C115" t="str">
            <v>DE.1.0.7.0</v>
          </cell>
          <cell r="D115" t="str">
            <v>204:437</v>
          </cell>
          <cell r="E115">
            <v>42583.674872685187</v>
          </cell>
          <cell r="F115">
            <v>42583.675949074073</v>
          </cell>
          <cell r="G115">
            <v>1</v>
          </cell>
          <cell r="H115" t="str">
            <v>204:233297</v>
          </cell>
          <cell r="I115">
            <v>42583.703587962962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2.7638888888759539E-2</v>
          </cell>
          <cell r="N115">
            <v>39.799999999813735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https://search-rtdc-monitor-bjffxe2xuh6vdkpspy63sjmuny.us-east-1.es.amazonaws.com/_plugin/kibana/#/discover/Steve-Slow-Train-Analysis-(2080s-and-2083s)?_g=(refreshInterval:(display:Off,section:0,value:0),time:(from:'2016-08-01 15:11:49-0600',mode:absolute,to:'2016-08-01 17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5" t="str">
            <v>N</v>
          </cell>
          <cell r="X115">
            <v>1</v>
          </cell>
          <cell r="Y115">
            <v>4.3700000000000003E-2</v>
          </cell>
          <cell r="Z115">
            <v>23.329699999999999</v>
          </cell>
          <cell r="AA115">
            <v>23.285999999999998</v>
          </cell>
          <cell r="AB115" t="e">
            <v>#N/A</v>
          </cell>
          <cell r="AC115" t="e">
            <v>#N/A</v>
          </cell>
          <cell r="AD115" t="str">
            <v>0201-01</v>
          </cell>
          <cell r="AE11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16">
          <cell r="A116" t="str">
            <v>202-01</v>
          </cell>
          <cell r="B116">
            <v>4015</v>
          </cell>
          <cell r="C116" t="str">
            <v>DE.1.0.7.0</v>
          </cell>
          <cell r="D116" t="str">
            <v>204:232969</v>
          </cell>
          <cell r="E116">
            <v>42583.712997685187</v>
          </cell>
          <cell r="F116">
            <v>42583.713738425926</v>
          </cell>
          <cell r="G116">
            <v>1</v>
          </cell>
          <cell r="H116" t="str">
            <v>204:150</v>
          </cell>
          <cell r="I116">
            <v>42583.744525462964</v>
          </cell>
          <cell r="J116">
            <v>0</v>
          </cell>
          <cell r="K116" t="str">
            <v>4015/4016</v>
          </cell>
          <cell r="L116" t="str">
            <v>STEWART</v>
          </cell>
          <cell r="M116">
            <v>3.0787037037953269E-2</v>
          </cell>
          <cell r="N116">
            <v>44.333333334652707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https://search-rtdc-monitor-bjffxe2xuh6vdkpspy63sjmuny.us-east-1.es.amazonaws.com/_plugin/kibana/#/discover/Steve-Slow-Train-Analysis-(2080s-and-2083s)?_g=(refreshInterval:(display:Off,section:0,value:0),time:(from:'2016-08-01 16:06:43-0600',mode:absolute,to:'2016-08-01 18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6" t="str">
            <v>N</v>
          </cell>
          <cell r="X116">
            <v>1</v>
          </cell>
          <cell r="Y116">
            <v>23.296900000000001</v>
          </cell>
          <cell r="Z116">
            <v>1.4999999999999999E-2</v>
          </cell>
          <cell r="AA116">
            <v>23.2819</v>
          </cell>
          <cell r="AB116" t="e">
            <v>#N/A</v>
          </cell>
          <cell r="AC116" t="e">
            <v>#N/A</v>
          </cell>
          <cell r="AD116" t="str">
            <v>0202-01</v>
          </cell>
          <cell r="AE1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17">
          <cell r="A117" t="str">
            <v>203-01</v>
          </cell>
          <cell r="B117">
            <v>4044</v>
          </cell>
          <cell r="C117" t="str">
            <v>DE.1.0.7.0</v>
          </cell>
          <cell r="D117" t="str">
            <v>204:449</v>
          </cell>
          <cell r="E117">
            <v>42583.683622685188</v>
          </cell>
          <cell r="F117">
            <v>42583.684606481482</v>
          </cell>
          <cell r="G117">
            <v>1</v>
          </cell>
          <cell r="H117" t="str">
            <v>204:233244</v>
          </cell>
          <cell r="I117">
            <v>42583.713541666664</v>
          </cell>
          <cell r="J117">
            <v>2</v>
          </cell>
          <cell r="K117" t="str">
            <v>4043/4044</v>
          </cell>
          <cell r="L117" t="str">
            <v>KILLION</v>
          </cell>
          <cell r="M117">
            <v>2.8935185182490386E-2</v>
          </cell>
          <cell r="N117">
            <v>41.666666662786156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7" t="str">
            <v>N</v>
          </cell>
          <cell r="X117">
            <v>1</v>
          </cell>
          <cell r="Y117">
            <v>4.4900000000000002E-2</v>
          </cell>
          <cell r="Z117">
            <v>23.324400000000001</v>
          </cell>
          <cell r="AA117">
            <v>23.279500000000002</v>
          </cell>
          <cell r="AB117" t="e">
            <v>#N/A</v>
          </cell>
          <cell r="AC117" t="e">
            <v>#N/A</v>
          </cell>
          <cell r="AD117" t="str">
            <v>0203-01</v>
          </cell>
          <cell r="AE1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18">
          <cell r="A118" t="str">
            <v>204-01</v>
          </cell>
          <cell r="B118">
            <v>4043</v>
          </cell>
          <cell r="C118" t="str">
            <v>DE.1.0.7.0</v>
          </cell>
          <cell r="D118" t="str">
            <v>204:232928</v>
          </cell>
          <cell r="E118">
            <v>42583.720127314817</v>
          </cell>
          <cell r="F118">
            <v>42583.720995370371</v>
          </cell>
          <cell r="G118">
            <v>1</v>
          </cell>
          <cell r="H118" t="str">
            <v>204:223</v>
          </cell>
          <cell r="I118">
            <v>42583.754247685189</v>
          </cell>
          <cell r="J118">
            <v>1</v>
          </cell>
          <cell r="K118" t="str">
            <v>4043/4044</v>
          </cell>
          <cell r="L118" t="str">
            <v>KILLION</v>
          </cell>
          <cell r="M118">
            <v>3.3252314817218576E-2</v>
          </cell>
          <cell r="N118">
            <v>47.883333336794749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https://search-rtdc-monitor-bjffxe2xuh6vdkpspy63sjmuny.us-east-1.es.amazonaws.com/_plugin/kibana/#/discover/Steve-Slow-Train-Analysis-(2080s-and-2083s)?_g=(refreshInterval:(display:Off,section:0,value:0),time:(from:'2016-08-01 16:16:59-0600',mode:absolute,to:'2016-08-01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8" t="str">
            <v>N</v>
          </cell>
          <cell r="X118">
            <v>1</v>
          </cell>
          <cell r="Y118">
            <v>23.2928</v>
          </cell>
          <cell r="Z118">
            <v>2.23E-2</v>
          </cell>
          <cell r="AA118">
            <v>23.270499999999998</v>
          </cell>
          <cell r="AB118" t="e">
            <v>#N/A</v>
          </cell>
          <cell r="AC118" t="e">
            <v>#N/A</v>
          </cell>
          <cell r="AD118" t="str">
            <v>0204-01</v>
          </cell>
          <cell r="AE11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19">
          <cell r="A119" t="str">
            <v>205-01</v>
          </cell>
          <cell r="B119">
            <v>4027</v>
          </cell>
          <cell r="C119" t="str">
            <v>DE.1.0.7.0</v>
          </cell>
          <cell r="D119" t="str">
            <v>204:446</v>
          </cell>
          <cell r="E119">
            <v>42583.695763888885</v>
          </cell>
          <cell r="F119">
            <v>42583.696770833332</v>
          </cell>
          <cell r="G119">
            <v>1</v>
          </cell>
          <cell r="H119" t="str">
            <v>204:233234</v>
          </cell>
          <cell r="I119">
            <v>42583.724317129629</v>
          </cell>
          <cell r="J119">
            <v>0</v>
          </cell>
          <cell r="K119" t="str">
            <v>4027/4028</v>
          </cell>
          <cell r="L119" t="str">
            <v>OUN</v>
          </cell>
          <cell r="M119">
            <v>2.7546296296350192E-2</v>
          </cell>
          <cell r="N119">
            <v>39.666666666744277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https://search-rtdc-monitor-bjffxe2xuh6vdkpspy63sjmuny.us-east-1.es.amazonaws.com/_plugin/kibana/#/discover/Steve-Slow-Train-Analysis-(2080s-and-2083s)?_g=(refreshInterval:(display:Off,section:0,value:0),time:(from:'2016-08-01 15:41:54-0600',mode:absolute,to:'2016-08-01 18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4.4600000000000001E-2</v>
          </cell>
          <cell r="Z119">
            <v>23.323399999999999</v>
          </cell>
          <cell r="AA119">
            <v>23.2788</v>
          </cell>
          <cell r="AB119" t="e">
            <v>#N/A</v>
          </cell>
          <cell r="AC119" t="e">
            <v>#N/A</v>
          </cell>
          <cell r="AD119" t="str">
            <v>0205-01</v>
          </cell>
          <cell r="AE1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20">
          <cell r="A120" t="str">
            <v>206-01</v>
          </cell>
          <cell r="B120">
            <v>4028</v>
          </cell>
          <cell r="C120" t="str">
            <v>DE.1.0.7.0</v>
          </cell>
          <cell r="D120" t="str">
            <v>204:232917</v>
          </cell>
          <cell r="E120">
            <v>42583.733761574076</v>
          </cell>
          <cell r="F120">
            <v>42583.734571759262</v>
          </cell>
          <cell r="G120">
            <v>1</v>
          </cell>
          <cell r="H120" t="str">
            <v>204:160</v>
          </cell>
          <cell r="I120">
            <v>42583.764479166668</v>
          </cell>
          <cell r="J120">
            <v>0</v>
          </cell>
          <cell r="K120" t="str">
            <v>4027/4028</v>
          </cell>
          <cell r="L120" t="str">
            <v>OUN</v>
          </cell>
          <cell r="M120">
            <v>2.9907407406426501E-2</v>
          </cell>
          <cell r="N120">
            <v>43.066666665254161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https://search-rtdc-monitor-bjffxe2xuh6vdkpspy63sjmuny.us-east-1.es.amazonaws.com/_plugin/kibana/#/discover/Steve-Slow-Train-Analysis-(2080s-and-2083s)?_g=(refreshInterval:(display:Off,section:0,value:0),time:(from:'2016-08-01 16:36:37-0600',mode:absolute,to:'2016-08-01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1</v>
          </cell>
          <cell r="Y120">
            <v>23.291699999999999</v>
          </cell>
          <cell r="Z120">
            <v>1.6E-2</v>
          </cell>
          <cell r="AA120">
            <v>23.275700000000001</v>
          </cell>
          <cell r="AB120" t="e">
            <v>#N/A</v>
          </cell>
          <cell r="AC120" t="e">
            <v>#N/A</v>
          </cell>
          <cell r="AD120" t="str">
            <v>0206-01</v>
          </cell>
          <cell r="AE1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21">
          <cell r="A121" t="str">
            <v>207-01</v>
          </cell>
          <cell r="B121">
            <v>4014</v>
          </cell>
          <cell r="C121" t="str">
            <v>DE.1.0.7.0</v>
          </cell>
          <cell r="D121" t="str">
            <v>204:457</v>
          </cell>
          <cell r="E121">
            <v>42583.704687500001</v>
          </cell>
          <cell r="F121">
            <v>42583.706157407411</v>
          </cell>
          <cell r="G121">
            <v>2</v>
          </cell>
          <cell r="H121" t="str">
            <v>204:233297</v>
          </cell>
          <cell r="I121">
            <v>42583.734942129631</v>
          </cell>
          <cell r="J121">
            <v>2</v>
          </cell>
          <cell r="K121" t="str">
            <v>4013/4014</v>
          </cell>
          <cell r="L121" t="str">
            <v>MAYBERRY</v>
          </cell>
          <cell r="M121">
            <v>2.8784722220734693E-2</v>
          </cell>
          <cell r="N121">
            <v>41.449999997857958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1" t="str">
            <v>N</v>
          </cell>
          <cell r="X121">
            <v>1</v>
          </cell>
          <cell r="Y121">
            <v>4.5699999999999998E-2</v>
          </cell>
          <cell r="Z121">
            <v>23.329699999999999</v>
          </cell>
          <cell r="AA121">
            <v>23.283999999999999</v>
          </cell>
          <cell r="AB121">
            <v>17867</v>
          </cell>
          <cell r="AC121" t="str">
            <v>PERMANENT SPEED RESTRICTION</v>
          </cell>
          <cell r="AD121" t="str">
            <v>0207-01</v>
          </cell>
          <cell r="AE1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22">
          <cell r="A122" t="str">
            <v>208-01</v>
          </cell>
          <cell r="B122">
            <v>4013</v>
          </cell>
          <cell r="C122" t="str">
            <v>DE.1.0.7.0</v>
          </cell>
          <cell r="D122" t="str">
            <v>204:232985</v>
          </cell>
          <cell r="E122">
            <v>42583.737627314818</v>
          </cell>
          <cell r="F122">
            <v>42583.739768518521</v>
          </cell>
          <cell r="G122">
            <v>3</v>
          </cell>
          <cell r="H122" t="str">
            <v>204:156</v>
          </cell>
          <cell r="I122">
            <v>42583.777025462965</v>
          </cell>
          <cell r="J122">
            <v>0</v>
          </cell>
          <cell r="K122" t="str">
            <v>4013/4014</v>
          </cell>
          <cell r="L122" t="str">
            <v>MAYBERRY</v>
          </cell>
          <cell r="M122">
            <v>3.7256944444379769E-2</v>
          </cell>
          <cell r="N122">
            <v>53.649999999906868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https://search-rtdc-monitor-bjffxe2xuh6vdkpspy63sjmuny.us-east-1.es.amazonaws.com/_plugin/kibana/#/discover/Steve-Slow-Train-Analysis-(2080s-and-2083s)?_g=(refreshInterval:(display:Off,section:0,value:0),time:(from:'2016-08-01 16:42:11-0600',mode:absolute,to:'2016-08-01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2" t="str">
            <v>N</v>
          </cell>
          <cell r="X122">
            <v>1</v>
          </cell>
          <cell r="Y122">
            <v>23.298500000000001</v>
          </cell>
          <cell r="Z122">
            <v>1.5599999999999999E-2</v>
          </cell>
          <cell r="AA122">
            <v>23.282900000000001</v>
          </cell>
          <cell r="AB122" t="e">
            <v>#N/A</v>
          </cell>
          <cell r="AC122" t="e">
            <v>#N/A</v>
          </cell>
          <cell r="AD122" t="str">
            <v>0208-01</v>
          </cell>
          <cell r="AE1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23">
          <cell r="A123" t="str">
            <v>209-01</v>
          </cell>
          <cell r="B123">
            <v>4011</v>
          </cell>
          <cell r="C123" t="str">
            <v>DE.1.0.7.0</v>
          </cell>
          <cell r="D123" t="str">
            <v>204:489</v>
          </cell>
          <cell r="E123">
            <v>42583.71733796296</v>
          </cell>
          <cell r="F123">
            <v>42583.718900462962</v>
          </cell>
          <cell r="G123">
            <v>2</v>
          </cell>
          <cell r="H123" t="str">
            <v>204:233284</v>
          </cell>
          <cell r="I123">
            <v>42583.744328703702</v>
          </cell>
          <cell r="J123">
            <v>0</v>
          </cell>
          <cell r="K123" t="str">
            <v>4011/4012</v>
          </cell>
          <cell r="L123" t="str">
            <v>ROBINSON</v>
          </cell>
          <cell r="M123">
            <v>2.5428240740438923E-2</v>
          </cell>
          <cell r="N123">
            <v>36.616666666232049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https://search-rtdc-monitor-bjffxe2xuh6vdkpspy63sjmuny.us-east-1.es.amazonaws.com/_plugin/kibana/#/discover/Steve-Slow-Train-Analysis-(2080s-and-2083s)?_g=(refreshInterval:(display:Off,section:0,value:0),time:(from:'2016-08-01 16:12:58-0600',mode:absolute,to:'2016-08-01 18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3" t="str">
            <v>N</v>
          </cell>
          <cell r="X123">
            <v>1</v>
          </cell>
          <cell r="Y123">
            <v>4.8899999999999999E-2</v>
          </cell>
          <cell r="Z123">
            <v>23.328399999999998</v>
          </cell>
          <cell r="AA123">
            <v>23.279499999999999</v>
          </cell>
          <cell r="AB123" t="e">
            <v>#N/A</v>
          </cell>
          <cell r="AC123" t="e">
            <v>#N/A</v>
          </cell>
          <cell r="AD123" t="str">
            <v>0209-01</v>
          </cell>
          <cell r="AE12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24">
          <cell r="A124" t="str">
            <v>210-01</v>
          </cell>
          <cell r="B124">
            <v>4012</v>
          </cell>
          <cell r="C124" t="str">
            <v>DE.1.0.7.0</v>
          </cell>
          <cell r="D124" t="str">
            <v>204:232965</v>
          </cell>
          <cell r="E124">
            <v>42583.751562500001</v>
          </cell>
          <cell r="F124">
            <v>42583.752627314818</v>
          </cell>
          <cell r="G124">
            <v>1</v>
          </cell>
          <cell r="H124" t="str">
            <v>204:169</v>
          </cell>
          <cell r="I124">
            <v>42583.784907407404</v>
          </cell>
          <cell r="J124">
            <v>0</v>
          </cell>
          <cell r="K124" t="str">
            <v>4011/4012</v>
          </cell>
          <cell r="L124" t="str">
            <v>ROBINSON</v>
          </cell>
          <cell r="M124">
            <v>3.2280092586006504E-2</v>
          </cell>
          <cell r="N124">
            <v>46.483333323849365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https://search-rtdc-monitor-bjffxe2xuh6vdkpspy63sjmuny.us-east-1.es.amazonaws.com/_plugin/kibana/#/discover/Steve-Slow-Train-Analysis-(2080s-and-2083s)?_g=(refreshInterval:(display:Off,section:0,value:0),time:(from:'2016-08-01 17:02:15-0600',mode:absolute,to:'2016-08-01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4" t="str">
            <v>N</v>
          </cell>
          <cell r="X124">
            <v>1</v>
          </cell>
          <cell r="Y124">
            <v>23.296500000000002</v>
          </cell>
          <cell r="Z124">
            <v>1.6899999999999998E-2</v>
          </cell>
          <cell r="AA124">
            <v>23.279600000000002</v>
          </cell>
          <cell r="AB124" t="e">
            <v>#N/A</v>
          </cell>
          <cell r="AC124" t="e">
            <v>#N/A</v>
          </cell>
          <cell r="AD124" t="str">
            <v>0210-01</v>
          </cell>
          <cell r="AE12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25">
          <cell r="A125" t="str">
            <v>211-01</v>
          </cell>
          <cell r="B125">
            <v>4009</v>
          </cell>
          <cell r="C125" t="str">
            <v>DE.1.0.7.0</v>
          </cell>
          <cell r="D125" t="str">
            <v>204:411</v>
          </cell>
          <cell r="E125">
            <v>42583.725601851853</v>
          </cell>
          <cell r="F125">
            <v>42583.726643518516</v>
          </cell>
          <cell r="G125">
            <v>1</v>
          </cell>
          <cell r="H125" t="str">
            <v>204:233308</v>
          </cell>
          <cell r="I125">
            <v>42583.756782407407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3.0138888891087845E-2</v>
          </cell>
          <cell r="N125">
            <v>43.400000003166497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https://search-rtdc-monitor-bjffxe2xuh6vdkpspy63sjmuny.us-east-1.es.amazonaws.com/_plugin/kibana/#/discover/Steve-Slow-Train-Analysis-(2080s-and-2083s)?_g=(refreshInterval:(display:Off,section:0,value:0),time:(from:'2016-08-01 16:24:52-0600',mode:absolute,to:'2016-08-01 19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5" t="str">
            <v>N</v>
          </cell>
          <cell r="X125">
            <v>1</v>
          </cell>
          <cell r="Y125">
            <v>4.1099999999999998E-2</v>
          </cell>
          <cell r="Z125">
            <v>23.3308</v>
          </cell>
          <cell r="AA125">
            <v>23.2897</v>
          </cell>
          <cell r="AB125" t="e">
            <v>#N/A</v>
          </cell>
          <cell r="AC125" t="e">
            <v>#N/A</v>
          </cell>
          <cell r="AD125" t="str">
            <v>0211-01</v>
          </cell>
          <cell r="AE1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26">
          <cell r="A126" t="str">
            <v>212-01</v>
          </cell>
          <cell r="B126">
            <v>4010</v>
          </cell>
          <cell r="C126" t="str">
            <v>DE.1.0.7.0</v>
          </cell>
          <cell r="D126" t="str">
            <v>204:232996</v>
          </cell>
          <cell r="E126">
            <v>42583.760868055557</v>
          </cell>
          <cell r="F126">
            <v>42583.762233796297</v>
          </cell>
          <cell r="G126">
            <v>1</v>
          </cell>
          <cell r="H126" t="str">
            <v>204:156</v>
          </cell>
          <cell r="I126">
            <v>42583.798275462963</v>
          </cell>
          <cell r="J126">
            <v>1</v>
          </cell>
          <cell r="K126" t="str">
            <v>4009/4010</v>
          </cell>
          <cell r="L126" t="str">
            <v>YOUNG</v>
          </cell>
          <cell r="M126">
            <v>3.6041666666278616E-2</v>
          </cell>
          <cell r="N126">
            <v>51.899999999441206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https://search-rtdc-monitor-bjffxe2xuh6vdkpspy63sjmuny.us-east-1.es.amazonaws.com/_plugin/kibana/#/discover/Steve-Slow-Train-Analysis-(2080s-and-2083s)?_g=(refreshInterval:(display:Off,section:0,value:0),time:(from:'2016-08-01 17:15:39-0600',mode:absolute,to:'2016-08-01 20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6" t="str">
            <v>N</v>
          </cell>
          <cell r="X126">
            <v>1</v>
          </cell>
          <cell r="Y126">
            <v>23.299600000000002</v>
          </cell>
          <cell r="Z126">
            <v>1.5599999999999999E-2</v>
          </cell>
          <cell r="AA126">
            <v>23.284000000000002</v>
          </cell>
          <cell r="AB126" t="e">
            <v>#N/A</v>
          </cell>
          <cell r="AC126" t="e">
            <v>#N/A</v>
          </cell>
          <cell r="AD126" t="str">
            <v>0212-01</v>
          </cell>
          <cell r="AE1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27">
          <cell r="A127" t="str">
            <v>213-01</v>
          </cell>
          <cell r="B127">
            <v>4029</v>
          </cell>
          <cell r="C127" t="str">
            <v>DE.1.0.7.0</v>
          </cell>
          <cell r="D127" t="str">
            <v>204:467</v>
          </cell>
          <cell r="E127">
            <v>42583.734988425924</v>
          </cell>
          <cell r="F127">
            <v>42583.736759259256</v>
          </cell>
          <cell r="G127">
            <v>2</v>
          </cell>
          <cell r="H127" t="str">
            <v>204:233303</v>
          </cell>
          <cell r="I127">
            <v>42583.764097222222</v>
          </cell>
          <cell r="J127">
            <v>0</v>
          </cell>
          <cell r="K127" t="str">
            <v>4029/4030</v>
          </cell>
          <cell r="L127" t="str">
            <v>NEWELL</v>
          </cell>
          <cell r="M127">
            <v>2.7337962965248153E-2</v>
          </cell>
          <cell r="N127">
            <v>39.36666666995734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https://search-rtdc-monitor-bjffxe2xuh6vdkpspy63sjmuny.us-east-1.es.amazonaws.com/_plugin/kibana/#/discover/Steve-Slow-Train-Analysis-(2080s-and-2083s)?_g=(refreshInterval:(display:Off,section:0,value:0),time:(from:'2016-08-01 16:38:23-0600',mode:absolute,to:'2016-08-01 19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4.6699999999999998E-2</v>
          </cell>
          <cell r="Z127">
            <v>23.330300000000001</v>
          </cell>
          <cell r="AA127">
            <v>23.2836</v>
          </cell>
          <cell r="AB127" t="e">
            <v>#N/A</v>
          </cell>
          <cell r="AC127" t="e">
            <v>#N/A</v>
          </cell>
          <cell r="AD127" t="str">
            <v>0213-01</v>
          </cell>
          <cell r="AE1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28">
          <cell r="A128" t="str">
            <v>214-01</v>
          </cell>
          <cell r="B128">
            <v>4030</v>
          </cell>
          <cell r="C128" t="str">
            <v>DE.1.0.7.0</v>
          </cell>
          <cell r="D128" t="str">
            <v>204:232996</v>
          </cell>
          <cell r="E128">
            <v>42583.77443287037</v>
          </cell>
          <cell r="F128">
            <v>42583.778749999998</v>
          </cell>
          <cell r="G128">
            <v>6</v>
          </cell>
          <cell r="H128" t="str">
            <v>204:163</v>
          </cell>
          <cell r="I128">
            <v>42583.8049537037</v>
          </cell>
          <cell r="J128">
            <v>0</v>
          </cell>
          <cell r="K128" t="str">
            <v>4029/4030</v>
          </cell>
          <cell r="L128" t="str">
            <v>NEWELL</v>
          </cell>
          <cell r="M128">
            <v>2.6203703702776693E-2</v>
          </cell>
          <cell r="N128">
            <v>37.733333331998438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https://search-rtdc-monitor-bjffxe2xuh6vdkpspy63sjmuny.us-east-1.es.amazonaws.com/_plugin/kibana/#/discover/Steve-Slow-Train-Analysis-(2080s-and-2083s)?_g=(refreshInterval:(display:Off,section:0,value:0),time:(from:'2016-08-01 17:35:11-0600',mode:absolute,to:'2016-08-01 20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23.299600000000002</v>
          </cell>
          <cell r="Z128">
            <v>1.6299999999999999E-2</v>
          </cell>
          <cell r="AA128">
            <v>23.283300000000001</v>
          </cell>
          <cell r="AB128" t="e">
            <v>#N/A</v>
          </cell>
          <cell r="AC128" t="e">
            <v>#N/A</v>
          </cell>
          <cell r="AD128" t="str">
            <v>0214-01</v>
          </cell>
          <cell r="AE1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29">
          <cell r="A129" t="str">
            <v>215-01</v>
          </cell>
          <cell r="B129">
            <v>4016</v>
          </cell>
          <cell r="C129" t="str">
            <v>DE.1.0.7.0</v>
          </cell>
          <cell r="D129" t="str">
            <v>204:469</v>
          </cell>
          <cell r="E129">
            <v>42583.745937500003</v>
          </cell>
          <cell r="F129">
            <v>42583.747002314813</v>
          </cell>
          <cell r="G129">
            <v>1</v>
          </cell>
          <cell r="H129" t="str">
            <v>204:233291</v>
          </cell>
          <cell r="I129">
            <v>42583.775972222225</v>
          </cell>
          <cell r="J129">
            <v>0</v>
          </cell>
          <cell r="K129" t="str">
            <v>4015/4016</v>
          </cell>
          <cell r="L129" t="str">
            <v>DE LA ROSA</v>
          </cell>
          <cell r="M129">
            <v>2.8969907412829343E-2</v>
          </cell>
          <cell r="N129">
            <v>41.716666674474254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https://search-rtdc-monitor-bjffxe2xuh6vdkpspy63sjmuny.us-east-1.es.amazonaws.com/_plugin/kibana/#/discover/Steve-Slow-Train-Analysis-(2080s-and-2083s)?_g=(refreshInterval:(display:Off,section:0,value:0),time:(from:'2016-08-01 16:54:09-0600',mode:absolute,to:'2016-08-01 19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9" t="str">
            <v>N</v>
          </cell>
          <cell r="X129">
            <v>1</v>
          </cell>
          <cell r="Y129">
            <v>4.6899999999999997E-2</v>
          </cell>
          <cell r="Z129">
            <v>23.3291</v>
          </cell>
          <cell r="AA129">
            <v>23.2822</v>
          </cell>
          <cell r="AB129" t="e">
            <v>#N/A</v>
          </cell>
          <cell r="AC129" t="e">
            <v>#N/A</v>
          </cell>
          <cell r="AD129" t="str">
            <v>0215-01</v>
          </cell>
          <cell r="AE1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30">
          <cell r="A130" t="str">
            <v>216-01</v>
          </cell>
          <cell r="B130">
            <v>4015</v>
          </cell>
          <cell r="C130" t="str">
            <v>DE.1.0.7.0</v>
          </cell>
          <cell r="D130" t="str">
            <v>204:232987</v>
          </cell>
          <cell r="E130">
            <v>42583.785462962966</v>
          </cell>
          <cell r="F130">
            <v>42583.786446759259</v>
          </cell>
          <cell r="G130">
            <v>1</v>
          </cell>
          <cell r="H130" t="str">
            <v>204:160</v>
          </cell>
          <cell r="I130">
            <v>42583.817060185182</v>
          </cell>
          <cell r="J130">
            <v>1</v>
          </cell>
          <cell r="K130" t="str">
            <v>4015/4016</v>
          </cell>
          <cell r="L130" t="str">
            <v>DE LA ROSA</v>
          </cell>
          <cell r="M130">
            <v>3.0613425922638271E-2</v>
          </cell>
          <cell r="N130">
            <v>44.08333332859911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0" t="str">
            <v>N</v>
          </cell>
          <cell r="X130">
            <v>1</v>
          </cell>
          <cell r="Y130">
            <v>23.2987</v>
          </cell>
          <cell r="Z130">
            <v>1.6E-2</v>
          </cell>
          <cell r="AA130">
            <v>23.282700000000002</v>
          </cell>
          <cell r="AB130">
            <v>78469</v>
          </cell>
          <cell r="AC130" t="str">
            <v>GRADE CROSSING</v>
          </cell>
          <cell r="AD130" t="str">
            <v>0216-01</v>
          </cell>
          <cell r="AE1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31">
          <cell r="A131" t="str">
            <v>217-01</v>
          </cell>
          <cell r="B131">
            <v>4044</v>
          </cell>
          <cell r="C131" t="str">
            <v>DE.1.0.7.0</v>
          </cell>
          <cell r="D131" t="str">
            <v>204:533</v>
          </cell>
          <cell r="E131">
            <v>42583.758506944447</v>
          </cell>
          <cell r="F131">
            <v>42583.759594907409</v>
          </cell>
          <cell r="G131">
            <v>1</v>
          </cell>
          <cell r="H131" t="str">
            <v>204:233295</v>
          </cell>
          <cell r="I131">
            <v>42583.785486111112</v>
          </cell>
          <cell r="J131">
            <v>0</v>
          </cell>
          <cell r="K131" t="str">
            <v>4043/4044</v>
          </cell>
          <cell r="L131" t="str">
            <v>CHANDLER</v>
          </cell>
          <cell r="M131">
            <v>2.5891203702485655E-2</v>
          </cell>
          <cell r="N131">
            <v>37.283333331579342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https://search-rtdc-monitor-bjffxe2xuh6vdkpspy63sjmuny.us-east-1.es.amazonaws.com/_plugin/kibana/#/discover/Steve-Slow-Train-Analysis-(2080s-and-2083s)?_g=(refreshInterval:(display:Off,section:0,value:0),time:(from:'2016-08-01 17:12:15-0600',mode:absolute,to:'2016-08-01 19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1" t="str">
            <v>N</v>
          </cell>
          <cell r="X131">
            <v>1</v>
          </cell>
          <cell r="Y131">
            <v>5.33E-2</v>
          </cell>
          <cell r="Z131">
            <v>23.329499999999999</v>
          </cell>
          <cell r="AA131">
            <v>23.276199999999999</v>
          </cell>
          <cell r="AB131" t="e">
            <v>#N/A</v>
          </cell>
          <cell r="AC131" t="e">
            <v>#N/A</v>
          </cell>
          <cell r="AD131" t="str">
            <v>0217-01</v>
          </cell>
          <cell r="AE1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32">
          <cell r="A132" t="str">
            <v>218-01</v>
          </cell>
          <cell r="B132">
            <v>4043</v>
          </cell>
          <cell r="C132" t="str">
            <v>DE.1.0.7.0</v>
          </cell>
          <cell r="D132" t="str">
            <v>204:232988</v>
          </cell>
          <cell r="E132">
            <v>42583.797407407408</v>
          </cell>
          <cell r="F132">
            <v>42583.798263888886</v>
          </cell>
          <cell r="G132">
            <v>1</v>
          </cell>
          <cell r="H132" t="str">
            <v>204:160</v>
          </cell>
          <cell r="I132">
            <v>42583.826678240737</v>
          </cell>
          <cell r="J132">
            <v>0</v>
          </cell>
          <cell r="K132" t="str">
            <v>4043/4044</v>
          </cell>
          <cell r="L132" t="str">
            <v>CHANDLER</v>
          </cell>
          <cell r="M132">
            <v>2.8414351851097308E-2</v>
          </cell>
          <cell r="N132">
            <v>40.916666665580124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https://search-rtdc-monitor-bjffxe2xuh6vdkpspy63sjmuny.us-east-1.es.amazonaws.com/_plugin/kibana/#/discover/Steve-Slow-Train-Analysis-(2080s-and-2083s)?_g=(refreshInterval:(display:Off,section:0,value:0),time:(from:'2016-08-01 18:08:16-0600',mode:absolute,to:'2016-08-01 20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2" t="str">
            <v>N</v>
          </cell>
          <cell r="X132">
            <v>1</v>
          </cell>
          <cell r="Y132">
            <v>23.2988</v>
          </cell>
          <cell r="Z132">
            <v>1.6E-2</v>
          </cell>
          <cell r="AA132">
            <v>23.282800000000002</v>
          </cell>
          <cell r="AB132" t="e">
            <v>#N/A</v>
          </cell>
          <cell r="AC132" t="e">
            <v>#N/A</v>
          </cell>
          <cell r="AD132" t="str">
            <v>0218-01</v>
          </cell>
          <cell r="AE1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33">
          <cell r="A133" t="str">
            <v>219-01</v>
          </cell>
          <cell r="B133">
            <v>4027</v>
          </cell>
          <cell r="C133" t="str">
            <v>DE.1.0.7.0</v>
          </cell>
          <cell r="D133" t="str">
            <v>204:469</v>
          </cell>
          <cell r="E133">
            <v>42583.767407407409</v>
          </cell>
          <cell r="F133">
            <v>42583.770983796298</v>
          </cell>
          <cell r="G133">
            <v>5</v>
          </cell>
          <cell r="H133" t="str">
            <v>204:233287</v>
          </cell>
          <cell r="I133">
            <v>42583.796446759261</v>
          </cell>
          <cell r="J133">
            <v>0</v>
          </cell>
          <cell r="K133" t="str">
            <v>4027/4028</v>
          </cell>
          <cell r="L133" t="str">
            <v>HAITHCOX</v>
          </cell>
          <cell r="M133">
            <v>2.5462962963501923E-2</v>
          </cell>
          <cell r="N133">
            <v>36.666666667442769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https://search-rtdc-monitor-bjffxe2xuh6vdkpspy63sjmuny.us-east-1.es.amazonaws.com/_plugin/kibana/#/discover/Steve-Slow-Train-Analysis-(2080s-and-2083s)?_g=(refreshInterval:(display:Off,section:0,value:0),time:(from:'2016-08-01 17:25:04-0600',mode:absolute,to:'2016-08-01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4.6899999999999997E-2</v>
          </cell>
          <cell r="Z133">
            <v>23.328700000000001</v>
          </cell>
          <cell r="AA133">
            <v>23.2818</v>
          </cell>
          <cell r="AB133" t="e">
            <v>#N/A</v>
          </cell>
          <cell r="AC133" t="e">
            <v>#N/A</v>
          </cell>
          <cell r="AD133" t="str">
            <v>0219-01</v>
          </cell>
          <cell r="AE1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34">
          <cell r="A134" t="str">
            <v>220-01</v>
          </cell>
          <cell r="B134">
            <v>4028</v>
          </cell>
          <cell r="C134" t="str">
            <v>DE.1.0.7.0</v>
          </cell>
          <cell r="D134" t="str">
            <v>204:232974</v>
          </cell>
          <cell r="E134">
            <v>42583.80537037037</v>
          </cell>
          <cell r="F134">
            <v>42583.80641203704</v>
          </cell>
          <cell r="G134">
            <v>1</v>
          </cell>
          <cell r="H134" t="str">
            <v>204:141</v>
          </cell>
          <cell r="I134">
            <v>42583.836944444447</v>
          </cell>
          <cell r="J134">
            <v>0</v>
          </cell>
          <cell r="K134" t="str">
            <v>4027/4028</v>
          </cell>
          <cell r="L134" t="str">
            <v>HAITHCOX</v>
          </cell>
          <cell r="M134">
            <v>3.0532407407008577E-2</v>
          </cell>
          <cell r="N134">
            <v>43.966666666092351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https://search-rtdc-monitor-bjffxe2xuh6vdkpspy63sjmuny.us-east-1.es.amazonaws.com/_plugin/kibana/#/discover/Steve-Slow-Train-Analysis-(2080s-and-2083s)?_g=(refreshInterval:(display:Off,section:0,value:0),time:(from:'2016-08-01 18:19:44-0600',mode:absolute,to:'2016-08-01 21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23.2974</v>
          </cell>
          <cell r="Z134">
            <v>1.41E-2</v>
          </cell>
          <cell r="AA134">
            <v>23.283300000000001</v>
          </cell>
          <cell r="AB134" t="e">
            <v>#N/A</v>
          </cell>
          <cell r="AC134" t="e">
            <v>#N/A</v>
          </cell>
          <cell r="AD134" t="str">
            <v>0220-01</v>
          </cell>
          <cell r="AE1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35">
          <cell r="A135" t="str">
            <v>221-01</v>
          </cell>
          <cell r="B135">
            <v>4011</v>
          </cell>
          <cell r="C135" t="str">
            <v>DE.1.0.7.0</v>
          </cell>
          <cell r="D135" t="str">
            <v>204:449</v>
          </cell>
          <cell r="E135">
            <v>42583.786597222221</v>
          </cell>
          <cell r="F135">
            <v>42583.787604166668</v>
          </cell>
          <cell r="G135">
            <v>1</v>
          </cell>
          <cell r="H135" t="str">
            <v>204:233280</v>
          </cell>
          <cell r="I135">
            <v>42583.819386574076</v>
          </cell>
          <cell r="J135">
            <v>1</v>
          </cell>
          <cell r="K135" t="str">
            <v>4011/4012</v>
          </cell>
          <cell r="L135" t="str">
            <v>ROBINSON</v>
          </cell>
          <cell r="M135">
            <v>3.178240740817273E-2</v>
          </cell>
          <cell r="N135">
            <v>45.766666667768732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https://search-rtdc-monitor-bjffxe2xuh6vdkpspy63sjmuny.us-east-1.es.amazonaws.com/_plugin/kibana/#/discover/Steve-Slow-Train-Analysis-(2080s-and-2083s)?_g=(refreshInterval:(display:Off,section:0,value:0),time:(from:'2016-08-01 17:52:42-0600',mode:absolute,to:'2016-08-01 20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5" t="str">
            <v>N</v>
          </cell>
          <cell r="X135">
            <v>1</v>
          </cell>
          <cell r="Y135">
            <v>4.4900000000000002E-2</v>
          </cell>
          <cell r="Z135">
            <v>23.327999999999999</v>
          </cell>
          <cell r="AA135">
            <v>23.283100000000001</v>
          </cell>
          <cell r="AB135" t="e">
            <v>#N/A</v>
          </cell>
          <cell r="AC135" t="e">
            <v>#N/A</v>
          </cell>
          <cell r="AD135" t="str">
            <v>0221-01</v>
          </cell>
          <cell r="AE13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36">
          <cell r="A136" t="str">
            <v>222-01</v>
          </cell>
          <cell r="B136">
            <v>4012</v>
          </cell>
          <cell r="C136" t="str">
            <v>DE.1.0.7.0</v>
          </cell>
          <cell r="D136" t="str">
            <v>204:232970</v>
          </cell>
          <cell r="E136">
            <v>42583.825995370367</v>
          </cell>
          <cell r="F136">
            <v>42583.827060185184</v>
          </cell>
          <cell r="G136">
            <v>1</v>
          </cell>
          <cell r="H136" t="str">
            <v>204:158</v>
          </cell>
          <cell r="I136">
            <v>42583.859571759262</v>
          </cell>
          <cell r="J136">
            <v>1</v>
          </cell>
          <cell r="K136" t="str">
            <v>4011/4012</v>
          </cell>
          <cell r="L136" t="str">
            <v>ROBINSON</v>
          </cell>
          <cell r="M136">
            <v>3.2511574077943806E-2</v>
          </cell>
          <cell r="N136">
            <v>46.81666667223908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https://search-rtdc-monitor-bjffxe2xuh6vdkpspy63sjmuny.us-east-1.es.amazonaws.com/_plugin/kibana/#/discover/Steve-Slow-Train-Analysis-(2080s-and-2083s)?_g=(refreshInterval:(display:Off,section:0,value:0),time:(from:'2016-08-01 18:49:26-0600',mode:absolute,to:'2016-08-01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6" t="str">
            <v>N</v>
          </cell>
          <cell r="X136">
            <v>1</v>
          </cell>
          <cell r="Y136">
            <v>23.297000000000001</v>
          </cell>
          <cell r="Z136">
            <v>1.5800000000000002E-2</v>
          </cell>
          <cell r="AA136">
            <v>23.281200000000002</v>
          </cell>
          <cell r="AB136" t="e">
            <v>#N/A</v>
          </cell>
          <cell r="AC136" t="e">
            <v>#N/A</v>
          </cell>
          <cell r="AD136" t="str">
            <v>0222-01</v>
          </cell>
          <cell r="AE13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37">
          <cell r="A137" t="str">
            <v>223-01</v>
          </cell>
          <cell r="B137">
            <v>4029</v>
          </cell>
          <cell r="C137" t="str">
            <v>DE.1.0.7.0</v>
          </cell>
          <cell r="D137" t="str">
            <v>204:446</v>
          </cell>
          <cell r="E137">
            <v>42583.806759259256</v>
          </cell>
          <cell r="F137">
            <v>42583.807766203703</v>
          </cell>
          <cell r="G137">
            <v>1</v>
          </cell>
          <cell r="H137" t="str">
            <v>204:233312</v>
          </cell>
          <cell r="I137">
            <v>42583.837210648147</v>
          </cell>
          <cell r="J137">
            <v>0</v>
          </cell>
          <cell r="K137" t="str">
            <v>4029/4030</v>
          </cell>
          <cell r="L137" t="str">
            <v>NEWELL</v>
          </cell>
          <cell r="M137">
            <v>2.9444444444379769E-2</v>
          </cell>
          <cell r="N137">
            <v>42.399999999906868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https://search-rtdc-monitor-bjffxe2xuh6vdkpspy63sjmuny.us-east-1.es.amazonaws.com/_plugin/kibana/#/discover/Steve-Slow-Train-Analysis-(2080s-and-2083s)?_g=(refreshInterval:(display:Off,section:0,value:0),time:(from:'2016-08-01 18:21:44-0600',mode:absolute,to:'2016-08-01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7" t="str">
            <v>N</v>
          </cell>
          <cell r="X137">
            <v>1</v>
          </cell>
          <cell r="Y137">
            <v>4.4600000000000001E-2</v>
          </cell>
          <cell r="Z137">
            <v>23.331199999999999</v>
          </cell>
          <cell r="AA137">
            <v>23.2866</v>
          </cell>
          <cell r="AB137" t="e">
            <v>#N/A</v>
          </cell>
          <cell r="AC137" t="e">
            <v>#N/A</v>
          </cell>
          <cell r="AD137" t="str">
            <v>0223-01</v>
          </cell>
          <cell r="AE13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38">
          <cell r="A138" t="str">
            <v>224-01</v>
          </cell>
          <cell r="B138">
            <v>4030</v>
          </cell>
          <cell r="C138" t="str">
            <v>DE.1.0.7.0</v>
          </cell>
          <cell r="D138" t="str">
            <v>204:232998</v>
          </cell>
          <cell r="E138">
            <v>42583.83861111111</v>
          </cell>
          <cell r="F138">
            <v>42583.839594907404</v>
          </cell>
          <cell r="G138">
            <v>1</v>
          </cell>
          <cell r="H138" t="str">
            <v>204:143</v>
          </cell>
          <cell r="I138">
            <v>42583.877847222226</v>
          </cell>
          <cell r="J138">
            <v>0</v>
          </cell>
          <cell r="K138" t="str">
            <v>4029/4030</v>
          </cell>
          <cell r="L138" t="str">
            <v>NEWELL</v>
          </cell>
          <cell r="M138">
            <v>3.8252314821875188E-2</v>
          </cell>
          <cell r="N138">
            <v>55.083333343500271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https://search-rtdc-monitor-bjffxe2xuh6vdkpspy63sjmuny.us-east-1.es.amazonaws.com/_plugin/kibana/#/discover/Steve-Slow-Train-Analysis-(2080s-and-2083s)?_g=(refreshInterval:(display:Off,section:0,value:0),time:(from:'2016-08-01 19:07:36-0600',mode:absolute,to:'2016-08-01 22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1.43E-2</v>
          </cell>
          <cell r="AA138">
            <v>23.285500000000003</v>
          </cell>
          <cell r="AB138" t="e">
            <v>#N/A</v>
          </cell>
          <cell r="AC138" t="e">
            <v>#N/A</v>
          </cell>
          <cell r="AD138" t="str">
            <v>0224-01</v>
          </cell>
          <cell r="AE13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39">
          <cell r="A139" t="str">
            <v>225-01</v>
          </cell>
          <cell r="B139">
            <v>4044</v>
          </cell>
          <cell r="C139" t="str">
            <v>DE.1.0.7.0</v>
          </cell>
          <cell r="D139" t="str">
            <v>204:497</v>
          </cell>
          <cell r="E139">
            <v>42583.830740740741</v>
          </cell>
          <cell r="F139">
            <v>42583.832048611112</v>
          </cell>
          <cell r="G139">
            <v>1</v>
          </cell>
          <cell r="H139" t="str">
            <v>204:233287</v>
          </cell>
          <cell r="I139">
            <v>42583.859293981484</v>
          </cell>
          <cell r="J139">
            <v>0</v>
          </cell>
          <cell r="K139" t="str">
            <v>4043/4044</v>
          </cell>
          <cell r="L139" t="str">
            <v>CHANDLER</v>
          </cell>
          <cell r="M139">
            <v>2.7245370372838806E-2</v>
          </cell>
          <cell r="N139">
            <v>39.233333336887881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https://search-rtdc-monitor-bjffxe2xuh6vdkpspy63sjmuny.us-east-1.es.amazonaws.com/_plugin/kibana/#/discover/Steve-Slow-Train-Analysis-(2080s-and-2083s)?_g=(refreshInterval:(display:Off,section:0,value:0),time:(from:'2016-08-01 18:56:16-0600',mode:absolute,to:'2016-08-01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9" t="str">
            <v>N</v>
          </cell>
          <cell r="X139">
            <v>1</v>
          </cell>
          <cell r="Y139">
            <v>4.9700000000000001E-2</v>
          </cell>
          <cell r="Z139">
            <v>23.328700000000001</v>
          </cell>
          <cell r="AA139">
            <v>23.279</v>
          </cell>
          <cell r="AB139" t="e">
            <v>#N/A</v>
          </cell>
          <cell r="AC139" t="e">
            <v>#N/A</v>
          </cell>
          <cell r="AD139" t="str">
            <v>0225-01</v>
          </cell>
          <cell r="AE13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0">
          <cell r="A140" t="str">
            <v>226-01</v>
          </cell>
          <cell r="B140">
            <v>4043</v>
          </cell>
          <cell r="C140" t="str">
            <v>DE.1.0.7.0</v>
          </cell>
          <cell r="D140" t="str">
            <v>204:232977</v>
          </cell>
          <cell r="E140">
            <v>42583.870532407411</v>
          </cell>
          <cell r="F140">
            <v>42583.871550925927</v>
          </cell>
          <cell r="G140">
            <v>1</v>
          </cell>
          <cell r="H140" t="str">
            <v>204:176</v>
          </cell>
          <cell r="I140">
            <v>42583.899756944447</v>
          </cell>
          <cell r="J140">
            <v>0</v>
          </cell>
          <cell r="K140" t="str">
            <v>4043/4044</v>
          </cell>
          <cell r="L140" t="str">
            <v>CHANDLER</v>
          </cell>
          <cell r="M140">
            <v>2.8206018519995268E-2</v>
          </cell>
          <cell r="N140">
            <v>40.616666668793187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https://search-rtdc-monitor-bjffxe2xuh6vdkpspy63sjmuny.us-east-1.es.amazonaws.com/_plugin/kibana/#/discover/Steve-Slow-Train-Analysis-(2080s-and-2083s)?_g=(refreshInterval:(display:Off,section:0,value:0),time:(from:'2016-08-01 19:53:34-0600',mode:absolute,to:'2016-08-01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0" t="str">
            <v>N</v>
          </cell>
          <cell r="X140">
            <v>1</v>
          </cell>
          <cell r="Y140">
            <v>23.297699999999999</v>
          </cell>
          <cell r="Z140">
            <v>1.7600000000000001E-2</v>
          </cell>
          <cell r="AA140">
            <v>23.280099999999997</v>
          </cell>
          <cell r="AB140" t="e">
            <v>#N/A</v>
          </cell>
          <cell r="AC140" t="e">
            <v>#N/A</v>
          </cell>
          <cell r="AD140" t="str">
            <v>0226-01</v>
          </cell>
          <cell r="AE14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41">
          <cell r="A141" t="str">
            <v>227-01</v>
          </cell>
          <cell r="B141">
            <v>4027</v>
          </cell>
          <cell r="C141" t="str">
            <v>DE.1.0.7.0</v>
          </cell>
          <cell r="D141" t="str">
            <v>204:437</v>
          </cell>
          <cell r="E141">
            <v>42583.850347222222</v>
          </cell>
          <cell r="F141">
            <v>42583.854456018518</v>
          </cell>
          <cell r="G141">
            <v>5</v>
          </cell>
          <cell r="H141" t="str">
            <v>204:233302</v>
          </cell>
          <cell r="I141">
            <v>42583.880104166667</v>
          </cell>
          <cell r="J141">
            <v>0</v>
          </cell>
          <cell r="K141" t="str">
            <v>4027/4028</v>
          </cell>
          <cell r="L141" t="str">
            <v>HAITHCOX</v>
          </cell>
          <cell r="M141">
            <v>2.5648148148320615E-2</v>
          </cell>
          <cell r="N141">
            <v>36.933333333581686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https://search-rtdc-monitor-bjffxe2xuh6vdkpspy63sjmuny.us-east-1.es.amazonaws.com/_plugin/kibana/#/discover/Steve-Slow-Train-Analysis-(2080s-and-2083s)?_g=(refreshInterval:(display:Off,section:0,value:0),time:(from:'2016-08-01 19:24:30-0600',mode:absolute,to:'2016-08-01 22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4.3700000000000003E-2</v>
          </cell>
          <cell r="Z141">
            <v>23.330200000000001</v>
          </cell>
          <cell r="AA141">
            <v>23.2865</v>
          </cell>
          <cell r="AB141" t="e">
            <v>#N/A</v>
          </cell>
          <cell r="AC141" t="e">
            <v>#N/A</v>
          </cell>
          <cell r="AD141" t="str">
            <v>0227-01</v>
          </cell>
          <cell r="AE14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42">
          <cell r="A142" t="str">
            <v>228-01</v>
          </cell>
          <cell r="B142">
            <v>4028</v>
          </cell>
          <cell r="C142" t="str">
            <v>DE.1.0.7.0</v>
          </cell>
          <cell r="D142" t="str">
            <v>204:232998</v>
          </cell>
          <cell r="E142">
            <v>42583.888680555552</v>
          </cell>
          <cell r="F142">
            <v>42583.890497685185</v>
          </cell>
          <cell r="G142">
            <v>2</v>
          </cell>
          <cell r="H142" t="str">
            <v>204:134</v>
          </cell>
          <cell r="I142">
            <v>42583.924340277779</v>
          </cell>
          <cell r="J142">
            <v>1</v>
          </cell>
          <cell r="K142" t="str">
            <v>4027/4028</v>
          </cell>
          <cell r="L142" t="str">
            <v>HAITHCOX</v>
          </cell>
          <cell r="M142">
            <v>3.3842592594737653E-2</v>
          </cell>
          <cell r="N142">
            <v>48.73333333642222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https://search-rtdc-monitor-bjffxe2xuh6vdkpspy63sjmuny.us-east-1.es.amazonaws.com/_plugin/kibana/#/discover/Steve-Slow-Train-Analysis-(2080s-and-2083s)?_g=(refreshInterval:(display:Off,section:0,value:0),time:(from:'2016-08-01 20:19:42-0600',mode:absolute,to:'2016-08-01 23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23.299800000000001</v>
          </cell>
          <cell r="Z142">
            <v>1.34E-2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0228-01</v>
          </cell>
          <cell r="AE14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43">
          <cell r="A143" t="str">
            <v>229-01</v>
          </cell>
          <cell r="B143">
            <v>4011</v>
          </cell>
          <cell r="C143" t="str">
            <v>DE.1.0.7.0</v>
          </cell>
          <cell r="D143" t="str">
            <v>204:458</v>
          </cell>
          <cell r="E143">
            <v>42583.868993055556</v>
          </cell>
          <cell r="F143">
            <v>42583.87</v>
          </cell>
          <cell r="G143">
            <v>1</v>
          </cell>
          <cell r="H143" t="str">
            <v>204:233291</v>
          </cell>
          <cell r="I143">
            <v>42583.903703703705</v>
          </cell>
          <cell r="J143">
            <v>0</v>
          </cell>
          <cell r="K143" t="str">
            <v>4011/4012</v>
          </cell>
          <cell r="L143" t="str">
            <v>ROBINSON</v>
          </cell>
          <cell r="M143">
            <v>3.3703703702485655E-2</v>
          </cell>
          <cell r="N143">
            <v>48.533333331579342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https://search-rtdc-monitor-bjffxe2xuh6vdkpspy63sjmuny.us-east-1.es.amazonaws.com/_plugin/kibana/#/discover/Steve-Slow-Train-Analysis-(2080s-and-2083s)?_g=(refreshInterval:(display:Off,section:0,value:0),time:(from:'2016-08-01 19:51:21-0600',mode:absolute,to:'2016-08-01 22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3" t="str">
            <v>N</v>
          </cell>
          <cell r="X143">
            <v>1</v>
          </cell>
          <cell r="Y143">
            <v>4.58E-2</v>
          </cell>
          <cell r="Z143">
            <v>23.3291</v>
          </cell>
          <cell r="AA143">
            <v>23.283300000000001</v>
          </cell>
          <cell r="AB143" t="e">
            <v>#N/A</v>
          </cell>
          <cell r="AC143" t="e">
            <v>#N/A</v>
          </cell>
          <cell r="AD143" t="str">
            <v>0229-01</v>
          </cell>
          <cell r="AE14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44">
          <cell r="A144" t="str">
            <v>230-01</v>
          </cell>
          <cell r="B144">
            <v>4012</v>
          </cell>
          <cell r="C144" t="str">
            <v>DE.1.0.7.0</v>
          </cell>
          <cell r="D144" t="str">
            <v>204:232981</v>
          </cell>
          <cell r="E144">
            <v>42583.908761574072</v>
          </cell>
          <cell r="F144">
            <v>42583.90960648148</v>
          </cell>
          <cell r="G144">
            <v>1</v>
          </cell>
          <cell r="H144" t="str">
            <v>204:174</v>
          </cell>
          <cell r="I144">
            <v>42583.943796296298</v>
          </cell>
          <cell r="J144">
            <v>1</v>
          </cell>
          <cell r="K144" t="str">
            <v>4011/4012</v>
          </cell>
          <cell r="L144" t="str">
            <v>ROBINSON</v>
          </cell>
          <cell r="M144">
            <v>3.4189814818091691E-2</v>
          </cell>
          <cell r="N144">
            <v>49.233333338052034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https://search-rtdc-monitor-bjffxe2xuh6vdkpspy63sjmuny.us-east-1.es.amazonaws.com/_plugin/kibana/#/discover/Steve-Slow-Train-Analysis-(2080s-and-2083s)?_g=(refreshInterval:(display:Off,section:0,value:0),time:(from:'2016-08-01 20:48:37-0600',mode:absolute,to:'2016-08-01 23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4" t="str">
            <v>N</v>
          </cell>
          <cell r="X144">
            <v>1</v>
          </cell>
          <cell r="Y144">
            <v>23.298100000000002</v>
          </cell>
          <cell r="Z144">
            <v>1.7399999999999999E-2</v>
          </cell>
          <cell r="AA144">
            <v>23.280700000000003</v>
          </cell>
          <cell r="AB144" t="e">
            <v>#N/A</v>
          </cell>
          <cell r="AC144" t="e">
            <v>#N/A</v>
          </cell>
          <cell r="AD144" t="str">
            <v>0230-01</v>
          </cell>
          <cell r="AE14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45">
          <cell r="A145" t="str">
            <v>231-01</v>
          </cell>
          <cell r="B145">
            <v>4029</v>
          </cell>
          <cell r="C145" t="str">
            <v>DE.1.0.7.0</v>
          </cell>
          <cell r="D145" t="str">
            <v>204:469</v>
          </cell>
          <cell r="E145">
            <v>42583.892604166664</v>
          </cell>
          <cell r="F145">
            <v>42583.89371527778</v>
          </cell>
          <cell r="G145">
            <v>1</v>
          </cell>
          <cell r="H145" t="str">
            <v>204:233353</v>
          </cell>
          <cell r="I145">
            <v>42583.921967592592</v>
          </cell>
          <cell r="J145">
            <v>0</v>
          </cell>
          <cell r="K145" t="str">
            <v>4029/4030</v>
          </cell>
          <cell r="L145" t="str">
            <v>NEWELL</v>
          </cell>
          <cell r="M145">
            <v>2.8252314812561963E-2</v>
          </cell>
          <cell r="N145">
            <v>40.683333330089226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https://search-rtdc-monitor-bjffxe2xuh6vdkpspy63sjmuny.us-east-1.es.amazonaws.com/_plugin/kibana/#/discover/Steve-Slow-Train-Analysis-(2080s-and-2083s)?_g=(refreshInterval:(display:Off,section:0,value:0),time:(from:'2016-08-01 20:25:21-0600',mode:absolute,to:'2016-08-01 23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23.3353</v>
          </cell>
          <cell r="AA145">
            <v>23.288399999999999</v>
          </cell>
          <cell r="AB145" t="e">
            <v>#N/A</v>
          </cell>
          <cell r="AC145" t="e">
            <v>#N/A</v>
          </cell>
          <cell r="AD145" t="str">
            <v>0231-01</v>
          </cell>
          <cell r="AE14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46">
          <cell r="A146" t="str">
            <v>232-01</v>
          </cell>
          <cell r="B146">
            <v>4030</v>
          </cell>
          <cell r="C146" t="str">
            <v>DE.1.0.7.0</v>
          </cell>
          <cell r="D146" t="str">
            <v>204:232998</v>
          </cell>
          <cell r="E146">
            <v>42583.932141203702</v>
          </cell>
          <cell r="F146">
            <v>42583.933148148149</v>
          </cell>
          <cell r="G146">
            <v>1</v>
          </cell>
          <cell r="H146" t="str">
            <v>204:158</v>
          </cell>
          <cell r="I146">
            <v>42583.9612037037</v>
          </cell>
          <cell r="J146">
            <v>0</v>
          </cell>
          <cell r="K146" t="str">
            <v>4029/4030</v>
          </cell>
          <cell r="L146" t="str">
            <v>NEWELL</v>
          </cell>
          <cell r="M146">
            <v>2.8055555550963618E-2</v>
          </cell>
          <cell r="N146">
            <v>40.39999999338761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https://search-rtdc-monitor-bjffxe2xuh6vdkpspy63sjmuny.us-east-1.es.amazonaws.com/_plugin/kibana/#/discover/Steve-Slow-Train-Analysis-(2080s-and-2083s)?_g=(refreshInterval:(display:Off,section:0,value:0),time:(from:'2016-08-01 21:22:17-0600',mode:absolute,to:'2016-08-02 00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6" t="str">
            <v>N</v>
          </cell>
          <cell r="X146">
            <v>1</v>
          </cell>
          <cell r="Y146">
            <v>23.299800000000001</v>
          </cell>
          <cell r="Z146">
            <v>1.5800000000000002E-2</v>
          </cell>
          <cell r="AA146">
            <v>23.284000000000002</v>
          </cell>
          <cell r="AB146" t="e">
            <v>#N/A</v>
          </cell>
          <cell r="AC146" t="e">
            <v>#N/A</v>
          </cell>
          <cell r="AD146" t="str">
            <v>0232-01</v>
          </cell>
          <cell r="AE14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47">
          <cell r="A147" t="str">
            <v>233-01</v>
          </cell>
          <cell r="B147">
            <v>4044</v>
          </cell>
          <cell r="C147" t="str">
            <v>DE.1.0.7.0</v>
          </cell>
          <cell r="D147" t="str">
            <v>204:467</v>
          </cell>
          <cell r="E147">
            <v>42583.90997685185</v>
          </cell>
          <cell r="F147">
            <v>42583.91101851852</v>
          </cell>
          <cell r="G147">
            <v>1</v>
          </cell>
          <cell r="H147" t="str">
            <v>204:36932</v>
          </cell>
          <cell r="I147">
            <v>42583.925185185188</v>
          </cell>
          <cell r="J147">
            <v>3</v>
          </cell>
          <cell r="K147" t="str">
            <v>4043/4044</v>
          </cell>
          <cell r="L147" t="str">
            <v>CHANDLER</v>
          </cell>
          <cell r="M147">
            <v>1.4166666667733807E-2</v>
          </cell>
          <cell r="P147">
            <v>45.86666667019017</v>
          </cell>
          <cell r="R147" t="str">
            <v>Wi-MAX outage</v>
          </cell>
          <cell r="S147">
            <v>0.5</v>
          </cell>
          <cell r="T147" t="str">
            <v>NorthBound</v>
          </cell>
          <cell r="U147">
            <v>3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7" t="str">
            <v>Y</v>
          </cell>
          <cell r="X147">
            <v>1</v>
          </cell>
          <cell r="Y147">
            <v>4.6699999999999998E-2</v>
          </cell>
          <cell r="Z147">
            <v>3.6932</v>
          </cell>
          <cell r="AA147">
            <v>3.6465000000000001</v>
          </cell>
          <cell r="AB147" t="e">
            <v>#N/A</v>
          </cell>
          <cell r="AC147" t="e">
            <v>#N/A</v>
          </cell>
          <cell r="AD147" t="str">
            <v>0233-01</v>
          </cell>
          <cell r="AE1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8">
          <cell r="A148" t="str">
            <v>233-01</v>
          </cell>
          <cell r="B148">
            <v>4044</v>
          </cell>
          <cell r="C148" t="str">
            <v>DE.1.0.7.0</v>
          </cell>
          <cell r="D148" t="str">
            <v>204:64688</v>
          </cell>
          <cell r="E148">
            <v>42583.930474537039</v>
          </cell>
          <cell r="F148">
            <v>42583.931111111109</v>
          </cell>
          <cell r="G148">
            <v>0</v>
          </cell>
          <cell r="H148" t="str">
            <v>204:233291</v>
          </cell>
          <cell r="I148">
            <v>42583.948796296296</v>
          </cell>
          <cell r="J148">
            <v>0</v>
          </cell>
          <cell r="K148" t="str">
            <v>4043/4044</v>
          </cell>
          <cell r="L148" t="str">
            <v>CHANDLER</v>
          </cell>
          <cell r="M148">
            <v>1.7685185186564922E-2</v>
          </cell>
          <cell r="T148" t="str">
            <v>NorthBound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https://search-rtdc-monitor-bjffxe2xuh6vdkpspy63sjmuny.us-east-1.es.amazonaws.com/_plugin/kibana/#/discover/Steve-Slow-Train-Analysis-(2080s-and-2083s)?_g=(refreshInterval:(display:Off,section:0,value:0),time:(from:'2016-08-01 21:19:53-0600',mode:absolute,to:'2016-08-01 23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8" t="str">
            <v>Y</v>
          </cell>
          <cell r="X148">
            <v>0</v>
          </cell>
          <cell r="Y148">
            <v>6.4687999999999999</v>
          </cell>
          <cell r="Z148">
            <v>23.3291</v>
          </cell>
          <cell r="AA148">
            <v>16.860300000000002</v>
          </cell>
          <cell r="AB148" t="e">
            <v>#N/A</v>
          </cell>
          <cell r="AC148" t="e">
            <v>#N/A</v>
          </cell>
          <cell r="AD148" t="str">
            <v>0233-01</v>
          </cell>
          <cell r="AE148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9">
          <cell r="A149" t="str">
            <v>234-01</v>
          </cell>
          <cell r="B149">
            <v>4043</v>
          </cell>
          <cell r="C149" t="str">
            <v>DE.1.0.7.0</v>
          </cell>
          <cell r="D149" t="str">
            <v>204:232982</v>
          </cell>
          <cell r="E149">
            <v>42583.953726851854</v>
          </cell>
          <cell r="F149">
            <v>42583.954687500001</v>
          </cell>
          <cell r="G149">
            <v>1</v>
          </cell>
          <cell r="H149" t="str">
            <v>204:161</v>
          </cell>
          <cell r="I149">
            <v>42583.983634259261</v>
          </cell>
          <cell r="J149">
            <v>0</v>
          </cell>
          <cell r="K149" t="str">
            <v>4043/4044</v>
          </cell>
          <cell r="L149" t="str">
            <v>CHANDLER</v>
          </cell>
          <cell r="M149">
            <v>2.8946759259270038E-2</v>
          </cell>
          <cell r="N149">
            <v>41.683333333348855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https://search-rtdc-monitor-bjffxe2xuh6vdkpspy63sjmuny.us-east-1.es.amazonaws.com/_plugin/kibana/#/discover/Steve-Slow-Train-Analysis-(2080s-and-2083s)?_g=(refreshInterval:(display:Off,section:0,value:0),time:(from:'2016-08-01 21:53:22-0600',mode:absolute,to:'2016-08-02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9" t="str">
            <v>N</v>
          </cell>
          <cell r="X149">
            <v>1</v>
          </cell>
          <cell r="Y149">
            <v>23.298200000000001</v>
          </cell>
          <cell r="Z149">
            <v>1.61E-2</v>
          </cell>
          <cell r="AA149">
            <v>23.2821</v>
          </cell>
          <cell r="AB149" t="e">
            <v>#N/A</v>
          </cell>
          <cell r="AC149" t="e">
            <v>#N/A</v>
          </cell>
          <cell r="AD149" t="str">
            <v>0234-01</v>
          </cell>
          <cell r="AE149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50">
          <cell r="A150" t="str">
            <v>235-01</v>
          </cell>
          <cell r="B150">
            <v>4027</v>
          </cell>
          <cell r="C150" t="str">
            <v>DE.1.0.7.0</v>
          </cell>
          <cell r="D150" t="str">
            <v>204:457</v>
          </cell>
          <cell r="E150">
            <v>42583.936921296299</v>
          </cell>
          <cell r="F150">
            <v>42583.937835648147</v>
          </cell>
          <cell r="G150">
            <v>1</v>
          </cell>
          <cell r="H150" t="str">
            <v>204:233291</v>
          </cell>
          <cell r="I150">
            <v>42583.963275462964</v>
          </cell>
          <cell r="J150">
            <v>0</v>
          </cell>
          <cell r="K150" t="str">
            <v>4027/4028</v>
          </cell>
          <cell r="L150" t="str">
            <v>HAITHCOX</v>
          </cell>
          <cell r="M150">
            <v>2.5439814817218576E-2</v>
          </cell>
          <cell r="N150">
            <v>36.633333336794749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https://search-rtdc-monitor-bjffxe2xuh6vdkpspy63sjmuny.us-east-1.es.amazonaws.com/_plugin/kibana/#/discover/Steve-Slow-Train-Analysis-(2080s-and-2083s)?_g=(refreshInterval:(display:Off,section:0,value:0),time:(from:'2016-08-01 21:29:10-0600',mode:absolute,to:'2016-08-02 00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0" t="str">
            <v>N</v>
          </cell>
          <cell r="X150">
            <v>1</v>
          </cell>
          <cell r="Y150">
            <v>4.5699999999999998E-2</v>
          </cell>
          <cell r="Z150">
            <v>23.3291</v>
          </cell>
          <cell r="AA150">
            <v>23.2834</v>
          </cell>
          <cell r="AB150" t="e">
            <v>#N/A</v>
          </cell>
          <cell r="AC150" t="e">
            <v>#N/A</v>
          </cell>
          <cell r="AD150" t="str">
            <v>0235-01</v>
          </cell>
          <cell r="AE150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51">
          <cell r="A151" t="str">
            <v>236-01</v>
          </cell>
          <cell r="B151">
            <v>4028</v>
          </cell>
          <cell r="C151" t="str">
            <v>DE.1.0.7.0</v>
          </cell>
          <cell r="D151" t="str">
            <v>204:232994</v>
          </cell>
          <cell r="E151">
            <v>42583.971886574072</v>
          </cell>
          <cell r="F151">
            <v>42583.973530092589</v>
          </cell>
          <cell r="G151">
            <v>2</v>
          </cell>
          <cell r="H151" t="str">
            <v>204:163</v>
          </cell>
          <cell r="I151">
            <v>42584.002997685187</v>
          </cell>
          <cell r="J151">
            <v>0</v>
          </cell>
          <cell r="K151" t="str">
            <v>4027/4028</v>
          </cell>
          <cell r="L151" t="str">
            <v>HAITHCOX</v>
          </cell>
          <cell r="M151">
            <v>2.9467592597939074E-2</v>
          </cell>
          <cell r="N151">
            <v>42.433333341032267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https://search-rtdc-monitor-bjffxe2xuh6vdkpspy63sjmuny.us-east-1.es.amazonaws.com/_plugin/kibana/#/discover/Steve-Slow-Train-Analysis-(2080s-and-2083s)?_g=(refreshInterval:(display:Off,section:0,value:0),time:(from:'2016-08-01 22:19:31-0600',mode:absolute,to:'2016-08-02 01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1" t="str">
            <v>N</v>
          </cell>
          <cell r="X151">
            <v>1</v>
          </cell>
          <cell r="Y151">
            <v>23.299399999999999</v>
          </cell>
          <cell r="Z151">
            <v>1.6299999999999999E-2</v>
          </cell>
          <cell r="AA151">
            <v>23.283099999999997</v>
          </cell>
          <cell r="AB151" t="e">
            <v>#N/A</v>
          </cell>
          <cell r="AC151" t="e">
            <v>#N/A</v>
          </cell>
          <cell r="AD151" t="str">
            <v>0236-01</v>
          </cell>
          <cell r="AE151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52">
          <cell r="A152" t="str">
            <v>237-01</v>
          </cell>
          <cell r="B152">
            <v>4011</v>
          </cell>
          <cell r="C152" t="str">
            <v>DE.1.0.7.0</v>
          </cell>
          <cell r="D152" t="str">
            <v>204:493</v>
          </cell>
          <cell r="E152">
            <v>42583.947708333333</v>
          </cell>
          <cell r="F152">
            <v>42583.951423611114</v>
          </cell>
          <cell r="G152">
            <v>5</v>
          </cell>
          <cell r="H152" t="str">
            <v>204:233299</v>
          </cell>
          <cell r="I152">
            <v>42583.98364583333</v>
          </cell>
          <cell r="J152">
            <v>0</v>
          </cell>
          <cell r="K152" t="str">
            <v>4011/4012</v>
          </cell>
          <cell r="L152" t="str">
            <v>ROBINSON</v>
          </cell>
          <cell r="M152">
            <v>3.2222222216660157E-2</v>
          </cell>
          <cell r="N152">
            <v>46.399999991990626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https://search-rtdc-monitor-bjffxe2xuh6vdkpspy63sjmuny.us-east-1.es.amazonaws.com/_plugin/kibana/#/discover/Steve-Slow-Train-Analysis-(2080s-and-2083s)?_g=(refreshInterval:(display:Off,section:0,value:0),time:(from:'2016-08-01 21:44:42-0600',mode:absolute,to:'2016-08-02 00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2" t="str">
            <v>N</v>
          </cell>
          <cell r="X152">
            <v>1</v>
          </cell>
          <cell r="Y152">
            <v>4.9299999999999997E-2</v>
          </cell>
          <cell r="Z152">
            <v>23.329899999999999</v>
          </cell>
          <cell r="AA152">
            <v>23.2806</v>
          </cell>
          <cell r="AB152" t="e">
            <v>#N/A</v>
          </cell>
          <cell r="AC152" t="e">
            <v>#N/A</v>
          </cell>
          <cell r="AD152" t="str">
            <v>0237-01</v>
          </cell>
          <cell r="AE152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53">
          <cell r="A153" t="str">
            <v>238-01</v>
          </cell>
          <cell r="B153">
            <v>4012</v>
          </cell>
          <cell r="C153" t="str">
            <v>DE.1.0.7.0</v>
          </cell>
          <cell r="D153" t="str">
            <v>204:232971</v>
          </cell>
          <cell r="E153">
            <v>42583.989814814813</v>
          </cell>
          <cell r="F153">
            <v>42583.990937499999</v>
          </cell>
          <cell r="G153">
            <v>1</v>
          </cell>
          <cell r="H153" t="str">
            <v>204:205</v>
          </cell>
          <cell r="I153">
            <v>42584.027083333334</v>
          </cell>
          <cell r="J153">
            <v>1</v>
          </cell>
          <cell r="K153" t="str">
            <v>4011/4012</v>
          </cell>
          <cell r="L153" t="str">
            <v>ROBINSON</v>
          </cell>
          <cell r="M153">
            <v>3.6145833335467614E-2</v>
          </cell>
          <cell r="N153">
            <v>52.050000003073364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https://search-rtdc-monitor-bjffxe2xuh6vdkpspy63sjmuny.us-east-1.es.amazonaws.com/_plugin/kibana/#/discover/Steve-Slow-Train-Analysis-(2080s-and-2083s)?_g=(refreshInterval:(display:Off,section:0,value:0),time:(from:'2016-08-01 22:45:20-0600',mode:absolute,to:'2016-08-02 01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N</v>
          </cell>
          <cell r="X153">
            <v>1</v>
          </cell>
          <cell r="Y153">
            <v>23.2971</v>
          </cell>
          <cell r="Z153">
            <v>2.0500000000000001E-2</v>
          </cell>
          <cell r="AA153">
            <v>23.276600000000002</v>
          </cell>
          <cell r="AB153" t="e">
            <v>#N/A</v>
          </cell>
          <cell r="AC153" t="e">
            <v>#N/A</v>
          </cell>
          <cell r="AD153" t="str">
            <v>0238-01</v>
          </cell>
          <cell r="AE153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54">
          <cell r="A154" t="str">
            <v>239-01</v>
          </cell>
          <cell r="B154">
            <v>4029</v>
          </cell>
          <cell r="C154" t="str">
            <v>DE.1.0.7.0</v>
          </cell>
          <cell r="D154" t="str">
            <v>204:128246</v>
          </cell>
          <cell r="E154">
            <v>42583.997314814813</v>
          </cell>
          <cell r="F154">
            <v>42583.997858796298</v>
          </cell>
          <cell r="G154">
            <v>0</v>
          </cell>
          <cell r="H154" t="str">
            <v>204:233312</v>
          </cell>
          <cell r="I154">
            <v>42584.0078125</v>
          </cell>
          <cell r="J154">
            <v>0</v>
          </cell>
          <cell r="K154" t="str">
            <v>4029/4030</v>
          </cell>
          <cell r="L154" t="str">
            <v>NEWELL</v>
          </cell>
          <cell r="M154">
            <v>9.9537037021946162E-3</v>
          </cell>
          <cell r="P154">
            <v>31.8999999971129</v>
          </cell>
          <cell r="R154" t="str">
            <v>Wi-MAX outage</v>
          </cell>
          <cell r="S154">
            <v>0.75</v>
          </cell>
          <cell r="T154" t="str">
            <v>NorthBound</v>
          </cell>
          <cell r="U154">
            <v>0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https://search-rtdc-monitor-bjffxe2xuh6vdkpspy63sjmuny.us-east-1.es.amazonaws.com/_plugin/kibana/#/discover/Steve-Slow-Train-Analysis-(2080s-and-2083s)?_g=(refreshInterval:(display:Off,section:0,value:0),time:(from:'2016-08-01 22:56:08-0600',mode:absolute,to:'2016-08-02 01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4" t="str">
            <v>Y</v>
          </cell>
          <cell r="X154">
            <v>1</v>
          </cell>
          <cell r="Y154">
            <v>12.8246</v>
          </cell>
          <cell r="Z154">
            <v>23.331199999999999</v>
          </cell>
          <cell r="AA154">
            <v>10.506599999999999</v>
          </cell>
          <cell r="AB154" t="e">
            <v>#N/A</v>
          </cell>
          <cell r="AC154" t="e">
            <v>#N/A</v>
          </cell>
          <cell r="AD154" t="str">
            <v>0239-01</v>
          </cell>
          <cell r="AE154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5">
          <cell r="A155" t="str">
            <v>239-01</v>
          </cell>
          <cell r="B155">
            <v>4029</v>
          </cell>
          <cell r="C155" t="str">
            <v>DE.1.0.7.0</v>
          </cell>
          <cell r="D155" t="str">
            <v>204:480</v>
          </cell>
          <cell r="E155">
            <v>42583.975624999999</v>
          </cell>
          <cell r="F155">
            <v>42583.976805555554</v>
          </cell>
          <cell r="G155">
            <v>1</v>
          </cell>
          <cell r="H155" t="str">
            <v>204:64194</v>
          </cell>
          <cell r="I155">
            <v>42583.989004629628</v>
          </cell>
          <cell r="J155">
            <v>1</v>
          </cell>
          <cell r="K155" t="str">
            <v>4029/4030</v>
          </cell>
          <cell r="L155" t="str">
            <v>NEWELL</v>
          </cell>
          <cell r="M155">
            <v>1.2199074073578231E-2</v>
          </cell>
          <cell r="T155" t="str">
            <v>NorthBound</v>
          </cell>
          <cell r="U155">
            <v>9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https://search-rtdc-monitor-bjffxe2xuh6vdkpspy63sjmuny.us-east-1.es.amazonaws.com/_plugin/kibana/#/discover/Steve-Slow-Train-Analysis-(2080s-and-2083s)?_g=(refreshInterval:(display:Off,section:0,value:0),time:(from:'2016-08-01 22:24:54-0600',mode:absolute,to:'2016-08-02 00:44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5" t="str">
            <v>Y</v>
          </cell>
          <cell r="X155">
            <v>0</v>
          </cell>
          <cell r="Y155">
            <v>4.8000000000000001E-2</v>
          </cell>
          <cell r="Z155">
            <v>6.4194000000000004</v>
          </cell>
          <cell r="AA155">
            <v>6.3714000000000004</v>
          </cell>
          <cell r="AB155" t="e">
            <v>#N/A</v>
          </cell>
          <cell r="AC155" t="e">
            <v>#N/A</v>
          </cell>
          <cell r="AD155" t="str">
            <v>0239-01</v>
          </cell>
          <cell r="AE15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6">
          <cell r="A156" t="str">
            <v>240-01</v>
          </cell>
          <cell r="B156">
            <v>4030</v>
          </cell>
          <cell r="C156" t="str">
            <v>DE.1.0.7.0</v>
          </cell>
          <cell r="D156" t="str">
            <v>204:232984</v>
          </cell>
          <cell r="E156">
            <v>42584.012511574074</v>
          </cell>
          <cell r="F156">
            <v>42584.013287037036</v>
          </cell>
          <cell r="G156">
            <v>1</v>
          </cell>
          <cell r="H156" t="str">
            <v>204:147</v>
          </cell>
          <cell r="I156">
            <v>42584.044328703705</v>
          </cell>
          <cell r="J156">
            <v>0</v>
          </cell>
          <cell r="K156" t="str">
            <v>4029/4030</v>
          </cell>
          <cell r="L156" t="str">
            <v>NEWELL</v>
          </cell>
          <cell r="M156">
            <v>3.104166666889796E-2</v>
          </cell>
          <cell r="N156">
            <v>44.700000003213063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https://search-rtdc-monitor-bjffxe2xuh6vdkpspy63sjmuny.us-east-1.es.amazonaws.com/_plugin/kibana/#/discover/Steve-Slow-Train-Analysis-(2080s-and-2083s)?_g=(refreshInterval:(display:Off,section:0,value:0),time:(from:'2016-08-01 23:18:01-0600',mode:absolute,to:'2016-08-02 02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6" t="str">
            <v>N</v>
          </cell>
          <cell r="X156">
            <v>1</v>
          </cell>
          <cell r="Y156">
            <v>23.298400000000001</v>
          </cell>
          <cell r="Z156">
            <v>1.47E-2</v>
          </cell>
          <cell r="AA156">
            <v>23.2837</v>
          </cell>
          <cell r="AB156" t="e">
            <v>#N/A</v>
          </cell>
          <cell r="AC156" t="e">
            <v>#N/A</v>
          </cell>
          <cell r="AD156" t="str">
            <v>0240-01</v>
          </cell>
          <cell r="AE156" t="str">
            <v>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 &amp; aws s3 cp s3://rtdc.mdm.uploadarchive/RTDC4030/2016-08-03/ "C:\Users\stu\Documents\Analysis\2016-02-23 RTDC Observations"\RTDC4030\2016-08-03 --recursive &amp; "C:\Users\stu\Documents\GitHub\mrs-test-scripts\Headless Mode &amp; Sideloading\WalkAndUnGZ.bat" "C:\Users\stu\Documents\Analysis\2016-02-23 RTDC Observations"\RTDC4030\2016-08-03</v>
          </cell>
        </row>
        <row r="157">
          <cell r="A157" t="str">
            <v>241-01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42583.998425925929</v>
          </cell>
          <cell r="F157">
            <v>42583.999467592592</v>
          </cell>
          <cell r="G157">
            <v>1</v>
          </cell>
          <cell r="H157" t="str">
            <v>204:233282</v>
          </cell>
          <cell r="I157">
            <v>42584.025578703702</v>
          </cell>
          <cell r="J157">
            <v>0</v>
          </cell>
          <cell r="K157" t="str">
            <v>4043/4044</v>
          </cell>
          <cell r="L157" t="str">
            <v>CHANDLER</v>
          </cell>
          <cell r="M157">
            <v>2.6111111110367347E-2</v>
          </cell>
          <cell r="N157">
            <v>37.599999998928979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https://search-rtdc-monitor-bjffxe2xuh6vdkpspy63sjmuny.us-east-1.es.amazonaws.com/_plugin/kibana/#/discover/Steve-Slow-Train-Analysis-(2080s-and-2083s)?_g=(refreshInterval:(display:Off,section:0,value:0),time:(from:'2016-08-01 22:57:44-0600',mode:absolute,to:'2016-08-02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23.328199999999999</v>
          </cell>
          <cell r="AA157">
            <v>23.282699999999998</v>
          </cell>
          <cell r="AB157" t="e">
            <v>#N/A</v>
          </cell>
          <cell r="AC157" t="e">
            <v>#N/A</v>
          </cell>
          <cell r="AD157" t="str">
            <v>0241-01</v>
          </cell>
          <cell r="AE15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58">
          <cell r="A158" t="str">
            <v>242-01</v>
          </cell>
          <cell r="B158">
            <v>4043</v>
          </cell>
          <cell r="C158" t="str">
            <v>DE.1.0.7.0</v>
          </cell>
          <cell r="D158" t="str">
            <v>204:232963</v>
          </cell>
          <cell r="E158">
            <v>42584.037280092591</v>
          </cell>
          <cell r="F158">
            <v>42584.038321759261</v>
          </cell>
          <cell r="G158">
            <v>1</v>
          </cell>
          <cell r="H158" t="str">
            <v>204:154</v>
          </cell>
          <cell r="I158">
            <v>42584.066863425927</v>
          </cell>
          <cell r="J158">
            <v>0</v>
          </cell>
          <cell r="K158" t="str">
            <v>4043/4044</v>
          </cell>
          <cell r="L158" t="str">
            <v>CHANDLER</v>
          </cell>
          <cell r="M158">
            <v>2.8541666666569654E-2</v>
          </cell>
          <cell r="N158">
            <v>41.099999999860302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https://search-rtdc-monitor-bjffxe2xuh6vdkpspy63sjmuny.us-east-1.es.amazonaws.com/_plugin/kibana/#/discover/Steve-Slow-Train-Analysis-(2080s-and-2083s)?_g=(refreshInterval:(display:Off,section:0,value:0),time:(from:'2016-08-01 23:53:41-0600',mode:absolute,to:'2016-08-02 02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23.296299999999999</v>
          </cell>
          <cell r="Z158">
            <v>1.54E-2</v>
          </cell>
          <cell r="AA158">
            <v>23.280899999999999</v>
          </cell>
          <cell r="AB158" t="e">
            <v>#N/A</v>
          </cell>
          <cell r="AC158" t="e">
            <v>#N/A</v>
          </cell>
          <cell r="AD158" t="str">
            <v>0242-01</v>
          </cell>
          <cell r="AE158" t="str">
            <v>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 &amp; aws s3 cp s3://rtdc.mdm.uploadarchive/RTDC4043/2016-08-03/ "C:\Users\stu\Documents\Analysis\2016-02-23 RTDC Observations"\RTDC4043\2016-08-03 --recursive &amp; "C:\Users\stu\Documents\GitHub\mrs-test-scripts\Headless Mode &amp; Sideloading\WalkAndUnGZ.bat" "C:\Users\stu\Documents\Analysis\2016-02-23 RTDC Observations"\RTDC4043\2016-08-03</v>
          </cell>
        </row>
        <row r="159">
          <cell r="A159" t="str">
            <v>243-01</v>
          </cell>
          <cell r="B159">
            <v>4027</v>
          </cell>
          <cell r="C159" t="str">
            <v>DE.1.0.7.0</v>
          </cell>
          <cell r="D159" t="str">
            <v>204:451</v>
          </cell>
          <cell r="E159">
            <v>42584.016215277778</v>
          </cell>
          <cell r="F159">
            <v>42584.020983796298</v>
          </cell>
          <cell r="G159">
            <v>6</v>
          </cell>
          <cell r="H159" t="str">
            <v>204:233291</v>
          </cell>
          <cell r="I159">
            <v>42584.046550925923</v>
          </cell>
          <cell r="J159">
            <v>0</v>
          </cell>
          <cell r="K159" t="str">
            <v>4027/4028</v>
          </cell>
          <cell r="L159" t="str">
            <v>HAITHCOX</v>
          </cell>
          <cell r="M159">
            <v>2.5567129625414964E-2</v>
          </cell>
          <cell r="N159">
            <v>36.816666660597548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https://search-rtdc-monitor-bjffxe2xuh6vdkpspy63sjmuny.us-east-1.es.amazonaws.com/_plugin/kibana/#/discover/Steve-Slow-Train-Analysis-(2080s-and-2083s)?_g=(refreshInterval:(display:Off,section:0,value:0),time:(from:'2016-08-01 23:23:21-0600',mode:absolute,to:'2016-08-02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23.3291</v>
          </cell>
          <cell r="AA159">
            <v>23.283999999999999</v>
          </cell>
          <cell r="AB159" t="e">
            <v>#N/A</v>
          </cell>
          <cell r="AC159" t="e">
            <v>#N/A</v>
          </cell>
          <cell r="AD159" t="str">
            <v>0243-01</v>
          </cell>
          <cell r="AE159" t="str">
            <v>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 &amp; aws s3 cp s3://rtdc.mdm.uploadarchive/RTDC4027/2016-08-03/ "C:\Users\stu\Documents\Analysis\2016-02-23 RTDC Observations"\RTDC4027\2016-08-03 --recursive &amp; "C:\Users\stu\Documents\GitHub\mrs-test-scripts\Headless Mode &amp; Sideloading\WalkAndUnGZ.bat" "C:\Users\stu\Documents\Analysis\2016-02-23 RTDC Observations"\RTDC4027\2016-08-03</v>
          </cell>
        </row>
        <row r="160">
          <cell r="A160" t="str">
            <v>244-01</v>
          </cell>
          <cell r="B160">
            <v>4028</v>
          </cell>
          <cell r="C160" t="str">
            <v>DE.1.0.7.0</v>
          </cell>
          <cell r="D160" t="str">
            <v>204:232971</v>
          </cell>
          <cell r="E160">
            <v>42584.053935185184</v>
          </cell>
          <cell r="F160">
            <v>42584.054629629631</v>
          </cell>
          <cell r="G160">
            <v>1</v>
          </cell>
          <cell r="H160" t="str">
            <v>204:176</v>
          </cell>
          <cell r="I160">
            <v>42584.085810185185</v>
          </cell>
          <cell r="J160">
            <v>0</v>
          </cell>
          <cell r="K160" t="str">
            <v>4027/4028</v>
          </cell>
          <cell r="L160" t="str">
            <v>HAITHCOX</v>
          </cell>
          <cell r="M160">
            <v>3.1180555553874001E-2</v>
          </cell>
          <cell r="N160">
            <v>44.899999997578561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00:17:40-0600',mode:absolute,to:'2016-08-02 03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60" t="str">
            <v>N</v>
          </cell>
          <cell r="X160">
            <v>1</v>
          </cell>
          <cell r="Y160">
            <v>23.2971</v>
          </cell>
          <cell r="Z160">
            <v>1.7600000000000001E-2</v>
          </cell>
          <cell r="AA160">
            <v>23.279499999999999</v>
          </cell>
          <cell r="AB160" t="e">
            <v>#N/A</v>
          </cell>
          <cell r="AC160" t="e">
            <v>#N/A</v>
          </cell>
          <cell r="AD160" t="str">
            <v>0244-01</v>
          </cell>
          <cell r="AE160" t="str">
            <v>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 &amp; aws s3 cp s3://rtdc.mdm.uploadarchive/RTDC4028/2016-08-03/ "C:\Users\stu\Documents\Analysis\2016-02-23 RTDC Observations"\RTDC4028\2016-08-03 --recursive &amp; "C:\Users\stu\Documents\GitHub\mrs-test-scripts\Headless Mode &amp; Sideloading\WalkAndUnGZ.bat" "C:\Users\stu\Documents\Analysis\2016-02-23 RTDC Observations"\RTDC4028\2016-08-03</v>
          </cell>
        </row>
        <row r="161">
          <cell r="A161" t="str">
            <v>800-01</v>
          </cell>
          <cell r="B161">
            <v>4041</v>
          </cell>
          <cell r="C161" t="str">
            <v>DE.1.0.7.0</v>
          </cell>
          <cell r="D161" t="str">
            <v>300:58656</v>
          </cell>
          <cell r="E161">
            <v>42583.209479166668</v>
          </cell>
          <cell r="F161">
            <v>42583.210694444446</v>
          </cell>
          <cell r="G161">
            <v>1</v>
          </cell>
          <cell r="H161" t="str">
            <v>204:680</v>
          </cell>
          <cell r="I161">
            <v>42583.227337962962</v>
          </cell>
          <cell r="J161">
            <v>1</v>
          </cell>
          <cell r="K161" t="str">
            <v>4041/4042</v>
          </cell>
          <cell r="L161" t="str">
            <v>SANTIZO</v>
          </cell>
          <cell r="M161">
            <v>1.6643518516502809E-2</v>
          </cell>
          <cell r="N161">
            <v>23.966666663764045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https://search-rtdc-monitor-bjffxe2xuh6vdkpspy63sjmuny.us-east-1.es.amazonaws.com/_plugin/kibana/#/discover/Steve-Slow-Train-Analysis-(2080s-and-2083s)?_g=(refreshInterval:(display:Off,section:0,value:0),time:(from:'2016-08-01 04:01:39-0600',mode:absolute,to:'2016-08-01 06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1" t="str">
            <v>N</v>
          </cell>
          <cell r="X161">
            <v>485</v>
          </cell>
          <cell r="Y161">
            <v>5.8655999999999997</v>
          </cell>
          <cell r="Z161">
            <v>6.8000000000000005E-2</v>
          </cell>
          <cell r="AA161">
            <v>5.7976000000000001</v>
          </cell>
          <cell r="AB161" t="e">
            <v>#N/A</v>
          </cell>
          <cell r="AC161" t="e">
            <v>#N/A</v>
          </cell>
          <cell r="AD161" t="str">
            <v>0800-01</v>
          </cell>
          <cell r="AE16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2">
          <cell r="A162" t="str">
            <v>801-01</v>
          </cell>
          <cell r="B162">
            <v>4042</v>
          </cell>
          <cell r="C162" t="str">
            <v>DE.1.0.7.0</v>
          </cell>
          <cell r="D162" t="str">
            <v>204:969</v>
          </cell>
          <cell r="E162">
            <v>42583.239907407406</v>
          </cell>
          <cell r="F162">
            <v>42583.241400462961</v>
          </cell>
          <cell r="G162">
            <v>2</v>
          </cell>
          <cell r="H162" t="str">
            <v>300:58956</v>
          </cell>
          <cell r="I162">
            <v>42583.255914351852</v>
          </cell>
          <cell r="J162">
            <v>1</v>
          </cell>
          <cell r="K162" t="str">
            <v>4041/4042</v>
          </cell>
          <cell r="L162" t="str">
            <v>SANTIZO</v>
          </cell>
          <cell r="M162">
            <v>1.4513888891087845E-2</v>
          </cell>
          <cell r="N162">
            <v>20.900000003166497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9.69E-2</v>
          </cell>
          <cell r="Z162">
            <v>5.8956</v>
          </cell>
          <cell r="AA162">
            <v>5.7987000000000002</v>
          </cell>
          <cell r="AB162" t="e">
            <v>#N/A</v>
          </cell>
          <cell r="AC162" t="e">
            <v>#N/A</v>
          </cell>
          <cell r="AD162" t="str">
            <v>0801-01</v>
          </cell>
          <cell r="AE16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3">
          <cell r="A163" t="str">
            <v>802-01</v>
          </cell>
          <cell r="B163">
            <v>4041</v>
          </cell>
          <cell r="C163" t="str">
            <v>DE.1.0.7.0</v>
          </cell>
          <cell r="D163" t="str">
            <v>300:58626</v>
          </cell>
          <cell r="E163">
            <v>42583.256631944445</v>
          </cell>
          <cell r="F163">
            <v>42583.257511574076</v>
          </cell>
          <cell r="G163">
            <v>1</v>
          </cell>
          <cell r="H163" t="str">
            <v>204:715</v>
          </cell>
          <cell r="I163">
            <v>42583.267893518518</v>
          </cell>
          <cell r="J163">
            <v>0</v>
          </cell>
          <cell r="K163" t="str">
            <v>4041/4042</v>
          </cell>
          <cell r="L163" t="str">
            <v>SANTIZO</v>
          </cell>
          <cell r="M163">
            <v>1.0381944441178348E-2</v>
          </cell>
          <cell r="N163">
            <v>14.949999995296821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https://search-rtdc-monitor-bjffxe2xuh6vdkpspy63sjmuny.us-east-1.es.amazonaws.com/_plugin/kibana/#/discover/Steve-Slow-Train-Analysis-(2080s-and-2083s)?_g=(refreshInterval:(display:Off,section:0,value:0),time:(from:'2016-08-01 05:09:33-0600',mode:absolute,to:'2016-08-01 07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5.8625999999999996</v>
          </cell>
          <cell r="Z163">
            <v>7.1499999999999994E-2</v>
          </cell>
          <cell r="AA163">
            <v>5.7910999999999992</v>
          </cell>
          <cell r="AB163" t="e">
            <v>#N/A</v>
          </cell>
          <cell r="AC163" t="e">
            <v>#N/A</v>
          </cell>
          <cell r="AD163" t="str">
            <v>0802-01</v>
          </cell>
          <cell r="AE16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4">
          <cell r="A164" t="str">
            <v>803-01</v>
          </cell>
          <cell r="B164">
            <v>4025</v>
          </cell>
          <cell r="C164" t="str">
            <v>DE.1.0.7.0</v>
          </cell>
          <cell r="D164" t="str">
            <v>204:878</v>
          </cell>
          <cell r="E164">
            <v>42583.261932870373</v>
          </cell>
          <cell r="F164">
            <v>42583.263148148151</v>
          </cell>
          <cell r="G164">
            <v>1</v>
          </cell>
          <cell r="H164" t="str">
            <v>300:58990</v>
          </cell>
          <cell r="I164">
            <v>42583.274618055555</v>
          </cell>
          <cell r="J164">
            <v>0</v>
          </cell>
          <cell r="K164" t="str">
            <v>4025/4026</v>
          </cell>
          <cell r="L164" t="str">
            <v>ROCHA</v>
          </cell>
          <cell r="M164">
            <v>1.1469907403807156E-2</v>
          </cell>
          <cell r="N164">
            <v>16.516666661482304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https://search-rtdc-monitor-bjffxe2xuh6vdkpspy63sjmuny.us-east-1.es.amazonaws.com/_plugin/kibana/#/discover/Steve-Slow-Train-Analysis-(2080s-and-2083s)?_g=(refreshInterval:(display:Off,section:0,value:0),time:(from:'2016-08-01 05:17:11-0600',mode:absolute,to:'2016-08-01 07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4" t="str">
            <v>N</v>
          </cell>
          <cell r="X164">
            <v>1</v>
          </cell>
          <cell r="Y164">
            <v>8.7800000000000003E-2</v>
          </cell>
          <cell r="Z164">
            <v>5.899</v>
          </cell>
          <cell r="AA164">
            <v>5.8112000000000004</v>
          </cell>
          <cell r="AB164" t="e">
            <v>#N/A</v>
          </cell>
          <cell r="AC164" t="e">
            <v>#N/A</v>
          </cell>
          <cell r="AD164" t="str">
            <v>0803-01</v>
          </cell>
          <cell r="AE16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5">
          <cell r="A165" t="str">
            <v>804-01</v>
          </cell>
          <cell r="B165">
            <v>4026</v>
          </cell>
          <cell r="C165" t="str">
            <v>DE.1.0.7.0</v>
          </cell>
          <cell r="D165" t="str">
            <v>300:58670</v>
          </cell>
          <cell r="E165">
            <v>42583.275833333333</v>
          </cell>
          <cell r="F165">
            <v>42583.276747685188</v>
          </cell>
          <cell r="G165">
            <v>1</v>
          </cell>
          <cell r="H165" t="str">
            <v>204:659</v>
          </cell>
          <cell r="I165">
            <v>42583.289351851854</v>
          </cell>
          <cell r="J165">
            <v>1</v>
          </cell>
          <cell r="K165" t="str">
            <v>4025/4026</v>
          </cell>
          <cell r="L165" t="str">
            <v>ROCHA</v>
          </cell>
          <cell r="M165">
            <v>1.2604166666278616E-2</v>
          </cell>
          <cell r="N165">
            <v>18.149999999441206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https://search-rtdc-monitor-bjffxe2xuh6vdkpspy63sjmuny.us-east-1.es.amazonaws.com/_plugin/kibana/#/discover/Steve-Slow-Train-Analysis-(2080s-and-2083s)?_g=(refreshInterval:(display:Off,section:0,value:0),time:(from:'2016-08-01 05:37:12-0600',mode:absolute,to:'2016-08-01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5" t="str">
            <v>N</v>
          </cell>
          <cell r="X165">
            <v>1</v>
          </cell>
          <cell r="Y165">
            <v>5.867</v>
          </cell>
          <cell r="Z165">
            <v>6.59E-2</v>
          </cell>
          <cell r="AA165">
            <v>5.8010999999999999</v>
          </cell>
          <cell r="AB165" t="e">
            <v>#N/A</v>
          </cell>
          <cell r="AC165" t="e">
            <v>#N/A</v>
          </cell>
          <cell r="AD165" t="str">
            <v>0804-01</v>
          </cell>
          <cell r="AE16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66">
          <cell r="A166" t="str">
            <v>805-01</v>
          </cell>
          <cell r="B166">
            <v>4042</v>
          </cell>
          <cell r="C166" t="str">
            <v>DE.1.0.7.0</v>
          </cell>
          <cell r="D166" t="str">
            <v>204:997</v>
          </cell>
          <cell r="E166">
            <v>42583.269050925926</v>
          </cell>
          <cell r="F166">
            <v>42583.269872685189</v>
          </cell>
          <cell r="G166">
            <v>1</v>
          </cell>
          <cell r="H166" t="str">
            <v>300:58952</v>
          </cell>
          <cell r="I166">
            <v>42583.295451388891</v>
          </cell>
          <cell r="J166">
            <v>0</v>
          </cell>
          <cell r="K166" t="str">
            <v>4041/4042</v>
          </cell>
          <cell r="L166" t="str">
            <v>SANTIZO</v>
          </cell>
          <cell r="M166">
            <v>2.5578703702194616E-2</v>
          </cell>
          <cell r="N166">
            <v>36.833333331160247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https://search-rtdc-monitor-bjffxe2xuh6vdkpspy63sjmuny.us-east-1.es.amazonaws.com/_plugin/kibana/#/discover/Steve-Slow-Train-Analysis-(2080s-and-2083s)?_g=(refreshInterval:(display:Off,section:0,value:0),time:(from:'2016-08-01 05:27:26-0600',mode:absolute,to:'2016-08-01 08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9.9699999999999997E-2</v>
          </cell>
          <cell r="Z166">
            <v>5.8952</v>
          </cell>
          <cell r="AA166">
            <v>5.7954999999999997</v>
          </cell>
          <cell r="AB166" t="e">
            <v>#N/A</v>
          </cell>
          <cell r="AC166" t="e">
            <v>#N/A</v>
          </cell>
          <cell r="AD166" t="str">
            <v>0805-01</v>
          </cell>
          <cell r="AE16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7">
          <cell r="A167" t="str">
            <v>806-01</v>
          </cell>
          <cell r="B167">
            <v>4041</v>
          </cell>
          <cell r="C167" t="str">
            <v>DE.1.0.7.0</v>
          </cell>
          <cell r="D167" t="str">
            <v>300:58636</v>
          </cell>
          <cell r="E167">
            <v>42583.296238425923</v>
          </cell>
          <cell r="F167">
            <v>42583.297164351854</v>
          </cell>
          <cell r="G167">
            <v>1</v>
          </cell>
          <cell r="H167" t="str">
            <v>204:663</v>
          </cell>
          <cell r="I167">
            <v>42583.30972222222</v>
          </cell>
          <cell r="J167">
            <v>1</v>
          </cell>
          <cell r="K167" t="str">
            <v>4041/4042</v>
          </cell>
          <cell r="L167" t="str">
            <v>SANTIZO</v>
          </cell>
          <cell r="M167">
            <v>1.2557870366435964E-2</v>
          </cell>
          <cell r="N167">
            <v>18.083333327667788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https://search-rtdc-monitor-bjffxe2xuh6vdkpspy63sjmuny.us-east-1.es.amazonaws.com/_plugin/kibana/#/discover/Steve-Slow-Train-Analysis-(2080s-and-2083s)?_g=(refreshInterval:(display:Off,section:0,value:0),time:(from:'2016-08-01 06:06:35-0600',mode:absolute,to:'2016-08-01 08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5.8635999999999999</v>
          </cell>
          <cell r="Z167">
            <v>6.6299999999999998E-2</v>
          </cell>
          <cell r="AA167">
            <v>5.7972999999999999</v>
          </cell>
          <cell r="AB167" t="e">
            <v>#N/A</v>
          </cell>
          <cell r="AC167" t="e">
            <v>#N/A</v>
          </cell>
          <cell r="AD167" t="str">
            <v>0806-01</v>
          </cell>
          <cell r="AE16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8">
          <cell r="A168" t="str">
            <v>807-01</v>
          </cell>
          <cell r="B168">
            <v>4025</v>
          </cell>
          <cell r="C168" t="str">
            <v>DE.1.0.7.0</v>
          </cell>
          <cell r="D168" t="str">
            <v>204:951</v>
          </cell>
          <cell r="E168">
            <v>42583.30572916667</v>
          </cell>
          <cell r="F168">
            <v>42583.306481481479</v>
          </cell>
          <cell r="G168">
            <v>1</v>
          </cell>
          <cell r="H168" t="str">
            <v>300:58992</v>
          </cell>
          <cell r="I168">
            <v>42583.316400462965</v>
          </cell>
          <cell r="J168">
            <v>0</v>
          </cell>
          <cell r="K168" t="str">
            <v>4025/4026</v>
          </cell>
          <cell r="L168" t="str">
            <v>ROCHA</v>
          </cell>
          <cell r="M168">
            <v>9.9189814864075743E-3</v>
          </cell>
          <cell r="N168">
            <v>14.283333340426907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https://search-rtdc-monitor-bjffxe2xuh6vdkpspy63sjmuny.us-east-1.es.amazonaws.com/_plugin/kibana/#/discover/Steve-Slow-Train-Analysis-(2080s-and-2083s)?_g=(refreshInterval:(display:Off,section:0,value:0),time:(from:'2016-08-01 06:20:15-0600',mode:absolute,to:'2016-08-01 08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5.8992000000000004</v>
          </cell>
          <cell r="AA168">
            <v>5.8041</v>
          </cell>
          <cell r="AB168" t="e">
            <v>#N/A</v>
          </cell>
          <cell r="AC168" t="e">
            <v>#N/A</v>
          </cell>
          <cell r="AD168" t="str">
            <v>0807-01</v>
          </cell>
          <cell r="AE16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9">
          <cell r="A169" t="str">
            <v>808-01</v>
          </cell>
          <cell r="B169">
            <v>4026</v>
          </cell>
          <cell r="C169" t="str">
            <v>DE.1.0.7.0</v>
          </cell>
          <cell r="D169" t="str">
            <v>300:58666</v>
          </cell>
          <cell r="E169">
            <v>42583.317962962959</v>
          </cell>
          <cell r="F169">
            <v>42583.318726851852</v>
          </cell>
          <cell r="G169">
            <v>1</v>
          </cell>
          <cell r="H169" t="str">
            <v>204:652</v>
          </cell>
          <cell r="I169">
            <v>42583.331296296295</v>
          </cell>
          <cell r="J169">
            <v>0</v>
          </cell>
          <cell r="K169" t="str">
            <v>4025/4026</v>
          </cell>
          <cell r="L169" t="str">
            <v>ROCHA</v>
          </cell>
          <cell r="M169">
            <v>1.2569444443215616E-2</v>
          </cell>
          <cell r="N169">
            <v>18.099999998230487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https://search-rtdc-monitor-bjffxe2xuh6vdkpspy63sjmuny.us-east-1.es.amazonaws.com/_plugin/kibana/#/discover/Steve-Slow-Train-Analysis-(2080s-and-2083s)?_g=(refreshInterval:(display:Off,section:0,value:0),time:(from:'2016-08-01 06:37:52-0600',mode:absolute,to:'2016-08-01 08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9" t="str">
            <v>N</v>
          </cell>
          <cell r="X169">
            <v>1</v>
          </cell>
          <cell r="Y169">
            <v>5.8666</v>
          </cell>
          <cell r="Z169">
            <v>6.5199999999999994E-2</v>
          </cell>
          <cell r="AA169">
            <v>5.8014000000000001</v>
          </cell>
          <cell r="AB169" t="e">
            <v>#N/A</v>
          </cell>
          <cell r="AC169" t="e">
            <v>#N/A</v>
          </cell>
          <cell r="AD169" t="str">
            <v>0808-01</v>
          </cell>
          <cell r="AE16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0">
          <cell r="A170" t="str">
            <v>809-01</v>
          </cell>
          <cell r="B170">
            <v>4042</v>
          </cell>
          <cell r="C170" t="str">
            <v>DE.1.0.7.0</v>
          </cell>
          <cell r="D170" t="str">
            <v>204:948</v>
          </cell>
          <cell r="E170">
            <v>42583.310891203706</v>
          </cell>
          <cell r="F170">
            <v>42583.311967592592</v>
          </cell>
          <cell r="G170">
            <v>1</v>
          </cell>
          <cell r="H170" t="str">
            <v>300:58931</v>
          </cell>
          <cell r="I170">
            <v>42583.337152777778</v>
          </cell>
          <cell r="J170">
            <v>0</v>
          </cell>
          <cell r="K170" t="str">
            <v>4041/4042</v>
          </cell>
          <cell r="L170" t="str">
            <v>SANTIZO</v>
          </cell>
          <cell r="M170">
            <v>2.5185185186273884E-2</v>
          </cell>
          <cell r="N170">
            <v>36.266666668234393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https://search-rtdc-monitor-bjffxe2xuh6vdkpspy63sjmuny.us-east-1.es.amazonaws.com/_plugin/kibana/#/discover/Steve-Slow-Train-Analysis-(2080s-and-2083s)?_g=(refreshInterval:(display:Off,section:0,value:0),time:(from:'2016-08-01 06:27:41-0600',mode:absolute,to:'2016-08-01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0" t="str">
            <v>N</v>
          </cell>
          <cell r="X170">
            <v>1</v>
          </cell>
          <cell r="Y170">
            <v>9.4799999999999995E-2</v>
          </cell>
          <cell r="Z170">
            <v>5.8930999999999996</v>
          </cell>
          <cell r="AA170">
            <v>5.7982999999999993</v>
          </cell>
          <cell r="AB170" t="e">
            <v>#N/A</v>
          </cell>
          <cell r="AC170" t="e">
            <v>#N/A</v>
          </cell>
          <cell r="AD170" t="str">
            <v>0809-01</v>
          </cell>
          <cell r="AE17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71">
          <cell r="A171" t="str">
            <v>810-01</v>
          </cell>
          <cell r="B171">
            <v>4041</v>
          </cell>
          <cell r="C171" t="str">
            <v>DE.1.0.7.0</v>
          </cell>
          <cell r="D171" t="str">
            <v>300:58624</v>
          </cell>
          <cell r="E171">
            <v>42583.337962962964</v>
          </cell>
          <cell r="F171">
            <v>42583.338819444441</v>
          </cell>
          <cell r="G171">
            <v>1</v>
          </cell>
          <cell r="H171" t="str">
            <v>204:733</v>
          </cell>
          <cell r="I171">
            <v>42583.351331018515</v>
          </cell>
          <cell r="J171">
            <v>1</v>
          </cell>
          <cell r="K171" t="str">
            <v>4041/4042</v>
          </cell>
          <cell r="L171" t="str">
            <v>SANTIZO</v>
          </cell>
          <cell r="M171">
            <v>1.2511574073869269E-2</v>
          </cell>
          <cell r="N171">
            <v>18.016666666371748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https://search-rtdc-monitor-bjffxe2xuh6vdkpspy63sjmuny.us-east-1.es.amazonaws.com/_plugin/kibana/#/discover/Steve-Slow-Train-Analysis-(2080s-and-2083s)?_g=(refreshInterval:(display:Off,section:0,value:0),time:(from:'2016-08-01 07:06:40-0600',mode:absolute,to:'2016-08-01 09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1" t="str">
            <v>N</v>
          </cell>
          <cell r="X171">
            <v>1</v>
          </cell>
          <cell r="Y171">
            <v>5.8624000000000001</v>
          </cell>
          <cell r="Z171">
            <v>7.3300000000000004E-2</v>
          </cell>
          <cell r="AA171">
            <v>5.7891000000000004</v>
          </cell>
          <cell r="AB171" t="e">
            <v>#N/A</v>
          </cell>
          <cell r="AC171" t="e">
            <v>#N/A</v>
          </cell>
          <cell r="AD171" t="str">
            <v>0810-01</v>
          </cell>
          <cell r="AE17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72">
          <cell r="A172" t="str">
            <v>811-01</v>
          </cell>
          <cell r="B172">
            <v>4025</v>
          </cell>
          <cell r="C172" t="str">
            <v>DE.1.0.7.0</v>
          </cell>
          <cell r="D172" t="str">
            <v>204:929</v>
          </cell>
          <cell r="E172">
            <v>42583.346932870372</v>
          </cell>
          <cell r="F172">
            <v>42583.347650462965</v>
          </cell>
          <cell r="G172">
            <v>1</v>
          </cell>
          <cell r="H172" t="str">
            <v>300:58976</v>
          </cell>
          <cell r="I172">
            <v>42583.357372685183</v>
          </cell>
          <cell r="J172">
            <v>0</v>
          </cell>
          <cell r="K172" t="str">
            <v>4025/4026</v>
          </cell>
          <cell r="L172" t="str">
            <v>ROCHA</v>
          </cell>
          <cell r="M172">
            <v>9.7222222175332718E-3</v>
          </cell>
          <cell r="N172">
            <v>13.999999993247911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https://search-rtdc-monitor-bjffxe2xuh6vdkpspy63sjmuny.us-east-1.es.amazonaws.com/_plugin/kibana/#/discover/Steve-Slow-Train-Analysis-(2080s-and-2083s)?_g=(refreshInterval:(display:Off,section:0,value:0),time:(from:'2016-08-01 07:19:35-0600',mode:absolute,to:'2016-08-01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2" t="str">
            <v>N</v>
          </cell>
          <cell r="X172">
            <v>1</v>
          </cell>
          <cell r="Y172">
            <v>9.2899999999999996E-2</v>
          </cell>
          <cell r="Z172">
            <v>5.8975999999999997</v>
          </cell>
          <cell r="AA172">
            <v>5.8046999999999995</v>
          </cell>
          <cell r="AB172" t="e">
            <v>#N/A</v>
          </cell>
          <cell r="AC172" t="e">
            <v>#N/A</v>
          </cell>
          <cell r="AD172" t="str">
            <v>0811-01</v>
          </cell>
          <cell r="AE17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3">
          <cell r="A173" t="str">
            <v>812-01</v>
          </cell>
          <cell r="B173">
            <v>4026</v>
          </cell>
          <cell r="C173" t="str">
            <v>DE.1.0.7.0</v>
          </cell>
          <cell r="D173" t="str">
            <v>300:58658</v>
          </cell>
          <cell r="E173">
            <v>42583.35832175926</v>
          </cell>
          <cell r="F173">
            <v>42583.359050925923</v>
          </cell>
          <cell r="G173">
            <v>1</v>
          </cell>
          <cell r="H173" t="str">
            <v>204:638</v>
          </cell>
          <cell r="I173">
            <v>42583.37164351852</v>
          </cell>
          <cell r="J173">
            <v>0</v>
          </cell>
          <cell r="K173" t="str">
            <v>4025/4026</v>
          </cell>
          <cell r="L173" t="str">
            <v>ROCHA</v>
          </cell>
          <cell r="M173">
            <v>1.2592592596774921E-2</v>
          </cell>
          <cell r="N173">
            <v>18.133333339355886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https://search-rtdc-monitor-bjffxe2xuh6vdkpspy63sjmuny.us-east-1.es.amazonaws.com/_plugin/kibana/#/discover/Steve-Slow-Train-Analysis-(2080s-and-2083s)?_g=(refreshInterval:(display:Off,section:0,value:0),time:(from:'2016-08-01 07:35:59-0600',mode:absolute,to:'2016-08-01 09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3" t="str">
            <v>N</v>
          </cell>
          <cell r="X173">
            <v>1</v>
          </cell>
          <cell r="Y173">
            <v>5.8658000000000001</v>
          </cell>
          <cell r="Z173">
            <v>6.3799999999999996E-2</v>
          </cell>
          <cell r="AA173">
            <v>5.8020000000000005</v>
          </cell>
          <cell r="AB173" t="e">
            <v>#N/A</v>
          </cell>
          <cell r="AC173" t="e">
            <v>#N/A</v>
          </cell>
          <cell r="AD173" t="str">
            <v>0812-01</v>
          </cell>
          <cell r="AE17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4">
          <cell r="A174" t="str">
            <v>813-01</v>
          </cell>
          <cell r="B174">
            <v>4025</v>
          </cell>
          <cell r="C174" t="str">
            <v>DE.1.0.7.0</v>
          </cell>
          <cell r="D174" t="str">
            <v>204:929</v>
          </cell>
          <cell r="E174">
            <v>42583.388819444444</v>
          </cell>
          <cell r="F174">
            <v>42583.389490740738</v>
          </cell>
          <cell r="G174">
            <v>0</v>
          </cell>
          <cell r="H174" t="str">
            <v>300:59007</v>
          </cell>
          <cell r="I174">
            <v>42583.399664351855</v>
          </cell>
          <cell r="J174">
            <v>0</v>
          </cell>
          <cell r="K174" t="str">
            <v>4025/4026</v>
          </cell>
          <cell r="L174" t="str">
            <v>ROCHA</v>
          </cell>
          <cell r="M174">
            <v>1.0173611117352266E-2</v>
          </cell>
          <cell r="N174">
            <v>14.650000008987263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https://search-rtdc-monitor-bjffxe2xuh6vdkpspy63sjmuny.us-east-1.es.amazonaws.com/_plugin/kibana/#/discover/Steve-Slow-Train-Analysis-(2080s-and-2083s)?_g=(refreshInterval:(display:Off,section:0,value:0),time:(from:'2016-08-01 08:19:54-0600',mode:absolute,to:'2016-08-01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4" t="str">
            <v>N</v>
          </cell>
          <cell r="X174">
            <v>1</v>
          </cell>
          <cell r="Y174">
            <v>9.2899999999999996E-2</v>
          </cell>
          <cell r="Z174">
            <v>5.9006999999999996</v>
          </cell>
          <cell r="AA174">
            <v>5.8077999999999994</v>
          </cell>
          <cell r="AB174" t="e">
            <v>#N/A</v>
          </cell>
          <cell r="AC174" t="e">
            <v>#N/A</v>
          </cell>
          <cell r="AD174" t="str">
            <v>0813-01</v>
          </cell>
          <cell r="AE17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5">
          <cell r="A175" t="str">
            <v>814-01</v>
          </cell>
          <cell r="B175">
            <v>4026</v>
          </cell>
          <cell r="C175" t="str">
            <v>DE.1.0.7.0</v>
          </cell>
          <cell r="D175" t="str">
            <v>300:58696</v>
          </cell>
          <cell r="E175">
            <v>42583.401145833333</v>
          </cell>
          <cell r="F175">
            <v>42583.401990740742</v>
          </cell>
          <cell r="G175">
            <v>1</v>
          </cell>
          <cell r="H175" t="str">
            <v>204:647</v>
          </cell>
          <cell r="I175">
            <v>42583.412777777776</v>
          </cell>
          <cell r="J175">
            <v>0</v>
          </cell>
          <cell r="K175" t="str">
            <v>4025/4026</v>
          </cell>
          <cell r="L175" t="str">
            <v>ROCHA</v>
          </cell>
          <cell r="M175">
            <v>1.0787037033878732E-2</v>
          </cell>
          <cell r="N175">
            <v>15.533333328785375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https://search-rtdc-monitor-bjffxe2xuh6vdkpspy63sjmuny.us-east-1.es.amazonaws.com/_plugin/kibana/#/discover/Steve-Slow-Train-Analysis-(2080s-and-2083s)?_g=(refreshInterval:(display:Off,section:0,value:0),time:(from:'2016-08-01 08:37:39-0600',mode:absolute,to:'2016-08-01 10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5" t="str">
            <v>N</v>
          </cell>
          <cell r="X175">
            <v>1</v>
          </cell>
          <cell r="Y175">
            <v>5.8696000000000002</v>
          </cell>
          <cell r="Z175">
            <v>6.4699999999999994E-2</v>
          </cell>
          <cell r="AA175">
            <v>5.8048999999999999</v>
          </cell>
          <cell r="AB175" t="e">
            <v>#N/A</v>
          </cell>
          <cell r="AC175" t="e">
            <v>#N/A</v>
          </cell>
          <cell r="AD175" t="str">
            <v>0814-01</v>
          </cell>
          <cell r="AE17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6">
          <cell r="A176" t="str">
            <v>815-01</v>
          </cell>
          <cell r="B176">
            <v>4025</v>
          </cell>
          <cell r="C176" t="str">
            <v>DE.1.0.7.0</v>
          </cell>
          <cell r="D176" t="str">
            <v>204:934</v>
          </cell>
          <cell r="E176">
            <v>42583.43</v>
          </cell>
          <cell r="F176">
            <v>42583.430694444447</v>
          </cell>
          <cell r="G176">
            <v>1</v>
          </cell>
          <cell r="H176" t="str">
            <v>300:58931</v>
          </cell>
          <cell r="I176">
            <v>42583.441724537035</v>
          </cell>
          <cell r="J176">
            <v>1</v>
          </cell>
          <cell r="K176" t="str">
            <v>4025/4026</v>
          </cell>
          <cell r="L176" t="str">
            <v>ROCHA</v>
          </cell>
          <cell r="M176">
            <v>1.1030092588043772E-2</v>
          </cell>
          <cell r="N176">
            <v>15.883333326783031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https://search-rtdc-monitor-bjffxe2xuh6vdkpspy63sjmuny.us-east-1.es.amazonaws.com/_plugin/kibana/#/discover/Steve-Slow-Train-Analysis-(2080s-and-2083s)?_g=(refreshInterval:(display:Off,section:0,value:0),time:(from:'2016-08-01 09:19:12-0600',mode:absolute,to:'2016-08-01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6" t="str">
            <v>N</v>
          </cell>
          <cell r="X176">
            <v>1</v>
          </cell>
          <cell r="Y176">
            <v>9.3399999999999997E-2</v>
          </cell>
          <cell r="Z176">
            <v>5.8930999999999996</v>
          </cell>
          <cell r="AA176">
            <v>5.7996999999999996</v>
          </cell>
          <cell r="AB176" t="e">
            <v>#N/A</v>
          </cell>
          <cell r="AC176" t="e">
            <v>#N/A</v>
          </cell>
          <cell r="AD176" t="str">
            <v>0815-01</v>
          </cell>
          <cell r="AE17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7">
          <cell r="A177" t="str">
            <v>816-01</v>
          </cell>
          <cell r="B177">
            <v>4026</v>
          </cell>
          <cell r="C177" t="str">
            <v>DE.1.0.7.0</v>
          </cell>
          <cell r="D177" t="str">
            <v>300:58619</v>
          </cell>
          <cell r="E177">
            <v>42583.442569444444</v>
          </cell>
          <cell r="F177">
            <v>42583.443518518521</v>
          </cell>
          <cell r="G177">
            <v>1</v>
          </cell>
          <cell r="H177" t="str">
            <v>204:636</v>
          </cell>
          <cell r="I177">
            <v>42583.454722222225</v>
          </cell>
          <cell r="J177">
            <v>0</v>
          </cell>
          <cell r="K177" t="str">
            <v>4025/4026</v>
          </cell>
          <cell r="L177" t="str">
            <v>ROCHA</v>
          </cell>
          <cell r="M177">
            <v>1.1203703703358769E-2</v>
          </cell>
          <cell r="N177">
            <v>16.133333332836628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https://search-rtdc-monitor-bjffxe2xuh6vdkpspy63sjmuny.us-east-1.es.amazonaws.com/_plugin/kibana/#/discover/Steve-Slow-Train-Analysis-(2080s-and-2083s)?_g=(refreshInterval:(display:Off,section:0,value:0),time:(from:'2016-08-01 09:37:18-0600',mode:absolute,to:'2016-08-01 11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7" t="str">
            <v>N</v>
          </cell>
          <cell r="X177">
            <v>1</v>
          </cell>
          <cell r="Y177">
            <v>5.8619000000000003</v>
          </cell>
          <cell r="Z177">
            <v>6.3600000000000004E-2</v>
          </cell>
          <cell r="AA177">
            <v>5.7983000000000002</v>
          </cell>
          <cell r="AB177" t="e">
            <v>#N/A</v>
          </cell>
          <cell r="AC177" t="e">
            <v>#N/A</v>
          </cell>
          <cell r="AD177" t="str">
            <v>0816-01</v>
          </cell>
          <cell r="AE17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8">
          <cell r="A178" t="str">
            <v>817-01</v>
          </cell>
          <cell r="B178">
            <v>4025</v>
          </cell>
          <cell r="C178" t="str">
            <v>DE.1.0.7.0</v>
          </cell>
          <cell r="D178" t="str">
            <v>204:929</v>
          </cell>
          <cell r="E178">
            <v>42583.472002314818</v>
          </cell>
          <cell r="F178">
            <v>42583.472766203704</v>
          </cell>
          <cell r="G178">
            <v>1</v>
          </cell>
          <cell r="H178" t="str">
            <v>300:58975</v>
          </cell>
          <cell r="I178">
            <v>42583.483530092592</v>
          </cell>
          <cell r="J178">
            <v>1</v>
          </cell>
          <cell r="K178" t="str">
            <v>4025/4026</v>
          </cell>
          <cell r="L178" t="str">
            <v>ROCHA</v>
          </cell>
          <cell r="M178">
            <v>1.0763888887595385E-2</v>
          </cell>
          <cell r="N178">
            <v>15.499999998137355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https://search-rtdc-monitor-bjffxe2xuh6vdkpspy63sjmuny.us-east-1.es.amazonaws.com/_plugin/kibana/#/discover/Steve-Slow-Train-Analysis-(2080s-and-2083s)?_g=(refreshInterval:(display:Off,section:0,value:0),time:(from:'2016-08-01 10:19:41-0600',mode:absolute,to:'2016-08-01 12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8" t="str">
            <v>N</v>
          </cell>
          <cell r="X178">
            <v>1</v>
          </cell>
          <cell r="Y178">
            <v>9.2899999999999996E-2</v>
          </cell>
          <cell r="Z178">
            <v>5.8975</v>
          </cell>
          <cell r="AA178">
            <v>5.8045999999999998</v>
          </cell>
          <cell r="AB178" t="e">
            <v>#N/A</v>
          </cell>
          <cell r="AC178" t="e">
            <v>#N/A</v>
          </cell>
          <cell r="AD178" t="str">
            <v>0817-01</v>
          </cell>
          <cell r="AE17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9">
          <cell r="A179" t="str">
            <v>818-01</v>
          </cell>
          <cell r="B179">
            <v>4026</v>
          </cell>
          <cell r="C179" t="str">
            <v>DE.1.0.7.0</v>
          </cell>
          <cell r="D179" t="str">
            <v>300:58660</v>
          </cell>
          <cell r="E179">
            <v>42583.487743055557</v>
          </cell>
          <cell r="F179">
            <v>42583.488530092596</v>
          </cell>
          <cell r="G179">
            <v>1</v>
          </cell>
          <cell r="H179" t="str">
            <v>204:654</v>
          </cell>
          <cell r="I179">
            <v>42583.498506944445</v>
          </cell>
          <cell r="J179">
            <v>0</v>
          </cell>
          <cell r="K179" t="str">
            <v>4025/4026</v>
          </cell>
          <cell r="L179" t="str">
            <v>ROCHA</v>
          </cell>
          <cell r="M179">
            <v>9.9768518484779634E-3</v>
          </cell>
          <cell r="N179">
            <v>14.366666661808267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https://search-rtdc-monitor-bjffxe2xuh6vdkpspy63sjmuny.us-east-1.es.amazonaws.com/_plugin/kibana/#/discover/Steve-Slow-Train-Analysis-(2080s-and-2083s)?_g=(refreshInterval:(display:Off,section:0,value:0),time:(from:'2016-08-01 10:42:21-0600',mode:absolute,to:'2016-08-01 12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9" t="str">
            <v>N</v>
          </cell>
          <cell r="X179">
            <v>1</v>
          </cell>
          <cell r="Y179">
            <v>5.8659999999999997</v>
          </cell>
          <cell r="Z179">
            <v>6.54E-2</v>
          </cell>
          <cell r="AA179">
            <v>5.8005999999999993</v>
          </cell>
          <cell r="AB179" t="e">
            <v>#N/A</v>
          </cell>
          <cell r="AC179" t="e">
            <v>#N/A</v>
          </cell>
          <cell r="AD179" t="str">
            <v>0818-01</v>
          </cell>
          <cell r="AE17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0">
          <cell r="A180" t="str">
            <v>819-01</v>
          </cell>
          <cell r="B180">
            <v>4025</v>
          </cell>
          <cell r="C180" t="str">
            <v>DE.1.0.7.0</v>
          </cell>
          <cell r="D180" t="str">
            <v>204:934</v>
          </cell>
          <cell r="E180">
            <v>42583.512662037036</v>
          </cell>
          <cell r="F180">
            <v>42583.513796296298</v>
          </cell>
          <cell r="G180">
            <v>1</v>
          </cell>
          <cell r="H180" t="str">
            <v>300:58954</v>
          </cell>
          <cell r="I180">
            <v>42583.524085648147</v>
          </cell>
          <cell r="J180">
            <v>0</v>
          </cell>
          <cell r="K180" t="str">
            <v>4025/4026</v>
          </cell>
          <cell r="L180" t="str">
            <v>ROCHA</v>
          </cell>
          <cell r="M180">
            <v>1.0289351848769002E-2</v>
          </cell>
          <cell r="N180">
            <v>14.816666662227362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https://search-rtdc-monitor-bjffxe2xuh6vdkpspy63sjmuny.us-east-1.es.amazonaws.com/_plugin/kibana/#/discover/Steve-Slow-Train-Analysis-(2080s-and-2083s)?_g=(refreshInterval:(display:Off,section:0,value:0),time:(from:'2016-08-01 11:18:14-0600',mode:absolute,to:'2016-08-01 13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0" t="str">
            <v>N</v>
          </cell>
          <cell r="X180">
            <v>1</v>
          </cell>
          <cell r="Y180">
            <v>9.3399999999999997E-2</v>
          </cell>
          <cell r="Z180">
            <v>5.8954000000000004</v>
          </cell>
          <cell r="AA180">
            <v>5.8020000000000005</v>
          </cell>
          <cell r="AB180" t="e">
            <v>#N/A</v>
          </cell>
          <cell r="AC180" t="e">
            <v>#N/A</v>
          </cell>
          <cell r="AD180" t="str">
            <v>0819-01</v>
          </cell>
          <cell r="AE18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1">
          <cell r="A181" t="str">
            <v>820-01</v>
          </cell>
          <cell r="B181">
            <v>4026</v>
          </cell>
          <cell r="C181" t="str">
            <v>DE.1.0.7.0</v>
          </cell>
          <cell r="D181" t="str">
            <v>300:58638</v>
          </cell>
          <cell r="E181">
            <v>42583.527986111112</v>
          </cell>
          <cell r="F181">
            <v>42583.528587962966</v>
          </cell>
          <cell r="G181">
            <v>0</v>
          </cell>
          <cell r="H181" t="str">
            <v>204:640</v>
          </cell>
          <cell r="I181">
            <v>42583.538287037038</v>
          </cell>
          <cell r="J181">
            <v>1</v>
          </cell>
          <cell r="K181" t="str">
            <v>4025/4026</v>
          </cell>
          <cell r="L181" t="str">
            <v>ROCHA</v>
          </cell>
          <cell r="M181">
            <v>9.6990740712499246E-3</v>
          </cell>
          <cell r="N181">
            <v>13.966666662599891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https://search-rtdc-monitor-bjffxe2xuh6vdkpspy63sjmuny.us-east-1.es.amazonaws.com/_plugin/kibana/#/discover/Steve-Slow-Train-Analysis-(2080s-and-2083s)?_g=(refreshInterval:(display:Off,section:0,value:0),time:(from:'2016-08-01 11:40:18-0600',mode:absolute,to:'2016-08-01 13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1" t="str">
            <v>N</v>
          </cell>
          <cell r="X181">
            <v>1</v>
          </cell>
          <cell r="Y181">
            <v>5.8638000000000003</v>
          </cell>
          <cell r="Z181">
            <v>6.4000000000000001E-2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0820-01</v>
          </cell>
          <cell r="AE18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2">
          <cell r="A182" t="str">
            <v>821-01</v>
          </cell>
          <cell r="B182">
            <v>4025</v>
          </cell>
          <cell r="C182" t="str">
            <v>DE.1.0.7.0</v>
          </cell>
          <cell r="D182" t="str">
            <v>204:937</v>
          </cell>
          <cell r="E182">
            <v>42583.551493055558</v>
          </cell>
          <cell r="F182">
            <v>42583.553298611114</v>
          </cell>
          <cell r="G182">
            <v>2</v>
          </cell>
          <cell r="H182" t="str">
            <v>300:58920</v>
          </cell>
          <cell r="I182">
            <v>42583.567812499998</v>
          </cell>
          <cell r="J182">
            <v>0</v>
          </cell>
          <cell r="K182" t="str">
            <v>4025/4026</v>
          </cell>
          <cell r="L182" t="str">
            <v>SWANSON</v>
          </cell>
          <cell r="M182">
            <v>1.4513888883811887E-2</v>
          </cell>
          <cell r="N182">
            <v>20.899999992689118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https://search-rtdc-monitor-bjffxe2xuh6vdkpspy63sjmuny.us-east-1.es.amazonaws.com/_plugin/kibana/#/discover/Steve-Slow-Train-Analysis-(2080s-and-2083s)?_g=(refreshInterval:(display:Off,section:0,value:0),time:(from:'2016-08-01 12:14:09-0600',mode:absolute,to:'2016-08-01 14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2" t="str">
            <v>N</v>
          </cell>
          <cell r="X182">
            <v>1</v>
          </cell>
          <cell r="Y182">
            <v>9.3700000000000006E-2</v>
          </cell>
          <cell r="Z182">
            <v>5.8920000000000003</v>
          </cell>
          <cell r="AA182">
            <v>5.7983000000000002</v>
          </cell>
          <cell r="AB182" t="e">
            <v>#N/A</v>
          </cell>
          <cell r="AC182" t="e">
            <v>#N/A</v>
          </cell>
          <cell r="AD182" t="str">
            <v>0821-01</v>
          </cell>
          <cell r="AE18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3">
          <cell r="A183" t="str">
            <v>822-01</v>
          </cell>
          <cell r="B183">
            <v>4026</v>
          </cell>
          <cell r="C183" t="str">
            <v>DE.1.0.7.0</v>
          </cell>
          <cell r="D183" t="str">
            <v>300:58608</v>
          </cell>
          <cell r="E183">
            <v>42583.569328703707</v>
          </cell>
          <cell r="F183">
            <v>42583.570347222223</v>
          </cell>
          <cell r="G183">
            <v>1</v>
          </cell>
          <cell r="H183" t="str">
            <v>204:663</v>
          </cell>
          <cell r="I183">
            <v>42583.580775462964</v>
          </cell>
          <cell r="J183">
            <v>0</v>
          </cell>
          <cell r="K183" t="str">
            <v>4025/4026</v>
          </cell>
          <cell r="L183" t="str">
            <v>SWANSON</v>
          </cell>
          <cell r="M183">
            <v>1.0428240741021E-2</v>
          </cell>
          <cell r="N183">
            <v>15.01666666707024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https://search-rtdc-monitor-bjffxe2xuh6vdkpspy63sjmuny.us-east-1.es.amazonaws.com/_plugin/kibana/#/discover/Steve-Slow-Train-Analysis-(2080s-and-2083s)?_g=(refreshInterval:(display:Off,section:0,value:0),time:(from:'2016-08-01 12:39:50-0600',mode:absolute,to:'2016-08-01 14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3" t="str">
            <v>N</v>
          </cell>
          <cell r="X183">
            <v>1</v>
          </cell>
          <cell r="Y183">
            <v>5.8608000000000002</v>
          </cell>
          <cell r="Z183">
            <v>6.6299999999999998E-2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0822-01</v>
          </cell>
          <cell r="AE18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4">
          <cell r="A184" t="str">
            <v>823-01</v>
          </cell>
          <cell r="B184">
            <v>4025</v>
          </cell>
          <cell r="C184" t="str">
            <v>DE.1.0.7.0</v>
          </cell>
          <cell r="D184" t="str">
            <v>204:955</v>
          </cell>
          <cell r="E184">
            <v>42583.592199074075</v>
          </cell>
          <cell r="F184">
            <v>42583.593356481484</v>
          </cell>
          <cell r="G184">
            <v>1</v>
          </cell>
          <cell r="H184" t="str">
            <v>300:58920</v>
          </cell>
          <cell r="I184">
            <v>42583.60900462963</v>
          </cell>
          <cell r="J184">
            <v>0</v>
          </cell>
          <cell r="K184" t="str">
            <v>4025/4026</v>
          </cell>
          <cell r="L184" t="str">
            <v>SWANSON</v>
          </cell>
          <cell r="M184">
            <v>1.5648148146283347E-2</v>
          </cell>
          <cell r="N184">
            <v>22.53333333064802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https://search-rtdc-monitor-bjffxe2xuh6vdkpspy63sjmuny.us-east-1.es.amazonaws.com/_plugin/kibana/#/discover/Steve-Slow-Train-Analysis-(2080s-and-2083s)?_g=(refreshInterval:(display:Off,section:0,value:0),time:(from:'2016-08-01 13:12:46-0600',mode:absolute,to:'2016-08-01 15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4" t="str">
            <v>N</v>
          </cell>
          <cell r="X184">
            <v>1</v>
          </cell>
          <cell r="Y184">
            <v>9.5500000000000002E-2</v>
          </cell>
          <cell r="Z184">
            <v>5.8920000000000003</v>
          </cell>
          <cell r="AA184">
            <v>5.7965</v>
          </cell>
          <cell r="AB184" t="e">
            <v>#N/A</v>
          </cell>
          <cell r="AC184" t="e">
            <v>#N/A</v>
          </cell>
          <cell r="AD184" t="str">
            <v>0823-01</v>
          </cell>
          <cell r="AE18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5">
          <cell r="A185" t="str">
            <v>824-01</v>
          </cell>
          <cell r="B185">
            <v>4026</v>
          </cell>
          <cell r="C185" t="str">
            <v>DE.1.0.7.0</v>
          </cell>
          <cell r="D185" t="str">
            <v>300:58602</v>
          </cell>
          <cell r="E185">
            <v>42583.612060185187</v>
          </cell>
          <cell r="F185">
            <v>42583.613009259258</v>
          </cell>
          <cell r="G185">
            <v>1</v>
          </cell>
          <cell r="H185" t="str">
            <v>204:645</v>
          </cell>
          <cell r="I185">
            <v>42583.623437499999</v>
          </cell>
          <cell r="J185">
            <v>0</v>
          </cell>
          <cell r="K185" t="str">
            <v>4025/4026</v>
          </cell>
          <cell r="L185" t="str">
            <v>SWANSON</v>
          </cell>
          <cell r="M185">
            <v>1.0428240741021E-2</v>
          </cell>
          <cell r="N185">
            <v>15.01666666707024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https://search-rtdc-monitor-bjffxe2xuh6vdkpspy63sjmuny.us-east-1.es.amazonaws.com/_plugin/kibana/#/discover/Steve-Slow-Train-Analysis-(2080s-and-2083s)?_g=(refreshInterval:(display:Off,section:0,value:0),time:(from:'2016-08-01 13:41:22-0600',mode:absolute,to:'2016-08-01 15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5" t="str">
            <v>N</v>
          </cell>
          <cell r="X185">
            <v>1</v>
          </cell>
          <cell r="Y185">
            <v>5.8601999999999999</v>
          </cell>
          <cell r="Z185">
            <v>6.4500000000000002E-2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0824-01</v>
          </cell>
          <cell r="AE18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6">
          <cell r="A186" t="str">
            <v>825-01</v>
          </cell>
          <cell r="B186">
            <v>4025</v>
          </cell>
          <cell r="C186" t="str">
            <v>DE.1.0.7.0</v>
          </cell>
          <cell r="D186" t="str">
            <v>204:1091</v>
          </cell>
          <cell r="E186">
            <v>42583.639016203706</v>
          </cell>
          <cell r="F186">
            <v>42583.643368055556</v>
          </cell>
          <cell r="G186">
            <v>6</v>
          </cell>
          <cell r="H186" t="str">
            <v>300:58924</v>
          </cell>
          <cell r="I186">
            <v>42583.653877314813</v>
          </cell>
          <cell r="J186">
            <v>0</v>
          </cell>
          <cell r="K186" t="str">
            <v>4025/4026</v>
          </cell>
          <cell r="L186" t="str">
            <v>SWANSON</v>
          </cell>
          <cell r="M186">
            <v>1.0509259256650694E-2</v>
          </cell>
          <cell r="N186">
            <v>15.133333329576999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https://search-rtdc-monitor-bjffxe2xuh6vdkpspy63sjmuny.us-east-1.es.amazonaws.com/_plugin/kibana/#/discover/Steve-Slow-Train-Analysis-(2080s-and-2083s)?_g=(refreshInterval:(display:Off,section:0,value:0),time:(from:'2016-08-01 14:20:11-0600',mode:absolute,to:'2016-08-01 16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6" t="str">
            <v>N</v>
          </cell>
          <cell r="X186">
            <v>1</v>
          </cell>
          <cell r="Y186">
            <v>0.1091</v>
          </cell>
          <cell r="Z186">
            <v>5.8924000000000003</v>
          </cell>
          <cell r="AA186">
            <v>5.7833000000000006</v>
          </cell>
          <cell r="AB186" t="e">
            <v>#N/A</v>
          </cell>
          <cell r="AC186" t="e">
            <v>#N/A</v>
          </cell>
          <cell r="AD186" t="str">
            <v>0825-01</v>
          </cell>
          <cell r="AE18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7">
          <cell r="A187" t="str">
            <v>826-01</v>
          </cell>
          <cell r="B187">
            <v>4026</v>
          </cell>
          <cell r="C187" t="str">
            <v>DE.1.0.7.0</v>
          </cell>
          <cell r="D187" t="str">
            <v>300:58609</v>
          </cell>
          <cell r="E187">
            <v>42583.654664351852</v>
          </cell>
          <cell r="F187">
            <v>42583.656134259261</v>
          </cell>
          <cell r="G187">
            <v>2</v>
          </cell>
          <cell r="H187" t="str">
            <v>204:705</v>
          </cell>
          <cell r="I187">
            <v>42583.66609953704</v>
          </cell>
          <cell r="J187">
            <v>0</v>
          </cell>
          <cell r="K187" t="str">
            <v>4025/4026</v>
          </cell>
          <cell r="L187" t="str">
            <v>SWANSON</v>
          </cell>
          <cell r="M187">
            <v>9.9652777789742686E-3</v>
          </cell>
          <cell r="N187">
            <v>14.350000001722947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https://search-rtdc-monitor-bjffxe2xuh6vdkpspy63sjmuny.us-east-1.es.amazonaws.com/_plugin/kibana/#/discover/Steve-Slow-Train-Analysis-(2080s-and-2083s)?_g=(refreshInterval:(display:Off,section:0,value:0),time:(from:'2016-08-01 14:42:43-0600',mode:absolute,to:'2016-08-01 16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7.0499999999999993E-2</v>
          </cell>
          <cell r="AA187">
            <v>5.7904</v>
          </cell>
          <cell r="AB187" t="e">
            <v>#N/A</v>
          </cell>
          <cell r="AC187" t="e">
            <v>#N/A</v>
          </cell>
          <cell r="AD187" t="str">
            <v>0826-01</v>
          </cell>
          <cell r="AE18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8">
          <cell r="A188" t="str">
            <v>827-01</v>
          </cell>
          <cell r="B188">
            <v>4042</v>
          </cell>
          <cell r="C188" t="str">
            <v>DE.1.0.7.0</v>
          </cell>
          <cell r="D188" t="str">
            <v>204:897</v>
          </cell>
          <cell r="E188">
            <v>42583.655729166669</v>
          </cell>
          <cell r="F188">
            <v>42583.656736111108</v>
          </cell>
          <cell r="G188">
            <v>1</v>
          </cell>
          <cell r="H188" t="str">
            <v>300:58926</v>
          </cell>
          <cell r="I188">
            <v>42583.672442129631</v>
          </cell>
          <cell r="J188">
            <v>1</v>
          </cell>
          <cell r="K188" t="str">
            <v>4041/4042</v>
          </cell>
          <cell r="L188" t="str">
            <v>COOLAHAN</v>
          </cell>
          <cell r="M188">
            <v>1.5706018522905651E-2</v>
          </cell>
          <cell r="N188">
            <v>22.616666672984138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https://search-rtdc-monitor-bjffxe2xuh6vdkpspy63sjmuny.us-east-1.es.amazonaws.com/_plugin/kibana/#/discover/Steve-Slow-Train-Analysis-(2080s-and-2083s)?_g=(refreshInterval:(display:Off,section:0,value:0),time:(from:'2016-08-01 14:44:15-0600',mode:absolute,to:'2016-08-01 17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8.9700000000000002E-2</v>
          </cell>
          <cell r="Z188">
            <v>5.8925999999999998</v>
          </cell>
          <cell r="AA188">
            <v>5.8029000000000002</v>
          </cell>
          <cell r="AB188" t="e">
            <v>#N/A</v>
          </cell>
          <cell r="AC188" t="e">
            <v>#N/A</v>
          </cell>
          <cell r="AD188" t="str">
            <v>0827-01</v>
          </cell>
          <cell r="AE188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89">
          <cell r="A189" t="str">
            <v>828-01</v>
          </cell>
          <cell r="B189">
            <v>4041</v>
          </cell>
          <cell r="C189" t="str">
            <v>DE.1.0.7.0</v>
          </cell>
          <cell r="D189" t="str">
            <v>300:58707</v>
          </cell>
          <cell r="E189">
            <v>42583.67391203704</v>
          </cell>
          <cell r="F189">
            <v>42583.674895833334</v>
          </cell>
          <cell r="G189">
            <v>1</v>
          </cell>
          <cell r="H189" t="str">
            <v>204:661</v>
          </cell>
          <cell r="I189">
            <v>42583.688310185185</v>
          </cell>
          <cell r="J189">
            <v>0</v>
          </cell>
          <cell r="K189" t="str">
            <v>4041/4042</v>
          </cell>
          <cell r="L189" t="str">
            <v>COOLAHAN</v>
          </cell>
          <cell r="M189">
            <v>1.3414351851679385E-2</v>
          </cell>
          <cell r="N189">
            <v>19.316666666418314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https://search-rtdc-monitor-bjffxe2xuh6vdkpspy63sjmuny.us-east-1.es.amazonaws.com/_plugin/kibana/#/discover/Steve-Slow-Train-Analysis-(2080s-and-2083s)?_g=(refreshInterval:(display:Off,section:0,value:0),time:(from:'2016-08-01 15:10:26-0600',mode:absolute,to:'2016-08-01 17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5.8707000000000003</v>
          </cell>
          <cell r="Z189">
            <v>6.6100000000000006E-2</v>
          </cell>
          <cell r="AA189">
            <v>5.8046000000000006</v>
          </cell>
          <cell r="AB189" t="e">
            <v>#N/A</v>
          </cell>
          <cell r="AC189" t="e">
            <v>#N/A</v>
          </cell>
          <cell r="AD189" t="str">
            <v>0828-01</v>
          </cell>
          <cell r="AE189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0">
          <cell r="A190" t="str">
            <v>829-01</v>
          </cell>
          <cell r="B190">
            <v>4025</v>
          </cell>
          <cell r="C190" t="str">
            <v>DE.1.0.7.0</v>
          </cell>
          <cell r="D190" t="str">
            <v>204:993</v>
          </cell>
          <cell r="E190">
            <v>42583.675578703704</v>
          </cell>
          <cell r="F190">
            <v>42583.676550925928</v>
          </cell>
          <cell r="G190">
            <v>1</v>
          </cell>
          <cell r="H190" t="str">
            <v>300:58918</v>
          </cell>
          <cell r="I190">
            <v>42583.691944444443</v>
          </cell>
          <cell r="J190">
            <v>0</v>
          </cell>
          <cell r="K190" t="str">
            <v>4025/4026</v>
          </cell>
          <cell r="L190" t="str">
            <v>SWANSON</v>
          </cell>
          <cell r="M190">
            <v>1.5393518515338656E-2</v>
          </cell>
          <cell r="N190">
            <v>22.166666662087664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https://search-rtdc-monitor-bjffxe2xuh6vdkpspy63sjmuny.us-east-1.es.amazonaws.com/_plugin/kibana/#/discover/Steve-Slow-Train-Analysis-(2080s-and-2083s)?_g=(refreshInterval:(display:Off,section:0,value:0),time:(from:'2016-08-01 15:12:50-0600',mode:absolute,to:'2016-08-01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0" t="str">
            <v>N</v>
          </cell>
          <cell r="X190">
            <v>1</v>
          </cell>
          <cell r="Y190">
            <v>9.9299999999999999E-2</v>
          </cell>
          <cell r="Z190">
            <v>5.8917999999999999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0829-01</v>
          </cell>
          <cell r="AE19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1">
          <cell r="A191" t="str">
            <v>830-01</v>
          </cell>
          <cell r="B191">
            <v>4026</v>
          </cell>
          <cell r="C191" t="str">
            <v>DE.1.0.7.0</v>
          </cell>
          <cell r="D191" t="str">
            <v>300:58606</v>
          </cell>
          <cell r="E191">
            <v>42583.693032407406</v>
          </cell>
          <cell r="F191">
            <v>42583.694745370369</v>
          </cell>
          <cell r="G191">
            <v>2</v>
          </cell>
          <cell r="H191" t="str">
            <v>204:678</v>
          </cell>
          <cell r="I191">
            <v>42583.705879629626</v>
          </cell>
          <cell r="J191">
            <v>0</v>
          </cell>
          <cell r="K191" t="str">
            <v>4025/4026</v>
          </cell>
          <cell r="L191" t="str">
            <v>SWANSON</v>
          </cell>
          <cell r="M191">
            <v>1.113425925723277E-2</v>
          </cell>
          <cell r="N191">
            <v>16.033333330415189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https://search-rtdc-monitor-bjffxe2xuh6vdkpspy63sjmuny.us-east-1.es.amazonaws.com/_plugin/kibana/#/discover/Steve-Slow-Train-Analysis-(2080s-and-2083s)?_g=(refreshInterval:(display:Off,section:0,value:0),time:(from:'2016-08-01 15:37:58-0600',mode:absolute,to:'2016-08-01 17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1" t="str">
            <v>N</v>
          </cell>
          <cell r="X191">
            <v>1</v>
          </cell>
          <cell r="Y191">
            <v>5.8605999999999998</v>
          </cell>
          <cell r="Z191">
            <v>6.7799999999999999E-2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0830-01</v>
          </cell>
          <cell r="AE19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2">
          <cell r="A192" t="str">
            <v>831-01</v>
          </cell>
          <cell r="B192">
            <v>4042</v>
          </cell>
          <cell r="C192" t="str">
            <v>DE.1.0.7.0</v>
          </cell>
          <cell r="D192" t="str">
            <v>204:955</v>
          </cell>
          <cell r="E192">
            <v>42583.698865740742</v>
          </cell>
          <cell r="F192">
            <v>42583.700312499997</v>
          </cell>
          <cell r="G192">
            <v>2</v>
          </cell>
          <cell r="H192" t="str">
            <v>300:58784</v>
          </cell>
          <cell r="I192">
            <v>42583.713171296295</v>
          </cell>
          <cell r="J192">
            <v>1</v>
          </cell>
          <cell r="K192" t="str">
            <v>4041/4042</v>
          </cell>
          <cell r="L192" t="str">
            <v>COOLAHAN</v>
          </cell>
          <cell r="M192">
            <v>1.2858796297223307E-2</v>
          </cell>
          <cell r="N192">
            <v>18.516666668001562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https://search-rtdc-monitor-bjffxe2xuh6vdkpspy63sjmuny.us-east-1.es.amazonaws.com/_plugin/kibana/#/discover/Steve-Slow-Train-Analysis-(2080s-and-2083s)?_g=(refreshInterval:(display:Off,section:0,value:0),time:(from:'2016-08-01 15:46:22-0600',mode:absolute,to:'2016-08-01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2" t="str">
            <v>N</v>
          </cell>
          <cell r="X192">
            <v>1</v>
          </cell>
          <cell r="Y192">
            <v>9.5500000000000002E-2</v>
          </cell>
          <cell r="Z192">
            <v>5.8784000000000001</v>
          </cell>
          <cell r="AA192">
            <v>5.7828999999999997</v>
          </cell>
          <cell r="AB192" t="e">
            <v>#N/A</v>
          </cell>
          <cell r="AC192" t="e">
            <v>#N/A</v>
          </cell>
          <cell r="AD192" t="str">
            <v>0831-01</v>
          </cell>
          <cell r="AE19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3">
          <cell r="A193" t="str">
            <v>832-01</v>
          </cell>
          <cell r="B193">
            <v>4041</v>
          </cell>
          <cell r="C193" t="str">
            <v>DE.1.0.7.0</v>
          </cell>
          <cell r="D193" t="str">
            <v>300:58666</v>
          </cell>
          <cell r="E193">
            <v>42583.714270833334</v>
          </cell>
          <cell r="F193">
            <v>42583.715266203704</v>
          </cell>
          <cell r="G193">
            <v>1</v>
          </cell>
          <cell r="H193" t="str">
            <v>204:710</v>
          </cell>
          <cell r="I193">
            <v>42583.726087962961</v>
          </cell>
          <cell r="J193">
            <v>0</v>
          </cell>
          <cell r="K193" t="str">
            <v>4041/4042</v>
          </cell>
          <cell r="L193" t="str">
            <v>COOLAHAN</v>
          </cell>
          <cell r="M193">
            <v>1.0821759256941732E-2</v>
          </cell>
          <cell r="N193">
            <v>15.583333329996094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https://search-rtdc-monitor-bjffxe2xuh6vdkpspy63sjmuny.us-east-1.es.amazonaws.com/_plugin/kibana/#/discover/Steve-Slow-Train-Analysis-(2080s-and-2083s)?_g=(refreshInterval:(display:Off,section:0,value:0),time:(from:'2016-08-01 16:08:33-0600',mode:absolute,to:'2016-08-01 18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3" t="str">
            <v>N</v>
          </cell>
          <cell r="X193">
            <v>1</v>
          </cell>
          <cell r="Y193">
            <v>5.8666</v>
          </cell>
          <cell r="Z193">
            <v>7.0999999999999994E-2</v>
          </cell>
          <cell r="AA193">
            <v>5.7956000000000003</v>
          </cell>
          <cell r="AB193" t="e">
            <v>#N/A</v>
          </cell>
          <cell r="AC193" t="e">
            <v>#N/A</v>
          </cell>
          <cell r="AD193" t="str">
            <v>0832-01</v>
          </cell>
          <cell r="AE19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4">
          <cell r="A194" t="str">
            <v>833-01</v>
          </cell>
          <cell r="B194">
            <v>4025</v>
          </cell>
          <cell r="C194" t="str">
            <v>DE.1.0.7.0</v>
          </cell>
          <cell r="D194" t="str">
            <v>204:965</v>
          </cell>
          <cell r="E194">
            <v>42583.717673611114</v>
          </cell>
          <cell r="F194">
            <v>42583.71875</v>
          </cell>
          <cell r="G194">
            <v>1</v>
          </cell>
          <cell r="H194" t="str">
            <v>300:58929</v>
          </cell>
          <cell r="I194">
            <v>42583.733344907407</v>
          </cell>
          <cell r="J194">
            <v>1</v>
          </cell>
          <cell r="K194" t="str">
            <v>4025/4026</v>
          </cell>
          <cell r="L194" t="str">
            <v>SWANSON</v>
          </cell>
          <cell r="M194">
            <v>1.4594907406717539E-2</v>
          </cell>
          <cell r="N194">
            <v>21.016666665673256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https://search-rtdc-monitor-bjffxe2xuh6vdkpspy63sjmuny.us-east-1.es.amazonaws.com/_plugin/kibana/#/discover/Steve-Slow-Train-Analysis-(2080s-and-2083s)?_g=(refreshInterval:(display:Off,section:0,value:0),time:(from:'2016-08-01 16:13:27-0600',mode:absolute,to:'2016-08-01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4" t="str">
            <v>N</v>
          </cell>
          <cell r="X194">
            <v>1</v>
          </cell>
          <cell r="Y194">
            <v>9.6500000000000002E-2</v>
          </cell>
          <cell r="Z194">
            <v>5.8929</v>
          </cell>
          <cell r="AA194">
            <v>5.7964000000000002</v>
          </cell>
          <cell r="AB194" t="e">
            <v>#N/A</v>
          </cell>
          <cell r="AC194" t="e">
            <v>#N/A</v>
          </cell>
          <cell r="AD194" t="str">
            <v>0833-01</v>
          </cell>
          <cell r="AE19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5">
          <cell r="A195" t="str">
            <v>834-01</v>
          </cell>
          <cell r="B195">
            <v>4026</v>
          </cell>
          <cell r="C195" t="str">
            <v>DE.1.0.7.0</v>
          </cell>
          <cell r="D195" t="str">
            <v>300:58609</v>
          </cell>
          <cell r="E195">
            <v>42583.734409722223</v>
          </cell>
          <cell r="F195">
            <v>42583.73542824074</v>
          </cell>
          <cell r="G195">
            <v>1</v>
          </cell>
          <cell r="H195" t="str">
            <v>204:689</v>
          </cell>
          <cell r="I195">
            <v>42583.74796296296</v>
          </cell>
          <cell r="J195">
            <v>0</v>
          </cell>
          <cell r="K195" t="str">
            <v>4025/4026</v>
          </cell>
          <cell r="L195" t="str">
            <v>SWANSON</v>
          </cell>
          <cell r="M195">
            <v>1.2534722220152617E-2</v>
          </cell>
          <cell r="N195">
            <v>18.049999997019768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https://search-rtdc-monitor-bjffxe2xuh6vdkpspy63sjmuny.us-east-1.es.amazonaws.com/_plugin/kibana/#/discover/Steve-Slow-Train-Analysis-(2080s-and-2083s)?_g=(refreshInterval:(display:Off,section:0,value:0),time:(from:'2016-08-01 16:37:33-0600',mode:absolute,to:'2016-08-01 18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5" t="str">
            <v>N</v>
          </cell>
          <cell r="X195">
            <v>1</v>
          </cell>
          <cell r="Y195">
            <v>5.8609</v>
          </cell>
          <cell r="Z195">
            <v>6.8900000000000003E-2</v>
          </cell>
          <cell r="AA195">
            <v>5.7919999999999998</v>
          </cell>
          <cell r="AB195" t="e">
            <v>#N/A</v>
          </cell>
          <cell r="AC195" t="e">
            <v>#N/A</v>
          </cell>
          <cell r="AD195" t="str">
            <v>0834-01</v>
          </cell>
          <cell r="AE19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6">
          <cell r="A196" t="str">
            <v>835-01</v>
          </cell>
          <cell r="B196">
            <v>4042</v>
          </cell>
          <cell r="C196" t="str">
            <v>DE.1.0.7.0</v>
          </cell>
          <cell r="D196" t="str">
            <v>204:990</v>
          </cell>
          <cell r="E196">
            <v>42583.739652777775</v>
          </cell>
          <cell r="F196">
            <v>42583.740983796299</v>
          </cell>
          <cell r="G196">
            <v>1</v>
          </cell>
          <cell r="H196" t="str">
            <v>300:58978</v>
          </cell>
          <cell r="I196">
            <v>42583.756157407406</v>
          </cell>
          <cell r="J196">
            <v>0</v>
          </cell>
          <cell r="K196" t="str">
            <v>4041/4042</v>
          </cell>
          <cell r="L196" t="str">
            <v>COOLAHAN</v>
          </cell>
          <cell r="M196">
            <v>1.5173611107456964E-2</v>
          </cell>
          <cell r="N196">
            <v>21.849999994738027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https://search-rtdc-monitor-bjffxe2xuh6vdkpspy63sjmuny.us-east-1.es.amazonaws.com/_plugin/kibana/#/discover/Steve-Slow-Train-Analysis-(2080s-and-2083s)?_g=(refreshInterval:(display:Off,section:0,value:0),time:(from:'2016-08-01 16:45:06-0600',mode:absolute,to:'2016-08-01 19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6" t="str">
            <v>N</v>
          </cell>
          <cell r="X196">
            <v>1</v>
          </cell>
          <cell r="Y196">
            <v>9.9000000000000005E-2</v>
          </cell>
          <cell r="Z196">
            <v>5.8978000000000002</v>
          </cell>
          <cell r="AA196">
            <v>5.7988</v>
          </cell>
          <cell r="AB196" t="e">
            <v>#N/A</v>
          </cell>
          <cell r="AC196" t="e">
            <v>#N/A</v>
          </cell>
          <cell r="AD196" t="str">
            <v>0835-01</v>
          </cell>
          <cell r="AE19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7">
          <cell r="A197" t="str">
            <v>836-01</v>
          </cell>
          <cell r="B197">
            <v>4041</v>
          </cell>
          <cell r="C197" t="str">
            <v>DE.1.0.7.0</v>
          </cell>
          <cell r="D197" t="str">
            <v>300:58655</v>
          </cell>
          <cell r="E197">
            <v>42583.757118055553</v>
          </cell>
          <cell r="F197">
            <v>42583.758020833331</v>
          </cell>
          <cell r="G197">
            <v>1</v>
          </cell>
          <cell r="H197" t="str">
            <v>204:726</v>
          </cell>
          <cell r="I197">
            <v>42583.768761574072</v>
          </cell>
          <cell r="J197">
            <v>0</v>
          </cell>
          <cell r="K197" t="str">
            <v>4041/4042</v>
          </cell>
          <cell r="L197" t="str">
            <v>COOLAHAN</v>
          </cell>
          <cell r="M197">
            <v>1.0740740741312038E-2</v>
          </cell>
          <cell r="N197">
            <v>15.466666667489335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https://search-rtdc-monitor-bjffxe2xuh6vdkpspy63sjmuny.us-east-1.es.amazonaws.com/_plugin/kibana/#/discover/Steve-Slow-Train-Analysis-(2080s-and-2083s)?_g=(refreshInterval:(display:Off,section:0,value:0),time:(from:'2016-08-01 17:10:15-0600',mode:absolute,to:'2016-08-01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7" t="str">
            <v>N</v>
          </cell>
          <cell r="X197">
            <v>1</v>
          </cell>
          <cell r="Y197">
            <v>5.8654999999999999</v>
          </cell>
          <cell r="Z197">
            <v>7.2599999999999998E-2</v>
          </cell>
          <cell r="AA197">
            <v>5.7928999999999995</v>
          </cell>
          <cell r="AB197" t="e">
            <v>#N/A</v>
          </cell>
          <cell r="AC197" t="e">
            <v>#N/A</v>
          </cell>
          <cell r="AD197" t="str">
            <v>0836-01</v>
          </cell>
          <cell r="AE19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8">
          <cell r="A198" t="str">
            <v>837-01</v>
          </cell>
          <cell r="B198">
            <v>4025</v>
          </cell>
          <cell r="C198" t="str">
            <v>DE.1.0.7.0</v>
          </cell>
          <cell r="D198" t="str">
            <v>204:976</v>
          </cell>
          <cell r="E198">
            <v>42583.757476851853</v>
          </cell>
          <cell r="F198">
            <v>42583.758784722224</v>
          </cell>
          <cell r="G198">
            <v>1</v>
          </cell>
          <cell r="H198" t="str">
            <v>300:58926</v>
          </cell>
          <cell r="I198">
            <v>42583.775405092594</v>
          </cell>
          <cell r="J198">
            <v>1</v>
          </cell>
          <cell r="K198" t="str">
            <v>4025/4026</v>
          </cell>
          <cell r="L198" t="str">
            <v>SWANSON</v>
          </cell>
          <cell r="M198">
            <v>1.6620370370219462E-2</v>
          </cell>
          <cell r="N198">
            <v>23.933333333116025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https://search-rtdc-monitor-bjffxe2xuh6vdkpspy63sjmuny.us-east-1.es.amazonaws.com/_plugin/kibana/#/discover/Steve-Slow-Train-Analysis-(2080s-and-2083s)?_g=(refreshInterval:(display:Off,section:0,value:0),time:(from:'2016-08-01 17:10:46-0600',mode:absolute,to:'2016-08-01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8" t="str">
            <v>N</v>
          </cell>
          <cell r="X198">
            <v>1</v>
          </cell>
          <cell r="Y198">
            <v>9.7600000000000006E-2</v>
          </cell>
          <cell r="Z198">
            <v>5.8925999999999998</v>
          </cell>
          <cell r="AA198">
            <v>5.7949999999999999</v>
          </cell>
          <cell r="AB198" t="e">
            <v>#N/A</v>
          </cell>
          <cell r="AC198" t="e">
            <v>#N/A</v>
          </cell>
          <cell r="AD198" t="str">
            <v>0837-01</v>
          </cell>
          <cell r="AE19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9">
          <cell r="A199" t="str">
            <v>838-01</v>
          </cell>
          <cell r="B199">
            <v>4026</v>
          </cell>
          <cell r="C199" t="str">
            <v>DE.1.0.7.0</v>
          </cell>
          <cell r="D199" t="str">
            <v>300:58611</v>
          </cell>
          <cell r="E199">
            <v>42583.776620370372</v>
          </cell>
          <cell r="F199">
            <v>42583.777858796297</v>
          </cell>
          <cell r="G199">
            <v>1</v>
          </cell>
          <cell r="H199" t="str">
            <v>204:675</v>
          </cell>
          <cell r="I199">
            <v>42583.788206018522</v>
          </cell>
          <cell r="J199">
            <v>0</v>
          </cell>
          <cell r="K199" t="str">
            <v>4025/4026</v>
          </cell>
          <cell r="L199" t="str">
            <v>SWANSON</v>
          </cell>
          <cell r="M199">
            <v>1.0347222225391306E-2</v>
          </cell>
          <cell r="N199">
            <v>14.900000004563481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https://search-rtdc-monitor-bjffxe2xuh6vdkpspy63sjmuny.us-east-1.es.amazonaws.com/_plugin/kibana/#/discover/Steve-Slow-Train-Analysis-(2080s-and-2083s)?_g=(refreshInterval:(display:Off,section:0,value:0),time:(from:'2016-08-01 17:38:20-0600',mode:absolute,to:'2016-08-01 19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9" t="str">
            <v>N</v>
          </cell>
          <cell r="X199">
            <v>1</v>
          </cell>
          <cell r="Y199">
            <v>5.8611000000000004</v>
          </cell>
          <cell r="Z199">
            <v>6.7500000000000004E-2</v>
          </cell>
          <cell r="AA199">
            <v>5.7936000000000005</v>
          </cell>
          <cell r="AB199" t="e">
            <v>#N/A</v>
          </cell>
          <cell r="AC199" t="e">
            <v>#N/A</v>
          </cell>
          <cell r="AD199" t="str">
            <v>0838-01</v>
          </cell>
          <cell r="AE19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0">
          <cell r="A200" t="str">
            <v>839-01</v>
          </cell>
          <cell r="B200">
            <v>4042</v>
          </cell>
          <cell r="C200" t="str">
            <v>DE.1.0.7.0</v>
          </cell>
          <cell r="D200" t="str">
            <v>204:1016</v>
          </cell>
          <cell r="E200">
            <v>42583.780046296299</v>
          </cell>
          <cell r="F200">
            <v>42583.78125</v>
          </cell>
          <cell r="G200">
            <v>1</v>
          </cell>
          <cell r="H200" t="str">
            <v>300:58939</v>
          </cell>
          <cell r="I200">
            <v>42583.796585648146</v>
          </cell>
          <cell r="J200">
            <v>0</v>
          </cell>
          <cell r="K200" t="str">
            <v>4041/4042</v>
          </cell>
          <cell r="L200" t="str">
            <v>COOLAHAN</v>
          </cell>
          <cell r="M200">
            <v>1.5335648145992309E-2</v>
          </cell>
          <cell r="N200">
            <v>22.083333330228925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https://search-rtdc-monitor-bjffxe2xuh6vdkpspy63sjmuny.us-east-1.es.amazonaws.com/_plugin/kibana/#/discover/Steve-Slow-Train-Analysis-(2080s-and-2083s)?_g=(refreshInterval:(display:Off,section:0,value:0),time:(from:'2016-08-01 17:43:16-0600',mode:absolute,to:'2016-08-01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N</v>
          </cell>
          <cell r="X200">
            <v>1</v>
          </cell>
          <cell r="Y200">
            <v>0.1016</v>
          </cell>
          <cell r="Z200">
            <v>5.8939000000000004</v>
          </cell>
          <cell r="AA200">
            <v>5.7923</v>
          </cell>
          <cell r="AB200" t="e">
            <v>#N/A</v>
          </cell>
          <cell r="AC200" t="e">
            <v>#N/A</v>
          </cell>
          <cell r="AD200" t="str">
            <v>0839-01</v>
          </cell>
          <cell r="AE20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201">
          <cell r="A201" t="str">
            <v>840-01</v>
          </cell>
          <cell r="B201">
            <v>4026</v>
          </cell>
          <cell r="C201" t="str">
            <v>DE.1.0.7.0</v>
          </cell>
          <cell r="D201" t="str">
            <v>300:58608</v>
          </cell>
          <cell r="E201">
            <v>42583.818159722221</v>
          </cell>
          <cell r="F201">
            <v>42583.819143518522</v>
          </cell>
          <cell r="G201">
            <v>1</v>
          </cell>
          <cell r="H201" t="str">
            <v>204:663</v>
          </cell>
          <cell r="I201">
            <v>42583.830092592594</v>
          </cell>
          <cell r="J201">
            <v>0</v>
          </cell>
          <cell r="K201" t="str">
            <v>4025/4026</v>
          </cell>
          <cell r="L201" t="str">
            <v>SWANSON</v>
          </cell>
          <cell r="M201">
            <v>1.0949074072414078E-2</v>
          </cell>
          <cell r="N201">
            <v>15.766666664276272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https://search-rtdc-monitor-bjffxe2xuh6vdkpspy63sjmuny.us-east-1.es.amazonaws.com/_plugin/kibana/#/discover/Steve-Slow-Train-Analysis-(2080s-and-2083s)?_g=(refreshInterval:(display:Off,section:0,value:0),time:(from:'2016-08-01 18:38:09-0600',mode:absolute,to:'2016-08-01 20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6.6299999999999998E-2</v>
          </cell>
          <cell r="AA201">
            <v>5.7945000000000002</v>
          </cell>
          <cell r="AB201" t="e">
            <v>#N/A</v>
          </cell>
          <cell r="AC201" t="e">
            <v>#N/A</v>
          </cell>
          <cell r="AD201" t="str">
            <v>0840-01</v>
          </cell>
          <cell r="AE20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2">
          <cell r="A202" t="str">
            <v>841-01</v>
          </cell>
          <cell r="B202">
            <v>4025</v>
          </cell>
          <cell r="C202" t="str">
            <v>DE.1.0.7.0</v>
          </cell>
          <cell r="D202" t="str">
            <v>204:969</v>
          </cell>
          <cell r="E202">
            <v>42583.802719907406</v>
          </cell>
          <cell r="F202">
            <v>42583.803576388891</v>
          </cell>
          <cell r="G202">
            <v>1</v>
          </cell>
          <cell r="H202" t="str">
            <v>300:58924</v>
          </cell>
          <cell r="I202">
            <v>42583.817025462966</v>
          </cell>
          <cell r="J202">
            <v>0</v>
          </cell>
          <cell r="K202" t="str">
            <v>4025/4026</v>
          </cell>
          <cell r="L202" t="str">
            <v>SWANSON</v>
          </cell>
          <cell r="M202">
            <v>1.3449074074742384E-2</v>
          </cell>
          <cell r="N202">
            <v>19.366666667629033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https://search-rtdc-monitor-bjffxe2xuh6vdkpspy63sjmuny.us-east-1.es.amazonaws.com/_plugin/kibana/#/discover/Steve-Slow-Train-Analysis-(2080s-and-2083s)?_g=(refreshInterval:(display:Off,section:0,value:0),time:(from:'2016-08-01 18:15:55-0600',mode:absolute,to:'2016-08-01 20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2" t="str">
            <v>N</v>
          </cell>
          <cell r="X202">
            <v>1</v>
          </cell>
          <cell r="Y202">
            <v>9.69E-2</v>
          </cell>
          <cell r="Z202">
            <v>5.8924000000000003</v>
          </cell>
          <cell r="AA202">
            <v>5.7955000000000005</v>
          </cell>
          <cell r="AB202" t="e">
            <v>#N/A</v>
          </cell>
          <cell r="AC202" t="e">
            <v>#N/A</v>
          </cell>
          <cell r="AD202" t="str">
            <v>0841-01</v>
          </cell>
          <cell r="AE20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3">
          <cell r="A203" t="str">
            <v>842-01</v>
          </cell>
          <cell r="B203">
            <v>4026</v>
          </cell>
          <cell r="C203" t="str">
            <v>DE.1.0.7.0</v>
          </cell>
          <cell r="D203" t="str">
            <v>300:58602</v>
          </cell>
          <cell r="E203">
            <v>42583.8596875</v>
          </cell>
          <cell r="F203">
            <v>42583.860578703701</v>
          </cell>
          <cell r="G203">
            <v>1</v>
          </cell>
          <cell r="H203" t="str">
            <v>204:692</v>
          </cell>
          <cell r="I203">
            <v>42583.871712962966</v>
          </cell>
          <cell r="J203">
            <v>0</v>
          </cell>
          <cell r="K203" t="str">
            <v>4025/4026</v>
          </cell>
          <cell r="L203" t="str">
            <v>SWANSON</v>
          </cell>
          <cell r="M203">
            <v>1.1134259264508728E-2</v>
          </cell>
          <cell r="N203">
            <v>16.033333340892568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https://search-rtdc-monitor-bjffxe2xuh6vdkpspy63sjmuny.us-east-1.es.amazonaws.com/_plugin/kibana/#/discover/Steve-Slow-Train-Analysis-(2080s-and-2083s)?_g=(refreshInterval:(display:Off,section:0,value:0),time:(from:'2016-08-01 19:37:57-0600',mode:absolute,to:'2016-08-01 21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6.9199999999999998E-2</v>
          </cell>
          <cell r="AA203">
            <v>5.7909999999999995</v>
          </cell>
          <cell r="AB203" t="e">
            <v>#N/A</v>
          </cell>
          <cell r="AC203" t="e">
            <v>#N/A</v>
          </cell>
          <cell r="AD203" t="str">
            <v>0842-01</v>
          </cell>
          <cell r="AE20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4">
          <cell r="A204" t="str">
            <v>843-01</v>
          </cell>
          <cell r="B204">
            <v>4025</v>
          </cell>
          <cell r="C204" t="str">
            <v>DE.1.0.7.0</v>
          </cell>
          <cell r="D204" t="str">
            <v>204:965</v>
          </cell>
          <cell r="E204">
            <v>42583.843252314815</v>
          </cell>
          <cell r="F204">
            <v>42583.844293981485</v>
          </cell>
          <cell r="G204">
            <v>1</v>
          </cell>
          <cell r="H204" t="str">
            <v>300:58918</v>
          </cell>
          <cell r="I204">
            <v>42583.858796296299</v>
          </cell>
          <cell r="J204">
            <v>0</v>
          </cell>
          <cell r="K204" t="str">
            <v>4025/4026</v>
          </cell>
          <cell r="L204" t="str">
            <v>SWANSON</v>
          </cell>
          <cell r="M204">
            <v>1.4502314814308193E-2</v>
          </cell>
          <cell r="N204">
            <v>20.883333332603797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https://search-rtdc-monitor-bjffxe2xuh6vdkpspy63sjmuny.us-east-1.es.amazonaws.com/_plugin/kibana/#/discover/Steve-Slow-Train-Analysis-(2080s-and-2083s)?_g=(refreshInterval:(display:Off,section:0,value:0),time:(from:'2016-08-01 19:14:17-0600',mode:absolute,to:'2016-08-01 21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4" t="str">
            <v>N</v>
          </cell>
          <cell r="X204">
            <v>1</v>
          </cell>
          <cell r="Y204">
            <v>9.6500000000000002E-2</v>
          </cell>
          <cell r="Z204">
            <v>5.8917999999999999</v>
          </cell>
          <cell r="AA204">
            <v>5.7953000000000001</v>
          </cell>
          <cell r="AB204" t="e">
            <v>#N/A</v>
          </cell>
          <cell r="AC204" t="e">
            <v>#N/A</v>
          </cell>
          <cell r="AD204" t="str">
            <v>0843-01</v>
          </cell>
          <cell r="AE20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5">
          <cell r="A205" t="str">
            <v>844-01</v>
          </cell>
          <cell r="B205">
            <v>4026</v>
          </cell>
          <cell r="C205" t="str">
            <v>DE.1.0.7.0</v>
          </cell>
          <cell r="D205" t="str">
            <v>300:58643</v>
          </cell>
          <cell r="E205">
            <v>42583.90185185185</v>
          </cell>
          <cell r="F205">
            <v>42583.903055555558</v>
          </cell>
          <cell r="G205">
            <v>1</v>
          </cell>
          <cell r="H205" t="str">
            <v>204:692</v>
          </cell>
          <cell r="I205">
            <v>42583.914976851855</v>
          </cell>
          <cell r="J205">
            <v>0</v>
          </cell>
          <cell r="K205" t="str">
            <v>4025/4026</v>
          </cell>
          <cell r="L205" t="str">
            <v>COOLAHAN</v>
          </cell>
          <cell r="M205">
            <v>1.1921296296350192E-2</v>
          </cell>
          <cell r="N205">
            <v>17.166666666744277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https://search-rtdc-monitor-bjffxe2xuh6vdkpspy63sjmuny.us-east-1.es.amazonaws.com/_plugin/kibana/#/discover/Steve-Slow-Train-Analysis-(2080s-and-2083s)?_g=(refreshInterval:(display:Off,section:0,value:0),time:(from:'2016-08-01 20:38:40-0600',mode:absolute,to:'2016-08-01 22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5" t="str">
            <v>N</v>
          </cell>
          <cell r="X205">
            <v>1</v>
          </cell>
          <cell r="Y205">
            <v>5.8643000000000001</v>
          </cell>
          <cell r="Z205">
            <v>6.9199999999999998E-2</v>
          </cell>
          <cell r="AA205">
            <v>5.7950999999999997</v>
          </cell>
          <cell r="AB205" t="e">
            <v>#N/A</v>
          </cell>
          <cell r="AC205" t="e">
            <v>#N/A</v>
          </cell>
          <cell r="AD205" t="str">
            <v>0844-01</v>
          </cell>
          <cell r="AE20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6">
          <cell r="A206" t="str">
            <v>845-01</v>
          </cell>
          <cell r="B206">
            <v>4025</v>
          </cell>
          <cell r="C206" t="str">
            <v>DE.1.0.7.0</v>
          </cell>
          <cell r="D206" t="str">
            <v>204:969</v>
          </cell>
          <cell r="E206">
            <v>42583.885393518518</v>
          </cell>
          <cell r="F206">
            <v>42583.886805555558</v>
          </cell>
          <cell r="G206">
            <v>2</v>
          </cell>
          <cell r="H206" t="str">
            <v>300:58948</v>
          </cell>
          <cell r="I206">
            <v>42583.900972222225</v>
          </cell>
          <cell r="J206">
            <v>0</v>
          </cell>
          <cell r="K206" t="str">
            <v>4025/4026</v>
          </cell>
          <cell r="L206" t="str">
            <v>COOLAHAN</v>
          </cell>
          <cell r="M206">
            <v>1.4166666667733807E-2</v>
          </cell>
          <cell r="N206">
            <v>20.400000001536682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https://search-rtdc-monitor-bjffxe2xuh6vdkpspy63sjmuny.us-east-1.es.amazonaws.com/_plugin/kibana/#/discover/Steve-Slow-Train-Analysis-(2080s-and-2083s)?_g=(refreshInterval:(display:Off,section:0,value:0),time:(from:'2016-08-01 20:14:58-0600',mode:absolute,to:'2016-08-01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N</v>
          </cell>
          <cell r="X206">
            <v>1</v>
          </cell>
          <cell r="Y206">
            <v>9.69E-2</v>
          </cell>
          <cell r="Z206">
            <v>5.8948</v>
          </cell>
          <cell r="AA206">
            <v>5.7979000000000003</v>
          </cell>
          <cell r="AB206" t="e">
            <v>#N/A</v>
          </cell>
          <cell r="AC206" t="e">
            <v>#N/A</v>
          </cell>
          <cell r="AD206" t="str">
            <v>0845-01</v>
          </cell>
          <cell r="AE20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7">
          <cell r="A207" t="str">
            <v>847-01</v>
          </cell>
          <cell r="B207">
            <v>4025</v>
          </cell>
          <cell r="C207" t="str">
            <v>DE.1.0.7.0</v>
          </cell>
          <cell r="D207" t="str">
            <v>204:965</v>
          </cell>
          <cell r="E207">
            <v>42583.928530092591</v>
          </cell>
          <cell r="F207">
            <v>42583.929791666669</v>
          </cell>
          <cell r="G207">
            <v>1</v>
          </cell>
          <cell r="H207" t="str">
            <v>300:58982</v>
          </cell>
          <cell r="I207">
            <v>42583.942569444444</v>
          </cell>
          <cell r="J207">
            <v>0</v>
          </cell>
          <cell r="K207" t="str">
            <v>4025/4026</v>
          </cell>
          <cell r="L207" t="str">
            <v>COOLAHAN</v>
          </cell>
          <cell r="M207">
            <v>1.2777777774317656E-2</v>
          </cell>
          <cell r="N207">
            <v>18.399999995017424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https://search-rtdc-monitor-bjffxe2xuh6vdkpspy63sjmuny.us-east-1.es.amazonaws.com/_plugin/kibana/#/discover/Steve-Slow-Train-Analysis-(2080s-and-2083s)?_g=(refreshInterval:(display:Off,section:0,value:0),time:(from:'2016-08-01 21:17:05-0600',mode:absolute,to:'2016-08-01 23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N</v>
          </cell>
          <cell r="X207">
            <v>2</v>
          </cell>
          <cell r="Y207">
            <v>9.6500000000000002E-2</v>
          </cell>
          <cell r="Z207">
            <v>5.8982000000000001</v>
          </cell>
          <cell r="AA207">
            <v>5.8017000000000003</v>
          </cell>
          <cell r="AB207" t="e">
            <v>#N/A</v>
          </cell>
          <cell r="AC207" t="e">
            <v>#N/A</v>
          </cell>
          <cell r="AD207" t="str">
            <v>0847-01</v>
          </cell>
          <cell r="AE207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8">
          <cell r="A208" t="str">
            <v>307-01</v>
          </cell>
          <cell r="B208">
            <v>4016</v>
          </cell>
          <cell r="C208" t="str">
            <v>DE.1.0.7.0</v>
          </cell>
          <cell r="D208" t="str">
            <v>204:451</v>
          </cell>
          <cell r="E208">
            <v>42583.819988425923</v>
          </cell>
          <cell r="F208">
            <v>42583.821226851855</v>
          </cell>
          <cell r="G208">
            <v>1</v>
          </cell>
          <cell r="H208" t="str">
            <v>300:23304</v>
          </cell>
          <cell r="I208">
            <v>42583.830740740741</v>
          </cell>
          <cell r="J208">
            <v>0</v>
          </cell>
          <cell r="K208" t="str">
            <v>4015/4016</v>
          </cell>
          <cell r="L208" t="str">
            <v>DE LA ROSA</v>
          </cell>
          <cell r="M208">
            <v>9.5138888864312321E-3</v>
          </cell>
          <cell r="N208">
            <v>13.699999996460974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https://search-rtdc-monitor-bjffxe2xuh6vdkpspy63sjmuny.us-east-1.es.amazonaws.com/_plugin/kibana/#/discover/Steve-Slow-Train-Analysis-(2080s-and-2083s)?_g=(refreshInterval:(display:Off,section:0,value:0),time:(from:'2016-08-01 18:40:47-0600',mode:absolute,to:'2016-08-01 20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63</v>
          </cell>
          <cell r="Y208">
            <v>4.5100000000000001E-2</v>
          </cell>
          <cell r="Z208">
            <v>2.3304</v>
          </cell>
          <cell r="AA208">
            <v>2.2852999999999999</v>
          </cell>
          <cell r="AB208" t="e">
            <v>#N/A</v>
          </cell>
          <cell r="AC208" t="e">
            <v>#N/A</v>
          </cell>
          <cell r="AD208" t="str">
            <v>0307-01</v>
          </cell>
          <cell r="AE208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209">
          <cell r="A209" t="str">
            <v>308-01</v>
          </cell>
          <cell r="B209">
            <v>4028</v>
          </cell>
          <cell r="C209" t="str">
            <v>DE.1.0.7.0</v>
          </cell>
          <cell r="D209" t="str">
            <v>300:25796</v>
          </cell>
          <cell r="E209">
            <v>42583.167094907411</v>
          </cell>
          <cell r="F209">
            <v>42583.168599537035</v>
          </cell>
          <cell r="G209">
            <v>2</v>
          </cell>
          <cell r="H209" t="str">
            <v>300:25311</v>
          </cell>
          <cell r="I209">
            <v>42583.171666666669</v>
          </cell>
          <cell r="J209">
            <v>0</v>
          </cell>
          <cell r="K209" t="str">
            <v>4027/4028</v>
          </cell>
          <cell r="L209" t="str">
            <v>SPECTOR</v>
          </cell>
          <cell r="M209">
            <v>3.0671296335640363E-3</v>
          </cell>
          <cell r="N209">
            <v>4.4166666723322123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https://search-rtdc-monitor-bjffxe2xuh6vdkpspy63sjmuny.us-east-1.es.amazonaws.com/_plugin/kibana/#/discover/Steve-Slow-Train-Analysis-(2080s-and-2083s)?_g=(refreshInterval:(display:Off,section:0,value:0),time:(from:'2016-08-01 03:00:37-0600',mode:absolute,to:'2016-08-01 05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9" t="str">
            <v>Y</v>
          </cell>
          <cell r="X209">
            <v>1</v>
          </cell>
          <cell r="Y209">
            <v>2.5796000000000001</v>
          </cell>
          <cell r="Z209">
            <v>2.5310999999999999</v>
          </cell>
          <cell r="AA209">
            <v>4.850000000000021E-2</v>
          </cell>
          <cell r="AB209" t="e">
            <v>#N/A</v>
          </cell>
          <cell r="AC209" t="e">
            <v>#N/A</v>
          </cell>
          <cell r="AD209" t="str">
            <v>0308-01</v>
          </cell>
          <cell r="AE209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0">
          <cell r="A210" t="str">
            <v>309-01</v>
          </cell>
          <cell r="B210">
            <v>4011</v>
          </cell>
          <cell r="C210" t="str">
            <v>DE.1.0.7.0</v>
          </cell>
          <cell r="D210" t="str">
            <v>204:506</v>
          </cell>
          <cell r="E210">
            <v>42584.029317129629</v>
          </cell>
          <cell r="F210">
            <v>42584.030300925922</v>
          </cell>
          <cell r="G210">
            <v>1</v>
          </cell>
          <cell r="H210" t="str">
            <v>300:23302</v>
          </cell>
          <cell r="I210">
            <v>42584.038310185184</v>
          </cell>
          <cell r="J210">
            <v>0</v>
          </cell>
          <cell r="K210" t="str">
            <v>4011/4012</v>
          </cell>
          <cell r="L210" t="str">
            <v>ROBINSON</v>
          </cell>
          <cell r="M210">
            <v>8.0092592615983449E-3</v>
          </cell>
          <cell r="N210">
            <v>11.533333336701617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https://search-rtdc-monitor-bjffxe2xuh6vdkpspy63sjmuny.us-east-1.es.amazonaws.com/_plugin/kibana/#/discover/Steve-Slow-Train-Analysis-(2080s-and-2083s)?_g=(refreshInterval:(display:Off,section:0,value:0),time:(from:'2016-08-01 23:42:13-0600',mode:absolute,to:'2016-08-02 01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0" t="str">
            <v>Y</v>
          </cell>
          <cell r="X210">
            <v>1</v>
          </cell>
          <cell r="Y210">
            <v>5.0599999999999999E-2</v>
          </cell>
          <cell r="Z210">
            <v>2.3302</v>
          </cell>
          <cell r="AA210">
            <v>2.2795999999999998</v>
          </cell>
          <cell r="AB210" t="e">
            <v>#N/A</v>
          </cell>
          <cell r="AC210" t="e">
            <v>#N/A</v>
          </cell>
          <cell r="AD210" t="str">
            <v>0309-01</v>
          </cell>
          <cell r="AE210" t="str">
            <v>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 &amp; aws s3 cp s3://rtdc.mdm.uploadarchive/RTDC4011/2016-08-03/ "C:\Users\stu\Documents\Analysis\2016-02-23 RTDC Observations"\RTDC4011\2016-08-03 --recursive &amp; "C:\Users\stu\Documents\GitHub\mrs-test-scripts\Headless Mode &amp; Sideloading\WalkAndUnGZ.bat" "C:\Users\stu\Documents\Analysis\2016-02-23 RTDC Observations"\RTDC4011\2016-08-03</v>
          </cell>
        </row>
        <row r="211">
          <cell r="A211" t="str">
            <v>315-31</v>
          </cell>
          <cell r="B211">
            <v>4040</v>
          </cell>
          <cell r="C211" t="str">
            <v>DE.1.0.7.0</v>
          </cell>
          <cell r="D211" t="str">
            <v>204:462</v>
          </cell>
          <cell r="E211">
            <v>42583.090254629627</v>
          </cell>
          <cell r="F211">
            <v>42583.09107638889</v>
          </cell>
          <cell r="G211">
            <v>1</v>
          </cell>
          <cell r="H211" t="str">
            <v>300:23306</v>
          </cell>
          <cell r="I211">
            <v>42583.098715277774</v>
          </cell>
          <cell r="J211">
            <v>0</v>
          </cell>
          <cell r="K211" t="str">
            <v>4039/4040</v>
          </cell>
          <cell r="L211" t="str">
            <v>CHANDLER</v>
          </cell>
          <cell r="M211">
            <v>7.6388888846850023E-3</v>
          </cell>
          <cell r="N211">
            <v>10.999999993946403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https://search-rtdc-monitor-bjffxe2xuh6vdkpspy63sjmuny.us-east-1.es.amazonaws.com/_plugin/kibana/#/discover/Steve-Slow-Train-Analysis-(2080s-and-2083s)?_g=(refreshInterval:(display:Off,section:0,value:0),time:(from:'2016-08-01 01:09:58-0600',mode:absolute,to:'2016-08-01 03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1" t="str">
            <v>Y</v>
          </cell>
          <cell r="X211">
            <v>6</v>
          </cell>
          <cell r="Y211">
            <v>4.6199999999999998E-2</v>
          </cell>
          <cell r="Z211">
            <v>2.3306</v>
          </cell>
          <cell r="AA211">
            <v>2.2844000000000002</v>
          </cell>
          <cell r="AB211" t="e">
            <v>#N/A</v>
          </cell>
          <cell r="AC211" t="e">
            <v>#N/A</v>
          </cell>
          <cell r="AD211" t="str">
            <v>0315-31</v>
          </cell>
          <cell r="AE211" t="str">
            <v>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 &amp; aws s3 cp s3://rtdc.mdm.uploadarchive/RTDC4040/2016-08-02/ "C:\Users\stu\Documents\Analysis\2016-02-23 RTDC Observations"\RTDC4040\2016-08-02 --recursive &amp; "C:\Users\stu\Documents\GitHub\mrs-test-scripts\Headless Mode &amp; Sideloading\WalkAndUnGZ.bat" "C:\Users\stu\Documents\Analysis\2016-02-23 RTDC Observations"\RTDC4040\2016-08-02</v>
          </cell>
        </row>
        <row r="212">
          <cell r="A212" t="str">
            <v>904-01</v>
          </cell>
          <cell r="B212">
            <v>4041</v>
          </cell>
          <cell r="C212" t="str">
            <v>DE.1.0.7.0</v>
          </cell>
          <cell r="D212" t="str">
            <v>300:26067</v>
          </cell>
          <cell r="E212">
            <v>42583.640601851854</v>
          </cell>
          <cell r="F212">
            <v>42583.641435185185</v>
          </cell>
          <cell r="G212">
            <v>1</v>
          </cell>
          <cell r="H212" t="str">
            <v>300:24965</v>
          </cell>
          <cell r="I212">
            <v>42583.643564814818</v>
          </cell>
          <cell r="J212">
            <v>0</v>
          </cell>
          <cell r="K212" t="str">
            <v>4041/4042</v>
          </cell>
          <cell r="L212" t="str">
            <v>COOLAHAN</v>
          </cell>
          <cell r="M212">
            <v>2.1296296326909214E-3</v>
          </cell>
          <cell r="N212">
            <v>3.0666666710749269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https://search-rtdc-monitor-bjffxe2xuh6vdkpspy63sjmuny.us-east-1.es.amazonaws.com/_plugin/kibana/#/discover/Steve-Slow-Train-Analysis-(2080s-and-2083s)?_g=(refreshInterval:(display:Off,section:0,value:0),time:(from:'2016-08-01 14:22:28-0600',mode:absolute,to:'2016-08-01 16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57</v>
          </cell>
          <cell r="Y212">
            <v>2.6067</v>
          </cell>
          <cell r="Z212">
            <v>2.4965000000000002</v>
          </cell>
          <cell r="AA212">
            <v>0.11019999999999985</v>
          </cell>
          <cell r="AB212" t="e">
            <v>#N/A</v>
          </cell>
          <cell r="AC212" t="e">
            <v>#N/A</v>
          </cell>
          <cell r="AD212" t="str">
            <v>0904-01</v>
          </cell>
          <cell r="AE212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3">
          <cell r="A213" t="str">
            <v>906-01</v>
          </cell>
          <cell r="B213">
            <v>4041</v>
          </cell>
          <cell r="C213" t="str">
            <v>DE.1.0.7.0</v>
          </cell>
          <cell r="D213" t="str">
            <v>300:58609</v>
          </cell>
          <cell r="E213">
            <v>42583.797754629632</v>
          </cell>
          <cell r="F213">
            <v>42583.798842592594</v>
          </cell>
          <cell r="G213">
            <v>1</v>
          </cell>
          <cell r="H213" t="str">
            <v>300:28774</v>
          </cell>
          <cell r="I213">
            <v>42583.805023148147</v>
          </cell>
          <cell r="J213">
            <v>0</v>
          </cell>
          <cell r="K213" t="str">
            <v>4041/4042</v>
          </cell>
          <cell r="L213" t="str">
            <v>COOLAHAN</v>
          </cell>
          <cell r="M213">
            <v>6.1805555524188094E-3</v>
          </cell>
          <cell r="N213">
            <v>8.8999999954830855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https://search-rtdc-monitor-bjffxe2xuh6vdkpspy63sjmuny.us-east-1.es.amazonaws.com/_plugin/kibana/#/discover/Steve-Slow-Train-Analysis-(2080s-and-2083s)?_g=(refreshInterval:(display:Off,section:0,value:0),time:(from:'2016-08-01 18:08:46-0600',mode:absolute,to:'2016-08-01 20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3" t="str">
            <v>Y</v>
          </cell>
          <cell r="X213">
            <v>2</v>
          </cell>
          <cell r="Y213">
            <v>5.8609</v>
          </cell>
          <cell r="Z213">
            <v>2.8774000000000002</v>
          </cell>
          <cell r="AA213">
            <v>2.9834999999999998</v>
          </cell>
          <cell r="AB213" t="e">
            <v>#N/A</v>
          </cell>
          <cell r="AC213" t="e">
            <v>#N/A</v>
          </cell>
          <cell r="AD213" t="str">
            <v>0906-01</v>
          </cell>
          <cell r="AE21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4">
          <cell r="A214" t="str">
            <v>908-01</v>
          </cell>
          <cell r="B214">
            <v>4026</v>
          </cell>
          <cell r="C214" t="str">
            <v>DE.1.0.7.0</v>
          </cell>
          <cell r="D214" t="str">
            <v>300:58660</v>
          </cell>
          <cell r="E214">
            <v>42583.943622685183</v>
          </cell>
          <cell r="F214">
            <v>42583.944918981484</v>
          </cell>
          <cell r="G214">
            <v>1</v>
          </cell>
          <cell r="H214" t="str">
            <v>300:21564</v>
          </cell>
          <cell r="I214">
            <v>42583.952592592592</v>
          </cell>
          <cell r="J214">
            <v>0</v>
          </cell>
          <cell r="K214" t="str">
            <v>4025/4026</v>
          </cell>
          <cell r="L214" t="str">
            <v>COOLAHAN</v>
          </cell>
          <cell r="M214">
            <v>7.6736111077480018E-3</v>
          </cell>
          <cell r="N214">
            <v>11.049999995157123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https://search-rtdc-monitor-bjffxe2xuh6vdkpspy63sjmuny.us-east-1.es.amazonaws.com/_plugin/kibana/#/discover/Steve-Slow-Train-Analysis-(2080s-and-2083s)?_g=(refreshInterval:(display:Off,section:0,value:0),time:(from:'2016-08-01 21:38:49-0600',mode:absolute,to:'2016-08-01 23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4" t="str">
            <v>Y</v>
          </cell>
          <cell r="X214">
            <v>2</v>
          </cell>
          <cell r="Y214">
            <v>5.8659999999999997</v>
          </cell>
          <cell r="Z214">
            <v>2.1564000000000001</v>
          </cell>
          <cell r="AA214">
            <v>3.7095999999999996</v>
          </cell>
          <cell r="AB214" t="e">
            <v>#N/A</v>
          </cell>
          <cell r="AC214" t="e">
            <v>#N/A</v>
          </cell>
          <cell r="AD214" t="str">
            <v>0908-01</v>
          </cell>
          <cell r="AE214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</sheetData>
      <sheetData sheetId="1" refreshError="1"/>
      <sheetData sheetId="2" refreshError="1"/>
      <sheetData sheetId="3">
        <row r="1">
          <cell r="C1" t="str">
            <v>233-31</v>
          </cell>
          <cell r="D1">
            <v>2030000</v>
          </cell>
          <cell r="E1" t="str">
            <v>KILLION</v>
          </cell>
        </row>
        <row r="2">
          <cell r="C2" t="str">
            <v>211-01</v>
          </cell>
          <cell r="D2">
            <v>1140000</v>
          </cell>
          <cell r="E2" t="str">
            <v>YOUNG</v>
          </cell>
        </row>
        <row r="3">
          <cell r="C3" t="str">
            <v>214-01</v>
          </cell>
          <cell r="D3">
            <v>1810000</v>
          </cell>
          <cell r="E3" t="str">
            <v>NEWELL</v>
          </cell>
        </row>
        <row r="4">
          <cell r="C4" t="str">
            <v>315-01</v>
          </cell>
          <cell r="D4">
            <v>2090000</v>
          </cell>
          <cell r="E4" t="str">
            <v>HAITHCOX</v>
          </cell>
        </row>
        <row r="5">
          <cell r="C5" t="str">
            <v>831-01</v>
          </cell>
          <cell r="D5">
            <v>1290000</v>
          </cell>
          <cell r="E5" t="str">
            <v>COOLAHAN</v>
          </cell>
        </row>
        <row r="6">
          <cell r="C6" t="str">
            <v>111-02</v>
          </cell>
          <cell r="D6">
            <v>2100000</v>
          </cell>
          <cell r="E6" t="str">
            <v>ISHMAEL</v>
          </cell>
        </row>
        <row r="7">
          <cell r="C7" t="str">
            <v>901-02</v>
          </cell>
          <cell r="D7">
            <v>1110000</v>
          </cell>
          <cell r="E7" t="str">
            <v>STARKS</v>
          </cell>
        </row>
        <row r="8">
          <cell r="C8" t="str">
            <v>122-02</v>
          </cell>
          <cell r="D8">
            <v>1090000</v>
          </cell>
          <cell r="E8" t="str">
            <v>SPECTOR</v>
          </cell>
        </row>
        <row r="9">
          <cell r="C9" t="str">
            <v>188-01</v>
          </cell>
          <cell r="D9">
            <v>880000</v>
          </cell>
          <cell r="E9" t="str">
            <v>STEWART</v>
          </cell>
        </row>
        <row r="10">
          <cell r="C10" t="str">
            <v>826-01</v>
          </cell>
          <cell r="D10">
            <v>2150000</v>
          </cell>
          <cell r="E10" t="str">
            <v>SWANSON</v>
          </cell>
        </row>
        <row r="11">
          <cell r="C11" t="str">
            <v>198-01</v>
          </cell>
          <cell r="D11">
            <v>1740000</v>
          </cell>
          <cell r="E11" t="str">
            <v>STORY</v>
          </cell>
        </row>
        <row r="12">
          <cell r="C12" t="str">
            <v>4057/58-01</v>
          </cell>
          <cell r="D12">
            <v>0</v>
          </cell>
          <cell r="E12" t="str">
            <v>HAUSER</v>
          </cell>
        </row>
        <row r="13">
          <cell r="C13" t="str">
            <v>301-02</v>
          </cell>
          <cell r="D13">
            <v>540000</v>
          </cell>
          <cell r="E13" t="str">
            <v>MADLOM</v>
          </cell>
        </row>
        <row r="14">
          <cell r="C14" t="str">
            <v>207-01</v>
          </cell>
          <cell r="D14">
            <v>1520000</v>
          </cell>
          <cell r="E14" t="str">
            <v>MAYBERRY</v>
          </cell>
        </row>
        <row r="15">
          <cell r="C15" t="str">
            <v>117-02</v>
          </cell>
          <cell r="D15">
            <v>1260000</v>
          </cell>
          <cell r="E15" t="str">
            <v>ACKERMAN</v>
          </cell>
        </row>
        <row r="16">
          <cell r="C16" t="str">
            <v>202-01</v>
          </cell>
          <cell r="D16">
            <v>880000</v>
          </cell>
          <cell r="E16" t="str">
            <v>STEWART</v>
          </cell>
        </row>
        <row r="17">
          <cell r="C17" t="str">
            <v>108-02</v>
          </cell>
          <cell r="D17">
            <v>1090000</v>
          </cell>
          <cell r="E17" t="str">
            <v>SPECTOR</v>
          </cell>
        </row>
        <row r="18">
          <cell r="C18" t="str">
            <v>833-01</v>
          </cell>
          <cell r="D18">
            <v>2150000</v>
          </cell>
          <cell r="E18" t="str">
            <v>SWANSON</v>
          </cell>
        </row>
        <row r="19">
          <cell r="C19" t="str">
            <v>106-02</v>
          </cell>
          <cell r="D19">
            <v>1990000</v>
          </cell>
          <cell r="E19" t="str">
            <v>DAVIS</v>
          </cell>
        </row>
        <row r="20">
          <cell r="C20" t="str">
            <v>215-01</v>
          </cell>
          <cell r="D20">
            <v>1780000</v>
          </cell>
          <cell r="E20" t="str">
            <v>DE LA ROSA</v>
          </cell>
        </row>
        <row r="21">
          <cell r="C21" t="str">
            <v>240-01</v>
          </cell>
          <cell r="D21">
            <v>1810000</v>
          </cell>
          <cell r="E21" t="str">
            <v>NEWELL</v>
          </cell>
        </row>
        <row r="22">
          <cell r="C22" t="str">
            <v>212-01</v>
          </cell>
          <cell r="D22">
            <v>1140000</v>
          </cell>
          <cell r="E22" t="str">
            <v>YOUNG</v>
          </cell>
        </row>
        <row r="23">
          <cell r="C23" t="str">
            <v>233-01</v>
          </cell>
          <cell r="D23">
            <v>1800000</v>
          </cell>
          <cell r="E23" t="str">
            <v>CHANDLER</v>
          </cell>
        </row>
        <row r="24">
          <cell r="C24" t="str">
            <v>838-01</v>
          </cell>
          <cell r="D24">
            <v>2150000</v>
          </cell>
          <cell r="E24" t="str">
            <v>SWANSON</v>
          </cell>
        </row>
        <row r="25">
          <cell r="C25" t="str">
            <v>231-01</v>
          </cell>
          <cell r="D25">
            <v>1810000</v>
          </cell>
          <cell r="E25" t="str">
            <v>NEWELL</v>
          </cell>
        </row>
        <row r="26">
          <cell r="C26" t="str">
            <v>844-01</v>
          </cell>
          <cell r="D26">
            <v>1290000</v>
          </cell>
          <cell r="E26" t="str">
            <v>COOLAHAN</v>
          </cell>
        </row>
        <row r="27">
          <cell r="C27" t="str">
            <v>845-01</v>
          </cell>
          <cell r="D27">
            <v>1290000</v>
          </cell>
          <cell r="E27" t="str">
            <v>COOLAHAN</v>
          </cell>
        </row>
        <row r="28">
          <cell r="C28" t="str">
            <v>236-01</v>
          </cell>
          <cell r="D28">
            <v>2090000</v>
          </cell>
          <cell r="E28" t="str">
            <v>HAITHCOX</v>
          </cell>
        </row>
        <row r="29">
          <cell r="C29" t="str">
            <v>307-01</v>
          </cell>
          <cell r="D29">
            <v>1780000</v>
          </cell>
          <cell r="E29" t="str">
            <v>DE LA ROSA</v>
          </cell>
        </row>
        <row r="30">
          <cell r="C30" t="str">
            <v>102-02</v>
          </cell>
          <cell r="D30">
            <v>1360000</v>
          </cell>
          <cell r="E30" t="str">
            <v>SANTIZO</v>
          </cell>
        </row>
        <row r="31">
          <cell r="C31" t="str">
            <v>206-01</v>
          </cell>
          <cell r="D31">
            <v>2110000</v>
          </cell>
          <cell r="E31" t="str">
            <v>OUN</v>
          </cell>
        </row>
        <row r="32">
          <cell r="C32" t="str">
            <v>127-02</v>
          </cell>
          <cell r="D32">
            <v>1360000</v>
          </cell>
          <cell r="E32" t="str">
            <v>SANTIZO</v>
          </cell>
        </row>
        <row r="33">
          <cell r="C33" t="str">
            <v>204-01</v>
          </cell>
          <cell r="D33">
            <v>2030000</v>
          </cell>
          <cell r="E33" t="str">
            <v>KILLION</v>
          </cell>
        </row>
        <row r="34">
          <cell r="C34" t="str">
            <v>222-31</v>
          </cell>
          <cell r="D34">
            <v>1180000</v>
          </cell>
          <cell r="E34" t="str">
            <v>LEVERE</v>
          </cell>
        </row>
        <row r="35">
          <cell r="C35" t="str">
            <v>196-01</v>
          </cell>
          <cell r="D35">
            <v>1140000</v>
          </cell>
          <cell r="E35" t="str">
            <v>YOUNG</v>
          </cell>
        </row>
        <row r="36">
          <cell r="C36" t="str">
            <v>227-31</v>
          </cell>
          <cell r="D36">
            <v>1800000</v>
          </cell>
          <cell r="E36" t="str">
            <v>CHANDLER</v>
          </cell>
        </row>
        <row r="37">
          <cell r="C37" t="str">
            <v>829-01</v>
          </cell>
          <cell r="D37">
            <v>2150000</v>
          </cell>
          <cell r="E37" t="str">
            <v>SWANSON</v>
          </cell>
        </row>
        <row r="38">
          <cell r="C38" t="str">
            <v>1830-31</v>
          </cell>
          <cell r="D38">
            <v>1780000</v>
          </cell>
          <cell r="E38" t="str">
            <v>DE LA ROSA</v>
          </cell>
        </row>
        <row r="39">
          <cell r="C39" t="str">
            <v>829-01</v>
          </cell>
          <cell r="D39">
            <v>2150000</v>
          </cell>
          <cell r="E39" t="str">
            <v>SWANSON</v>
          </cell>
        </row>
        <row r="40">
          <cell r="C40" t="str">
            <v>236-31</v>
          </cell>
          <cell r="D40">
            <v>1800000</v>
          </cell>
          <cell r="E40" t="str">
            <v>CHANDLER</v>
          </cell>
        </row>
        <row r="41">
          <cell r="C41" t="str">
            <v>824-01</v>
          </cell>
          <cell r="D41">
            <v>2150000</v>
          </cell>
          <cell r="E41" t="str">
            <v>SWANSON</v>
          </cell>
        </row>
        <row r="42">
          <cell r="C42" t="str">
            <v>309-31</v>
          </cell>
          <cell r="D42">
            <v>1180000</v>
          </cell>
          <cell r="E42" t="str">
            <v>LEVERE</v>
          </cell>
        </row>
        <row r="43">
          <cell r="C43" t="str">
            <v>801-01</v>
          </cell>
          <cell r="D43">
            <v>1360000</v>
          </cell>
          <cell r="E43" t="str">
            <v>SANTIZO</v>
          </cell>
        </row>
        <row r="44">
          <cell r="C44" t="str">
            <v>106-01</v>
          </cell>
          <cell r="D44">
            <v>1990000</v>
          </cell>
          <cell r="E44" t="str">
            <v>DAVIS</v>
          </cell>
        </row>
        <row r="45">
          <cell r="C45" t="str">
            <v>115-01</v>
          </cell>
          <cell r="D45">
            <v>1310000</v>
          </cell>
          <cell r="E45" t="str">
            <v>MALAVE</v>
          </cell>
        </row>
        <row r="46">
          <cell r="C46" t="str">
            <v>1829-31</v>
          </cell>
          <cell r="D46">
            <v>1780000</v>
          </cell>
          <cell r="E46" t="str">
            <v>DE LA ROSA</v>
          </cell>
        </row>
        <row r="47">
          <cell r="C47" t="str">
            <v>102-01</v>
          </cell>
          <cell r="D47">
            <v>1480000</v>
          </cell>
          <cell r="E47" t="str">
            <v>STURGEON</v>
          </cell>
        </row>
        <row r="48">
          <cell r="C48" t="str">
            <v>224-31</v>
          </cell>
          <cell r="D48">
            <v>2000000</v>
          </cell>
          <cell r="E48" t="str">
            <v>STAMBAUGH</v>
          </cell>
        </row>
        <row r="49">
          <cell r="C49" t="str">
            <v>243-31</v>
          </cell>
          <cell r="D49">
            <v>1800000</v>
          </cell>
          <cell r="E49" t="str">
            <v>CHANDLER</v>
          </cell>
        </row>
        <row r="50">
          <cell r="C50" t="str">
            <v>1832-31</v>
          </cell>
          <cell r="D50">
            <v>1780000</v>
          </cell>
          <cell r="E50" t="str">
            <v>DE LA ROSA</v>
          </cell>
        </row>
        <row r="51">
          <cell r="C51" t="str">
            <v>178-01</v>
          </cell>
          <cell r="D51">
            <v>2110000</v>
          </cell>
          <cell r="E51" t="str">
            <v>OUN</v>
          </cell>
        </row>
        <row r="52">
          <cell r="C52" t="str">
            <v>239-31</v>
          </cell>
          <cell r="D52">
            <v>2000000</v>
          </cell>
          <cell r="E52" t="str">
            <v>STAMBAUGH</v>
          </cell>
        </row>
        <row r="53">
          <cell r="C53" t="str">
            <v>158-01</v>
          </cell>
          <cell r="D53">
            <v>1310000</v>
          </cell>
          <cell r="E53" t="str">
            <v>MALAVE</v>
          </cell>
        </row>
        <row r="54">
          <cell r="C54" t="str">
            <v>238-31</v>
          </cell>
          <cell r="D54">
            <v>1180000</v>
          </cell>
          <cell r="E54" t="str">
            <v>LEVERE</v>
          </cell>
        </row>
        <row r="55">
          <cell r="C55" t="str">
            <v>101-01</v>
          </cell>
          <cell r="D55">
            <v>1480000</v>
          </cell>
          <cell r="E55" t="str">
            <v>STURGEON</v>
          </cell>
        </row>
        <row r="56">
          <cell r="C56" t="str">
            <v>311-31</v>
          </cell>
          <cell r="D56">
            <v>2000000</v>
          </cell>
          <cell r="E56" t="str">
            <v>STAMBAUGH</v>
          </cell>
        </row>
        <row r="57">
          <cell r="C57" t="str">
            <v>240-31</v>
          </cell>
          <cell r="D57">
            <v>2000000</v>
          </cell>
          <cell r="E57" t="str">
            <v>STAMBAUGH</v>
          </cell>
        </row>
        <row r="58">
          <cell r="C58" t="str">
            <v>800-01</v>
          </cell>
          <cell r="D58">
            <v>1360000</v>
          </cell>
          <cell r="E58" t="str">
            <v>SANTIZO</v>
          </cell>
        </row>
        <row r="59">
          <cell r="C59" t="str">
            <v>241-31</v>
          </cell>
          <cell r="D59">
            <v>2030000</v>
          </cell>
          <cell r="E59" t="str">
            <v>KILLION</v>
          </cell>
        </row>
        <row r="60">
          <cell r="C60" t="str">
            <v>137-01</v>
          </cell>
          <cell r="D60">
            <v>1830000</v>
          </cell>
          <cell r="E60" t="str">
            <v>YORK</v>
          </cell>
        </row>
        <row r="61">
          <cell r="C61" t="str">
            <v>1828-31</v>
          </cell>
          <cell r="D61">
            <v>1780000</v>
          </cell>
          <cell r="E61" t="str">
            <v>DE LA ROSA</v>
          </cell>
        </row>
        <row r="62">
          <cell r="C62" t="str">
            <v>132-01</v>
          </cell>
          <cell r="D62">
            <v>1260000</v>
          </cell>
          <cell r="E62" t="str">
            <v>ACKERMAN</v>
          </cell>
        </row>
        <row r="63">
          <cell r="C63" t="str">
            <v>1827-31</v>
          </cell>
          <cell r="D63">
            <v>1780000</v>
          </cell>
          <cell r="E63" t="str">
            <v>DE LA ROSA</v>
          </cell>
        </row>
        <row r="64">
          <cell r="C64" t="str">
            <v>138-01</v>
          </cell>
          <cell r="D64">
            <v>1830000</v>
          </cell>
          <cell r="E64" t="str">
            <v>YORK</v>
          </cell>
        </row>
        <row r="65">
          <cell r="C65" t="str">
            <v>191-01</v>
          </cell>
          <cell r="D65">
            <v>2110000</v>
          </cell>
          <cell r="E65" t="str">
            <v>OUN</v>
          </cell>
        </row>
        <row r="66">
          <cell r="C66" t="str">
            <v>140-01</v>
          </cell>
          <cell r="D66">
            <v>1110000</v>
          </cell>
          <cell r="E66" t="str">
            <v>STARKS</v>
          </cell>
        </row>
        <row r="67">
          <cell r="C67" t="str">
            <v>171-01</v>
          </cell>
          <cell r="D67">
            <v>1780000</v>
          </cell>
          <cell r="E67" t="str">
            <v>DE LA ROSA</v>
          </cell>
        </row>
        <row r="68">
          <cell r="C68" t="str">
            <v>147-01</v>
          </cell>
          <cell r="D68">
            <v>1990000</v>
          </cell>
          <cell r="E68" t="str">
            <v>DAVIS</v>
          </cell>
        </row>
        <row r="69">
          <cell r="C69" t="str">
            <v>164-01</v>
          </cell>
          <cell r="D69">
            <v>2110000</v>
          </cell>
          <cell r="E69" t="str">
            <v>OUN</v>
          </cell>
        </row>
        <row r="70">
          <cell r="C70" t="str">
            <v>814-01</v>
          </cell>
          <cell r="D70">
            <v>900000</v>
          </cell>
          <cell r="E70" t="str">
            <v>ROCHA</v>
          </cell>
        </row>
        <row r="71">
          <cell r="C71" t="str">
            <v>165-01</v>
          </cell>
          <cell r="D71">
            <v>1520000</v>
          </cell>
          <cell r="E71" t="str">
            <v>MAYBERRY</v>
          </cell>
        </row>
        <row r="72">
          <cell r="C72" t="str">
            <v>153-01</v>
          </cell>
          <cell r="D72">
            <v>1110000</v>
          </cell>
          <cell r="E72" t="str">
            <v>STARKS</v>
          </cell>
        </row>
        <row r="73">
          <cell r="C73" t="str">
            <v>112-01</v>
          </cell>
          <cell r="D73">
            <v>1110000</v>
          </cell>
          <cell r="E73" t="str">
            <v>STARKS</v>
          </cell>
        </row>
        <row r="74">
          <cell r="C74" t="str">
            <v>148-01</v>
          </cell>
          <cell r="D74">
            <v>1990000</v>
          </cell>
          <cell r="E74" t="str">
            <v>DAVIS</v>
          </cell>
        </row>
        <row r="75">
          <cell r="C75" t="str">
            <v>113-01</v>
          </cell>
          <cell r="D75">
            <v>2100000</v>
          </cell>
          <cell r="E75" t="str">
            <v>ISHMAEL</v>
          </cell>
        </row>
        <row r="76">
          <cell r="C76" t="str">
            <v>154-01</v>
          </cell>
          <cell r="D76">
            <v>1110000</v>
          </cell>
          <cell r="E76" t="str">
            <v>STARKS</v>
          </cell>
        </row>
        <row r="77">
          <cell r="C77" t="str">
            <v>104-01</v>
          </cell>
          <cell r="D77">
            <v>1260000</v>
          </cell>
          <cell r="E77" t="str">
            <v>ACKERMAN</v>
          </cell>
        </row>
        <row r="78">
          <cell r="C78" t="str">
            <v>817-01</v>
          </cell>
          <cell r="D78">
            <v>900000</v>
          </cell>
          <cell r="E78" t="str">
            <v>ROCHA</v>
          </cell>
        </row>
        <row r="79">
          <cell r="C79" t="str">
            <v>228-31</v>
          </cell>
          <cell r="D79">
            <v>1800000</v>
          </cell>
          <cell r="E79" t="str">
            <v>CHANDLER</v>
          </cell>
        </row>
        <row r="80">
          <cell r="C80" t="str">
            <v>181-01</v>
          </cell>
          <cell r="D80">
            <v>1140000</v>
          </cell>
          <cell r="E80" t="str">
            <v>YOUNG</v>
          </cell>
        </row>
        <row r="81">
          <cell r="C81" t="str">
            <v>229-31</v>
          </cell>
          <cell r="D81">
            <v>1180000</v>
          </cell>
          <cell r="E81" t="str">
            <v>LEVERE</v>
          </cell>
        </row>
        <row r="82">
          <cell r="C82" t="str">
            <v>185-01</v>
          </cell>
          <cell r="D82">
            <v>1780000</v>
          </cell>
          <cell r="E82" t="str">
            <v>DE LA ROSA</v>
          </cell>
        </row>
        <row r="83">
          <cell r="C83" t="str">
            <v>184-01</v>
          </cell>
          <cell r="D83">
            <v>1740000</v>
          </cell>
          <cell r="E83" t="str">
            <v>STORY</v>
          </cell>
        </row>
        <row r="84">
          <cell r="C84" t="str">
            <v>827-01</v>
          </cell>
          <cell r="D84">
            <v>1290000</v>
          </cell>
          <cell r="E84" t="str">
            <v>COOLAHAN</v>
          </cell>
        </row>
        <row r="85">
          <cell r="C85" t="str">
            <v>821-01</v>
          </cell>
          <cell r="D85">
            <v>2150000</v>
          </cell>
          <cell r="E85" t="str">
            <v>SWANSON</v>
          </cell>
        </row>
        <row r="86">
          <cell r="C86" t="str">
            <v>199-01</v>
          </cell>
          <cell r="D86">
            <v>1780000</v>
          </cell>
          <cell r="E86" t="str">
            <v>DE LA ROSA</v>
          </cell>
        </row>
        <row r="87">
          <cell r="C87" t="str">
            <v>156-01</v>
          </cell>
          <cell r="D87">
            <v>1360000</v>
          </cell>
          <cell r="E87" t="str">
            <v>SANTIZO</v>
          </cell>
        </row>
        <row r="88">
          <cell r="C88" t="str">
            <v>803-01</v>
          </cell>
          <cell r="D88">
            <v>900000</v>
          </cell>
          <cell r="E88" t="str">
            <v>ROCHA</v>
          </cell>
        </row>
        <row r="89">
          <cell r="C89" t="str">
            <v>152-01</v>
          </cell>
          <cell r="D89">
            <v>1830000</v>
          </cell>
          <cell r="E89" t="str">
            <v>YORK</v>
          </cell>
        </row>
        <row r="90">
          <cell r="C90" t="str">
            <v>120-01</v>
          </cell>
          <cell r="D90">
            <v>1990000</v>
          </cell>
          <cell r="E90" t="str">
            <v>DAVIS</v>
          </cell>
        </row>
        <row r="91">
          <cell r="C91" t="str">
            <v>802-01</v>
          </cell>
          <cell r="D91">
            <v>1360000</v>
          </cell>
          <cell r="E91" t="str">
            <v>SANTIZO</v>
          </cell>
        </row>
        <row r="92">
          <cell r="C92" t="str">
            <v>125-01</v>
          </cell>
          <cell r="D92">
            <v>1240000</v>
          </cell>
          <cell r="E92" t="str">
            <v>GRASTON</v>
          </cell>
        </row>
        <row r="93">
          <cell r="C93" t="str">
            <v>151-01</v>
          </cell>
          <cell r="D93">
            <v>1830000</v>
          </cell>
          <cell r="E93" t="str">
            <v>YORK</v>
          </cell>
        </row>
        <row r="94">
          <cell r="C94" t="str">
            <v>127-01</v>
          </cell>
          <cell r="D94">
            <v>2100000</v>
          </cell>
          <cell r="E94" t="str">
            <v>ISHMAEL</v>
          </cell>
        </row>
        <row r="95">
          <cell r="C95" t="str">
            <v>142-01</v>
          </cell>
          <cell r="D95">
            <v>2100000</v>
          </cell>
          <cell r="E95" t="str">
            <v>ISHMAEL</v>
          </cell>
        </row>
        <row r="96">
          <cell r="C96" t="str">
            <v>122-01</v>
          </cell>
          <cell r="D96">
            <v>1090000</v>
          </cell>
          <cell r="E96" t="str">
            <v>SPECTOR</v>
          </cell>
        </row>
        <row r="97">
          <cell r="C97" t="str">
            <v>143-01</v>
          </cell>
          <cell r="D97">
            <v>1310000</v>
          </cell>
          <cell r="E97" t="str">
            <v>MALAVE</v>
          </cell>
        </row>
        <row r="98">
          <cell r="C98" t="str">
            <v>807-01</v>
          </cell>
          <cell r="D98">
            <v>900000</v>
          </cell>
          <cell r="E98" t="str">
            <v>ROCHA</v>
          </cell>
        </row>
        <row r="99">
          <cell r="C99" t="str">
            <v>141-01</v>
          </cell>
          <cell r="D99">
            <v>2100000</v>
          </cell>
          <cell r="E99" t="str">
            <v>ISHMAEL</v>
          </cell>
        </row>
        <row r="100">
          <cell r="C100" t="str">
            <v>809-01</v>
          </cell>
          <cell r="D100">
            <v>1360000</v>
          </cell>
          <cell r="E100" t="str">
            <v>SANTIZO</v>
          </cell>
        </row>
        <row r="101">
          <cell r="C101" t="str">
            <v>812-01</v>
          </cell>
          <cell r="D101">
            <v>900000</v>
          </cell>
          <cell r="E101" t="str">
            <v>ROCHA</v>
          </cell>
        </row>
        <row r="102">
          <cell r="C102" t="str">
            <v>808-01</v>
          </cell>
          <cell r="D102">
            <v>900000</v>
          </cell>
          <cell r="E102" t="str">
            <v>ROCHA</v>
          </cell>
        </row>
        <row r="103">
          <cell r="C103" t="str">
            <v>139-01</v>
          </cell>
          <cell r="D103">
            <v>1110000</v>
          </cell>
          <cell r="E103" t="str">
            <v>STARKS</v>
          </cell>
        </row>
        <row r="104">
          <cell r="C104" t="str">
            <v>128-01</v>
          </cell>
          <cell r="D104">
            <v>2100000</v>
          </cell>
          <cell r="E104" t="str">
            <v>ISHMAEL</v>
          </cell>
        </row>
        <row r="105">
          <cell r="C105" t="str">
            <v>124-01</v>
          </cell>
          <cell r="D105">
            <v>1830000</v>
          </cell>
          <cell r="E105" t="str">
            <v>YORK</v>
          </cell>
        </row>
        <row r="106">
          <cell r="C106" t="str">
            <v>167-01</v>
          </cell>
          <cell r="D106">
            <v>1140000</v>
          </cell>
          <cell r="E106" t="str">
            <v>YOUNG</v>
          </cell>
        </row>
        <row r="107">
          <cell r="C107" t="str">
            <v>118-02</v>
          </cell>
          <cell r="D107">
            <v>1260000</v>
          </cell>
          <cell r="E107" t="str">
            <v>ACKERMAN</v>
          </cell>
        </row>
        <row r="108">
          <cell r="C108" t="str">
            <v>169-01</v>
          </cell>
          <cell r="D108">
            <v>1740000</v>
          </cell>
          <cell r="E108" t="str">
            <v>STORY</v>
          </cell>
        </row>
        <row r="109">
          <cell r="C109" t="str">
            <v>123-02</v>
          </cell>
          <cell r="D109">
            <v>1750000</v>
          </cell>
          <cell r="E109" t="str">
            <v>REBOLETTI</v>
          </cell>
        </row>
        <row r="110">
          <cell r="C110" t="str">
            <v>820-01</v>
          </cell>
          <cell r="D110">
            <v>900000</v>
          </cell>
          <cell r="E110" t="str">
            <v>ROCHA</v>
          </cell>
        </row>
        <row r="111">
          <cell r="C111" t="str">
            <v>803-02</v>
          </cell>
          <cell r="D111">
            <v>1300000</v>
          </cell>
          <cell r="E111" t="str">
            <v>LEVIN</v>
          </cell>
        </row>
        <row r="112">
          <cell r="C112" t="str">
            <v>177-01</v>
          </cell>
          <cell r="D112">
            <v>2110000</v>
          </cell>
          <cell r="E112" t="str">
            <v>OUN</v>
          </cell>
        </row>
        <row r="113">
          <cell r="C113" t="str">
            <v>802-02</v>
          </cell>
          <cell r="D113">
            <v>1110000</v>
          </cell>
          <cell r="E113" t="str">
            <v>STARKS</v>
          </cell>
        </row>
        <row r="114">
          <cell r="C114" t="str">
            <v>189-01</v>
          </cell>
          <cell r="D114">
            <v>2030000</v>
          </cell>
          <cell r="E114" t="str">
            <v>KILLION</v>
          </cell>
        </row>
        <row r="115">
          <cell r="C115" t="str">
            <v>104-02</v>
          </cell>
          <cell r="D115">
            <v>1260000</v>
          </cell>
          <cell r="E115" t="str">
            <v>ACKERMAN</v>
          </cell>
        </row>
        <row r="116">
          <cell r="C116" t="str">
            <v>825-01</v>
          </cell>
          <cell r="D116">
            <v>2150000</v>
          </cell>
          <cell r="E116" t="str">
            <v>SWANSON</v>
          </cell>
        </row>
        <row r="117">
          <cell r="C117" t="str">
            <v>805-02</v>
          </cell>
          <cell r="D117">
            <v>1110000</v>
          </cell>
          <cell r="E117" t="str">
            <v>STARKS</v>
          </cell>
        </row>
        <row r="118">
          <cell r="C118" t="str">
            <v>825-01</v>
          </cell>
          <cell r="D118">
            <v>2150000</v>
          </cell>
          <cell r="E118" t="str">
            <v>SWANSON</v>
          </cell>
        </row>
        <row r="119">
          <cell r="C119" t="str">
            <v>121-02</v>
          </cell>
          <cell r="D119">
            <v>1090000</v>
          </cell>
          <cell r="E119" t="str">
            <v>SPECTOR</v>
          </cell>
        </row>
        <row r="120">
          <cell r="C120" t="str">
            <v>825-01</v>
          </cell>
          <cell r="D120">
            <v>2150000</v>
          </cell>
          <cell r="E120" t="str">
            <v>SWANSON</v>
          </cell>
        </row>
        <row r="121">
          <cell r="C121" t="str">
            <v>119-02</v>
          </cell>
          <cell r="D121">
            <v>1990000</v>
          </cell>
          <cell r="E121" t="str">
            <v>DAVIS</v>
          </cell>
        </row>
        <row r="122">
          <cell r="C122" t="str">
            <v>194-01</v>
          </cell>
          <cell r="D122">
            <v>1520000</v>
          </cell>
          <cell r="E122" t="str">
            <v>MAYBERRY</v>
          </cell>
        </row>
        <row r="123">
          <cell r="C123" t="str">
            <v>103-02</v>
          </cell>
          <cell r="D123">
            <v>1260000</v>
          </cell>
          <cell r="E123" t="str">
            <v>ACKERMAN</v>
          </cell>
        </row>
        <row r="124">
          <cell r="C124" t="str">
            <v>201-01</v>
          </cell>
          <cell r="D124">
            <v>880000</v>
          </cell>
          <cell r="E124" t="str">
            <v>STEWART</v>
          </cell>
        </row>
        <row r="125">
          <cell r="C125" t="str">
            <v>309-01</v>
          </cell>
          <cell r="D125">
            <v>2140000</v>
          </cell>
          <cell r="E125" t="str">
            <v>ROBINSON</v>
          </cell>
        </row>
        <row r="126">
          <cell r="C126" t="str">
            <v>828-01</v>
          </cell>
          <cell r="D126">
            <v>1290000</v>
          </cell>
          <cell r="E126" t="str">
            <v>COOLAHAN</v>
          </cell>
        </row>
        <row r="127">
          <cell r="C127" t="str">
            <v>228-01</v>
          </cell>
          <cell r="D127">
            <v>2090000</v>
          </cell>
          <cell r="E127" t="str">
            <v>HAITHCOX</v>
          </cell>
        </row>
        <row r="128">
          <cell r="C128" t="str">
            <v>203-01</v>
          </cell>
          <cell r="D128">
            <v>2030000</v>
          </cell>
          <cell r="E128" t="str">
            <v>KILLION</v>
          </cell>
        </row>
        <row r="129">
          <cell r="C129" t="str">
            <v>842-01</v>
          </cell>
          <cell r="D129">
            <v>2150000</v>
          </cell>
          <cell r="E129" t="str">
            <v>SWANSON</v>
          </cell>
        </row>
        <row r="130">
          <cell r="C130" t="str">
            <v>209-01</v>
          </cell>
          <cell r="D130">
            <v>2140000</v>
          </cell>
          <cell r="E130" t="str">
            <v>ROBINSON</v>
          </cell>
        </row>
        <row r="131">
          <cell r="C131" t="str">
            <v>224-01</v>
          </cell>
          <cell r="D131">
            <v>1810000</v>
          </cell>
          <cell r="E131" t="str">
            <v>NEWELL</v>
          </cell>
        </row>
        <row r="132">
          <cell r="C132" t="str">
            <v>213-01</v>
          </cell>
          <cell r="D132">
            <v>1810000</v>
          </cell>
          <cell r="E132" t="str">
            <v>NEWELL</v>
          </cell>
        </row>
        <row r="133">
          <cell r="C133" t="str">
            <v>222-01</v>
          </cell>
          <cell r="D133">
            <v>2140000</v>
          </cell>
          <cell r="E133" t="str">
            <v>ROBINSON</v>
          </cell>
        </row>
        <row r="134">
          <cell r="C134" t="str">
            <v>217-01</v>
          </cell>
          <cell r="D134">
            <v>1800000</v>
          </cell>
          <cell r="E134" t="str">
            <v>CHANDLER</v>
          </cell>
        </row>
        <row r="135">
          <cell r="C135" t="str">
            <v>221-01</v>
          </cell>
          <cell r="D135">
            <v>2140000</v>
          </cell>
          <cell r="E135" t="str">
            <v>ROBINSON</v>
          </cell>
        </row>
        <row r="136">
          <cell r="C136" t="str">
            <v>210-01</v>
          </cell>
          <cell r="D136">
            <v>2140000</v>
          </cell>
          <cell r="E136" t="str">
            <v>ROBINSON</v>
          </cell>
        </row>
        <row r="137">
          <cell r="C137" t="str">
            <v>216-01</v>
          </cell>
          <cell r="D137">
            <v>1780000</v>
          </cell>
          <cell r="E137" t="str">
            <v>DE LA ROSA</v>
          </cell>
        </row>
        <row r="138">
          <cell r="C138" t="str">
            <v>837-01</v>
          </cell>
          <cell r="D138">
            <v>2150000</v>
          </cell>
          <cell r="E138" t="str">
            <v>SWANSON</v>
          </cell>
        </row>
        <row r="139">
          <cell r="C139" t="str">
            <v>219-01</v>
          </cell>
          <cell r="D139">
            <v>2090000</v>
          </cell>
          <cell r="E139" t="str">
            <v>HAITHCOX</v>
          </cell>
        </row>
        <row r="140">
          <cell r="C140" t="str">
            <v>217-01</v>
          </cell>
          <cell r="D140">
            <v>1800000</v>
          </cell>
          <cell r="E140" t="str">
            <v>CHANDLER</v>
          </cell>
        </row>
        <row r="141">
          <cell r="C141" t="str">
            <v>835-01</v>
          </cell>
          <cell r="D141">
            <v>1290000</v>
          </cell>
          <cell r="E141" t="str">
            <v>COOLAHAN</v>
          </cell>
        </row>
        <row r="142">
          <cell r="C142" t="str">
            <v>906-01</v>
          </cell>
          <cell r="D142">
            <v>1290000</v>
          </cell>
          <cell r="E142" t="str">
            <v>COOLAHAN</v>
          </cell>
        </row>
        <row r="143">
          <cell r="C143" t="str">
            <v>200-01</v>
          </cell>
          <cell r="D143">
            <v>1780000</v>
          </cell>
          <cell r="E143" t="str">
            <v>DE LA ROSA</v>
          </cell>
        </row>
        <row r="144">
          <cell r="C144" t="str">
            <v>229-01</v>
          </cell>
          <cell r="D144">
            <v>2140000</v>
          </cell>
          <cell r="E144" t="str">
            <v>ROBINSON</v>
          </cell>
        </row>
        <row r="145">
          <cell r="C145" t="str">
            <v>190-01</v>
          </cell>
          <cell r="D145">
            <v>2030000</v>
          </cell>
          <cell r="E145" t="str">
            <v>KILLION</v>
          </cell>
        </row>
        <row r="146">
          <cell r="C146" t="str">
            <v>232-01</v>
          </cell>
          <cell r="D146">
            <v>1810000</v>
          </cell>
          <cell r="E146" t="str">
            <v>NEWELL</v>
          </cell>
        </row>
        <row r="147">
          <cell r="C147" t="str">
            <v>904-01</v>
          </cell>
          <cell r="D147">
            <v>1290000</v>
          </cell>
          <cell r="E147" t="str">
            <v>COOLAHAN</v>
          </cell>
        </row>
        <row r="148">
          <cell r="C148" t="str">
            <v>908-01</v>
          </cell>
          <cell r="D148">
            <v>1290000</v>
          </cell>
          <cell r="E148" t="str">
            <v>COOLAHAN</v>
          </cell>
        </row>
        <row r="149">
          <cell r="C149" t="str">
            <v>187-01</v>
          </cell>
          <cell r="D149">
            <v>880000</v>
          </cell>
          <cell r="E149" t="str">
            <v>STEWART</v>
          </cell>
        </row>
        <row r="150">
          <cell r="C150" t="str">
            <v>239-01</v>
          </cell>
          <cell r="D150">
            <v>1810000</v>
          </cell>
          <cell r="E150" t="str">
            <v>NEWELL</v>
          </cell>
        </row>
        <row r="151">
          <cell r="C151" t="str">
            <v>822-01</v>
          </cell>
          <cell r="D151">
            <v>2150000</v>
          </cell>
          <cell r="E151" t="str">
            <v>SWANSON</v>
          </cell>
        </row>
        <row r="152">
          <cell r="C152" t="str">
            <v>244-01</v>
          </cell>
          <cell r="D152">
            <v>2090000</v>
          </cell>
          <cell r="E152" t="str">
            <v>HAITHCOX</v>
          </cell>
        </row>
        <row r="153">
          <cell r="C153" t="str">
            <v>168-01</v>
          </cell>
          <cell r="D153">
            <v>1140000</v>
          </cell>
          <cell r="E153" t="str">
            <v>YOUNG</v>
          </cell>
        </row>
        <row r="154">
          <cell r="C154" t="str">
            <v>101-02</v>
          </cell>
          <cell r="D154">
            <v>1360000</v>
          </cell>
          <cell r="E154" t="str">
            <v>SANTIZO</v>
          </cell>
        </row>
        <row r="155">
          <cell r="C155" t="str">
            <v>225-31</v>
          </cell>
          <cell r="D155">
            <v>2030000</v>
          </cell>
          <cell r="E155" t="str">
            <v>KILLION</v>
          </cell>
        </row>
        <row r="156">
          <cell r="C156" t="str">
            <v>306-02</v>
          </cell>
          <cell r="D156">
            <v>1990000</v>
          </cell>
          <cell r="E156" t="str">
            <v>DAVIS</v>
          </cell>
        </row>
        <row r="157">
          <cell r="C157" t="str">
            <v>223-31</v>
          </cell>
          <cell r="D157">
            <v>2000000</v>
          </cell>
          <cell r="E157" t="str">
            <v>STAMBAUGH</v>
          </cell>
        </row>
        <row r="158">
          <cell r="C158" t="str">
            <v>105-02</v>
          </cell>
          <cell r="D158">
            <v>1990000</v>
          </cell>
          <cell r="E158" t="str">
            <v>DAVIS</v>
          </cell>
        </row>
        <row r="159">
          <cell r="C159" t="str">
            <v>160-01</v>
          </cell>
          <cell r="D159">
            <v>880000</v>
          </cell>
          <cell r="E159" t="str">
            <v>STEWART</v>
          </cell>
        </row>
        <row r="160">
          <cell r="C160" t="str">
            <v>109-02</v>
          </cell>
          <cell r="D160">
            <v>1750000</v>
          </cell>
          <cell r="E160" t="str">
            <v>REBOLETTI</v>
          </cell>
        </row>
        <row r="161">
          <cell r="C161" t="str">
            <v>157-01</v>
          </cell>
          <cell r="D161">
            <v>1310000</v>
          </cell>
          <cell r="E161" t="str">
            <v>MALAVE</v>
          </cell>
        </row>
        <row r="162">
          <cell r="C162" t="str">
            <v>800-02</v>
          </cell>
          <cell r="D162">
            <v>1110000</v>
          </cell>
          <cell r="E162" t="str">
            <v>STARKS</v>
          </cell>
        </row>
        <row r="163">
          <cell r="C163" t="str">
            <v>813-01</v>
          </cell>
          <cell r="D163">
            <v>900000</v>
          </cell>
          <cell r="E163" t="str">
            <v>ROCHA</v>
          </cell>
        </row>
        <row r="164">
          <cell r="C164" t="str">
            <v>801-02</v>
          </cell>
          <cell r="D164">
            <v>1110000</v>
          </cell>
          <cell r="E164" t="str">
            <v>STARKS</v>
          </cell>
        </row>
        <row r="165">
          <cell r="C165" t="str">
            <v>811-01</v>
          </cell>
          <cell r="D165">
            <v>900000</v>
          </cell>
          <cell r="E165" t="str">
            <v>ROCHA</v>
          </cell>
        </row>
        <row r="166">
          <cell r="C166" t="str">
            <v>803-02</v>
          </cell>
          <cell r="D166">
            <v>1300000</v>
          </cell>
          <cell r="E166" t="str">
            <v>LEVIN</v>
          </cell>
        </row>
        <row r="167">
          <cell r="C167" t="str">
            <v>137-01</v>
          </cell>
          <cell r="D167">
            <v>1830000</v>
          </cell>
          <cell r="E167" t="str">
            <v>YORK</v>
          </cell>
        </row>
        <row r="168">
          <cell r="C168" t="str">
            <v>803-02</v>
          </cell>
          <cell r="D168">
            <v>1300000</v>
          </cell>
          <cell r="E168" t="str">
            <v>LEVIN</v>
          </cell>
        </row>
        <row r="169">
          <cell r="C169" t="str">
            <v>133-01</v>
          </cell>
          <cell r="D169">
            <v>1990000</v>
          </cell>
          <cell r="E169" t="str">
            <v>DAVIS</v>
          </cell>
        </row>
        <row r="170">
          <cell r="C170" t="str">
            <v>125-02</v>
          </cell>
          <cell r="D170">
            <v>2100000</v>
          </cell>
          <cell r="E170" t="str">
            <v>ISHMAEL</v>
          </cell>
        </row>
        <row r="171">
          <cell r="C171" t="str">
            <v>126-01</v>
          </cell>
          <cell r="D171">
            <v>1240000</v>
          </cell>
          <cell r="E171" t="str">
            <v>GRASTON</v>
          </cell>
        </row>
        <row r="172">
          <cell r="C172" t="str">
            <v>804-02</v>
          </cell>
          <cell r="D172">
            <v>1300000</v>
          </cell>
          <cell r="E172" t="str">
            <v>LEVIN</v>
          </cell>
        </row>
        <row r="173">
          <cell r="C173" t="str">
            <v>119-01</v>
          </cell>
          <cell r="D173">
            <v>1990000</v>
          </cell>
          <cell r="E173" t="str">
            <v>DAVIS</v>
          </cell>
        </row>
        <row r="174">
          <cell r="C174" t="str">
            <v>129-02</v>
          </cell>
          <cell r="D174">
            <v>900000</v>
          </cell>
          <cell r="E174" t="str">
            <v>ROCHA</v>
          </cell>
        </row>
        <row r="175">
          <cell r="C175" t="str">
            <v>115-01</v>
          </cell>
          <cell r="D175">
            <v>1310000</v>
          </cell>
          <cell r="E175" t="str">
            <v>MALAVE</v>
          </cell>
        </row>
        <row r="176">
          <cell r="C176" t="str">
            <v>103-01</v>
          </cell>
          <cell r="D176">
            <v>1260000</v>
          </cell>
          <cell r="E176" t="str">
            <v>ACKERMAN</v>
          </cell>
        </row>
        <row r="177">
          <cell r="C177" t="str">
            <v>110-01</v>
          </cell>
          <cell r="D177">
            <v>1830000</v>
          </cell>
          <cell r="E177" t="str">
            <v>YORK</v>
          </cell>
        </row>
        <row r="178">
          <cell r="C178" t="str">
            <v>105-01</v>
          </cell>
          <cell r="D178">
            <v>1990000</v>
          </cell>
          <cell r="E178" t="str">
            <v>DAVIS</v>
          </cell>
        </row>
        <row r="179">
          <cell r="C179" t="str">
            <v>111-01</v>
          </cell>
          <cell r="D179">
            <v>1110000</v>
          </cell>
          <cell r="E179" t="str">
            <v>STARKS</v>
          </cell>
        </row>
        <row r="180">
          <cell r="C180" t="str">
            <v>108-01</v>
          </cell>
          <cell r="D180">
            <v>1090000</v>
          </cell>
          <cell r="E180" t="str">
            <v>SPECTOR</v>
          </cell>
        </row>
        <row r="181">
          <cell r="C181" t="str">
            <v>109-01</v>
          </cell>
          <cell r="D181">
            <v>1830000</v>
          </cell>
          <cell r="E181" t="str">
            <v>YORK</v>
          </cell>
        </row>
        <row r="182">
          <cell r="C182" t="str">
            <v>117-01</v>
          </cell>
          <cell r="D182">
            <v>1260000</v>
          </cell>
          <cell r="E182" t="str">
            <v>ACKERMAN</v>
          </cell>
        </row>
        <row r="183">
          <cell r="C183" t="str">
            <v>232-31</v>
          </cell>
          <cell r="D183">
            <v>2000000</v>
          </cell>
          <cell r="E183" t="str">
            <v>STAMBAUGH</v>
          </cell>
        </row>
        <row r="184">
          <cell r="C184" t="str">
            <v>802-01</v>
          </cell>
          <cell r="D184">
            <v>1360000</v>
          </cell>
          <cell r="E184" t="str">
            <v>SANTIZO</v>
          </cell>
        </row>
        <row r="185">
          <cell r="C185" t="str">
            <v>1831-31</v>
          </cell>
          <cell r="D185">
            <v>1780000</v>
          </cell>
          <cell r="E185" t="str">
            <v>DE LA ROSA</v>
          </cell>
        </row>
        <row r="186">
          <cell r="C186" t="str">
            <v>121-01</v>
          </cell>
          <cell r="D186">
            <v>1090000</v>
          </cell>
          <cell r="E186" t="str">
            <v>SPECTOR</v>
          </cell>
        </row>
        <row r="187">
          <cell r="C187" t="str">
            <v>226-31</v>
          </cell>
          <cell r="D187">
            <v>2030000</v>
          </cell>
          <cell r="E187" t="str">
            <v>KILLION</v>
          </cell>
        </row>
        <row r="188">
          <cell r="C188" t="str">
            <v>805-01</v>
          </cell>
          <cell r="D188">
            <v>1360000</v>
          </cell>
          <cell r="E188" t="str">
            <v>SANTIZO</v>
          </cell>
        </row>
        <row r="189">
          <cell r="C189" t="str">
            <v>129-01</v>
          </cell>
          <cell r="D189">
            <v>1310000</v>
          </cell>
          <cell r="E189" t="str">
            <v>MALAVE</v>
          </cell>
        </row>
        <row r="190">
          <cell r="C190" t="str">
            <v>145-01</v>
          </cell>
          <cell r="D190">
            <v>1260000</v>
          </cell>
          <cell r="E190" t="str">
            <v>ACKERMAN</v>
          </cell>
        </row>
        <row r="191">
          <cell r="C191" t="str">
            <v>114-01</v>
          </cell>
          <cell r="D191">
            <v>2100000</v>
          </cell>
          <cell r="E191" t="str">
            <v>ISHMAEL</v>
          </cell>
        </row>
        <row r="192">
          <cell r="C192" t="str">
            <v>149-01</v>
          </cell>
          <cell r="D192">
            <v>1090000</v>
          </cell>
          <cell r="E192" t="str">
            <v>SPECTOR</v>
          </cell>
        </row>
        <row r="193">
          <cell r="C193" t="str">
            <v>107-01</v>
          </cell>
          <cell r="D193">
            <v>1090000</v>
          </cell>
          <cell r="E193" t="str">
            <v>SPECTOR</v>
          </cell>
        </row>
        <row r="194">
          <cell r="C194" t="str">
            <v>173-01</v>
          </cell>
          <cell r="D194">
            <v>880000</v>
          </cell>
          <cell r="E194" t="str">
            <v>STEWART</v>
          </cell>
        </row>
        <row r="195">
          <cell r="C195" t="str">
            <v>308-01</v>
          </cell>
          <cell r="D195">
            <v>1090000</v>
          </cell>
          <cell r="E195" t="str">
            <v>SPECTOR</v>
          </cell>
        </row>
        <row r="196">
          <cell r="C196" t="str">
            <v>175-01</v>
          </cell>
          <cell r="D196">
            <v>2030000</v>
          </cell>
          <cell r="E196" t="str">
            <v>KILLION</v>
          </cell>
        </row>
        <row r="197">
          <cell r="C197" t="str">
            <v>234-31</v>
          </cell>
          <cell r="D197">
            <v>2030000</v>
          </cell>
          <cell r="E197" t="str">
            <v>KILLION</v>
          </cell>
        </row>
        <row r="198">
          <cell r="C198" t="str">
            <v>170-01</v>
          </cell>
          <cell r="D198">
            <v>1740000</v>
          </cell>
          <cell r="E198" t="str">
            <v>STORY</v>
          </cell>
        </row>
        <row r="199">
          <cell r="C199" t="str">
            <v>114-02</v>
          </cell>
          <cell r="D199">
            <v>1360000</v>
          </cell>
          <cell r="E199" t="str">
            <v>SANTIZO</v>
          </cell>
        </row>
        <row r="200">
          <cell r="C200" t="str">
            <v>176-01</v>
          </cell>
          <cell r="D200">
            <v>2030000</v>
          </cell>
          <cell r="E200" t="str">
            <v>KILLION</v>
          </cell>
        </row>
        <row r="201">
          <cell r="C201" t="str">
            <v>110-02</v>
          </cell>
          <cell r="D201">
            <v>1750000</v>
          </cell>
          <cell r="E201" t="str">
            <v>REBOLETTI</v>
          </cell>
        </row>
        <row r="202">
          <cell r="C202" t="str">
            <v>825-01</v>
          </cell>
          <cell r="D202">
            <v>2150000</v>
          </cell>
          <cell r="E202" t="str">
            <v>SWANSON</v>
          </cell>
        </row>
        <row r="203">
          <cell r="C203" t="str">
            <v>113-02</v>
          </cell>
          <cell r="D203">
            <v>1360000</v>
          </cell>
          <cell r="E203" t="str">
            <v>SANTIZO</v>
          </cell>
        </row>
        <row r="204">
          <cell r="C204" t="str">
            <v>806-01</v>
          </cell>
          <cell r="D204">
            <v>1360000</v>
          </cell>
          <cell r="E204" t="str">
            <v>SANTIZO</v>
          </cell>
        </row>
        <row r="205">
          <cell r="C205" t="str">
            <v>107-02</v>
          </cell>
          <cell r="D205">
            <v>1090000</v>
          </cell>
          <cell r="E205" t="str">
            <v>SPECTOR</v>
          </cell>
        </row>
        <row r="206">
          <cell r="C206" t="str">
            <v>127-01</v>
          </cell>
          <cell r="D206">
            <v>2100000</v>
          </cell>
          <cell r="E206" t="str">
            <v>ISHMAEL</v>
          </cell>
        </row>
        <row r="207">
          <cell r="C207" t="str">
            <v>901-02</v>
          </cell>
          <cell r="D207">
            <v>1110000</v>
          </cell>
          <cell r="E207" t="str">
            <v>STARKS</v>
          </cell>
        </row>
        <row r="208">
          <cell r="C208" t="str">
            <v>129-01</v>
          </cell>
          <cell r="D208">
            <v>1310000</v>
          </cell>
          <cell r="E208" t="str">
            <v>MALAVE</v>
          </cell>
        </row>
        <row r="209">
          <cell r="C209" t="str">
            <v>901-02</v>
          </cell>
          <cell r="D209">
            <v>1110000</v>
          </cell>
          <cell r="E209" t="str">
            <v>STARKS</v>
          </cell>
        </row>
        <row r="210">
          <cell r="C210" t="str">
            <v>808-01</v>
          </cell>
          <cell r="D210">
            <v>900000</v>
          </cell>
          <cell r="E210" t="str">
            <v>ROCHA</v>
          </cell>
        </row>
        <row r="211">
          <cell r="C211" t="str">
            <v>242-01</v>
          </cell>
          <cell r="D211">
            <v>1800000</v>
          </cell>
          <cell r="E211" t="str">
            <v>CHANDLER</v>
          </cell>
        </row>
        <row r="212">
          <cell r="C212" t="str">
            <v>133-01</v>
          </cell>
          <cell r="D212">
            <v>1990000</v>
          </cell>
          <cell r="E212" t="str">
            <v>DAVIS</v>
          </cell>
        </row>
        <row r="213">
          <cell r="C213" t="str">
            <v>241-01</v>
          </cell>
          <cell r="D213">
            <v>1800000</v>
          </cell>
          <cell r="E213" t="str">
            <v>CHANDLER</v>
          </cell>
        </row>
        <row r="214">
          <cell r="C214" t="str">
            <v>144-01</v>
          </cell>
          <cell r="D214">
            <v>1310000</v>
          </cell>
          <cell r="E214" t="str">
            <v>MALAVE</v>
          </cell>
        </row>
        <row r="215">
          <cell r="C215" t="str">
            <v>239-01</v>
          </cell>
          <cell r="D215">
            <v>1810000</v>
          </cell>
          <cell r="E215" t="str">
            <v>NEWELL</v>
          </cell>
        </row>
        <row r="216">
          <cell r="C216" t="str">
            <v>150-01</v>
          </cell>
          <cell r="D216">
            <v>1090000</v>
          </cell>
          <cell r="E216" t="str">
            <v>SPECTOR</v>
          </cell>
        </row>
        <row r="217">
          <cell r="C217" t="str">
            <v>237-01</v>
          </cell>
          <cell r="D217">
            <v>2140000</v>
          </cell>
          <cell r="E217" t="str">
            <v>ROBINSON</v>
          </cell>
        </row>
        <row r="218">
          <cell r="C218" t="str">
            <v>162-01</v>
          </cell>
          <cell r="D218">
            <v>1240000</v>
          </cell>
          <cell r="E218" t="str">
            <v>GRASTON</v>
          </cell>
        </row>
        <row r="219">
          <cell r="C219" t="str">
            <v>235-01</v>
          </cell>
          <cell r="D219">
            <v>2090000</v>
          </cell>
          <cell r="E219" t="str">
            <v>HAITHCOX</v>
          </cell>
        </row>
        <row r="220">
          <cell r="C220" t="str">
            <v>166-01</v>
          </cell>
          <cell r="D220">
            <v>1520000</v>
          </cell>
          <cell r="E220" t="str">
            <v>MAYBERRY</v>
          </cell>
        </row>
        <row r="221">
          <cell r="C221" t="str">
            <v>235-01</v>
          </cell>
          <cell r="D221">
            <v>2090000</v>
          </cell>
          <cell r="E221" t="str">
            <v>HAITHCOX</v>
          </cell>
        </row>
        <row r="222">
          <cell r="C222" t="str">
            <v>820-01</v>
          </cell>
          <cell r="D222">
            <v>900000</v>
          </cell>
          <cell r="E222" t="str">
            <v>ROCHA</v>
          </cell>
        </row>
        <row r="223">
          <cell r="C223" t="str">
            <v>225-01</v>
          </cell>
          <cell r="D223">
            <v>1800000</v>
          </cell>
          <cell r="E223" t="str">
            <v>CHANDLER</v>
          </cell>
        </row>
        <row r="224">
          <cell r="C224" t="str">
            <v>183-01</v>
          </cell>
          <cell r="D224">
            <v>1740000</v>
          </cell>
          <cell r="E224" t="str">
            <v>STORY</v>
          </cell>
        </row>
        <row r="225">
          <cell r="C225" t="str">
            <v>220-01</v>
          </cell>
          <cell r="D225">
            <v>2090000</v>
          </cell>
          <cell r="E225" t="str">
            <v>HAITHCOX</v>
          </cell>
        </row>
        <row r="226">
          <cell r="C226" t="str">
            <v>180-01</v>
          </cell>
          <cell r="D226">
            <v>1520000</v>
          </cell>
          <cell r="E226" t="str">
            <v>MAYBERRY</v>
          </cell>
        </row>
        <row r="227">
          <cell r="C227" t="str">
            <v>834-01</v>
          </cell>
          <cell r="D227">
            <v>2150000</v>
          </cell>
          <cell r="E227" t="str">
            <v>SWANSON</v>
          </cell>
        </row>
        <row r="228">
          <cell r="C228" t="str">
            <v>193-01</v>
          </cell>
          <cell r="D228">
            <v>1520000</v>
          </cell>
          <cell r="E228" t="str">
            <v>MAYBERRY</v>
          </cell>
        </row>
        <row r="229">
          <cell r="C229" t="str">
            <v>832-01</v>
          </cell>
          <cell r="D229">
            <v>1290000</v>
          </cell>
          <cell r="E229" t="str">
            <v>COOLAHAN</v>
          </cell>
        </row>
        <row r="230">
          <cell r="C230" t="str">
            <v>195-01</v>
          </cell>
          <cell r="D230">
            <v>1140000</v>
          </cell>
          <cell r="E230" t="str">
            <v>YOUNG</v>
          </cell>
        </row>
        <row r="231">
          <cell r="C231" t="str">
            <v>207-01</v>
          </cell>
          <cell r="D231">
            <v>1520000</v>
          </cell>
          <cell r="E231" t="str">
            <v>MAYBERRY</v>
          </cell>
        </row>
        <row r="232">
          <cell r="C232" t="str">
            <v>242-31</v>
          </cell>
          <cell r="D232">
            <v>2030000</v>
          </cell>
          <cell r="E232" t="str">
            <v>KILLION</v>
          </cell>
        </row>
        <row r="233">
          <cell r="C233" t="str">
            <v>197-01</v>
          </cell>
          <cell r="D233">
            <v>1740000</v>
          </cell>
          <cell r="E233" t="str">
            <v>STORY</v>
          </cell>
        </row>
        <row r="234">
          <cell r="C234" t="str">
            <v>244-31</v>
          </cell>
          <cell r="D234">
            <v>1800000</v>
          </cell>
          <cell r="E234" t="str">
            <v>CHANDLER</v>
          </cell>
        </row>
        <row r="235">
          <cell r="C235" t="str">
            <v>904-01</v>
          </cell>
          <cell r="D235">
            <v>1290000</v>
          </cell>
          <cell r="E235" t="str">
            <v>COOLAHAN</v>
          </cell>
        </row>
        <row r="236">
          <cell r="C236" t="str">
            <v>315-31</v>
          </cell>
          <cell r="D236">
            <v>1800000</v>
          </cell>
          <cell r="E236" t="str">
            <v>CHANDLER</v>
          </cell>
        </row>
        <row r="237">
          <cell r="C237" t="str">
            <v>825-01</v>
          </cell>
          <cell r="D237">
            <v>2150000</v>
          </cell>
          <cell r="E237" t="str">
            <v>SWANSON</v>
          </cell>
        </row>
        <row r="238">
          <cell r="C238" t="str">
            <v>220-31</v>
          </cell>
          <cell r="D238">
            <v>1800000</v>
          </cell>
          <cell r="E238" t="str">
            <v>CHANDLER</v>
          </cell>
        </row>
        <row r="239">
          <cell r="C239" t="str">
            <v>186-01</v>
          </cell>
          <cell r="D239">
            <v>1780000</v>
          </cell>
          <cell r="E239" t="str">
            <v>DE LA ROSA</v>
          </cell>
        </row>
        <row r="240">
          <cell r="C240" t="str">
            <v>230-31</v>
          </cell>
          <cell r="D240">
            <v>1180000</v>
          </cell>
          <cell r="E240" t="str">
            <v>LEVERE</v>
          </cell>
        </row>
        <row r="241">
          <cell r="C241" t="str">
            <v>824-01</v>
          </cell>
          <cell r="D241">
            <v>2150000</v>
          </cell>
          <cell r="E241" t="str">
            <v>SWANSON</v>
          </cell>
        </row>
        <row r="242">
          <cell r="C242" t="str">
            <v>1902-31</v>
          </cell>
          <cell r="D242">
            <v>1780000</v>
          </cell>
          <cell r="E242" t="str">
            <v>DE LA ROSA</v>
          </cell>
        </row>
        <row r="243">
          <cell r="C243" t="str">
            <v>182-01</v>
          </cell>
          <cell r="D243">
            <v>1140000</v>
          </cell>
          <cell r="E243" t="str">
            <v>YOUNG</v>
          </cell>
        </row>
        <row r="244">
          <cell r="C244" t="str">
            <v>313-31</v>
          </cell>
          <cell r="D244">
            <v>2030000</v>
          </cell>
          <cell r="E244" t="str">
            <v>KILLION</v>
          </cell>
        </row>
        <row r="245">
          <cell r="C245" t="str">
            <v>823-01</v>
          </cell>
          <cell r="D245">
            <v>2150000</v>
          </cell>
          <cell r="E245" t="str">
            <v>SWANSON</v>
          </cell>
        </row>
        <row r="246">
          <cell r="C246" t="str">
            <v>192-01</v>
          </cell>
          <cell r="D246">
            <v>2110000</v>
          </cell>
          <cell r="E246" t="str">
            <v>OUN</v>
          </cell>
        </row>
        <row r="247">
          <cell r="C247" t="str">
            <v>179-01</v>
          </cell>
          <cell r="D247">
            <v>1520000</v>
          </cell>
          <cell r="E247" t="str">
            <v>MAYBERRY</v>
          </cell>
        </row>
        <row r="248">
          <cell r="C248" t="str">
            <v>828-01</v>
          </cell>
          <cell r="D248">
            <v>1290000</v>
          </cell>
          <cell r="E248" t="str">
            <v>COOLAHAN</v>
          </cell>
        </row>
        <row r="249">
          <cell r="C249" t="str">
            <v>172-01</v>
          </cell>
          <cell r="D249">
            <v>1780000</v>
          </cell>
          <cell r="E249" t="str">
            <v>DE LA ROSA</v>
          </cell>
        </row>
        <row r="250">
          <cell r="C250" t="str">
            <v>830-01</v>
          </cell>
          <cell r="D250">
            <v>2150000</v>
          </cell>
          <cell r="E250" t="str">
            <v>SWANSON</v>
          </cell>
        </row>
        <row r="251">
          <cell r="C251" t="str">
            <v>155-01</v>
          </cell>
          <cell r="D251">
            <v>1360000</v>
          </cell>
          <cell r="E251" t="str">
            <v>SANTIZO</v>
          </cell>
        </row>
        <row r="252">
          <cell r="C252" t="str">
            <v>205-01</v>
          </cell>
          <cell r="D252">
            <v>2110000</v>
          </cell>
          <cell r="E252" t="str">
            <v>OUN</v>
          </cell>
        </row>
        <row r="253">
          <cell r="C253" t="str">
            <v>146-01</v>
          </cell>
          <cell r="D253">
            <v>1260000</v>
          </cell>
          <cell r="E253" t="str">
            <v>ACKERMAN</v>
          </cell>
        </row>
        <row r="254">
          <cell r="C254" t="str">
            <v>208-01</v>
          </cell>
          <cell r="D254">
            <v>1520000</v>
          </cell>
          <cell r="E254" t="str">
            <v>MAYBERRY</v>
          </cell>
        </row>
        <row r="255">
          <cell r="C255" t="str">
            <v>136-01</v>
          </cell>
          <cell r="D255">
            <v>1090000</v>
          </cell>
          <cell r="E255" t="str">
            <v>SPECTOR</v>
          </cell>
        </row>
        <row r="256">
          <cell r="C256" t="str">
            <v>836-01</v>
          </cell>
          <cell r="D256">
            <v>1290000</v>
          </cell>
          <cell r="E256" t="str">
            <v>COOLAHAN</v>
          </cell>
        </row>
        <row r="257">
          <cell r="C257" t="str">
            <v>134-01</v>
          </cell>
          <cell r="D257">
            <v>1990000</v>
          </cell>
          <cell r="E257" t="str">
            <v>DAVIS</v>
          </cell>
        </row>
        <row r="258">
          <cell r="C258" t="str">
            <v>839-01</v>
          </cell>
          <cell r="D258">
            <v>1290000</v>
          </cell>
          <cell r="E258" t="str">
            <v>COOLAHAN</v>
          </cell>
        </row>
        <row r="259">
          <cell r="C259" t="str">
            <v>130-01</v>
          </cell>
          <cell r="D259">
            <v>1310000</v>
          </cell>
          <cell r="E259" t="str">
            <v>MALAVE</v>
          </cell>
        </row>
        <row r="260">
          <cell r="C260" t="str">
            <v>303-01</v>
          </cell>
          <cell r="D260">
            <v>1520000</v>
          </cell>
          <cell r="E260" t="str">
            <v>MAYBERRY</v>
          </cell>
        </row>
        <row r="261">
          <cell r="C261" t="str">
            <v>810-01</v>
          </cell>
          <cell r="D261">
            <v>1360000</v>
          </cell>
          <cell r="E261" t="str">
            <v>SANTIZO</v>
          </cell>
        </row>
        <row r="262">
          <cell r="C262" t="str">
            <v>218-01</v>
          </cell>
          <cell r="D262">
            <v>1800000</v>
          </cell>
          <cell r="E262" t="str">
            <v>CHANDLER</v>
          </cell>
        </row>
        <row r="263">
          <cell r="C263" t="str">
            <v>135-01</v>
          </cell>
          <cell r="D263">
            <v>1090000</v>
          </cell>
          <cell r="E263" t="str">
            <v>SPECTOR</v>
          </cell>
        </row>
        <row r="264">
          <cell r="C264" t="str">
            <v>841-01</v>
          </cell>
          <cell r="D264">
            <v>2150000</v>
          </cell>
          <cell r="E264" t="str">
            <v>SWANSON</v>
          </cell>
        </row>
        <row r="265">
          <cell r="C265" t="str">
            <v>804-01</v>
          </cell>
          <cell r="D265">
            <v>900000</v>
          </cell>
          <cell r="E265" t="str">
            <v>ROCHA</v>
          </cell>
        </row>
        <row r="266">
          <cell r="C266" t="str">
            <v>223-01</v>
          </cell>
          <cell r="D266">
            <v>1810000</v>
          </cell>
          <cell r="E266" t="str">
            <v>NEWELL</v>
          </cell>
        </row>
        <row r="267">
          <cell r="C267" t="str">
            <v>118-01</v>
          </cell>
          <cell r="D267">
            <v>1260000</v>
          </cell>
          <cell r="E267" t="str">
            <v>ACKERMAN</v>
          </cell>
        </row>
        <row r="268">
          <cell r="C268" t="str">
            <v>840-01</v>
          </cell>
          <cell r="D268">
            <v>2150000</v>
          </cell>
          <cell r="E268" t="str">
            <v>SWANSON</v>
          </cell>
        </row>
        <row r="269">
          <cell r="C269" t="str">
            <v>123-01</v>
          </cell>
          <cell r="D269">
            <v>1830000</v>
          </cell>
          <cell r="E269" t="str">
            <v>YORK</v>
          </cell>
        </row>
        <row r="270">
          <cell r="C270" t="str">
            <v>222-01</v>
          </cell>
          <cell r="D270">
            <v>2140000</v>
          </cell>
          <cell r="E270" t="str">
            <v>ROBINSON</v>
          </cell>
        </row>
        <row r="271">
          <cell r="C271" t="str">
            <v>116-01</v>
          </cell>
          <cell r="D271">
            <v>1310000</v>
          </cell>
          <cell r="E271" t="str">
            <v>MALAVE</v>
          </cell>
        </row>
        <row r="272">
          <cell r="C272" t="str">
            <v>843-01</v>
          </cell>
          <cell r="D272">
            <v>2150000</v>
          </cell>
          <cell r="E272" t="str">
            <v>SWANSON</v>
          </cell>
        </row>
        <row r="273">
          <cell r="C273" t="str">
            <v>174-01</v>
          </cell>
          <cell r="D273">
            <v>880000</v>
          </cell>
          <cell r="E273" t="str">
            <v>STEWART</v>
          </cell>
        </row>
        <row r="274">
          <cell r="C274" t="str">
            <v>227-01</v>
          </cell>
          <cell r="D274">
            <v>2090000</v>
          </cell>
          <cell r="E274" t="str">
            <v>HAITHCOX</v>
          </cell>
        </row>
        <row r="275">
          <cell r="C275" t="str">
            <v>819-01</v>
          </cell>
          <cell r="D275">
            <v>900000</v>
          </cell>
          <cell r="E275" t="str">
            <v>ROCHA</v>
          </cell>
        </row>
        <row r="276">
          <cell r="C276" t="str">
            <v>226-01</v>
          </cell>
          <cell r="D276">
            <v>1800000</v>
          </cell>
          <cell r="E276" t="str">
            <v>CHANDLER</v>
          </cell>
        </row>
        <row r="277">
          <cell r="C277" t="str">
            <v>818-01</v>
          </cell>
          <cell r="D277">
            <v>900000</v>
          </cell>
          <cell r="E277" t="str">
            <v>ROCHA</v>
          </cell>
        </row>
        <row r="278">
          <cell r="C278" t="str">
            <v>230-01</v>
          </cell>
          <cell r="D278">
            <v>2140000</v>
          </cell>
          <cell r="E278" t="str">
            <v>ROBINSON</v>
          </cell>
        </row>
        <row r="279">
          <cell r="C279" t="str">
            <v>163-01</v>
          </cell>
          <cell r="D279">
            <v>2110000</v>
          </cell>
          <cell r="E279" t="str">
            <v>OUN</v>
          </cell>
        </row>
        <row r="280">
          <cell r="C280" t="str">
            <v>847-01</v>
          </cell>
          <cell r="D280">
            <v>1290000</v>
          </cell>
          <cell r="E280" t="str">
            <v>COOLAHAN</v>
          </cell>
        </row>
        <row r="281">
          <cell r="C281" t="str">
            <v>161-01</v>
          </cell>
          <cell r="D281">
            <v>1240000</v>
          </cell>
          <cell r="E281" t="str">
            <v>GRASTON</v>
          </cell>
        </row>
        <row r="282">
          <cell r="C282" t="str">
            <v>233-01</v>
          </cell>
          <cell r="D282">
            <v>1800000</v>
          </cell>
          <cell r="E282" t="str">
            <v>CHANDLER</v>
          </cell>
        </row>
        <row r="283">
          <cell r="C283" t="str">
            <v>159-01</v>
          </cell>
          <cell r="D283">
            <v>880000</v>
          </cell>
          <cell r="E283" t="str">
            <v>STEWART</v>
          </cell>
        </row>
        <row r="284">
          <cell r="C284" t="str">
            <v>237-01</v>
          </cell>
          <cell r="D284">
            <v>2140000</v>
          </cell>
          <cell r="E284" t="str">
            <v>ROBINSON</v>
          </cell>
        </row>
        <row r="285">
          <cell r="C285" t="str">
            <v>816-01</v>
          </cell>
          <cell r="D285">
            <v>900000</v>
          </cell>
          <cell r="E285" t="str">
            <v>ROCHA</v>
          </cell>
        </row>
        <row r="286">
          <cell r="C286" t="str">
            <v>234-01</v>
          </cell>
          <cell r="D286">
            <v>1800000</v>
          </cell>
          <cell r="E286" t="str">
            <v>CHANDLER</v>
          </cell>
        </row>
        <row r="287">
          <cell r="C287" t="str">
            <v>815-01</v>
          </cell>
          <cell r="D287">
            <v>900000</v>
          </cell>
          <cell r="E287" t="str">
            <v>ROCHA</v>
          </cell>
        </row>
        <row r="288">
          <cell r="C288" t="str">
            <v>238-01</v>
          </cell>
          <cell r="D288">
            <v>2140000</v>
          </cell>
          <cell r="E288" t="str">
            <v>ROBINSON</v>
          </cell>
        </row>
        <row r="289">
          <cell r="C289" t="str">
            <v>131-01</v>
          </cell>
          <cell r="D289">
            <v>1260000</v>
          </cell>
          <cell r="E289" t="str">
            <v>ACKERMAN</v>
          </cell>
        </row>
        <row r="290">
          <cell r="C290" t="str">
            <v>243-01</v>
          </cell>
          <cell r="D290">
            <v>2090000</v>
          </cell>
          <cell r="E290" t="str">
            <v>HAITHCOX</v>
          </cell>
        </row>
        <row r="291">
          <cell r="C291" t="str">
            <v>129-01</v>
          </cell>
          <cell r="D291">
            <v>1310000</v>
          </cell>
          <cell r="E291" t="str">
            <v>MALAVE</v>
          </cell>
        </row>
        <row r="292">
          <cell r="C292" t="str">
            <v>313-01</v>
          </cell>
          <cell r="D292">
            <v>1800000</v>
          </cell>
          <cell r="E292" t="str">
            <v>CHANDLER</v>
          </cell>
        </row>
        <row r="293">
          <cell r="C293" t="str">
            <v>237-31</v>
          </cell>
          <cell r="D293">
            <v>1180000</v>
          </cell>
          <cell r="E293" t="str">
            <v>LEVERE</v>
          </cell>
        </row>
        <row r="294">
          <cell r="C294" t="str">
            <v>115-02</v>
          </cell>
          <cell r="D294">
            <v>900000</v>
          </cell>
          <cell r="E294" t="str">
            <v>ROCHA</v>
          </cell>
        </row>
        <row r="295">
          <cell r="C295" t="str">
            <v>235-31</v>
          </cell>
          <cell r="D295">
            <v>1800000</v>
          </cell>
          <cell r="E295" t="str">
            <v>CHANDLER</v>
          </cell>
        </row>
        <row r="296">
          <cell r="C296" t="str">
            <v>112-02</v>
          </cell>
          <cell r="D296">
            <v>2100000</v>
          </cell>
          <cell r="E296" t="str">
            <v>ISHMAEL</v>
          </cell>
        </row>
        <row r="297">
          <cell r="C297" t="str">
            <v>1833-31</v>
          </cell>
          <cell r="D297">
            <v>1780000</v>
          </cell>
          <cell r="E297" t="str">
            <v>DE LA ROSA</v>
          </cell>
        </row>
        <row r="298">
          <cell r="C298" t="str">
            <v>120-02</v>
          </cell>
          <cell r="D298">
            <v>1990000</v>
          </cell>
          <cell r="E298" t="str">
            <v>DAVIS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101-02</v>
          </cell>
          <cell r="B13">
            <v>4042</v>
          </cell>
          <cell r="C13" t="str">
            <v>DE.1.0.7.0</v>
          </cell>
          <cell r="D13" t="str">
            <v>204:701</v>
          </cell>
          <cell r="E13" t="str">
            <v>2016-08-02T03:03:06</v>
          </cell>
          <cell r="F13">
            <v>42584.135752314818</v>
          </cell>
          <cell r="G13">
            <v>4</v>
          </cell>
          <cell r="H13" t="str">
            <v>204:233301</v>
          </cell>
          <cell r="I13">
            <v>42584.160891203705</v>
          </cell>
          <cell r="J13">
            <v>0</v>
          </cell>
          <cell r="K13" t="str">
            <v>4041/4042</v>
          </cell>
          <cell r="L13" t="str">
            <v>SANTIZO</v>
          </cell>
          <cell r="M13">
            <v>2.5138888886431232E-2</v>
          </cell>
          <cell r="N13">
            <v>36.199999996460974</v>
          </cell>
          <cell r="S13">
            <v>1</v>
          </cell>
          <cell r="T13" t="str">
            <v>NorthBound</v>
          </cell>
          <cell r="U13">
            <v>12</v>
          </cell>
          <cell r="V13" t="e">
            <v>#VALUE!</v>
          </cell>
          <cell r="W13" t="str">
            <v>N</v>
          </cell>
          <cell r="X13" t="e">
            <v>#VALUE!</v>
          </cell>
          <cell r="Y13">
            <v>7.0099999999999996E-2</v>
          </cell>
          <cell r="Z13">
            <v>23.330100000000002</v>
          </cell>
          <cell r="AA13">
            <v>23.26</v>
          </cell>
          <cell r="AB13" t="e">
            <v>#N/A</v>
          </cell>
          <cell r="AC13" t="e">
            <v>#N/A</v>
          </cell>
          <cell r="AD13" t="str">
            <v>0101-02</v>
          </cell>
          <cell r="AE1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4">
          <cell r="A14" t="str">
            <v>102-02</v>
          </cell>
          <cell r="B14">
            <v>4013</v>
          </cell>
          <cell r="C14" t="str">
            <v>DE.1.0.7.0</v>
          </cell>
          <cell r="D14" t="str">
            <v>204:232673</v>
          </cell>
          <cell r="E14" t="str">
            <v>2016-08-02T03:55:09</v>
          </cell>
          <cell r="F14">
            <v>42584.17459490741</v>
          </cell>
          <cell r="G14">
            <v>1</v>
          </cell>
          <cell r="H14" t="str">
            <v>204:147</v>
          </cell>
          <cell r="I14">
            <v>42584.201296296298</v>
          </cell>
          <cell r="J14">
            <v>0</v>
          </cell>
          <cell r="K14" t="str">
            <v>4013/4014</v>
          </cell>
          <cell r="L14" t="str">
            <v>SANTIZO</v>
          </cell>
          <cell r="M14">
            <v>2.6701388887886424E-2</v>
          </cell>
          <cell r="N14">
            <v>38.44999999855645</v>
          </cell>
          <cell r="S14">
            <v>1</v>
          </cell>
          <cell r="T14" t="str">
            <v>Southbound</v>
          </cell>
          <cell r="U14">
            <v>12</v>
          </cell>
          <cell r="V14" t="e">
            <v>#VALUE!</v>
          </cell>
          <cell r="W14" t="str">
            <v>N</v>
          </cell>
          <cell r="X14">
            <v>1</v>
          </cell>
          <cell r="Y14">
            <v>23.267299999999999</v>
          </cell>
          <cell r="Z14">
            <v>1.47E-2</v>
          </cell>
          <cell r="AA14">
            <v>23.252599999999997</v>
          </cell>
          <cell r="AB14" t="e">
            <v>#N/A</v>
          </cell>
          <cell r="AC14" t="e">
            <v>#N/A</v>
          </cell>
          <cell r="AD14" t="str">
            <v>0102-02</v>
          </cell>
          <cell r="AE1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5">
          <cell r="A15" t="str">
            <v>103-02</v>
          </cell>
          <cell r="B15">
            <v>4018</v>
          </cell>
          <cell r="C15" t="str">
            <v>DE.1.0.7.0</v>
          </cell>
          <cell r="D15" t="str">
            <v>204:652</v>
          </cell>
          <cell r="E15" t="str">
            <v>2016-08-02T03:37:15</v>
          </cell>
          <cell r="F15">
            <v>42584.156539351854</v>
          </cell>
          <cell r="G15">
            <v>1</v>
          </cell>
          <cell r="H15" t="str">
            <v>204:233368</v>
          </cell>
          <cell r="I15">
            <v>42584.182083333333</v>
          </cell>
          <cell r="J15">
            <v>1</v>
          </cell>
          <cell r="K15" t="str">
            <v>4017/4018</v>
          </cell>
          <cell r="L15" t="str">
            <v>ACKERMAN</v>
          </cell>
          <cell r="M15">
            <v>2.5543981479131617E-2</v>
          </cell>
          <cell r="N15">
            <v>36.783333329949528</v>
          </cell>
          <cell r="S15">
            <v>1</v>
          </cell>
          <cell r="T15" t="str">
            <v>NorthBound</v>
          </cell>
          <cell r="U15">
            <v>12</v>
          </cell>
          <cell r="V15" t="e">
            <v>#VALUE!</v>
          </cell>
          <cell r="W15" t="str">
            <v>N</v>
          </cell>
          <cell r="X15">
            <v>1</v>
          </cell>
          <cell r="Y15">
            <v>6.5199999999999994E-2</v>
          </cell>
          <cell r="Z15">
            <v>23.3368</v>
          </cell>
          <cell r="AA15">
            <v>23.271599999999999</v>
          </cell>
          <cell r="AB15" t="e">
            <v>#N/A</v>
          </cell>
          <cell r="AC15" t="e">
            <v>#N/A</v>
          </cell>
          <cell r="AD15" t="str">
            <v>0103-02</v>
          </cell>
          <cell r="AE15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16">
          <cell r="A16" t="str">
            <v>104-02</v>
          </cell>
          <cell r="B16">
            <v>4015</v>
          </cell>
          <cell r="C16" t="str">
            <v>DE.1.0.7.0</v>
          </cell>
          <cell r="D16" t="str">
            <v>204:232756</v>
          </cell>
          <cell r="E16">
            <v>42584.189814814818</v>
          </cell>
          <cell r="F16">
            <v>42584.190937500003</v>
          </cell>
          <cell r="G16">
            <v>1</v>
          </cell>
          <cell r="H16" t="str">
            <v>204:110</v>
          </cell>
          <cell r="I16">
            <v>42584.223032407404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3.2094907401187811E-2</v>
          </cell>
          <cell r="N16">
            <v>46.216666657710448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https://search-rtdc-monitor-bjffxe2xuh6vdkpspy63sjmuny.us-east-1.es.amazonaws.com/_plugin/kibana/#/discover/Steve-Slow-Train-Analysis-(2080s-and-2083s)?_g=(refreshInterval:(display:Off,section:0,value:0),time:(from:'2016-08-02 03:33:20-0600',mode:absolute,to:'2016-08-02 06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23.275600000000001</v>
          </cell>
          <cell r="Z16">
            <v>1.0999999999999999E-2</v>
          </cell>
          <cell r="AA16">
            <v>23.264600000000002</v>
          </cell>
          <cell r="AB16" t="e">
            <v>#N/A</v>
          </cell>
          <cell r="AC16" t="e">
            <v>#N/A</v>
          </cell>
          <cell r="AD16" t="str">
            <v>0104-02</v>
          </cell>
          <cell r="AE16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7">
          <cell r="A17" t="str">
            <v>105-02</v>
          </cell>
          <cell r="B17">
            <v>4020</v>
          </cell>
          <cell r="C17" t="str">
            <v>DE.1.0.7.0</v>
          </cell>
          <cell r="D17" t="str">
            <v>204:741</v>
          </cell>
          <cell r="E17">
            <v>42584.167812500003</v>
          </cell>
          <cell r="F17">
            <v>42584.169085648151</v>
          </cell>
          <cell r="G17">
            <v>1</v>
          </cell>
          <cell r="H17" t="str">
            <v>204:233289</v>
          </cell>
          <cell r="I17">
            <v>42584.202280092592</v>
          </cell>
          <cell r="J17">
            <v>0</v>
          </cell>
          <cell r="K17" t="str">
            <v>4019/4020</v>
          </cell>
          <cell r="L17" t="str">
            <v>DAVIS</v>
          </cell>
          <cell r="M17">
            <v>3.3194444440596271E-2</v>
          </cell>
          <cell r="N17">
            <v>47.799999994458631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https://search-rtdc-monitor-bjffxe2xuh6vdkpspy63sjmuny.us-east-1.es.amazonaws.com/_plugin/kibana/#/discover/Steve-Slow-Train-Analysis-(2080s-and-2083s)?_g=(refreshInterval:(display:Off,section:0,value:0),time:(from:'2016-08-02 03:01:39-0600',mode:absolute,to:'2016-08-02 05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" t="str">
            <v>N</v>
          </cell>
          <cell r="X17">
            <v>1</v>
          </cell>
          <cell r="Y17">
            <v>7.4099999999999999E-2</v>
          </cell>
          <cell r="Z17">
            <v>23.328900000000001</v>
          </cell>
          <cell r="AA17">
            <v>23.254799999999999</v>
          </cell>
          <cell r="AB17" t="e">
            <v>#N/A</v>
          </cell>
          <cell r="AC17" t="e">
            <v>#N/A</v>
          </cell>
          <cell r="AD17" t="str">
            <v>0105-02</v>
          </cell>
          <cell r="AE1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8">
          <cell r="A18" t="str">
            <v>106-02</v>
          </cell>
          <cell r="B18">
            <v>4010</v>
          </cell>
          <cell r="C18" t="str">
            <v>DE.1.0.7.0</v>
          </cell>
          <cell r="D18" t="str">
            <v>204:232637</v>
          </cell>
          <cell r="E18">
            <v>42584.209456018521</v>
          </cell>
          <cell r="F18">
            <v>42584.210219907407</v>
          </cell>
          <cell r="G18">
            <v>1</v>
          </cell>
          <cell r="H18" t="str">
            <v>204:134</v>
          </cell>
          <cell r="I18">
            <v>42584.244479166664</v>
          </cell>
          <cell r="J18">
            <v>0</v>
          </cell>
          <cell r="K18" t="str">
            <v>4009/4010</v>
          </cell>
          <cell r="L18" t="str">
            <v>DAVIS</v>
          </cell>
          <cell r="M18">
            <v>3.4259259256941732E-2</v>
          </cell>
          <cell r="N18">
            <v>49.333333329996094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https://search-rtdc-monitor-bjffxe2xuh6vdkpspy63sjmuny.us-east-1.es.amazonaws.com/_plugin/kibana/#/discover/Steve-Slow-Train-Analysis-(2080s-and-2083s)?_g=(refreshInterval:(display:Off,section:0,value:0),time:(from:'2016-08-02 04:01:37-0600',mode:absolute,to:'2016-08-02 06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8" t="str">
            <v>N</v>
          </cell>
          <cell r="X18">
            <v>1</v>
          </cell>
          <cell r="Y18">
            <v>23.2637</v>
          </cell>
          <cell r="Z18">
            <v>1.34E-2</v>
          </cell>
          <cell r="AA18">
            <v>23.250299999999999</v>
          </cell>
          <cell r="AB18" t="e">
            <v>#N/A</v>
          </cell>
          <cell r="AC18" t="e">
            <v>#N/A</v>
          </cell>
          <cell r="AD18" t="str">
            <v>0106-02</v>
          </cell>
          <cell r="AE1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9">
          <cell r="A19" t="str">
            <v>107-02</v>
          </cell>
          <cell r="B19">
            <v>4025</v>
          </cell>
          <cell r="C19" t="str">
            <v>DE.1.0.7.0</v>
          </cell>
          <cell r="D19" t="str">
            <v>204:467</v>
          </cell>
          <cell r="E19">
            <v>42584.181562500002</v>
          </cell>
          <cell r="F19">
            <v>42584.183182870373</v>
          </cell>
          <cell r="G19">
            <v>2</v>
          </cell>
          <cell r="H19" t="str">
            <v>204:469</v>
          </cell>
          <cell r="I19">
            <v>42584.185590277775</v>
          </cell>
          <cell r="J19">
            <v>0</v>
          </cell>
          <cell r="K19" t="str">
            <v>4025/4026</v>
          </cell>
          <cell r="L19" t="str">
            <v>SPECTOR</v>
          </cell>
          <cell r="M19">
            <v>2.4074074026430026E-3</v>
          </cell>
          <cell r="P19">
            <v>3.4666666598059237</v>
          </cell>
          <cell r="R19" t="str">
            <v>Repeated consist updates from TMDS</v>
          </cell>
          <cell r="S19">
            <v>0</v>
          </cell>
          <cell r="T19" t="str">
            <v>NorthBound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https://search-rtdc-monitor-bjffxe2xuh6vdkpspy63sjmuny.us-east-1.es.amazonaws.com/_plugin/kibana/#/discover/Steve-Slow-Train-Analysis-(2080s-and-2083s)?_g=(refreshInterval:(display:Off,section:0,value:0),time:(from:'2016-08-02 03:21:27-0600',mode:absolute,to:'2016-08-02 05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" t="str">
            <v>Y</v>
          </cell>
          <cell r="X19">
            <v>1</v>
          </cell>
          <cell r="Y19">
            <v>4.6699999999999998E-2</v>
          </cell>
          <cell r="Z19">
            <v>4.6899999999999997E-2</v>
          </cell>
          <cell r="AA19">
            <v>1.9999999999999879E-4</v>
          </cell>
          <cell r="AB19" t="e">
            <v>#N/A</v>
          </cell>
          <cell r="AC19" t="e">
            <v>#N/A</v>
          </cell>
          <cell r="AD19" t="str">
            <v>0107-02</v>
          </cell>
          <cell r="AE19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">
          <cell r="A20" t="str">
            <v>108-02</v>
          </cell>
          <cell r="B20">
            <v>4026</v>
          </cell>
          <cell r="C20" t="str">
            <v>DE.1.0.7.0</v>
          </cell>
          <cell r="D20" t="str">
            <v>204:232996</v>
          </cell>
          <cell r="E20">
            <v>42584.220949074072</v>
          </cell>
          <cell r="F20">
            <v>42584.222025462965</v>
          </cell>
          <cell r="G20">
            <v>1</v>
          </cell>
          <cell r="H20" t="str">
            <v>204:296</v>
          </cell>
          <cell r="I20">
            <v>42584.253391203703</v>
          </cell>
          <cell r="J20">
            <v>1</v>
          </cell>
          <cell r="K20" t="str">
            <v>4025/4026</v>
          </cell>
          <cell r="L20" t="str">
            <v>SPECTOR</v>
          </cell>
          <cell r="M20">
            <v>3.1365740738692693E-2</v>
          </cell>
          <cell r="N20">
            <v>45.166666663717479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https://search-rtdc-monitor-bjffxe2xuh6vdkpspy63sjmuny.us-east-1.es.amazonaws.com/_plugin/kibana/#/discover/Steve-Slow-Train-Analysis-(2080s-and-2083s)?_g=(refreshInterval:(display:Off,section:0,value:0),time:(from:'2016-08-02 04:18:10-0600',mode:absolute,to:'2016-08-02 07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" t="str">
            <v>N</v>
          </cell>
          <cell r="X20">
            <v>1</v>
          </cell>
          <cell r="Y20">
            <v>23.299600000000002</v>
          </cell>
          <cell r="Z20">
            <v>2.9600000000000001E-2</v>
          </cell>
          <cell r="AA20">
            <v>23.270000000000003</v>
          </cell>
          <cell r="AB20">
            <v>1</v>
          </cell>
          <cell r="AC20" t="str">
            <v>TRACK WARRANT AUTHORITY</v>
          </cell>
          <cell r="AD20" t="str">
            <v>0108-02</v>
          </cell>
          <cell r="AE20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21">
          <cell r="A21" t="str">
            <v>109-02</v>
          </cell>
          <cell r="B21">
            <v>4011</v>
          </cell>
          <cell r="C21" t="str">
            <v>DE.1.0.7.0</v>
          </cell>
          <cell r="D21" t="str">
            <v>204:424</v>
          </cell>
          <cell r="E21">
            <v>42584.191076388888</v>
          </cell>
          <cell r="F21">
            <v>42584.192025462966</v>
          </cell>
          <cell r="G21">
            <v>1</v>
          </cell>
          <cell r="H21" t="str">
            <v>204:233293</v>
          </cell>
          <cell r="I21">
            <v>42584.223657407405</v>
          </cell>
          <cell r="J21">
            <v>0</v>
          </cell>
          <cell r="K21" t="str">
            <v>4011/4012</v>
          </cell>
          <cell r="L21" t="str">
            <v>REBOLETTI</v>
          </cell>
          <cell r="M21">
            <v>3.163194443914108E-2</v>
          </cell>
          <cell r="N21">
            <v>45.549999992363155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https://search-rtdc-monitor-bjffxe2xuh6vdkpspy63sjmuny.us-east-1.es.amazonaws.com/_plugin/kibana/#/discover/Steve-Slow-Train-Analysis-(2080s-and-2083s)?_g=(refreshInterval:(display:Off,section:0,value:0),time:(from:'2016-08-02 03:35:09-0600',mode:absolute,to:'2016-08-02 06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" t="str">
            <v>N</v>
          </cell>
          <cell r="X21">
            <v>1</v>
          </cell>
          <cell r="Y21">
            <v>4.24E-2</v>
          </cell>
          <cell r="Z21">
            <v>23.3293</v>
          </cell>
          <cell r="AA21">
            <v>23.286899999999999</v>
          </cell>
          <cell r="AB21" t="e">
            <v>#N/A</v>
          </cell>
          <cell r="AC21" t="e">
            <v>#N/A</v>
          </cell>
          <cell r="AD21" t="str">
            <v>0109-02</v>
          </cell>
          <cell r="AE21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22">
          <cell r="A22" t="str">
            <v>110-02</v>
          </cell>
          <cell r="B22">
            <v>4012</v>
          </cell>
          <cell r="C22" t="str">
            <v>DE.1.0.7.0</v>
          </cell>
          <cell r="D22" t="str">
            <v>204:232982</v>
          </cell>
          <cell r="E22">
            <v>42584.230543981481</v>
          </cell>
          <cell r="F22">
            <v>42584.231550925928</v>
          </cell>
          <cell r="G22">
            <v>1</v>
          </cell>
          <cell r="H22" t="str">
            <v>204:145</v>
          </cell>
          <cell r="I22">
            <v>42584.265601851854</v>
          </cell>
          <cell r="J22">
            <v>0</v>
          </cell>
          <cell r="K22" t="str">
            <v>4011/4012</v>
          </cell>
          <cell r="L22" t="str">
            <v>REBOLETTI</v>
          </cell>
          <cell r="M22">
            <v>3.4050925925839692E-2</v>
          </cell>
          <cell r="N22">
            <v>49.033333333209157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https://search-rtdc-monitor-bjffxe2xuh6vdkpspy63sjmuny.us-east-1.es.amazonaws.com/_plugin/kibana/#/discover/Steve-Slow-Train-Analysis-(2080s-and-2083s)?_g=(refreshInterval:(display:Off,section:0,value:0),time:(from:'2016-08-02 04:31:59-0600',mode:absolute,to:'2016-08-02 07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2" t="str">
            <v>N</v>
          </cell>
          <cell r="X22">
            <v>1</v>
          </cell>
          <cell r="Y22">
            <v>23.298200000000001</v>
          </cell>
          <cell r="Z22">
            <v>1.4500000000000001E-2</v>
          </cell>
          <cell r="AA22">
            <v>23.2837</v>
          </cell>
          <cell r="AB22" t="e">
            <v>#N/A</v>
          </cell>
          <cell r="AC22" t="e">
            <v>#N/A</v>
          </cell>
          <cell r="AD22" t="str">
            <v>0110-02</v>
          </cell>
          <cell r="AE22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23">
          <cell r="A23" t="str">
            <v>111-02</v>
          </cell>
          <cell r="B23">
            <v>4042</v>
          </cell>
          <cell r="C23" t="str">
            <v>DE.1.0.7.0</v>
          </cell>
          <cell r="D23" t="str">
            <v>204:728</v>
          </cell>
          <cell r="E23" t="str">
            <v>2016-08-02T04:53:34</v>
          </cell>
          <cell r="F23">
            <v>42584.208657407406</v>
          </cell>
          <cell r="G23">
            <v>1</v>
          </cell>
          <cell r="H23" t="str">
            <v>204:233302</v>
          </cell>
          <cell r="I23">
            <v>42584.241076388891</v>
          </cell>
          <cell r="J23">
            <v>0</v>
          </cell>
          <cell r="K23" t="str">
            <v>4041/4042</v>
          </cell>
          <cell r="L23" t="str">
            <v>ISHMAEL</v>
          </cell>
          <cell r="M23">
            <v>3.2418981485534459E-2</v>
          </cell>
          <cell r="N23">
            <v>46.683333339169621</v>
          </cell>
          <cell r="S23">
            <v>1</v>
          </cell>
          <cell r="T23" t="str">
            <v>NorthBound</v>
          </cell>
          <cell r="U23">
            <v>12</v>
          </cell>
          <cell r="V23" t="e">
            <v>#VALUE!</v>
          </cell>
          <cell r="W23" t="str">
            <v>N</v>
          </cell>
          <cell r="X23">
            <v>1</v>
          </cell>
          <cell r="Y23">
            <v>7.2800000000000004E-2</v>
          </cell>
          <cell r="Z23">
            <v>23.330200000000001</v>
          </cell>
          <cell r="AA23">
            <v>23.257400000000001</v>
          </cell>
          <cell r="AB23" t="e">
            <v>#N/A</v>
          </cell>
          <cell r="AC23" t="e">
            <v>#N/A</v>
          </cell>
          <cell r="AD23" t="str">
            <v>0111-02</v>
          </cell>
          <cell r="AE2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24">
          <cell r="A24" t="str">
            <v>112-02</v>
          </cell>
          <cell r="B24">
            <v>4041</v>
          </cell>
          <cell r="C24" t="str">
            <v>DE.1.0.7.0</v>
          </cell>
          <cell r="D24" t="str">
            <v>204:232977</v>
          </cell>
          <cell r="E24">
            <v>42584.244143518517</v>
          </cell>
          <cell r="F24">
            <v>42584.245555555557</v>
          </cell>
          <cell r="G24">
            <v>2</v>
          </cell>
          <cell r="H24" t="str">
            <v>204:139</v>
          </cell>
          <cell r="I24">
            <v>42584.2733912037</v>
          </cell>
          <cell r="J24">
            <v>0</v>
          </cell>
          <cell r="K24" t="str">
            <v>4041/4042</v>
          </cell>
          <cell r="L24" t="str">
            <v>ISHMAEL</v>
          </cell>
          <cell r="M24">
            <v>2.7835648143081926E-2</v>
          </cell>
          <cell r="N24">
            <v>40.083333326037973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https://search-rtdc-monitor-bjffxe2xuh6vdkpspy63sjmuny.us-east-1.es.amazonaws.com/_plugin/kibana/#/discover/Steve-Slow-Train-Analysis-(2080s-and-2083s)?_g=(refreshInterval:(display:Off,section:0,value:0),time:(from:'2016-08-02 04:51:34-0600',mode:absolute,to:'2016-08-02 07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4" t="str">
            <v>N</v>
          </cell>
          <cell r="X24">
            <v>1</v>
          </cell>
          <cell r="Y24">
            <v>23.297699999999999</v>
          </cell>
          <cell r="Z24">
            <v>1.3899999999999999E-2</v>
          </cell>
          <cell r="AA24">
            <v>23.283799999999999</v>
          </cell>
          <cell r="AB24" t="e">
            <v>#N/A</v>
          </cell>
          <cell r="AC24" t="e">
            <v>#N/A</v>
          </cell>
          <cell r="AD24" t="str">
            <v>0112-02</v>
          </cell>
          <cell r="AE2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25">
          <cell r="A25" t="str">
            <v>113-02</v>
          </cell>
          <cell r="B25">
            <v>4014</v>
          </cell>
          <cell r="C25" t="str">
            <v>DE.1.0.7.0</v>
          </cell>
          <cell r="D25" t="str">
            <v>204:462</v>
          </cell>
          <cell r="E25">
            <v>42584.215439814812</v>
          </cell>
          <cell r="F25">
            <v>42584.216539351852</v>
          </cell>
          <cell r="G25">
            <v>1</v>
          </cell>
          <cell r="H25" t="str">
            <v>204:233299</v>
          </cell>
          <cell r="I25">
            <v>42584.244988425926</v>
          </cell>
          <cell r="J25">
            <v>0</v>
          </cell>
          <cell r="K25" t="str">
            <v>4013/4014</v>
          </cell>
          <cell r="L25" t="str">
            <v>SANTIZO</v>
          </cell>
          <cell r="M25">
            <v>2.8449074074160308E-2</v>
          </cell>
          <cell r="N25">
            <v>40.966666666790843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https://search-rtdc-monitor-bjffxe2xuh6vdkpspy63sjmuny.us-east-1.es.amazonaws.com/_plugin/kibana/#/discover/Steve-Slow-Train-Analysis-(2080s-and-2083s)?_g=(refreshInterval:(display:Off,section:0,value:0),time:(from:'2016-08-02 04:10:14-0600',mode:absolute,to:'2016-08-02 06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5" t="str">
            <v>N</v>
          </cell>
          <cell r="X25">
            <v>1</v>
          </cell>
          <cell r="Y25">
            <v>4.6199999999999998E-2</v>
          </cell>
          <cell r="Z25">
            <v>23.329899999999999</v>
          </cell>
          <cell r="AA25">
            <v>23.2837</v>
          </cell>
          <cell r="AB25" t="e">
            <v>#N/A</v>
          </cell>
          <cell r="AC25" t="e">
            <v>#N/A</v>
          </cell>
          <cell r="AD25" t="str">
            <v>0113-02</v>
          </cell>
          <cell r="AE25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26">
          <cell r="A26" t="str">
            <v>114-02</v>
          </cell>
          <cell r="B26">
            <v>4013</v>
          </cell>
          <cell r="C26" t="str">
            <v>DE.1.0.7.0</v>
          </cell>
          <cell r="D26" t="str">
            <v>204:232973</v>
          </cell>
          <cell r="E26" t="str">
            <v>2016-08-02T05:54:54</v>
          </cell>
          <cell r="F26">
            <v>42584.2578587963</v>
          </cell>
          <cell r="G26">
            <v>1</v>
          </cell>
          <cell r="H26" t="str">
            <v>204:152</v>
          </cell>
          <cell r="I26">
            <v>42584.284236111111</v>
          </cell>
          <cell r="J26">
            <v>1</v>
          </cell>
          <cell r="K26" t="str">
            <v>4013/4014</v>
          </cell>
          <cell r="L26" t="str">
            <v>SANTIZO</v>
          </cell>
          <cell r="M26">
            <v>2.6377314810815733E-2</v>
          </cell>
          <cell r="N26">
            <v>37.983333327574655</v>
          </cell>
          <cell r="S26">
            <v>1</v>
          </cell>
          <cell r="T26" t="str">
            <v>Southbound</v>
          </cell>
          <cell r="U26">
            <v>12</v>
          </cell>
          <cell r="V26" t="e">
            <v>#VALUE!</v>
          </cell>
          <cell r="W26" t="str">
            <v>N</v>
          </cell>
          <cell r="X26">
            <v>1</v>
          </cell>
          <cell r="Y26">
            <v>23.2973</v>
          </cell>
          <cell r="Z26">
            <v>1.52E-2</v>
          </cell>
          <cell r="AA26">
            <v>23.2821</v>
          </cell>
          <cell r="AB26">
            <v>1</v>
          </cell>
          <cell r="AC26" t="str">
            <v>TRACK WARRANT AUTHORITY</v>
          </cell>
          <cell r="AD26" t="str">
            <v>0114-02</v>
          </cell>
          <cell r="AE26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27">
          <cell r="A27" t="str">
            <v>115-02</v>
          </cell>
          <cell r="B27">
            <v>4018</v>
          </cell>
          <cell r="C27" t="str">
            <v>DE.1.0.7.0</v>
          </cell>
          <cell r="D27" t="str">
            <v>204:723</v>
          </cell>
          <cell r="E27">
            <v>42584.225694444445</v>
          </cell>
          <cell r="F27">
            <v>42584.226678240739</v>
          </cell>
          <cell r="G27">
            <v>1</v>
          </cell>
          <cell r="H27" t="str">
            <v>204:233306</v>
          </cell>
          <cell r="I27">
            <v>42584.253888888888</v>
          </cell>
          <cell r="J27">
            <v>0</v>
          </cell>
          <cell r="K27" t="str">
            <v>4017/4018</v>
          </cell>
          <cell r="L27" t="str">
            <v>ROCHA</v>
          </cell>
          <cell r="M27">
            <v>2.7210648149775807E-2</v>
          </cell>
          <cell r="N27">
            <v>39.183333335677162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https://search-rtdc-monitor-bjffxe2xuh6vdkpspy63sjmuny.us-east-1.es.amazonaws.com/_plugin/kibana/#/discover/Steve-Slow-Train-Analysis-(2080s-and-2083s)?_g=(refreshInterval:(display:Off,section:0,value:0),time:(from:'2016-08-02 04:25:00-0600',mode:absolute,to:'2016-08-02 07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7" t="str">
            <v>N</v>
          </cell>
          <cell r="X27">
            <v>1</v>
          </cell>
          <cell r="Y27">
            <v>7.2300000000000003E-2</v>
          </cell>
          <cell r="Z27">
            <v>23.3306</v>
          </cell>
          <cell r="AA27">
            <v>23.258300000000002</v>
          </cell>
          <cell r="AB27" t="e">
            <v>#N/A</v>
          </cell>
          <cell r="AC27" t="e">
            <v>#N/A</v>
          </cell>
          <cell r="AD27" t="str">
            <v>0115-02</v>
          </cell>
          <cell r="AE27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28">
          <cell r="A28" t="str">
            <v>116-02</v>
          </cell>
          <cell r="B28">
            <v>4017</v>
          </cell>
          <cell r="C28" t="str">
            <v>DE.1.0.7.0</v>
          </cell>
          <cell r="D28" t="str">
            <v>204:232987</v>
          </cell>
          <cell r="E28">
            <v>42584.266979166663</v>
          </cell>
          <cell r="F28">
            <v>42584.268263888887</v>
          </cell>
          <cell r="G28">
            <v>1</v>
          </cell>
          <cell r="H28" t="str">
            <v>204:152</v>
          </cell>
          <cell r="I28">
            <v>42584.294699074075</v>
          </cell>
          <cell r="J28">
            <v>0</v>
          </cell>
          <cell r="K28" t="str">
            <v>4017/4018</v>
          </cell>
          <cell r="L28" t="str">
            <v>ROCHA</v>
          </cell>
          <cell r="M28">
            <v>2.6435185187438037E-2</v>
          </cell>
          <cell r="N28">
            <v>38.066666669910774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https://search-rtdc-monitor-bjffxe2xuh6vdkpspy63sjmuny.us-east-1.es.amazonaws.com/_plugin/kibana/#/discover/Steve-Slow-Train-Analysis-(2080s-and-2083s)?_g=(refreshInterval:(display:Off,section:0,value:0),time:(from:'2016-08-02 05:24:27-0600',mode:absolute,to:'2016-08-02 08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8" t="str">
            <v>N</v>
          </cell>
          <cell r="X28">
            <v>1</v>
          </cell>
          <cell r="Y28">
            <v>23.2987</v>
          </cell>
          <cell r="Z28">
            <v>1.52E-2</v>
          </cell>
          <cell r="AA28">
            <v>23.2835</v>
          </cell>
          <cell r="AB28" t="e">
            <v>#N/A</v>
          </cell>
          <cell r="AC28" t="e">
            <v>#N/A</v>
          </cell>
          <cell r="AD28" t="str">
            <v>0116-02</v>
          </cell>
          <cell r="AE28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29">
          <cell r="A29" t="str">
            <v>117-02</v>
          </cell>
          <cell r="B29">
            <v>4016</v>
          </cell>
          <cell r="C29" t="str">
            <v>DE.1.0.7.0</v>
          </cell>
          <cell r="D29" t="str">
            <v>204:418</v>
          </cell>
          <cell r="E29">
            <v>42584.23505787037</v>
          </cell>
          <cell r="F29">
            <v>42584.236111111109</v>
          </cell>
          <cell r="G29">
            <v>1</v>
          </cell>
          <cell r="H29" t="str">
            <v>204:233280</v>
          </cell>
          <cell r="I29">
            <v>42584.264664351853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2.8553240743349306E-2</v>
          </cell>
          <cell r="N29">
            <v>41.116666670423001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https://search-rtdc-monitor-bjffxe2xuh6vdkpspy63sjmuny.us-east-1.es.amazonaws.com/_plugin/kibana/#/discover/Steve-Slow-Train-Analysis-(2080s-and-2083s)?_g=(refreshInterval:(display:Off,section:0,value:0),time:(from:'2016-08-02 04:38:29-0600',mode:absolute,to:'2016-08-02 07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4.1799999999999997E-2</v>
          </cell>
          <cell r="Z29">
            <v>23.327999999999999</v>
          </cell>
          <cell r="AA29">
            <v>23.286200000000001</v>
          </cell>
          <cell r="AB29" t="e">
            <v>#N/A</v>
          </cell>
          <cell r="AC29" t="e">
            <v>#N/A</v>
          </cell>
          <cell r="AD29" t="str">
            <v>0117-02</v>
          </cell>
          <cell r="AE29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30">
          <cell r="A30" t="str">
            <v>118-02</v>
          </cell>
          <cell r="B30">
            <v>4015</v>
          </cell>
          <cell r="C30" t="str">
            <v>DE.1.0.7.0</v>
          </cell>
          <cell r="D30" t="str">
            <v>204:232980</v>
          </cell>
          <cell r="E30">
            <v>42584.272824074076</v>
          </cell>
          <cell r="F30">
            <v>42584.274293981478</v>
          </cell>
          <cell r="G30">
            <v>2</v>
          </cell>
          <cell r="H30" t="str">
            <v>204:149</v>
          </cell>
          <cell r="I30">
            <v>42584.305150462962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3.0856481484079268E-2</v>
          </cell>
          <cell r="N30">
            <v>44.433333337074146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https://search-rtdc-monitor-bjffxe2xuh6vdkpspy63sjmuny.us-east-1.es.amazonaws.com/_plugin/kibana/#/discover/Steve-Slow-Train-Analysis-(2080s-and-2083s)?_g=(refreshInterval:(display:Off,section:0,value:0),time:(from:'2016-08-02 05:32:52-0600',mode:absolute,to:'2016-08-02 08:19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23.297999999999998</v>
          </cell>
          <cell r="Z30">
            <v>1.49E-2</v>
          </cell>
          <cell r="AA30">
            <v>23.283099999999997</v>
          </cell>
          <cell r="AB30">
            <v>1</v>
          </cell>
          <cell r="AC30" t="str">
            <v>TRACK WARRANT AUTHORITY</v>
          </cell>
          <cell r="AD30" t="str">
            <v>0118-02</v>
          </cell>
          <cell r="AE30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31">
          <cell r="A31" t="str">
            <v>119-02</v>
          </cell>
          <cell r="B31">
            <v>4020</v>
          </cell>
          <cell r="C31" t="str">
            <v>DE.1.0.7.0</v>
          </cell>
          <cell r="D31" t="str">
            <v>204:770</v>
          </cell>
          <cell r="E31">
            <v>42584.248645833337</v>
          </cell>
          <cell r="F31">
            <v>42584.249594907407</v>
          </cell>
          <cell r="G31">
            <v>1</v>
          </cell>
          <cell r="H31" t="str">
            <v>204:233308</v>
          </cell>
          <cell r="I31">
            <v>42584.276620370372</v>
          </cell>
          <cell r="J31">
            <v>1</v>
          </cell>
          <cell r="K31" t="str">
            <v>4019/4020</v>
          </cell>
          <cell r="L31" t="str">
            <v>DAVIS</v>
          </cell>
          <cell r="M31">
            <v>2.7025462964957114E-2</v>
          </cell>
          <cell r="N31">
            <v>38.916666669538245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https://search-rtdc-monitor-bjffxe2xuh6vdkpspy63sjmuny.us-east-1.es.amazonaws.com/_plugin/kibana/#/discover/Steve-Slow-Train-Analysis-(2080s-and-2083s)?_g=(refreshInterval:(display:Off,section:0,value:0),time:(from:'2016-08-02 04:58:03-0600',mode:absolute,to:'2016-08-02 07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1" t="str">
            <v>N</v>
          </cell>
          <cell r="X31">
            <v>1</v>
          </cell>
          <cell r="Y31">
            <v>7.6999999999999999E-2</v>
          </cell>
          <cell r="Z31">
            <v>23.3308</v>
          </cell>
          <cell r="AA31">
            <v>23.253799999999998</v>
          </cell>
          <cell r="AB31">
            <v>230436</v>
          </cell>
          <cell r="AC31" t="str">
            <v>PERMANENT SPEED RESTRICTION</v>
          </cell>
          <cell r="AD31" t="str">
            <v>0119-02</v>
          </cell>
          <cell r="AE31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32">
          <cell r="A32" t="str">
            <v>120-02</v>
          </cell>
          <cell r="B32">
            <v>4019</v>
          </cell>
          <cell r="C32" t="str">
            <v>DE.1.0.7.0</v>
          </cell>
          <cell r="D32" t="str">
            <v>204:232983</v>
          </cell>
          <cell r="E32">
            <v>42584.282835648148</v>
          </cell>
          <cell r="F32">
            <v>42584.283773148149</v>
          </cell>
          <cell r="G32">
            <v>1</v>
          </cell>
          <cell r="H32" t="str">
            <v>204:147</v>
          </cell>
          <cell r="I32">
            <v>42584.316388888888</v>
          </cell>
          <cell r="J32">
            <v>0</v>
          </cell>
          <cell r="K32" t="str">
            <v>4019/4020</v>
          </cell>
          <cell r="L32" t="str">
            <v>DAVIS</v>
          </cell>
          <cell r="M32">
            <v>3.2615740739856847E-2</v>
          </cell>
          <cell r="N32">
            <v>46.966666665393859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https://search-rtdc-monitor-bjffxe2xuh6vdkpspy63sjmuny.us-east-1.es.amazonaws.com/_plugin/kibana/#/discover/Steve-Slow-Train-Analysis-(2080s-and-2083s)?_g=(refreshInterval:(display:Off,section:0,value:0),time:(from:'2016-08-02 05:47:17-0600',mode:absolute,to:'2016-08-02 08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2" t="str">
            <v>N</v>
          </cell>
          <cell r="X32">
            <v>1</v>
          </cell>
          <cell r="Y32">
            <v>23.298300000000001</v>
          </cell>
          <cell r="Z32">
            <v>1.47E-2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0120-02</v>
          </cell>
          <cell r="AE32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33">
          <cell r="A33" t="str">
            <v>121-02</v>
          </cell>
          <cell r="B33">
            <v>4009</v>
          </cell>
          <cell r="C33" t="str">
            <v>DE.1.0.7.0</v>
          </cell>
          <cell r="D33" t="str">
            <v>204:438</v>
          </cell>
          <cell r="E33">
            <v>42584.258483796293</v>
          </cell>
          <cell r="F33">
            <v>42584.259814814817</v>
          </cell>
          <cell r="G33">
            <v>1</v>
          </cell>
          <cell r="H33" t="str">
            <v>204:233324</v>
          </cell>
          <cell r="I33">
            <v>42584.285601851851</v>
          </cell>
          <cell r="J33">
            <v>0</v>
          </cell>
          <cell r="K33" t="str">
            <v>4009/4010</v>
          </cell>
          <cell r="L33" t="str">
            <v>SPECTOR</v>
          </cell>
          <cell r="M33">
            <v>2.5787037033296656E-2</v>
          </cell>
          <cell r="N33">
            <v>37.133333327947184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https://search-rtdc-monitor-bjffxe2xuh6vdkpspy63sjmuny.us-east-1.es.amazonaws.com/_plugin/kibana/#/discover/Steve-Slow-Train-Analysis-(2080s-and-2083s)?_g=(refreshInterval:(display:Off,section:0,value:0),time:(from:'2016-08-02 05:12:13-0600',mode:absolute,to:'2016-08-02 07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3" t="str">
            <v>N</v>
          </cell>
          <cell r="X33">
            <v>1</v>
          </cell>
          <cell r="Y33">
            <v>4.3799999999999999E-2</v>
          </cell>
          <cell r="Z33">
            <v>23.3324</v>
          </cell>
          <cell r="AA33">
            <v>23.288599999999999</v>
          </cell>
          <cell r="AB33" t="e">
            <v>#N/A</v>
          </cell>
          <cell r="AC33" t="e">
            <v>#N/A</v>
          </cell>
          <cell r="AD33" t="str">
            <v>0121-02</v>
          </cell>
          <cell r="AE33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34">
          <cell r="A34" t="str">
            <v>122-02</v>
          </cell>
          <cell r="B34">
            <v>4010</v>
          </cell>
          <cell r="C34" t="str">
            <v>DE.1.0.7.0</v>
          </cell>
          <cell r="D34" t="str">
            <v>204:232992</v>
          </cell>
          <cell r="E34">
            <v>42584.293738425928</v>
          </cell>
          <cell r="F34">
            <v>42584.294930555552</v>
          </cell>
          <cell r="G34">
            <v>1</v>
          </cell>
          <cell r="H34" t="str">
            <v>204:141</v>
          </cell>
          <cell r="I34">
            <v>42584.326967592591</v>
          </cell>
          <cell r="J34">
            <v>0</v>
          </cell>
          <cell r="K34" t="str">
            <v>4009/4010</v>
          </cell>
          <cell r="L34" t="str">
            <v>SPECTOR</v>
          </cell>
          <cell r="M34">
            <v>3.2037037039117422E-2</v>
          </cell>
          <cell r="N34">
            <v>46.133333336329088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https://search-rtdc-monitor-bjffxe2xuh6vdkpspy63sjmuny.us-east-1.es.amazonaws.com/_plugin/kibana/#/discover/Steve-Slow-Train-Analysis-(2080s-and-2083s)?_g=(refreshInterval:(display:Off,section:0,value:0),time:(from:'2016-08-02 06:02:59-0600',mode:absolute,to:'2016-08-02 08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4" t="str">
            <v>N</v>
          </cell>
          <cell r="X34">
            <v>1</v>
          </cell>
          <cell r="Y34">
            <v>23.299199999999999</v>
          </cell>
          <cell r="Z34">
            <v>1.41E-2</v>
          </cell>
          <cell r="AA34">
            <v>23.2851</v>
          </cell>
          <cell r="AB34" t="e">
            <v>#N/A</v>
          </cell>
          <cell r="AC34" t="e">
            <v>#N/A</v>
          </cell>
          <cell r="AD34" t="str">
            <v>0122-02</v>
          </cell>
          <cell r="AE34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35">
          <cell r="A35" t="str">
            <v>123-02</v>
          </cell>
          <cell r="B35">
            <v>4011</v>
          </cell>
          <cell r="C35" t="str">
            <v>DE.1.0.7.0</v>
          </cell>
          <cell r="D35" t="str">
            <v>204:422</v>
          </cell>
          <cell r="E35">
            <v>42584.26703703704</v>
          </cell>
          <cell r="F35">
            <v>42584.26798611111</v>
          </cell>
          <cell r="G35">
            <v>1</v>
          </cell>
          <cell r="H35" t="str">
            <v>204:233308</v>
          </cell>
          <cell r="I35">
            <v>42584.29650462963</v>
          </cell>
          <cell r="J35">
            <v>0</v>
          </cell>
          <cell r="K35" t="str">
            <v>4011/4012</v>
          </cell>
          <cell r="L35" t="str">
            <v>REBOLETTI</v>
          </cell>
          <cell r="M35">
            <v>2.8518518520286307E-2</v>
          </cell>
          <cell r="N35">
            <v>41.066666669212282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https://search-rtdc-monitor-bjffxe2xuh6vdkpspy63sjmuny.us-east-1.es.amazonaws.com/_plugin/kibana/#/discover/Steve-Slow-Train-Analysis-(2080s-and-2083s)?_g=(refreshInterval:(display:Off,section:0,value:0),time:(from:'2016-08-02 05:24:32-0600',mode:absolute,to:'2016-08-02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5" t="str">
            <v>N</v>
          </cell>
          <cell r="X35">
            <v>1</v>
          </cell>
          <cell r="Y35">
            <v>4.2200000000000001E-2</v>
          </cell>
          <cell r="Z35">
            <v>23.3308</v>
          </cell>
          <cell r="AA35">
            <v>23.288599999999999</v>
          </cell>
          <cell r="AB35" t="e">
            <v>#N/A</v>
          </cell>
          <cell r="AC35" t="e">
            <v>#N/A</v>
          </cell>
          <cell r="AD35" t="str">
            <v>0123-02</v>
          </cell>
          <cell r="AE35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36">
          <cell r="A36" t="str">
            <v>124-02</v>
          </cell>
          <cell r="B36">
            <v>4012</v>
          </cell>
          <cell r="C36" t="str">
            <v>DE.1.0.7.0</v>
          </cell>
          <cell r="D36" t="str">
            <v>204:232985</v>
          </cell>
          <cell r="E36">
            <v>42584.30400462963</v>
          </cell>
          <cell r="F36">
            <v>42584.304942129631</v>
          </cell>
          <cell r="G36">
            <v>1</v>
          </cell>
          <cell r="H36" t="str">
            <v>204:145</v>
          </cell>
          <cell r="I36">
            <v>42584.33662037037</v>
          </cell>
          <cell r="J36">
            <v>0</v>
          </cell>
          <cell r="K36" t="str">
            <v>4011/4012</v>
          </cell>
          <cell r="L36" t="str">
            <v>REBOLETTI</v>
          </cell>
          <cell r="M36">
            <v>3.1678240738983732E-2</v>
          </cell>
          <cell r="N36">
            <v>45.616666664136574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https://search-rtdc-monitor-bjffxe2xuh6vdkpspy63sjmuny.us-east-1.es.amazonaws.com/_plugin/kibana/#/discover/Steve-Slow-Train-Analysis-(2080s-and-2083s)?_g=(refreshInterval:(display:Off,section:0,value:0),time:(from:'2016-08-02 06:17:46-0600',mode:absolute,to:'2016-08-02 09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1.4500000000000001E-2</v>
          </cell>
          <cell r="AA36">
            <v>23.283999999999999</v>
          </cell>
          <cell r="AB36" t="e">
            <v>#N/A</v>
          </cell>
          <cell r="AC36" t="e">
            <v>#N/A</v>
          </cell>
          <cell r="AD36" t="str">
            <v>0124-02</v>
          </cell>
          <cell r="AE36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37">
          <cell r="A37" t="str">
            <v>125-02</v>
          </cell>
          <cell r="B37">
            <v>4042</v>
          </cell>
          <cell r="C37" t="str">
            <v>DE.1.0.7.0</v>
          </cell>
          <cell r="D37" t="str">
            <v>204:435</v>
          </cell>
          <cell r="E37">
            <v>42584.275138888886</v>
          </cell>
          <cell r="F37">
            <v>42584.276203703703</v>
          </cell>
          <cell r="G37">
            <v>1</v>
          </cell>
          <cell r="H37" t="str">
            <v>204:233284</v>
          </cell>
          <cell r="I37">
            <v>42584.306423611109</v>
          </cell>
          <cell r="J37">
            <v>0</v>
          </cell>
          <cell r="K37" t="str">
            <v>4041/4042</v>
          </cell>
          <cell r="L37" t="str">
            <v>ISHMAEL</v>
          </cell>
          <cell r="M37">
            <v>3.0219907406717539E-2</v>
          </cell>
          <cell r="N37">
            <v>43.516666665673256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https://search-rtdc-monitor-bjffxe2xuh6vdkpspy63sjmuny.us-east-1.es.amazonaws.com/_plugin/kibana/#/discover/Steve-Slow-Train-Analysis-(2080s-and-2083s)?_g=(refreshInterval:(display:Off,section:0,value:0),time:(from:'2016-08-02 05:36:12-0600',mode:absolute,to:'2016-08-02 08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7" t="str">
            <v>N</v>
          </cell>
          <cell r="X37">
            <v>1</v>
          </cell>
          <cell r="Y37">
            <v>4.3499999999999997E-2</v>
          </cell>
          <cell r="Z37">
            <v>23.328399999999998</v>
          </cell>
          <cell r="AA37">
            <v>23.284899999999997</v>
          </cell>
          <cell r="AB37" t="e">
            <v>#N/A</v>
          </cell>
          <cell r="AC37" t="e">
            <v>#N/A</v>
          </cell>
          <cell r="AD37" t="str">
            <v>0125-02</v>
          </cell>
          <cell r="AE37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38">
          <cell r="A38" t="str">
            <v>126-02</v>
          </cell>
          <cell r="B38">
            <v>4041</v>
          </cell>
          <cell r="C38" t="str">
            <v>DE.1.0.7.0</v>
          </cell>
          <cell r="D38" t="str">
            <v>204:232963</v>
          </cell>
          <cell r="E38">
            <v>42584.314027777778</v>
          </cell>
          <cell r="F38">
            <v>42584.314733796295</v>
          </cell>
          <cell r="G38">
            <v>1</v>
          </cell>
          <cell r="H38" t="str">
            <v>204:156</v>
          </cell>
          <cell r="I38">
            <v>42584.347395833334</v>
          </cell>
          <cell r="J38">
            <v>1</v>
          </cell>
          <cell r="K38" t="str">
            <v>4041/4042</v>
          </cell>
          <cell r="L38" t="str">
            <v>ISHMAEL</v>
          </cell>
          <cell r="M38">
            <v>3.2662037039699499E-2</v>
          </cell>
          <cell r="N38">
            <v>47.033333337167278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https://search-rtdc-monitor-bjffxe2xuh6vdkpspy63sjmuny.us-east-1.es.amazonaws.com/_plugin/kibana/#/discover/Steve-Slow-Train-Analysis-(2080s-and-2083s)?_g=(refreshInterval:(display:Off,section:0,value:0),time:(from:'2016-08-02 06:32:12-0600',mode:absolute,to:'2016-08-02 09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8" t="str">
            <v>N</v>
          </cell>
          <cell r="X38">
            <v>1</v>
          </cell>
          <cell r="Y38">
            <v>23.296299999999999</v>
          </cell>
          <cell r="Z38">
            <v>1.5599999999999999E-2</v>
          </cell>
          <cell r="AA38">
            <v>23.2807</v>
          </cell>
          <cell r="AB38">
            <v>229055</v>
          </cell>
          <cell r="AC38" t="str">
            <v>PERMANENT SPEED RESTRICTION</v>
          </cell>
          <cell r="AD38" t="str">
            <v>0126-02</v>
          </cell>
          <cell r="AE38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39">
          <cell r="A39" t="str">
            <v>127-02</v>
          </cell>
          <cell r="B39">
            <v>4014</v>
          </cell>
          <cell r="C39" t="str">
            <v>DE.1.0.7.0</v>
          </cell>
          <cell r="D39" t="str">
            <v>204:442</v>
          </cell>
          <cell r="E39">
            <v>42584.288495370369</v>
          </cell>
          <cell r="F39">
            <v>42584.289490740739</v>
          </cell>
          <cell r="G39">
            <v>1</v>
          </cell>
          <cell r="H39" t="str">
            <v>204:233317</v>
          </cell>
          <cell r="I39">
            <v>42584.317291666666</v>
          </cell>
          <cell r="J39">
            <v>0</v>
          </cell>
          <cell r="K39" t="str">
            <v>4013/4014</v>
          </cell>
          <cell r="L39" t="str">
            <v>SANTIZO</v>
          </cell>
          <cell r="M39">
            <v>2.7800925927294884E-2</v>
          </cell>
          <cell r="N39">
            <v>40.033333335304633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https://search-rtdc-monitor-bjffxe2xuh6vdkpspy63sjmuny.us-east-1.es.amazonaws.com/_plugin/kibana/#/discover/Steve-Slow-Train-Analysis-(2080s-and-2083s)?_g=(refreshInterval:(display:Off,section:0,value:0),time:(from:'2016-08-02 05:55:26-0600',mode:absolute,to:'2016-08-02 08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9" t="str">
            <v>N</v>
          </cell>
          <cell r="X39">
            <v>1</v>
          </cell>
          <cell r="Y39">
            <v>4.4200000000000003E-2</v>
          </cell>
          <cell r="Z39">
            <v>23.331700000000001</v>
          </cell>
          <cell r="AA39">
            <v>23.287500000000001</v>
          </cell>
          <cell r="AB39" t="e">
            <v>#N/A</v>
          </cell>
          <cell r="AC39" t="e">
            <v>#N/A</v>
          </cell>
          <cell r="AD39" t="str">
            <v>0127-02</v>
          </cell>
          <cell r="AE39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40">
          <cell r="A40" t="str">
            <v>128-02</v>
          </cell>
          <cell r="B40">
            <v>4013</v>
          </cell>
          <cell r="C40" t="str">
            <v>DE.1.0.7.0</v>
          </cell>
          <cell r="D40" t="str">
            <v>204:233002</v>
          </cell>
          <cell r="E40" t="str">
            <v>2016-08-02T07:39:11</v>
          </cell>
          <cell r="F40">
            <v>42584.330972222226</v>
          </cell>
          <cell r="G40">
            <v>1</v>
          </cell>
          <cell r="H40" t="str">
            <v>204:327</v>
          </cell>
          <cell r="I40">
            <v>42584.356435185182</v>
          </cell>
          <cell r="J40">
            <v>1</v>
          </cell>
          <cell r="K40" t="str">
            <v>4013/4014</v>
          </cell>
          <cell r="L40" t="str">
            <v>SANTIZO</v>
          </cell>
          <cell r="M40">
            <v>2.5462962956225965E-2</v>
          </cell>
          <cell r="N40">
            <v>36.66666665696539</v>
          </cell>
          <cell r="S40">
            <v>1</v>
          </cell>
          <cell r="T40" t="str">
            <v>Southbound</v>
          </cell>
          <cell r="U40">
            <v>12</v>
          </cell>
          <cell r="V40" t="e">
            <v>#VALUE!</v>
          </cell>
          <cell r="W40" t="str">
            <v>N</v>
          </cell>
          <cell r="X40">
            <v>1</v>
          </cell>
          <cell r="Y40">
            <v>23.3002</v>
          </cell>
          <cell r="Z40">
            <v>3.27E-2</v>
          </cell>
          <cell r="AA40">
            <v>23.267500000000002</v>
          </cell>
          <cell r="AB40">
            <v>1</v>
          </cell>
          <cell r="AC40" t="str">
            <v>TRACK WARRANT AUTHORITY</v>
          </cell>
          <cell r="AD40" t="str">
            <v>0128-02</v>
          </cell>
          <cell r="AE40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41">
          <cell r="A41" t="str">
            <v>129-02</v>
          </cell>
          <cell r="B41">
            <v>4018</v>
          </cell>
          <cell r="C41" t="str">
            <v>DE.1.0.7.0</v>
          </cell>
          <cell r="D41" t="str">
            <v>204:453</v>
          </cell>
          <cell r="E41">
            <v>42584.296898148146</v>
          </cell>
          <cell r="F41">
            <v>42584.297615740739</v>
          </cell>
          <cell r="G41">
            <v>1</v>
          </cell>
          <cell r="H41" t="str">
            <v>204:233314</v>
          </cell>
          <cell r="I41">
            <v>42584.326724537037</v>
          </cell>
          <cell r="J41">
            <v>0</v>
          </cell>
          <cell r="K41" t="str">
            <v>4017/4018</v>
          </cell>
          <cell r="L41" t="str">
            <v>ROCHA</v>
          </cell>
          <cell r="M41">
            <v>2.9108796297805384E-2</v>
          </cell>
          <cell r="N41">
            <v>41.916666668839753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https://search-rtdc-monitor-bjffxe2xuh6vdkpspy63sjmuny.us-east-1.es.amazonaws.com/_plugin/kibana/#/discover/Steve-Slow-Train-Analysis-(2080s-and-2083s)?_g=(refreshInterval:(display:Off,section:0,value:0),time:(from:'2016-08-02 06:07:32-0600',mode:absolute,to:'2016-08-02 08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1" t="str">
            <v>N</v>
          </cell>
          <cell r="X41">
            <v>1</v>
          </cell>
          <cell r="Y41">
            <v>4.53E-2</v>
          </cell>
          <cell r="Z41">
            <v>23.331399999999999</v>
          </cell>
          <cell r="AA41">
            <v>23.286099999999998</v>
          </cell>
          <cell r="AB41" t="e">
            <v>#N/A</v>
          </cell>
          <cell r="AC41" t="e">
            <v>#N/A</v>
          </cell>
          <cell r="AD41" t="str">
            <v>0129-02</v>
          </cell>
          <cell r="AE41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42">
          <cell r="A42" t="str">
            <v>130-02</v>
          </cell>
          <cell r="B42">
            <v>4017</v>
          </cell>
          <cell r="C42" t="str">
            <v>DE.1.0.7.0</v>
          </cell>
          <cell r="D42" t="str">
            <v>204:232992</v>
          </cell>
          <cell r="E42">
            <v>42584.339733796296</v>
          </cell>
          <cell r="F42">
            <v>42584.340590277781</v>
          </cell>
          <cell r="G42">
            <v>1</v>
          </cell>
          <cell r="H42" t="str">
            <v>204:150</v>
          </cell>
          <cell r="I42">
            <v>42584.36791666667</v>
          </cell>
          <cell r="J42">
            <v>0</v>
          </cell>
          <cell r="K42" t="str">
            <v>4017/4018</v>
          </cell>
          <cell r="L42" t="str">
            <v>ROCHA</v>
          </cell>
          <cell r="M42">
            <v>2.73263888884685E-2</v>
          </cell>
          <cell r="N42">
            <v>39.34999999939464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https://search-rtdc-monitor-bjffxe2xuh6vdkpspy63sjmuny.us-east-1.es.amazonaws.com/_plugin/kibana/#/discover/Steve-Slow-Train-Analysis-(2080s-and-2083s)?_g=(refreshInterval:(display:Off,section:0,value:0),time:(from:'2016-08-02 07:09:13-0600',mode:absolute,to:'2016-08-02 09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2" t="str">
            <v>N</v>
          </cell>
          <cell r="X42">
            <v>1</v>
          </cell>
          <cell r="Y42">
            <v>23.299199999999999</v>
          </cell>
          <cell r="Z42">
            <v>1.4999999999999999E-2</v>
          </cell>
          <cell r="AA42">
            <v>23.284199999999998</v>
          </cell>
          <cell r="AB42" t="e">
            <v>#N/A</v>
          </cell>
          <cell r="AC42" t="e">
            <v>#N/A</v>
          </cell>
          <cell r="AD42" t="str">
            <v>0130-02</v>
          </cell>
          <cell r="AE42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43">
          <cell r="A43" t="str">
            <v>131-02</v>
          </cell>
          <cell r="B43">
            <v>4016</v>
          </cell>
          <cell r="C43" t="str">
            <v>DE.1.0.7.0</v>
          </cell>
          <cell r="D43" t="str">
            <v>204:446</v>
          </cell>
          <cell r="E43">
            <v>42584.307812500003</v>
          </cell>
          <cell r="F43">
            <v>42584.308761574073</v>
          </cell>
          <cell r="G43">
            <v>1</v>
          </cell>
          <cell r="H43" t="str">
            <v>204:233310</v>
          </cell>
          <cell r="I43">
            <v>42584.337291666663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2.8530092589790002E-2</v>
          </cell>
          <cell r="N43">
            <v>41.083333329297602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https://search-rtdc-monitor-bjffxe2xuh6vdkpspy63sjmuny.us-east-1.es.amazonaws.com/_plugin/kibana/#/discover/Steve-Slow-Train-Analysis-(2080s-and-2083s)?_g=(refreshInterval:(display:Off,section:0,value:0),time:(from:'2016-08-02 06:23:15-0600',mode:absolute,to:'2016-08-02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4.4600000000000001E-2</v>
          </cell>
          <cell r="Z43">
            <v>23.331</v>
          </cell>
          <cell r="AA43">
            <v>23.2864</v>
          </cell>
          <cell r="AB43" t="e">
            <v>#N/A</v>
          </cell>
          <cell r="AC43" t="e">
            <v>#N/A</v>
          </cell>
          <cell r="AD43" t="str">
            <v>0131-02</v>
          </cell>
          <cell r="AE43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44">
          <cell r="A44" t="str">
            <v>132-02</v>
          </cell>
          <cell r="B44">
            <v>4015</v>
          </cell>
          <cell r="C44" t="str">
            <v>DE.1.0.7.0</v>
          </cell>
          <cell r="D44" t="str">
            <v>204:233006</v>
          </cell>
          <cell r="E44">
            <v>42584.34820601852</v>
          </cell>
          <cell r="F44">
            <v>42584.349328703705</v>
          </cell>
          <cell r="G44">
            <v>1</v>
          </cell>
          <cell r="H44" t="str">
            <v>204:138</v>
          </cell>
          <cell r="I44">
            <v>42584.378275462965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2.8946759259270038E-2</v>
          </cell>
          <cell r="N44">
            <v>41.683333333348855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https://search-rtdc-monitor-bjffxe2xuh6vdkpspy63sjmuny.us-east-1.es.amazonaws.com/_plugin/kibana/#/discover/Steve-Slow-Train-Analysis-(2080s-and-2083s)?_g=(refreshInterval:(display:Off,section:0,value:0),time:(from:'2016-08-02 07:21:25-0600',mode:absolute,to:'2016-08-02 10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23.300599999999999</v>
          </cell>
          <cell r="Z44">
            <v>1.38E-2</v>
          </cell>
          <cell r="AA44">
            <v>23.286799999999999</v>
          </cell>
          <cell r="AB44" t="e">
            <v>#N/A</v>
          </cell>
          <cell r="AC44" t="e">
            <v>#N/A</v>
          </cell>
          <cell r="AD44" t="str">
            <v>0132-02</v>
          </cell>
          <cell r="AE44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45">
          <cell r="A45" t="str">
            <v>133-02</v>
          </cell>
          <cell r="B45">
            <v>4020</v>
          </cell>
          <cell r="C45" t="str">
            <v>DE.1.0.7.0</v>
          </cell>
          <cell r="D45" t="str">
            <v>204:466</v>
          </cell>
          <cell r="E45">
            <v>42584.317881944444</v>
          </cell>
          <cell r="F45">
            <v>42584.318842592591</v>
          </cell>
          <cell r="G45">
            <v>1</v>
          </cell>
          <cell r="H45" t="str">
            <v>204:233295</v>
          </cell>
          <cell r="I45">
            <v>42584.349085648151</v>
          </cell>
          <cell r="J45">
            <v>0</v>
          </cell>
          <cell r="K45" t="str">
            <v>4019/4020</v>
          </cell>
          <cell r="L45" t="str">
            <v>DAVIS</v>
          </cell>
          <cell r="M45">
            <v>3.0243055560276844E-2</v>
          </cell>
          <cell r="N45">
            <v>43.550000006798655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https://search-rtdc-monitor-bjffxe2xuh6vdkpspy63sjmuny.us-east-1.es.amazonaws.com/_plugin/kibana/#/discover/Steve-Slow-Train-Analysis-(2080s-and-2083s)?_g=(refreshInterval:(display:Off,section:0,value:0),time:(from:'2016-08-02 06:37:45-0600',mode:absolute,to:'2016-08-02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5" t="str">
            <v>N</v>
          </cell>
          <cell r="X45">
            <v>1</v>
          </cell>
          <cell r="Y45">
            <v>4.6600000000000003E-2</v>
          </cell>
          <cell r="Z45">
            <v>23.329499999999999</v>
          </cell>
          <cell r="AA45">
            <v>23.282899999999998</v>
          </cell>
          <cell r="AB45" t="e">
            <v>#N/A</v>
          </cell>
          <cell r="AC45" t="e">
            <v>#N/A</v>
          </cell>
          <cell r="AD45" t="str">
            <v>0133-02</v>
          </cell>
          <cell r="AE4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46">
          <cell r="A46" t="str">
            <v>134-02</v>
          </cell>
          <cell r="B46">
            <v>4019</v>
          </cell>
          <cell r="C46" t="str">
            <v>DE.1.0.7.0</v>
          </cell>
          <cell r="D46" t="str">
            <v>204:232980</v>
          </cell>
          <cell r="E46">
            <v>42584.357986111114</v>
          </cell>
          <cell r="F46">
            <v>42584.358854166669</v>
          </cell>
          <cell r="G46">
            <v>1</v>
          </cell>
          <cell r="H46" t="str">
            <v>204:160</v>
          </cell>
          <cell r="I46">
            <v>42584.390439814815</v>
          </cell>
          <cell r="J46">
            <v>0</v>
          </cell>
          <cell r="K46" t="str">
            <v>4019/4020</v>
          </cell>
          <cell r="L46" t="str">
            <v>DAVIS</v>
          </cell>
          <cell r="M46">
            <v>3.1585648146574385E-2</v>
          </cell>
          <cell r="N46">
            <v>45.483333331067115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https://search-rtdc-monitor-bjffxe2xuh6vdkpspy63sjmuny.us-east-1.es.amazonaws.com/_plugin/kibana/#/discover/Steve-Slow-Train-Analysis-(2080s-and-2083s)?_g=(refreshInterval:(display:Off,section:0,value:0),time:(from:'2016-08-02 07:35:30-0600',mode:absolute,to:'2016-08-02 10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6" t="str">
            <v>N</v>
          </cell>
          <cell r="X46">
            <v>1</v>
          </cell>
          <cell r="Y46">
            <v>23.297999999999998</v>
          </cell>
          <cell r="Z46">
            <v>1.6E-2</v>
          </cell>
          <cell r="AA46">
            <v>23.282</v>
          </cell>
          <cell r="AB46" t="e">
            <v>#N/A</v>
          </cell>
          <cell r="AC46" t="e">
            <v>#N/A</v>
          </cell>
          <cell r="AD46" t="str">
            <v>0134-02</v>
          </cell>
          <cell r="AE4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47">
          <cell r="A47" t="str">
            <v>135-02</v>
          </cell>
          <cell r="B47">
            <v>4009</v>
          </cell>
          <cell r="C47" t="str">
            <v>DE.1.0.7.0</v>
          </cell>
          <cell r="D47" t="str">
            <v>204:455</v>
          </cell>
          <cell r="E47">
            <v>42584.329583333332</v>
          </cell>
          <cell r="F47">
            <v>42584.330613425926</v>
          </cell>
          <cell r="G47">
            <v>1</v>
          </cell>
          <cell r="H47" t="str">
            <v>204:233317</v>
          </cell>
          <cell r="I47">
            <v>42584.35833333333</v>
          </cell>
          <cell r="J47">
            <v>0</v>
          </cell>
          <cell r="K47" t="str">
            <v>4009/4010</v>
          </cell>
          <cell r="L47" t="str">
            <v>SPECTOR</v>
          </cell>
          <cell r="M47">
            <v>2.7719907404389232E-2</v>
          </cell>
          <cell r="N47">
            <v>39.916666662320495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https://search-rtdc-monitor-bjffxe2xuh6vdkpspy63sjmuny.us-east-1.es.amazonaws.com/_plugin/kibana/#/discover/Steve-Slow-Train-Analysis-(2080s-and-2083s)?_g=(refreshInterval:(display:Off,section:0,value:0),time:(from:'2016-08-02 06:54:36-0600',mode:absolute,to:'2016-08-02 09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7" t="str">
            <v>N</v>
          </cell>
          <cell r="X47">
            <v>1</v>
          </cell>
          <cell r="Y47">
            <v>4.5499999999999999E-2</v>
          </cell>
          <cell r="Z47">
            <v>23.331700000000001</v>
          </cell>
          <cell r="AA47">
            <v>23.286200000000001</v>
          </cell>
          <cell r="AB47" t="e">
            <v>#N/A</v>
          </cell>
          <cell r="AC47" t="e">
            <v>#N/A</v>
          </cell>
          <cell r="AD47" t="str">
            <v>0135-02</v>
          </cell>
          <cell r="AE4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48">
          <cell r="A48" t="str">
            <v>136-02</v>
          </cell>
          <cell r="B48">
            <v>4010</v>
          </cell>
          <cell r="C48" t="str">
            <v>DE.1.0.7.0</v>
          </cell>
          <cell r="D48" t="str">
            <v>204:232996</v>
          </cell>
          <cell r="E48">
            <v>42584.369814814818</v>
          </cell>
          <cell r="F48">
            <v>42584.371145833335</v>
          </cell>
          <cell r="G48">
            <v>1</v>
          </cell>
          <cell r="H48" t="str">
            <v>204:150</v>
          </cell>
          <cell r="I48">
            <v>42584.398784722223</v>
          </cell>
          <cell r="J48">
            <v>0</v>
          </cell>
          <cell r="K48" t="str">
            <v>4009/4010</v>
          </cell>
          <cell r="L48" t="str">
            <v>SPECTOR</v>
          </cell>
          <cell r="M48">
            <v>2.7638888888759539E-2</v>
          </cell>
          <cell r="N48">
            <v>39.799999999813735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https://search-rtdc-monitor-bjffxe2xuh6vdkpspy63sjmuny.us-east-1.es.amazonaws.com/_plugin/kibana/#/discover/Steve-Slow-Train-Analysis-(2080s-and-2083s)?_g=(refreshInterval:(display:Off,section:0,value:0),time:(from:'2016-08-02 07:52:32-0600',mode:absolute,to:'2016-08-02 10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8" t="str">
            <v>N</v>
          </cell>
          <cell r="X48">
            <v>1</v>
          </cell>
          <cell r="Y48">
            <v>23.299600000000002</v>
          </cell>
          <cell r="Z48">
            <v>1.4999999999999999E-2</v>
          </cell>
          <cell r="AA48">
            <v>23.284600000000001</v>
          </cell>
          <cell r="AB48" t="e">
            <v>#N/A</v>
          </cell>
          <cell r="AC48" t="e">
            <v>#N/A</v>
          </cell>
          <cell r="AD48" t="str">
            <v>0136-02</v>
          </cell>
          <cell r="AE4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49">
          <cell r="A49" t="str">
            <v>137-02</v>
          </cell>
          <cell r="B49">
            <v>4011</v>
          </cell>
          <cell r="C49" t="str">
            <v>DE.1.0.7.0</v>
          </cell>
          <cell r="D49" t="str">
            <v>204:455</v>
          </cell>
          <cell r="E49">
            <v>42584.338310185187</v>
          </cell>
          <cell r="F49">
            <v>42584.339305555557</v>
          </cell>
          <cell r="G49">
            <v>1</v>
          </cell>
          <cell r="H49" t="str">
            <v>204:233330</v>
          </cell>
          <cell r="I49">
            <v>42584.370648148149</v>
          </cell>
          <cell r="J49">
            <v>0</v>
          </cell>
          <cell r="K49" t="str">
            <v>4011/4012</v>
          </cell>
          <cell r="L49" t="str">
            <v>REBOLETTI</v>
          </cell>
          <cell r="M49">
            <v>3.1342592592409346E-2</v>
          </cell>
          <cell r="N49">
            <v>45.133333333069459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https://search-rtdc-monitor-bjffxe2xuh6vdkpspy63sjmuny.us-east-1.es.amazonaws.com/_plugin/kibana/#/discover/Steve-Slow-Train-Analysis-(2080s-and-2083s)?_g=(refreshInterval:(display:Off,section:0,value:0),time:(from:'2016-08-02 07:07:10-0600',mode:absolute,to:'2016-08-02 09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9" t="str">
            <v>N</v>
          </cell>
          <cell r="X49">
            <v>1</v>
          </cell>
          <cell r="Y49">
            <v>4.5499999999999999E-2</v>
          </cell>
          <cell r="Z49">
            <v>23.332999999999998</v>
          </cell>
          <cell r="AA49">
            <v>23.287499999999998</v>
          </cell>
          <cell r="AB49" t="e">
            <v>#N/A</v>
          </cell>
          <cell r="AC49" t="e">
            <v>#N/A</v>
          </cell>
          <cell r="AD49" t="str">
            <v>0137-02</v>
          </cell>
          <cell r="AE49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50">
          <cell r="A50" t="str">
            <v>138-02</v>
          </cell>
          <cell r="B50">
            <v>4012</v>
          </cell>
          <cell r="C50" t="str">
            <v>DE.1.0.7.0</v>
          </cell>
          <cell r="D50" t="str">
            <v>204:232996</v>
          </cell>
          <cell r="E50">
            <v>42584.377939814818</v>
          </cell>
          <cell r="F50">
            <v>42584.379421296297</v>
          </cell>
          <cell r="G50">
            <v>2</v>
          </cell>
          <cell r="H50" t="str">
            <v>204:134</v>
          </cell>
          <cell r="I50">
            <v>42584.41138888889</v>
          </cell>
          <cell r="J50">
            <v>1</v>
          </cell>
          <cell r="K50" t="str">
            <v>4011/4012</v>
          </cell>
          <cell r="L50" t="str">
            <v>REBOLETTI</v>
          </cell>
          <cell r="M50">
            <v>3.1967592592991423E-2</v>
          </cell>
          <cell r="N50">
            <v>46.033333333907649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https://search-rtdc-monitor-bjffxe2xuh6vdkpspy63sjmuny.us-east-1.es.amazonaws.com/_plugin/kibana/#/discover/Steve-Slow-Train-Analysis-(2080s-and-2083s)?_g=(refreshInterval:(display:Off,section:0,value:0),time:(from:'2016-08-02 08:04:14-0600',mode:absolute,to:'2016-08-02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1.34E-2</v>
          </cell>
          <cell r="AA50">
            <v>23.286200000000001</v>
          </cell>
          <cell r="AB50">
            <v>37462</v>
          </cell>
          <cell r="AC50" t="str">
            <v>GRADE CROSSING</v>
          </cell>
          <cell r="AD50" t="str">
            <v>0138-02</v>
          </cell>
          <cell r="AE50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51">
          <cell r="A51" t="str">
            <v>139-02</v>
          </cell>
          <cell r="B51">
            <v>4042</v>
          </cell>
          <cell r="C51" t="str">
            <v>DE.1.0.7.0</v>
          </cell>
          <cell r="D51" t="str">
            <v>204:451</v>
          </cell>
          <cell r="E51">
            <v>42584.349629629629</v>
          </cell>
          <cell r="F51">
            <v>42584.350601851853</v>
          </cell>
          <cell r="G51">
            <v>1</v>
          </cell>
          <cell r="H51" t="str">
            <v>204:233289</v>
          </cell>
          <cell r="I51">
            <v>42584.379560185182</v>
          </cell>
          <cell r="J51">
            <v>0</v>
          </cell>
          <cell r="K51" t="str">
            <v>4041/4042</v>
          </cell>
          <cell r="L51" t="str">
            <v>ISHMAEL</v>
          </cell>
          <cell r="M51">
            <v>2.8958333328773733E-2</v>
          </cell>
          <cell r="N51">
            <v>41.699999993434176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https://search-rtdc-monitor-bjffxe2xuh6vdkpspy63sjmuny.us-east-1.es.amazonaws.com/_plugin/kibana/#/discover/Steve-Slow-Train-Analysis-(2080s-and-2083s)?_g=(refreshInterval:(display:Off,section:0,value:0),time:(from:'2016-08-02 07:23:28-0600',mode:absolute,to:'2016-08-02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1" t="str">
            <v>N</v>
          </cell>
          <cell r="X51">
            <v>1</v>
          </cell>
          <cell r="Y51">
            <v>4.5100000000000001E-2</v>
          </cell>
          <cell r="Z51">
            <v>23.328900000000001</v>
          </cell>
          <cell r="AA51">
            <v>23.283799999999999</v>
          </cell>
          <cell r="AB51" t="e">
            <v>#N/A</v>
          </cell>
          <cell r="AC51" t="e">
            <v>#N/A</v>
          </cell>
          <cell r="AD51" t="str">
            <v>0139-02</v>
          </cell>
          <cell r="AE5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52">
          <cell r="A52" t="str">
            <v>140-02</v>
          </cell>
          <cell r="B52">
            <v>4041</v>
          </cell>
          <cell r="C52" t="str">
            <v>DE.1.0.7.0</v>
          </cell>
          <cell r="D52" t="str">
            <v>204:232981</v>
          </cell>
          <cell r="E52">
            <v>42584.382152777776</v>
          </cell>
          <cell r="F52">
            <v>42584.383020833331</v>
          </cell>
          <cell r="G52">
            <v>1</v>
          </cell>
          <cell r="H52" t="str">
            <v>204:156</v>
          </cell>
          <cell r="I52">
            <v>42584.419675925928</v>
          </cell>
          <cell r="J52">
            <v>0</v>
          </cell>
          <cell r="K52" t="str">
            <v>4041/4042</v>
          </cell>
          <cell r="L52" t="str">
            <v>ISHMAEL</v>
          </cell>
          <cell r="M52">
            <v>3.6655092597356997E-2</v>
          </cell>
          <cell r="N52">
            <v>52.783333340194076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https://search-rtdc-monitor-bjffxe2xuh6vdkpspy63sjmuny.us-east-1.es.amazonaws.com/_plugin/kibana/#/discover/Steve-Slow-Train-Analysis-(2080s-and-2083s)?_g=(refreshInterval:(display:Off,section:0,value:0),time:(from:'2016-08-02 08:10:18-0600',mode:absolute,to:'2016-08-02 11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2" t="str">
            <v>N</v>
          </cell>
          <cell r="X52">
            <v>1</v>
          </cell>
          <cell r="Y52">
            <v>23.298100000000002</v>
          </cell>
          <cell r="Z52">
            <v>1.5599999999999999E-2</v>
          </cell>
          <cell r="AA52">
            <v>23.282500000000002</v>
          </cell>
          <cell r="AB52" t="e">
            <v>#N/A</v>
          </cell>
          <cell r="AC52" t="e">
            <v>#N/A</v>
          </cell>
          <cell r="AD52" t="str">
            <v>0140-02</v>
          </cell>
          <cell r="AE5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53">
          <cell r="A53" t="str">
            <v>141-02</v>
          </cell>
          <cell r="B53">
            <v>4014</v>
          </cell>
          <cell r="C53" t="str">
            <v>DE.1.0.7.0</v>
          </cell>
          <cell r="D53" t="str">
            <v>204:650</v>
          </cell>
          <cell r="E53">
            <v>42584.362453703703</v>
          </cell>
          <cell r="F53">
            <v>42584.363379629627</v>
          </cell>
          <cell r="G53">
            <v>1</v>
          </cell>
          <cell r="H53" t="str">
            <v>204:233311</v>
          </cell>
          <cell r="I53">
            <v>42584.389907407407</v>
          </cell>
          <cell r="J53">
            <v>0</v>
          </cell>
          <cell r="K53" t="str">
            <v>4013/4014</v>
          </cell>
          <cell r="L53" t="str">
            <v>SANTIZO</v>
          </cell>
          <cell r="M53">
            <v>2.6527777779847383E-2</v>
          </cell>
          <cell r="N53">
            <v>38.200000002980232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https://search-rtdc-monitor-bjffxe2xuh6vdkpspy63sjmuny.us-east-1.es.amazonaws.com/_plugin/kibana/#/discover/Steve-Slow-Train-Analysis-(2080s-and-2083s)?_g=(refreshInterval:(display:Off,section:0,value:0),time:(from:'2016-08-02 07:41:56-0600',mode:absolute,to:'2016-08-02 10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3" t="str">
            <v>N</v>
          </cell>
          <cell r="X53">
            <v>1</v>
          </cell>
          <cell r="Y53">
            <v>6.5000000000000002E-2</v>
          </cell>
          <cell r="Z53">
            <v>23.331099999999999</v>
          </cell>
          <cell r="AA53">
            <v>23.266099999999998</v>
          </cell>
          <cell r="AB53" t="e">
            <v>#N/A</v>
          </cell>
          <cell r="AC53" t="e">
            <v>#N/A</v>
          </cell>
          <cell r="AD53" t="str">
            <v>0141-02</v>
          </cell>
          <cell r="AE53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54">
          <cell r="A54" t="str">
            <v>142-02</v>
          </cell>
          <cell r="B54">
            <v>4013</v>
          </cell>
          <cell r="C54" t="str">
            <v>DE.1.0.7.0</v>
          </cell>
          <cell r="D54" t="str">
            <v>204:232978</v>
          </cell>
          <cell r="E54">
            <v>42584.391597222224</v>
          </cell>
          <cell r="F54">
            <v>42584.392372685186</v>
          </cell>
          <cell r="G54">
            <v>1</v>
          </cell>
          <cell r="H54" t="str">
            <v>204:136</v>
          </cell>
          <cell r="I54">
            <v>42584.430868055555</v>
          </cell>
          <cell r="J54">
            <v>0</v>
          </cell>
          <cell r="K54" t="str">
            <v>4013/4014</v>
          </cell>
          <cell r="L54" t="str">
            <v>SANTIZO</v>
          </cell>
          <cell r="M54">
            <v>3.849537036876427E-2</v>
          </cell>
          <cell r="N54">
            <v>55.433333331020549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https://search-rtdc-monitor-bjffxe2xuh6vdkpspy63sjmuny.us-east-1.es.amazonaws.com/_plugin/kibana/#/discover/Steve-Slow-Train-Analysis-(2080s-and-2083s)?_g=(refreshInterval:(display:Off,section:0,value:0),time:(from:'2016-08-02 08:23:54-0600',mode:absolute,to:'2016-08-02 11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4" t="str">
            <v>N</v>
          </cell>
          <cell r="X54">
            <v>1</v>
          </cell>
          <cell r="Y54">
            <v>23.297799999999999</v>
          </cell>
          <cell r="Z54">
            <v>1.3599999999999999E-2</v>
          </cell>
          <cell r="AA54">
            <v>23.284199999999998</v>
          </cell>
          <cell r="AB54" t="e">
            <v>#N/A</v>
          </cell>
          <cell r="AC54" t="e">
            <v>#N/A</v>
          </cell>
          <cell r="AD54" t="str">
            <v>0142-02</v>
          </cell>
          <cell r="AE5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55">
          <cell r="A55" t="str">
            <v>143-02</v>
          </cell>
          <cell r="B55">
            <v>4018</v>
          </cell>
          <cell r="C55" t="str">
            <v>DE.1.0.7.0</v>
          </cell>
          <cell r="D55" t="str">
            <v>204:462</v>
          </cell>
          <cell r="E55">
            <v>42584.374328703707</v>
          </cell>
          <cell r="F55">
            <v>42584.374988425923</v>
          </cell>
          <cell r="G55">
            <v>0</v>
          </cell>
          <cell r="H55" t="str">
            <v>204:233317</v>
          </cell>
          <cell r="I55">
            <v>42584.399780092594</v>
          </cell>
          <cell r="J55">
            <v>0</v>
          </cell>
          <cell r="K55" t="str">
            <v>4017/4018</v>
          </cell>
          <cell r="L55" t="str">
            <v>ROCHA</v>
          </cell>
          <cell r="M55">
            <v>2.4791666670353152E-2</v>
          </cell>
          <cell r="N55">
            <v>35.700000005308539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https://search-rtdc-monitor-bjffxe2xuh6vdkpspy63sjmuny.us-east-1.es.amazonaws.com/_plugin/kibana/#/discover/Steve-Slow-Train-Analysis-(2080s-and-2083s)?_g=(refreshInterval:(display:Off,section:0,value:0),time:(from:'2016-08-02 07:59:02-0600',mode:absolute,to:'2016-08-02 10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5" t="str">
            <v>N</v>
          </cell>
          <cell r="X55">
            <v>1</v>
          </cell>
          <cell r="Y55">
            <v>4.6199999999999998E-2</v>
          </cell>
          <cell r="Z55">
            <v>23.331700000000001</v>
          </cell>
          <cell r="AA55">
            <v>23.285500000000003</v>
          </cell>
          <cell r="AB55" t="e">
            <v>#N/A</v>
          </cell>
          <cell r="AC55" t="e">
            <v>#N/A</v>
          </cell>
          <cell r="AD55" t="str">
            <v>0143-02</v>
          </cell>
          <cell r="AE55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56">
          <cell r="A56" t="str">
            <v>144-02</v>
          </cell>
          <cell r="B56">
            <v>4017</v>
          </cell>
          <cell r="C56" t="str">
            <v>DE.1.0.7.0</v>
          </cell>
          <cell r="D56" t="str">
            <v>204:232991</v>
          </cell>
          <cell r="E56">
            <v>42584.406423611108</v>
          </cell>
          <cell r="F56">
            <v>42584.407337962963</v>
          </cell>
          <cell r="G56">
            <v>1</v>
          </cell>
          <cell r="H56" t="str">
            <v>204:149</v>
          </cell>
          <cell r="I56">
            <v>42584.440694444442</v>
          </cell>
          <cell r="J56">
            <v>0</v>
          </cell>
          <cell r="K56" t="str">
            <v>4017/4018</v>
          </cell>
          <cell r="L56" t="str">
            <v>ROCHA</v>
          </cell>
          <cell r="M56">
            <v>3.3356481479131617E-2</v>
          </cell>
          <cell r="N56">
            <v>48.033333329949528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https://search-rtdc-monitor-bjffxe2xuh6vdkpspy63sjmuny.us-east-1.es.amazonaws.com/_plugin/kibana/#/discover/Steve-Slow-Train-Analysis-(2080s-and-2083s)?_g=(refreshInterval:(display:Off,section:0,value:0),time:(from:'2016-08-02 08:45:15-0600',mode:absolute,to:'2016-08-02 11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6" t="str">
            <v>N</v>
          </cell>
          <cell r="X56">
            <v>1</v>
          </cell>
          <cell r="Y56">
            <v>23.299099999999999</v>
          </cell>
          <cell r="Z56">
            <v>1.49E-2</v>
          </cell>
          <cell r="AA56">
            <v>23.284199999999998</v>
          </cell>
          <cell r="AB56" t="e">
            <v>#N/A</v>
          </cell>
          <cell r="AC56" t="e">
            <v>#N/A</v>
          </cell>
          <cell r="AD56" t="str">
            <v>0144-02</v>
          </cell>
          <cell r="AE56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57">
          <cell r="A57" t="str">
            <v>145-02</v>
          </cell>
          <cell r="B57">
            <v>4016</v>
          </cell>
          <cell r="C57" t="str">
            <v>DE.1.0.7.0</v>
          </cell>
          <cell r="D57" t="str">
            <v>204:466</v>
          </cell>
          <cell r="E57">
            <v>42584.380104166667</v>
          </cell>
          <cell r="F57">
            <v>42584.381365740737</v>
          </cell>
          <cell r="G57">
            <v>1</v>
          </cell>
          <cell r="H57" t="str">
            <v>204:233299</v>
          </cell>
          <cell r="I57">
            <v>42584.410856481481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2.9490740744222421E-2</v>
          </cell>
          <cell r="N57">
            <v>42.466666671680287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https://search-rtdc-monitor-bjffxe2xuh6vdkpspy63sjmuny.us-east-1.es.amazonaws.com/_plugin/kibana/#/discover/Steve-Slow-Train-Analysis-(2080s-and-2083s)?_g=(refreshInterval:(display:Off,section:0,value:0),time:(from:'2016-08-02 08:07:21-0600',mode:absolute,to:'2016-08-02 10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4.6600000000000003E-2</v>
          </cell>
          <cell r="Z57">
            <v>23.329899999999999</v>
          </cell>
          <cell r="AA57">
            <v>23.283299999999997</v>
          </cell>
          <cell r="AB57" t="e">
            <v>#N/A</v>
          </cell>
          <cell r="AC57" t="e">
            <v>#N/A</v>
          </cell>
          <cell r="AD57" t="str">
            <v>0145-02</v>
          </cell>
          <cell r="AE57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58">
          <cell r="A58" t="str">
            <v>146-02</v>
          </cell>
          <cell r="B58">
            <v>4015</v>
          </cell>
          <cell r="C58" t="str">
            <v>DE.1.0.7.0</v>
          </cell>
          <cell r="D58" t="str">
            <v>204:232982</v>
          </cell>
          <cell r="E58">
            <v>42584.418969907405</v>
          </cell>
          <cell r="F58">
            <v>42584.42083333333</v>
          </cell>
          <cell r="G58">
            <v>2</v>
          </cell>
          <cell r="H58" t="str">
            <v>204:141</v>
          </cell>
          <cell r="I58">
            <v>42584.452638888892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3.1805555561732035E-2</v>
          </cell>
          <cell r="N58">
            <v>45.800000008894131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https://search-rtdc-monitor-bjffxe2xuh6vdkpspy63sjmuny.us-east-1.es.amazonaws.com/_plugin/kibana/#/discover/Steve-Slow-Train-Analysis-(2080s-and-2083s)?_g=(refreshInterval:(display:Off,section:0,value:0),time:(from:'2016-08-02 09:03:19-0600',mode:absolute,to:'2016-08-02 11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1.41E-2</v>
          </cell>
          <cell r="AA58">
            <v>23.284100000000002</v>
          </cell>
          <cell r="AB58" t="e">
            <v>#N/A</v>
          </cell>
          <cell r="AC58" t="e">
            <v>#N/A</v>
          </cell>
          <cell r="AD58" t="str">
            <v>0146-02</v>
          </cell>
          <cell r="AE58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59">
          <cell r="A59" t="str">
            <v>147-02</v>
          </cell>
          <cell r="B59">
            <v>4020</v>
          </cell>
          <cell r="C59" t="str">
            <v>DE.1.0.7.0</v>
          </cell>
          <cell r="D59" t="str">
            <v>204:462</v>
          </cell>
          <cell r="E59">
            <v>42584.393831018519</v>
          </cell>
          <cell r="F59">
            <v>42584.394907407404</v>
          </cell>
          <cell r="G59">
            <v>1</v>
          </cell>
          <cell r="H59" t="str">
            <v>204:233314</v>
          </cell>
          <cell r="I59">
            <v>42584.420810185184</v>
          </cell>
          <cell r="J59">
            <v>0</v>
          </cell>
          <cell r="K59" t="str">
            <v>4019/4020</v>
          </cell>
          <cell r="L59" t="str">
            <v>BRANNON</v>
          </cell>
          <cell r="M59">
            <v>2.5902777779265307E-2</v>
          </cell>
          <cell r="N59">
            <v>37.300000002142042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https://search-rtdc-monitor-bjffxe2xuh6vdkpspy63sjmuny.us-east-1.es.amazonaws.com/_plugin/kibana/#/discover/Steve-Slow-Train-Analysis-(2080s-and-2083s)?_g=(refreshInterval:(display:Off,section:0,value:0),time:(from:'2016-08-02 08:27:07-0600',mode:absolute,to:'2016-08-02 11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9" t="str">
            <v>N</v>
          </cell>
          <cell r="X59">
            <v>1</v>
          </cell>
          <cell r="Y59">
            <v>4.6199999999999998E-2</v>
          </cell>
          <cell r="Z59">
            <v>23.331399999999999</v>
          </cell>
          <cell r="AA59">
            <v>23.2852</v>
          </cell>
          <cell r="AB59" t="e">
            <v>#N/A</v>
          </cell>
          <cell r="AC59" t="e">
            <v>#N/A</v>
          </cell>
          <cell r="AD59" t="str">
            <v>0147-02</v>
          </cell>
          <cell r="AE59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60">
          <cell r="A60" t="str">
            <v>148-02</v>
          </cell>
          <cell r="B60">
            <v>4019</v>
          </cell>
          <cell r="C60" t="str">
            <v>DE.1.0.7.0</v>
          </cell>
          <cell r="D60" t="str">
            <v>204:232994</v>
          </cell>
          <cell r="E60">
            <v>42584.430451388886</v>
          </cell>
          <cell r="F60">
            <v>42584.43141203704</v>
          </cell>
          <cell r="G60">
            <v>1</v>
          </cell>
          <cell r="H60" t="str">
            <v>204:265</v>
          </cell>
          <cell r="I60">
            <v>42584.461458333331</v>
          </cell>
          <cell r="J60">
            <v>2</v>
          </cell>
          <cell r="K60" t="str">
            <v>4019/4020</v>
          </cell>
          <cell r="L60" t="str">
            <v>BRANNON</v>
          </cell>
          <cell r="M60">
            <v>3.0046296291402541E-2</v>
          </cell>
          <cell r="N60">
            <v>43.266666659619659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https://search-rtdc-monitor-bjffxe2xuh6vdkpspy63sjmuny.us-east-1.es.amazonaws.com/_plugin/kibana/#/discover/Steve-Slow-Train-Analysis-(2080s-and-2083s)?_g=(refreshInterval:(display:Off,section:0,value:0),time:(from:'2016-08-02 09:19:51-0600',mode:absolute,to:'2016-08-02 12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0" t="str">
            <v>N</v>
          </cell>
          <cell r="X60">
            <v>1</v>
          </cell>
          <cell r="Y60">
            <v>23.299399999999999</v>
          </cell>
          <cell r="Z60">
            <v>2.6499999999999999E-2</v>
          </cell>
          <cell r="AA60">
            <v>23.2729</v>
          </cell>
          <cell r="AB60">
            <v>30562</v>
          </cell>
          <cell r="AC60" t="str">
            <v>PERMANENT SPEED RESTRICTION</v>
          </cell>
          <cell r="AD60" t="str">
            <v>0148-02</v>
          </cell>
          <cell r="AE60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61">
          <cell r="A61" t="str">
            <v>149-02</v>
          </cell>
          <cell r="B61">
            <v>4009</v>
          </cell>
          <cell r="C61" t="str">
            <v>DE.1.0.7.0</v>
          </cell>
          <cell r="D61" t="str">
            <v>204:458</v>
          </cell>
          <cell r="E61">
            <v>42584.40148148148</v>
          </cell>
          <cell r="F61">
            <v>42584.402604166666</v>
          </cell>
          <cell r="G61">
            <v>1</v>
          </cell>
          <cell r="H61" t="str">
            <v>204:233293</v>
          </cell>
          <cell r="I61">
            <v>42584.43378472222</v>
          </cell>
          <cell r="J61">
            <v>1</v>
          </cell>
          <cell r="K61" t="str">
            <v>4009/4010</v>
          </cell>
          <cell r="L61" t="str">
            <v>SPECTOR</v>
          </cell>
          <cell r="M61">
            <v>3.1180555553874001E-2</v>
          </cell>
          <cell r="N61">
            <v>44.899999997578561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https://search-rtdc-monitor-bjffxe2xuh6vdkpspy63sjmuny.us-east-1.es.amazonaws.com/_plugin/kibana/#/discover/Steve-Slow-Train-Analysis-(2080s-and-2083s)?_g=(refreshInterval:(display:Off,section:0,value:0),time:(from:'2016-08-02 08:38:08-0600',mode:absolute,to:'2016-08-02 11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1" t="str">
            <v>N</v>
          </cell>
          <cell r="X61">
            <v>1</v>
          </cell>
          <cell r="Y61">
            <v>4.58E-2</v>
          </cell>
          <cell r="Z61">
            <v>23.3293</v>
          </cell>
          <cell r="AA61">
            <v>23.2835</v>
          </cell>
          <cell r="AB61">
            <v>224578</v>
          </cell>
          <cell r="AC61" t="str">
            <v>PERMANENT SPEED RESTRICTION</v>
          </cell>
          <cell r="AD61" t="str">
            <v>0149-02</v>
          </cell>
          <cell r="AE61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62">
          <cell r="A62" t="str">
            <v>150-02</v>
          </cell>
          <cell r="B62">
            <v>4010</v>
          </cell>
          <cell r="C62" t="str">
            <v>DE.1.0.7.0</v>
          </cell>
          <cell r="D62" t="str">
            <v>204:232975</v>
          </cell>
          <cell r="E62">
            <v>42584.440868055557</v>
          </cell>
          <cell r="F62">
            <v>42584.442025462966</v>
          </cell>
          <cell r="G62">
            <v>1</v>
          </cell>
          <cell r="H62" t="str">
            <v>204:149</v>
          </cell>
          <cell r="I62">
            <v>42584.472685185188</v>
          </cell>
          <cell r="J62">
            <v>0</v>
          </cell>
          <cell r="K62" t="str">
            <v>4009/4010</v>
          </cell>
          <cell r="L62" t="str">
            <v>SPECTOR</v>
          </cell>
          <cell r="M62">
            <v>3.0659722222480923E-2</v>
          </cell>
          <cell r="N62">
            <v>44.150000000372529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https://search-rtdc-monitor-bjffxe2xuh6vdkpspy63sjmuny.us-east-1.es.amazonaws.com/_plugin/kibana/#/discover/Steve-Slow-Train-Analysis-(2080s-and-2083s)?_g=(refreshInterval:(display:Off,section:0,value:0),time:(from:'2016-08-02 09:34:51-0600',mode:absolute,to:'2016-08-02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2" t="str">
            <v>N</v>
          </cell>
          <cell r="X62">
            <v>1</v>
          </cell>
          <cell r="Y62">
            <v>23.297499999999999</v>
          </cell>
          <cell r="Z62">
            <v>1.49E-2</v>
          </cell>
          <cell r="AA62">
            <v>23.282599999999999</v>
          </cell>
          <cell r="AB62" t="e">
            <v>#N/A</v>
          </cell>
          <cell r="AC62" t="e">
            <v>#N/A</v>
          </cell>
          <cell r="AD62" t="str">
            <v>0150-02</v>
          </cell>
          <cell r="AE62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63">
          <cell r="A63" t="str">
            <v>151-02</v>
          </cell>
          <cell r="B63">
            <v>4011</v>
          </cell>
          <cell r="C63" t="str">
            <v>DE.1.0.7.0</v>
          </cell>
          <cell r="D63" t="str">
            <v>204:446</v>
          </cell>
          <cell r="E63">
            <v>42584.412534722222</v>
          </cell>
          <cell r="F63">
            <v>42584.414317129631</v>
          </cell>
          <cell r="G63">
            <v>2</v>
          </cell>
          <cell r="H63" t="str">
            <v>204:233302</v>
          </cell>
          <cell r="I63">
            <v>42584.441817129627</v>
          </cell>
          <cell r="J63">
            <v>0</v>
          </cell>
          <cell r="K63" t="str">
            <v>4011/4012</v>
          </cell>
          <cell r="L63" t="str">
            <v>REBOLETTI</v>
          </cell>
          <cell r="M63">
            <v>2.749999999650754E-2</v>
          </cell>
          <cell r="N63">
            <v>39.599999994970858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https://search-rtdc-monitor-bjffxe2xuh6vdkpspy63sjmuny.us-east-1.es.amazonaws.com/_plugin/kibana/#/discover/Steve-Slow-Train-Analysis-(2080s-and-2083s)?_g=(refreshInterval:(display:Off,section:0,value:0),time:(from:'2016-08-02 08:54:03-0600',mode:absolute,to:'2016-08-02 11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3" t="str">
            <v>N</v>
          </cell>
          <cell r="X63">
            <v>1</v>
          </cell>
          <cell r="Y63">
            <v>4.4600000000000001E-2</v>
          </cell>
          <cell r="Z63">
            <v>23.330200000000001</v>
          </cell>
          <cell r="AA63">
            <v>23.285600000000002</v>
          </cell>
          <cell r="AB63" t="e">
            <v>#N/A</v>
          </cell>
          <cell r="AC63" t="e">
            <v>#N/A</v>
          </cell>
          <cell r="AD63" t="str">
            <v>0151-02</v>
          </cell>
          <cell r="AE63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64">
          <cell r="A64" t="str">
            <v>152-02</v>
          </cell>
          <cell r="B64">
            <v>4012</v>
          </cell>
          <cell r="C64" t="str">
            <v>DE.1.0.7.0</v>
          </cell>
          <cell r="D64" t="str">
            <v>204:232991</v>
          </cell>
          <cell r="E64">
            <v>42584.450185185182</v>
          </cell>
          <cell r="F64">
            <v>42584.450914351852</v>
          </cell>
          <cell r="G64">
            <v>1</v>
          </cell>
          <cell r="H64" t="str">
            <v>204:138</v>
          </cell>
          <cell r="I64">
            <v>42584.482175925928</v>
          </cell>
          <cell r="J64">
            <v>0</v>
          </cell>
          <cell r="K64" t="str">
            <v>4011/4012</v>
          </cell>
          <cell r="L64" t="str">
            <v>REBOLETTI</v>
          </cell>
          <cell r="M64">
            <v>3.1261574076779652E-2</v>
          </cell>
          <cell r="N64">
            <v>45.016666670562699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https://search-rtdc-monitor-bjffxe2xuh6vdkpspy63sjmuny.us-east-1.es.amazonaws.com/_plugin/kibana/#/discover/Steve-Slow-Train-Analysis-(2080s-and-2083s)?_g=(refreshInterval:(display:Off,section:0,value:0),time:(from:'2016-08-02 09:48:16-0600',mode:absolute,to:'2016-08-02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4" t="str">
            <v>N</v>
          </cell>
          <cell r="X64">
            <v>1</v>
          </cell>
          <cell r="Y64">
            <v>23.299099999999999</v>
          </cell>
          <cell r="Z64">
            <v>1.38E-2</v>
          </cell>
          <cell r="AA64">
            <v>23.285299999999999</v>
          </cell>
          <cell r="AB64" t="e">
            <v>#N/A</v>
          </cell>
          <cell r="AC64" t="e">
            <v>#N/A</v>
          </cell>
          <cell r="AD64" t="str">
            <v>0152-02</v>
          </cell>
          <cell r="AE64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65">
          <cell r="A65" t="str">
            <v>153-02</v>
          </cell>
          <cell r="B65">
            <v>4042</v>
          </cell>
          <cell r="C65" t="str">
            <v>DE.1.0.7.0</v>
          </cell>
          <cell r="D65" t="str">
            <v>204:449</v>
          </cell>
          <cell r="E65">
            <v>42584.4219212963</v>
          </cell>
          <cell r="F65">
            <v>42584.422858796293</v>
          </cell>
          <cell r="G65">
            <v>1</v>
          </cell>
          <cell r="H65" t="str">
            <v>204:233289</v>
          </cell>
          <cell r="I65">
            <v>42584.4528587963</v>
          </cell>
          <cell r="J65">
            <v>0</v>
          </cell>
          <cell r="K65" t="str">
            <v>4041/4042</v>
          </cell>
          <cell r="L65" t="str">
            <v>ISHMAEL</v>
          </cell>
          <cell r="M65">
            <v>3.0000000006111804E-2</v>
          </cell>
          <cell r="N65">
            <v>43.200000008800998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https://search-rtdc-monitor-bjffxe2xuh6vdkpspy63sjmuny.us-east-1.es.amazonaws.com/_plugin/kibana/#/discover/Steve-Slow-Train-Analysis-(2080s-and-2083s)?_g=(refreshInterval:(display:Off,section:0,value:0),time:(from:'2016-08-02 09:07:34-0600',mode:absolute,to:'2016-08-02 11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5" t="str">
            <v>N</v>
          </cell>
          <cell r="X65">
            <v>1</v>
          </cell>
          <cell r="Y65">
            <v>4.4900000000000002E-2</v>
          </cell>
          <cell r="Z65">
            <v>23.328900000000001</v>
          </cell>
          <cell r="AA65">
            <v>23.284000000000002</v>
          </cell>
          <cell r="AB65" t="e">
            <v>#N/A</v>
          </cell>
          <cell r="AC65" t="e">
            <v>#N/A</v>
          </cell>
          <cell r="AD65" t="str">
            <v>0153-02</v>
          </cell>
          <cell r="AE65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66">
          <cell r="A66" t="str">
            <v>154-02</v>
          </cell>
          <cell r="B66">
            <v>4041</v>
          </cell>
          <cell r="C66" t="str">
            <v>DE.1.0.7.0</v>
          </cell>
          <cell r="D66" t="str">
            <v>204:232975</v>
          </cell>
          <cell r="E66">
            <v>42584.459687499999</v>
          </cell>
          <cell r="F66">
            <v>42584.460532407407</v>
          </cell>
          <cell r="G66">
            <v>1</v>
          </cell>
          <cell r="H66" t="str">
            <v>204:152</v>
          </cell>
          <cell r="I66">
            <v>42584.492488425924</v>
          </cell>
          <cell r="J66">
            <v>0</v>
          </cell>
          <cell r="K66" t="str">
            <v>4041/4042</v>
          </cell>
          <cell r="L66" t="str">
            <v>ISHMAEL</v>
          </cell>
          <cell r="M66">
            <v>3.195601851621177E-2</v>
          </cell>
          <cell r="N66">
            <v>46.016666663344949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https://search-rtdc-monitor-bjffxe2xuh6vdkpspy63sjmuny.us-east-1.es.amazonaws.com/_plugin/kibana/#/discover/Steve-Slow-Train-Analysis-(2080s-and-2083s)?_g=(refreshInterval:(display:Off,section:0,value:0),time:(from:'2016-08-02 10:01:57-0600',mode:absolute,to:'2016-08-02 12:49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6" t="str">
            <v>N</v>
          </cell>
          <cell r="X66">
            <v>1</v>
          </cell>
          <cell r="Y66">
            <v>23.297499999999999</v>
          </cell>
          <cell r="Z66">
            <v>1.52E-2</v>
          </cell>
          <cell r="AA66">
            <v>23.282299999999999</v>
          </cell>
          <cell r="AB66" t="e">
            <v>#N/A</v>
          </cell>
          <cell r="AC66" t="e">
            <v>#N/A</v>
          </cell>
          <cell r="AD66" t="str">
            <v>0154-02</v>
          </cell>
          <cell r="AE66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67">
          <cell r="A67" t="str">
            <v>155-02</v>
          </cell>
          <cell r="B67">
            <v>4014</v>
          </cell>
          <cell r="C67" t="str">
            <v>DE.1.0.7.0</v>
          </cell>
          <cell r="D67" t="str">
            <v>204:449</v>
          </cell>
          <cell r="E67">
            <v>42584.434918981482</v>
          </cell>
          <cell r="F67">
            <v>42584.435995370368</v>
          </cell>
          <cell r="G67">
            <v>1</v>
          </cell>
          <cell r="H67" t="str">
            <v>204:233276</v>
          </cell>
          <cell r="I67">
            <v>42584.46329861111</v>
          </cell>
          <cell r="J67">
            <v>0</v>
          </cell>
          <cell r="K67" t="str">
            <v>4013/4014</v>
          </cell>
          <cell r="L67" t="str">
            <v>STARKS</v>
          </cell>
          <cell r="M67">
            <v>2.7303240742185153E-2</v>
          </cell>
          <cell r="N67">
            <v>39.31666666874662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https://search-rtdc-monitor-bjffxe2xuh6vdkpspy63sjmuny.us-east-1.es.amazonaws.com/_plugin/kibana/#/discover/Steve-Slow-Train-Analysis-(2080s-and-2083s)?_g=(refreshInterval:(display:Off,section:0,value:0),time:(from:'2016-08-02 09:26:17-0600',mode:absolute,to:'2016-08-02 12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7" t="str">
            <v>N</v>
          </cell>
          <cell r="X67">
            <v>1</v>
          </cell>
          <cell r="Y67">
            <v>4.4900000000000002E-2</v>
          </cell>
          <cell r="Z67">
            <v>23.3276</v>
          </cell>
          <cell r="AA67">
            <v>23.282700000000002</v>
          </cell>
          <cell r="AB67" t="e">
            <v>#N/A</v>
          </cell>
          <cell r="AC67" t="e">
            <v>#N/A</v>
          </cell>
          <cell r="AD67" t="str">
            <v>0155-02</v>
          </cell>
          <cell r="AE67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68">
          <cell r="A68" t="str">
            <v>156-02</v>
          </cell>
          <cell r="B68">
            <v>4013</v>
          </cell>
          <cell r="C68" t="str">
            <v>DE.1.0.7.0</v>
          </cell>
          <cell r="D68" t="str">
            <v>204:232966</v>
          </cell>
          <cell r="E68">
            <v>42584.472905092596</v>
          </cell>
          <cell r="F68">
            <v>42584.47420138889</v>
          </cell>
          <cell r="G68">
            <v>1</v>
          </cell>
          <cell r="H68" t="str">
            <v>204:150</v>
          </cell>
          <cell r="I68">
            <v>42584.503472222219</v>
          </cell>
          <cell r="J68">
            <v>0</v>
          </cell>
          <cell r="K68" t="str">
            <v>4013/4014</v>
          </cell>
          <cell r="L68" t="str">
            <v>STARKS</v>
          </cell>
          <cell r="M68">
            <v>2.9270833329064772E-2</v>
          </cell>
          <cell r="N68">
            <v>42.149999993853271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https://search-rtdc-monitor-bjffxe2xuh6vdkpspy63sjmuny.us-east-1.es.amazonaws.com/_plugin/kibana/#/discover/Steve-Slow-Train-Analysis-(2080s-and-2083s)?_g=(refreshInterval:(display:Off,section:0,value:0),time:(from:'2016-08-02 10:20:59-0600',mode:absolute,to:'2016-08-02 13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8" t="str">
            <v>N</v>
          </cell>
          <cell r="X68">
            <v>1</v>
          </cell>
          <cell r="Y68">
            <v>23.296600000000002</v>
          </cell>
          <cell r="Z68">
            <v>1.4999999999999999E-2</v>
          </cell>
          <cell r="AA68">
            <v>23.281600000000001</v>
          </cell>
          <cell r="AB68" t="e">
            <v>#N/A</v>
          </cell>
          <cell r="AC68" t="e">
            <v>#N/A</v>
          </cell>
          <cell r="AD68" t="str">
            <v>0156-02</v>
          </cell>
          <cell r="AE68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69">
          <cell r="A69" t="str">
            <v>157-02</v>
          </cell>
          <cell r="B69">
            <v>4018</v>
          </cell>
          <cell r="C69" t="str">
            <v>DE.1.0.7.0</v>
          </cell>
          <cell r="D69" t="str">
            <v>204:467</v>
          </cell>
          <cell r="E69">
            <v>42584.444837962961</v>
          </cell>
          <cell r="F69">
            <v>42584.44568287037</v>
          </cell>
          <cell r="G69">
            <v>1</v>
          </cell>
          <cell r="H69" t="str">
            <v>204:233305</v>
          </cell>
          <cell r="I69">
            <v>42584.472685185188</v>
          </cell>
          <cell r="J69">
            <v>0</v>
          </cell>
          <cell r="K69" t="str">
            <v>4017/4018</v>
          </cell>
          <cell r="L69" t="str">
            <v>ROCHA</v>
          </cell>
          <cell r="M69">
            <v>2.7002314818673767E-2</v>
          </cell>
          <cell r="N69">
            <v>38.883333338890225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https://search-rtdc-monitor-bjffxe2xuh6vdkpspy63sjmuny.us-east-1.es.amazonaws.com/_plugin/kibana/#/discover/Steve-Slow-Train-Analysis-(2080s-and-2083s)?_g=(refreshInterval:(display:Off,section:0,value:0),time:(from:'2016-08-02 09:40:34-0600',mode:absolute,to:'2016-08-02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9" t="str">
            <v>N</v>
          </cell>
          <cell r="X69">
            <v>1</v>
          </cell>
          <cell r="Y69">
            <v>4.6699999999999998E-2</v>
          </cell>
          <cell r="Z69">
            <v>23.330500000000001</v>
          </cell>
          <cell r="AA69">
            <v>23.283799999999999</v>
          </cell>
          <cell r="AB69" t="e">
            <v>#N/A</v>
          </cell>
          <cell r="AC69" t="e">
            <v>#N/A</v>
          </cell>
          <cell r="AD69" t="str">
            <v>0157-02</v>
          </cell>
          <cell r="AE69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70">
          <cell r="A70" t="str">
            <v>158-02</v>
          </cell>
          <cell r="B70">
            <v>4017</v>
          </cell>
          <cell r="C70" t="str">
            <v>DE.1.0.7.0</v>
          </cell>
          <cell r="D70" t="str">
            <v>204:232975</v>
          </cell>
          <cell r="E70">
            <v>42584.484907407408</v>
          </cell>
          <cell r="F70">
            <v>42584.485798611109</v>
          </cell>
          <cell r="G70">
            <v>1</v>
          </cell>
          <cell r="H70" t="str">
            <v>204:167</v>
          </cell>
          <cell r="I70">
            <v>42584.513287037036</v>
          </cell>
          <cell r="J70">
            <v>0</v>
          </cell>
          <cell r="K70" t="str">
            <v>4017/4018</v>
          </cell>
          <cell r="L70" t="str">
            <v>ROCHA</v>
          </cell>
          <cell r="M70">
            <v>2.7488425927003846E-2</v>
          </cell>
          <cell r="N70">
            <v>39.583333334885538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https://search-rtdc-monitor-bjffxe2xuh6vdkpspy63sjmuny.us-east-1.es.amazonaws.com/_plugin/kibana/#/discover/Steve-Slow-Train-Analysis-(2080s-and-2083s)?_g=(refreshInterval:(display:Off,section:0,value:0),time:(from:'2016-08-02 10:38:16-0600',mode:absolute,to:'2016-08-02 13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0" t="str">
            <v>N</v>
          </cell>
          <cell r="X70">
            <v>1</v>
          </cell>
          <cell r="Y70">
            <v>23.297499999999999</v>
          </cell>
          <cell r="Z70">
            <v>1.67E-2</v>
          </cell>
          <cell r="AA70">
            <v>23.280799999999999</v>
          </cell>
          <cell r="AB70" t="e">
            <v>#N/A</v>
          </cell>
          <cell r="AC70" t="e">
            <v>#N/A</v>
          </cell>
          <cell r="AD70" t="str">
            <v>0158-02</v>
          </cell>
          <cell r="AE70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71">
          <cell r="A71" t="str">
            <v>159-02</v>
          </cell>
          <cell r="B71">
            <v>4016</v>
          </cell>
          <cell r="C71" t="str">
            <v>DE.1.0.7.0</v>
          </cell>
          <cell r="D71" t="str">
            <v>204:435</v>
          </cell>
          <cell r="E71">
            <v>42584.456018518518</v>
          </cell>
          <cell r="F71">
            <v>42584.457141203704</v>
          </cell>
          <cell r="G71">
            <v>1</v>
          </cell>
          <cell r="H71" t="str">
            <v>204:233325</v>
          </cell>
          <cell r="I71">
            <v>42584.484791666669</v>
          </cell>
          <cell r="J71">
            <v>0</v>
          </cell>
          <cell r="K71" t="str">
            <v>4015/4016</v>
          </cell>
          <cell r="L71" t="str">
            <v>BARTLETT</v>
          </cell>
          <cell r="M71">
            <v>2.7650462965539191E-2</v>
          </cell>
          <cell r="N71">
            <v>39.816666670376435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https://search-rtdc-monitor-bjffxe2xuh6vdkpspy63sjmuny.us-east-1.es.amazonaws.com/_plugin/kibana/#/discover/Steve-Slow-Train-Analysis-(2080s-and-2083s)?_g=(refreshInterval:(display:Off,section:0,value:0),time:(from:'2016-08-02 09:56:40-0600',mode:absolute,to:'2016-08-02 12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1" t="str">
            <v>N</v>
          </cell>
          <cell r="X71">
            <v>1</v>
          </cell>
          <cell r="Y71">
            <v>4.3499999999999997E-2</v>
          </cell>
          <cell r="Z71">
            <v>23.3325</v>
          </cell>
          <cell r="AA71">
            <v>23.288999999999998</v>
          </cell>
          <cell r="AB71" t="e">
            <v>#N/A</v>
          </cell>
          <cell r="AC71" t="e">
            <v>#N/A</v>
          </cell>
          <cell r="AD71" t="str">
            <v>0159-02</v>
          </cell>
          <cell r="AE71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72">
          <cell r="A72" t="str">
            <v>160-02</v>
          </cell>
          <cell r="B72">
            <v>4015</v>
          </cell>
          <cell r="C72" t="str">
            <v>DE.1.0.7.0</v>
          </cell>
          <cell r="D72" t="str">
            <v>204:233004</v>
          </cell>
          <cell r="E72">
            <v>42584.486481481479</v>
          </cell>
          <cell r="F72">
            <v>42584.487604166665</v>
          </cell>
          <cell r="G72">
            <v>1</v>
          </cell>
          <cell r="H72" t="str">
            <v>204:156</v>
          </cell>
          <cell r="I72">
            <v>42584.524328703701</v>
          </cell>
          <cell r="J72">
            <v>0</v>
          </cell>
          <cell r="K72" t="str">
            <v>4015/4016</v>
          </cell>
          <cell r="L72" t="str">
            <v>BARTLETT</v>
          </cell>
          <cell r="M72">
            <v>3.6724537036207039E-2</v>
          </cell>
          <cell r="N72">
            <v>52.883333332138136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https://search-rtdc-monitor-bjffxe2xuh6vdkpspy63sjmuny.us-east-1.es.amazonaws.com/_plugin/kibana/#/discover/Steve-Slow-Train-Analysis-(2080s-and-2083s)?_g=(refreshInterval:(display:Off,section:0,value:0),time:(from:'2016-08-02 10:40:32-0600',mode:absolute,to:'2016-08-02 13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2" t="str">
            <v>N</v>
          </cell>
          <cell r="X72">
            <v>1</v>
          </cell>
          <cell r="Y72">
            <v>23.3004</v>
          </cell>
          <cell r="Z72">
            <v>1.5599999999999999E-2</v>
          </cell>
          <cell r="AA72">
            <v>23.284800000000001</v>
          </cell>
          <cell r="AB72" t="e">
            <v>#N/A</v>
          </cell>
          <cell r="AC72" t="e">
            <v>#N/A</v>
          </cell>
          <cell r="AD72" t="str">
            <v>0160-02</v>
          </cell>
          <cell r="AE72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73">
          <cell r="A73" t="str">
            <v>161-02</v>
          </cell>
          <cell r="B73">
            <v>4020</v>
          </cell>
          <cell r="C73" t="str">
            <v>DE.1.0.7.0</v>
          </cell>
          <cell r="D73" t="str">
            <v>204:451</v>
          </cell>
          <cell r="E73">
            <v>42584.465231481481</v>
          </cell>
          <cell r="F73">
            <v>42584.466365740744</v>
          </cell>
          <cell r="G73">
            <v>1</v>
          </cell>
          <cell r="H73" t="str">
            <v>204:233301</v>
          </cell>
          <cell r="I73">
            <v>42584.494421296295</v>
          </cell>
          <cell r="J73">
            <v>0</v>
          </cell>
          <cell r="K73" t="str">
            <v>4019/4020</v>
          </cell>
          <cell r="L73" t="str">
            <v>STEWART</v>
          </cell>
          <cell r="M73">
            <v>2.8055555550963618E-2</v>
          </cell>
          <cell r="N73">
            <v>40.39999999338761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https://search-rtdc-monitor-bjffxe2xuh6vdkpspy63sjmuny.us-east-1.es.amazonaws.com/_plugin/kibana/#/discover/Steve-Slow-Train-Analysis-(2080s-and-2083s)?_g=(refreshInterval:(display:Off,section:0,value:0),time:(from:'2016-08-02 10:09:56-0600',mode:absolute,to:'2016-08-02 12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3" t="str">
            <v>N</v>
          </cell>
          <cell r="X73">
            <v>1</v>
          </cell>
          <cell r="Y73">
            <v>4.5100000000000001E-2</v>
          </cell>
          <cell r="Z73">
            <v>23.330100000000002</v>
          </cell>
          <cell r="AA73">
            <v>23.285</v>
          </cell>
          <cell r="AB73" t="e">
            <v>#N/A</v>
          </cell>
          <cell r="AC73" t="e">
            <v>#N/A</v>
          </cell>
          <cell r="AD73" t="str">
            <v>0161-02</v>
          </cell>
          <cell r="AE73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74">
          <cell r="A74" t="str">
            <v>162-02</v>
          </cell>
          <cell r="B74">
            <v>4019</v>
          </cell>
          <cell r="C74" t="str">
            <v>DE.1.0.7.0</v>
          </cell>
          <cell r="D74" t="str">
            <v>204:232990</v>
          </cell>
          <cell r="E74">
            <v>42584.503449074073</v>
          </cell>
          <cell r="F74">
            <v>42584.504571759258</v>
          </cell>
          <cell r="G74">
            <v>1</v>
          </cell>
          <cell r="H74" t="str">
            <v>204:152</v>
          </cell>
          <cell r="I74">
            <v>42584.537256944444</v>
          </cell>
          <cell r="J74">
            <v>0</v>
          </cell>
          <cell r="K74" t="str">
            <v>4019/4020</v>
          </cell>
          <cell r="L74" t="str">
            <v>STEWART</v>
          </cell>
          <cell r="M74">
            <v>3.2685185185982846E-2</v>
          </cell>
          <cell r="N74">
            <v>47.066666667815298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https://search-rtdc-monitor-bjffxe2xuh6vdkpspy63sjmuny.us-east-1.es.amazonaws.com/_plugin/kibana/#/discover/Steve-Slow-Train-Analysis-(2080s-and-2083s)?_g=(refreshInterval:(display:Off,section:0,value:0),time:(from:'2016-08-02 11:04:58-0600',mode:absolute,to:'2016-08-02 13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4" t="str">
            <v>N</v>
          </cell>
          <cell r="X74">
            <v>1</v>
          </cell>
          <cell r="Y74">
            <v>23.298999999999999</v>
          </cell>
          <cell r="Z74">
            <v>1.52E-2</v>
          </cell>
          <cell r="AA74">
            <v>23.283799999999999</v>
          </cell>
          <cell r="AB74" t="e">
            <v>#N/A</v>
          </cell>
          <cell r="AC74" t="e">
            <v>#N/A</v>
          </cell>
          <cell r="AD74" t="str">
            <v>0162-02</v>
          </cell>
          <cell r="AE74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75">
          <cell r="A75" t="str">
            <v>163-02</v>
          </cell>
          <cell r="B75">
            <v>4009</v>
          </cell>
          <cell r="C75" t="str">
            <v>DE.1.0.7.0</v>
          </cell>
          <cell r="D75" t="str">
            <v>204:488</v>
          </cell>
          <cell r="E75">
            <v>42584.476388888892</v>
          </cell>
          <cell r="F75">
            <v>42584.477523148147</v>
          </cell>
          <cell r="G75">
            <v>1</v>
          </cell>
          <cell r="H75" t="str">
            <v>204:233347</v>
          </cell>
          <cell r="I75">
            <v>42584.505150462966</v>
          </cell>
          <cell r="J75">
            <v>1</v>
          </cell>
          <cell r="K75" t="str">
            <v>4009/4010</v>
          </cell>
          <cell r="L75" t="str">
            <v>STORY</v>
          </cell>
          <cell r="M75">
            <v>2.7627314819255844E-2</v>
          </cell>
          <cell r="N75">
            <v>39.783333339728415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https://search-rtdc-monitor-bjffxe2xuh6vdkpspy63sjmuny.us-east-1.es.amazonaws.com/_plugin/kibana/#/discover/Steve-Slow-Train-Analysis-(2080s-and-2083s)?_g=(refreshInterval:(display:Off,section:0,value:0),time:(from:'2016-08-02 10:26:00-0600',mode:absolute,to:'2016-08-02 13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5" t="str">
            <v>N</v>
          </cell>
          <cell r="X75">
            <v>1</v>
          </cell>
          <cell r="Y75">
            <v>4.8800000000000003E-2</v>
          </cell>
          <cell r="Z75">
            <v>23.334700000000002</v>
          </cell>
          <cell r="AA75">
            <v>23.285900000000002</v>
          </cell>
          <cell r="AB75">
            <v>17867</v>
          </cell>
          <cell r="AC75" t="str">
            <v>PERMANENT SPEED RESTRICTION</v>
          </cell>
          <cell r="AD75" t="str">
            <v>0163-02</v>
          </cell>
          <cell r="AE75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76">
          <cell r="A76" t="str">
            <v>164-02</v>
          </cell>
          <cell r="B76">
            <v>4010</v>
          </cell>
          <cell r="C76" t="str">
            <v>DE.1.0.7.0</v>
          </cell>
          <cell r="D76" t="str">
            <v>204:233051</v>
          </cell>
          <cell r="E76">
            <v>42584.51295138889</v>
          </cell>
          <cell r="F76">
            <v>42584.514027777775</v>
          </cell>
          <cell r="G76">
            <v>1</v>
          </cell>
          <cell r="H76" t="str">
            <v>204:136</v>
          </cell>
          <cell r="I76">
            <v>42584.550937499997</v>
          </cell>
          <cell r="J76">
            <v>0</v>
          </cell>
          <cell r="K76" t="str">
            <v>4009/4010</v>
          </cell>
          <cell r="L76" t="str">
            <v>STORY</v>
          </cell>
          <cell r="M76">
            <v>3.6909722221025731E-2</v>
          </cell>
          <cell r="N76">
            <v>53.149999998277053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https://search-rtdc-monitor-bjffxe2xuh6vdkpspy63sjmuny.us-east-1.es.amazonaws.com/_plugin/kibana/#/discover/Steve-Slow-Train-Analysis-(2080s-and-2083s)?_g=(refreshInterval:(display:Off,section:0,value:0),time:(from:'2016-08-02 11:18:39-0600',mode:absolute,to:'2016-08-02 14:13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6" t="str">
            <v>N</v>
          </cell>
          <cell r="X76">
            <v>1</v>
          </cell>
          <cell r="Y76">
            <v>23.305099999999999</v>
          </cell>
          <cell r="Z76">
            <v>1.3599999999999999E-2</v>
          </cell>
          <cell r="AA76">
            <v>23.291499999999999</v>
          </cell>
          <cell r="AB76" t="e">
            <v>#N/A</v>
          </cell>
          <cell r="AC76" t="e">
            <v>#N/A</v>
          </cell>
          <cell r="AD76" t="str">
            <v>0164-02</v>
          </cell>
          <cell r="AE76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77">
          <cell r="A77" t="str">
            <v>165-02</v>
          </cell>
          <cell r="B77">
            <v>4011</v>
          </cell>
          <cell r="C77" t="str">
            <v>DE.1.0.7.0</v>
          </cell>
          <cell r="D77" t="str">
            <v>204:447</v>
          </cell>
          <cell r="E77">
            <v>42584.48474537037</v>
          </cell>
          <cell r="F77">
            <v>42584.485914351855</v>
          </cell>
          <cell r="G77">
            <v>1</v>
          </cell>
          <cell r="H77" t="str">
            <v>204:233334</v>
          </cell>
          <cell r="I77">
            <v>42584.514155092591</v>
          </cell>
          <cell r="J77">
            <v>0</v>
          </cell>
          <cell r="K77" t="str">
            <v>4011/4012</v>
          </cell>
          <cell r="L77" t="str">
            <v>NEWELL</v>
          </cell>
          <cell r="M77">
            <v>2.824074073578231E-2</v>
          </cell>
          <cell r="N77">
            <v>40.666666659526527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https://search-rtdc-monitor-bjffxe2xuh6vdkpspy63sjmuny.us-east-1.es.amazonaws.com/_plugin/kibana/#/discover/Steve-Slow-Train-Analysis-(2080s-and-2083s)?_g=(refreshInterval:(display:Off,section:0,value:0),time:(from:'2016-08-02 10:38:02-0600',mode:absolute,to:'2016-08-02 13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7" t="str">
            <v>N</v>
          </cell>
          <cell r="X77">
            <v>1</v>
          </cell>
          <cell r="Y77">
            <v>4.4699999999999997E-2</v>
          </cell>
          <cell r="Z77">
            <v>23.333400000000001</v>
          </cell>
          <cell r="AA77">
            <v>23.288700000000002</v>
          </cell>
          <cell r="AB77" t="e">
            <v>#N/A</v>
          </cell>
          <cell r="AC77" t="e">
            <v>#N/A</v>
          </cell>
          <cell r="AD77" t="str">
            <v>0165-02</v>
          </cell>
          <cell r="AE77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78">
          <cell r="A78" t="str">
            <v>166-02</v>
          </cell>
          <cell r="B78">
            <v>4012</v>
          </cell>
          <cell r="C78" t="str">
            <v>DE.1.0.7.0</v>
          </cell>
          <cell r="D78" t="str">
            <v>204:233007</v>
          </cell>
          <cell r="E78">
            <v>42584.518055555556</v>
          </cell>
          <cell r="F78">
            <v>42584.518935185188</v>
          </cell>
          <cell r="G78">
            <v>1</v>
          </cell>
          <cell r="H78" t="str">
            <v>204:143</v>
          </cell>
          <cell r="I78">
            <v>42584.559189814812</v>
          </cell>
          <cell r="J78">
            <v>0</v>
          </cell>
          <cell r="K78" t="str">
            <v>4011/4012</v>
          </cell>
          <cell r="L78" t="str">
            <v>NEWELL</v>
          </cell>
          <cell r="M78">
            <v>4.0254629624541849E-2</v>
          </cell>
          <cell r="N78">
            <v>57.966666659340262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https://search-rtdc-monitor-bjffxe2xuh6vdkpspy63sjmuny.us-east-1.es.amazonaws.com/_plugin/kibana/#/discover/Steve-Slow-Train-Analysis-(2080s-and-2083s)?_g=(refreshInterval:(display:Off,section:0,value:0),time:(from:'2016-08-02 11:26:00-0600',mode:absolute,to:'2016-08-02 14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8" t="str">
            <v>N</v>
          </cell>
          <cell r="X78">
            <v>1</v>
          </cell>
          <cell r="Y78">
            <v>23.300699999999999</v>
          </cell>
          <cell r="Z78">
            <v>1.43E-2</v>
          </cell>
          <cell r="AA78">
            <v>23.2864</v>
          </cell>
          <cell r="AB78" t="e">
            <v>#N/A</v>
          </cell>
          <cell r="AC78" t="e">
            <v>#N/A</v>
          </cell>
          <cell r="AD78" t="str">
            <v>0166-02</v>
          </cell>
          <cell r="AE78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79">
          <cell r="A79" t="str">
            <v>167-02</v>
          </cell>
          <cell r="B79">
            <v>4042</v>
          </cell>
          <cell r="C79" t="str">
            <v>DE.1.0.7.0</v>
          </cell>
          <cell r="D79" t="str">
            <v>204:455</v>
          </cell>
          <cell r="E79">
            <v>42584.497187499997</v>
          </cell>
          <cell r="F79">
            <v>42584.498530092591</v>
          </cell>
          <cell r="G79">
            <v>1</v>
          </cell>
          <cell r="H79" t="str">
            <v>204:233325</v>
          </cell>
          <cell r="I79">
            <v>42584.527662037035</v>
          </cell>
          <cell r="J79">
            <v>0</v>
          </cell>
          <cell r="K79" t="str">
            <v>4041/4042</v>
          </cell>
          <cell r="L79" t="str">
            <v>YOUNG</v>
          </cell>
          <cell r="M79">
            <v>2.9131944444088731E-2</v>
          </cell>
          <cell r="N79">
            <v>41.949999999487773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https://search-rtdc-monitor-bjffxe2xuh6vdkpspy63sjmuny.us-east-1.es.amazonaws.com/_plugin/kibana/#/discover/Steve-Slow-Train-Analysis-(2080s-and-2083s)?_g=(refreshInterval:(display:Off,section:0,value:0),time:(from:'2016-08-02 10:55:57-0600',mode:absolute,to:'2016-08-02 13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9" t="str">
            <v>N</v>
          </cell>
          <cell r="X79">
            <v>1</v>
          </cell>
          <cell r="Y79">
            <v>4.5499999999999999E-2</v>
          </cell>
          <cell r="Z79">
            <v>23.3325</v>
          </cell>
          <cell r="AA79">
            <v>23.286999999999999</v>
          </cell>
          <cell r="AB79" t="e">
            <v>#N/A</v>
          </cell>
          <cell r="AC79" t="e">
            <v>#N/A</v>
          </cell>
          <cell r="AD79" t="str">
            <v>0167-02</v>
          </cell>
          <cell r="AE79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80">
          <cell r="A80" t="str">
            <v>168-02</v>
          </cell>
          <cell r="B80">
            <v>4041</v>
          </cell>
          <cell r="C80" t="str">
            <v>DE.1.0.7.0</v>
          </cell>
          <cell r="D80" t="str">
            <v>204:233008</v>
          </cell>
          <cell r="E80">
            <v>42584.531539351854</v>
          </cell>
          <cell r="F80">
            <v>42584.534212962964</v>
          </cell>
          <cell r="G80">
            <v>3</v>
          </cell>
          <cell r="H80" t="str">
            <v>204:169</v>
          </cell>
          <cell r="I80">
            <v>42584.571944444448</v>
          </cell>
          <cell r="J80">
            <v>1</v>
          </cell>
          <cell r="K80" t="str">
            <v>4041/4042</v>
          </cell>
          <cell r="L80" t="str">
            <v>YOUNG</v>
          </cell>
          <cell r="M80">
            <v>3.7731481483206153E-2</v>
          </cell>
          <cell r="N80">
            <v>54.33333333581686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https://search-rtdc-monitor-bjffxe2xuh6vdkpspy63sjmuny.us-east-1.es.amazonaws.com/_plugin/kibana/#/discover/Steve-Slow-Train-Analysis-(2080s-and-2083s)?_g=(refreshInterval:(display:Off,section:0,value:0),time:(from:'2016-08-02 11:45:25-0600',mode:absolute,to:'2016-08-02 14:43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80" t="str">
            <v>N</v>
          </cell>
          <cell r="X80">
            <v>1</v>
          </cell>
          <cell r="Y80">
            <v>23.300799999999999</v>
          </cell>
          <cell r="Z80">
            <v>1.6899999999999998E-2</v>
          </cell>
          <cell r="AA80">
            <v>23.283899999999999</v>
          </cell>
          <cell r="AB80" t="e">
            <v>#N/A</v>
          </cell>
          <cell r="AC80" t="e">
            <v>#N/A</v>
          </cell>
          <cell r="AD80" t="str">
            <v>0168-02</v>
          </cell>
          <cell r="AE80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81">
          <cell r="A81" t="str">
            <v>169-02</v>
          </cell>
          <cell r="B81">
            <v>4014</v>
          </cell>
          <cell r="C81" t="str">
            <v>DE.1.0.7.0</v>
          </cell>
          <cell r="D81" t="str">
            <v>204:464</v>
          </cell>
          <cell r="E81">
            <v>42584.506793981483</v>
          </cell>
          <cell r="F81">
            <v>42584.508125</v>
          </cell>
          <cell r="G81">
            <v>1</v>
          </cell>
          <cell r="H81" t="str">
            <v>204:233289</v>
          </cell>
          <cell r="I81">
            <v>42584.536122685182</v>
          </cell>
          <cell r="J81">
            <v>1</v>
          </cell>
          <cell r="K81" t="str">
            <v>4013/4014</v>
          </cell>
          <cell r="L81" t="str">
            <v>MAYBERRY</v>
          </cell>
          <cell r="M81">
            <v>2.7997685181617271E-2</v>
          </cell>
          <cell r="N81">
            <v>40.31666666152887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https://search-rtdc-monitor-bjffxe2xuh6vdkpspy63sjmuny.us-east-1.es.amazonaws.com/_plugin/kibana/#/discover/Steve-Slow-Train-Analysis-(2080s-and-2083s)?_g=(refreshInterval:(display:Off,section:0,value:0),time:(from:'2016-08-02 11:09:47-0600',mode:absolute,to:'2016-08-02 13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1" t="str">
            <v>N</v>
          </cell>
          <cell r="X81">
            <v>1</v>
          </cell>
          <cell r="Y81">
            <v>4.6399999999999997E-2</v>
          </cell>
          <cell r="Z81">
            <v>23.328900000000001</v>
          </cell>
          <cell r="AA81">
            <v>23.282500000000002</v>
          </cell>
          <cell r="AB81">
            <v>42779</v>
          </cell>
          <cell r="AC81" t="str">
            <v>GRADE CROSSING</v>
          </cell>
          <cell r="AD81" t="str">
            <v>0169-02</v>
          </cell>
          <cell r="AE81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82">
          <cell r="A82" t="str">
            <v>170-02</v>
          </cell>
          <cell r="B82">
            <v>4013</v>
          </cell>
          <cell r="C82" t="str">
            <v>DE.1.0.7.0</v>
          </cell>
          <cell r="D82" t="str">
            <v>204:232963</v>
          </cell>
          <cell r="E82">
            <v>42584.537662037037</v>
          </cell>
          <cell r="F82">
            <v>42584.539004629631</v>
          </cell>
          <cell r="G82">
            <v>1</v>
          </cell>
          <cell r="H82" t="str">
            <v>204:141</v>
          </cell>
          <cell r="I82">
            <v>42584.580497685187</v>
          </cell>
          <cell r="J82">
            <v>1</v>
          </cell>
          <cell r="K82" t="str">
            <v>4013/4014</v>
          </cell>
          <cell r="L82" t="str">
            <v>MAYBERRY</v>
          </cell>
          <cell r="M82">
            <v>4.1493055556202307E-2</v>
          </cell>
          <cell r="N82">
            <v>59.750000000931323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https://search-rtdc-monitor-bjffxe2xuh6vdkpspy63sjmuny.us-east-1.es.amazonaws.com/_plugin/kibana/#/discover/Steve-Slow-Train-Analysis-(2080s-and-2083s)?_g=(refreshInterval:(display:Off,section:0,value:0),time:(from:'2016-08-02 11:54:14-0600',mode:absolute,to:'2016-08-02 14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2" t="str">
            <v>N</v>
          </cell>
          <cell r="X82">
            <v>1</v>
          </cell>
          <cell r="Y82">
            <v>23.296299999999999</v>
          </cell>
          <cell r="Z82">
            <v>1.41E-2</v>
          </cell>
          <cell r="AA82">
            <v>23.2822</v>
          </cell>
          <cell r="AB82">
            <v>191723</v>
          </cell>
          <cell r="AC82" t="str">
            <v>SIGNAL</v>
          </cell>
          <cell r="AD82" t="str">
            <v>0170-02</v>
          </cell>
          <cell r="AE82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83">
          <cell r="A83" t="str">
            <v>171-02</v>
          </cell>
          <cell r="B83">
            <v>4018</v>
          </cell>
          <cell r="C83" t="str">
            <v>DE.1.0.7.0</v>
          </cell>
          <cell r="D83" t="str">
            <v>204:460</v>
          </cell>
          <cell r="E83">
            <v>42584.518229166664</v>
          </cell>
          <cell r="F83">
            <v>42584.519409722219</v>
          </cell>
          <cell r="G83">
            <v>1</v>
          </cell>
          <cell r="H83" t="str">
            <v>204:233306</v>
          </cell>
          <cell r="I83">
            <v>42584.548692129632</v>
          </cell>
          <cell r="J83">
            <v>0</v>
          </cell>
          <cell r="K83" t="str">
            <v>4017/4018</v>
          </cell>
          <cell r="L83" t="str">
            <v>SWANSON</v>
          </cell>
          <cell r="M83">
            <v>2.9282407413120382E-2</v>
          </cell>
          <cell r="N83">
            <v>42.166666674893349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https://search-rtdc-monitor-bjffxe2xuh6vdkpspy63sjmuny.us-east-1.es.amazonaws.com/_plugin/kibana/#/discover/Steve-Slow-Train-Analysis-(2080s-and-2083s)?_g=(refreshInterval:(display:Off,section:0,value:0),time:(from:'2016-08-02 11:26:15-0600',mode:absolute,to:'2016-08-02 14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3" t="str">
            <v>N</v>
          </cell>
          <cell r="X83">
            <v>1</v>
          </cell>
          <cell r="Y83">
            <v>4.5999999999999999E-2</v>
          </cell>
          <cell r="Z83">
            <v>23.3306</v>
          </cell>
          <cell r="AA83">
            <v>23.284600000000001</v>
          </cell>
          <cell r="AB83" t="e">
            <v>#N/A</v>
          </cell>
          <cell r="AC83" t="e">
            <v>#N/A</v>
          </cell>
          <cell r="AD83" t="str">
            <v>0171-02</v>
          </cell>
          <cell r="AE83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84">
          <cell r="A84" t="str">
            <v>172-02</v>
          </cell>
          <cell r="B84">
            <v>4017</v>
          </cell>
          <cell r="C84" t="str">
            <v>DE.1.0.7.0</v>
          </cell>
          <cell r="D84" t="str">
            <v>204:232989</v>
          </cell>
          <cell r="E84">
            <v>42584.557592592595</v>
          </cell>
          <cell r="F84">
            <v>42584.559212962966</v>
          </cell>
          <cell r="G84">
            <v>2</v>
          </cell>
          <cell r="H84" t="str">
            <v>204:139</v>
          </cell>
          <cell r="I84">
            <v>42584.589479166665</v>
          </cell>
          <cell r="J84">
            <v>0</v>
          </cell>
          <cell r="K84" t="str">
            <v>4017/4018</v>
          </cell>
          <cell r="L84" t="str">
            <v>SWANSON</v>
          </cell>
          <cell r="M84">
            <v>3.0266203699284233E-2</v>
          </cell>
          <cell r="N84">
            <v>43.583333326969296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https://search-rtdc-monitor-bjffxe2xuh6vdkpspy63sjmuny.us-east-1.es.amazonaws.com/_plugin/kibana/#/discover/Steve-Slow-Train-Analysis-(2080s-and-2083s)?_g=(refreshInterval:(display:Off,section:0,value:0),time:(from:'2016-08-02 12:22:56-0600',mode:absolute,to:'2016-08-02 15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4" t="str">
            <v>N</v>
          </cell>
          <cell r="X84">
            <v>1</v>
          </cell>
          <cell r="Y84">
            <v>23.2989</v>
          </cell>
          <cell r="Z84">
            <v>1.3899999999999999E-2</v>
          </cell>
          <cell r="AA84">
            <v>23.285</v>
          </cell>
          <cell r="AB84" t="e">
            <v>#N/A</v>
          </cell>
          <cell r="AC84" t="e">
            <v>#N/A</v>
          </cell>
          <cell r="AD84" t="str">
            <v>0172-02</v>
          </cell>
          <cell r="AE84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85">
          <cell r="A85" t="str">
            <v>173-02</v>
          </cell>
          <cell r="B85">
            <v>4016</v>
          </cell>
          <cell r="C85" t="str">
            <v>DE.1.0.7.0</v>
          </cell>
          <cell r="D85" t="str">
            <v>204:451</v>
          </cell>
          <cell r="E85">
            <v>42584.526342592595</v>
          </cell>
          <cell r="F85">
            <v>42584.527430555558</v>
          </cell>
          <cell r="G85">
            <v>1</v>
          </cell>
          <cell r="H85" t="str">
            <v>204:233307</v>
          </cell>
          <cell r="I85">
            <v>42584.55914351852</v>
          </cell>
          <cell r="J85">
            <v>0</v>
          </cell>
          <cell r="K85" t="str">
            <v>4015/4016</v>
          </cell>
          <cell r="L85" t="str">
            <v>BARTLETT</v>
          </cell>
          <cell r="M85">
            <v>3.1712962962046731E-2</v>
          </cell>
          <cell r="N85">
            <v>45.666666665347293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https://search-rtdc-monitor-bjffxe2xuh6vdkpspy63sjmuny.us-east-1.es.amazonaws.com/_plugin/kibana/#/discover/Steve-Slow-Train-Analysis-(2080s-and-2083s)?_g=(refreshInterval:(display:Off,section:0,value:0),time:(from:'2016-08-02 11:37:56-0600',mode:absolute,to:'2016-08-02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5" t="str">
            <v>N</v>
          </cell>
          <cell r="X85">
            <v>1</v>
          </cell>
          <cell r="Y85">
            <v>4.5100000000000001E-2</v>
          </cell>
          <cell r="Z85">
            <v>23.3307</v>
          </cell>
          <cell r="AA85">
            <v>23.285599999999999</v>
          </cell>
          <cell r="AB85" t="e">
            <v>#N/A</v>
          </cell>
          <cell r="AC85" t="e">
            <v>#N/A</v>
          </cell>
          <cell r="AD85" t="str">
            <v>0173-02</v>
          </cell>
          <cell r="AE85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86">
          <cell r="A86" t="str">
            <v>174-02</v>
          </cell>
          <cell r="B86">
            <v>4015</v>
          </cell>
          <cell r="C86" t="str">
            <v>DE.1.0.7.0</v>
          </cell>
          <cell r="D86" t="str">
            <v>204:232980</v>
          </cell>
          <cell r="E86" t="str">
            <v>2016-08-02T13:30:02</v>
          </cell>
          <cell r="F86">
            <v>42584.570497685185</v>
          </cell>
          <cell r="G86">
            <v>1</v>
          </cell>
          <cell r="H86" t="str">
            <v>204:170</v>
          </cell>
          <cell r="I86">
            <v>42584.600995370369</v>
          </cell>
          <cell r="J86">
            <v>0</v>
          </cell>
          <cell r="K86" t="str">
            <v>4015/4016</v>
          </cell>
          <cell r="L86" t="str">
            <v>BARTLETT</v>
          </cell>
          <cell r="M86">
            <v>3.0497685183945578E-2</v>
          </cell>
          <cell r="N86">
            <v>43.916666664881632</v>
          </cell>
          <cell r="S86">
            <v>1</v>
          </cell>
          <cell r="T86" t="str">
            <v>Southbound</v>
          </cell>
          <cell r="U86">
            <v>12</v>
          </cell>
          <cell r="V86" t="e">
            <v>#VALUE!</v>
          </cell>
          <cell r="W86" t="str">
            <v>N</v>
          </cell>
          <cell r="X86">
            <v>1</v>
          </cell>
          <cell r="Y86">
            <v>23.297999999999998</v>
          </cell>
          <cell r="Z86">
            <v>1.7000000000000001E-2</v>
          </cell>
          <cell r="AA86">
            <v>23.280999999999999</v>
          </cell>
          <cell r="AB86" t="e">
            <v>#N/A</v>
          </cell>
          <cell r="AC86" t="e">
            <v>#N/A</v>
          </cell>
          <cell r="AD86" t="str">
            <v>0174-02</v>
          </cell>
          <cell r="AE86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87">
          <cell r="A87" t="str">
            <v>175-02</v>
          </cell>
          <cell r="B87">
            <v>4020</v>
          </cell>
          <cell r="C87" t="str">
            <v>DE.1.0.7.0</v>
          </cell>
          <cell r="D87" t="str">
            <v>204:469</v>
          </cell>
          <cell r="E87">
            <v>42584.5391087963</v>
          </cell>
          <cell r="F87">
            <v>42584.540798611109</v>
          </cell>
          <cell r="G87">
            <v>2</v>
          </cell>
          <cell r="H87" t="str">
            <v>204:233283</v>
          </cell>
          <cell r="I87">
            <v>42584.56890046296</v>
          </cell>
          <cell r="J87">
            <v>0</v>
          </cell>
          <cell r="K87" t="str">
            <v>4019/4020</v>
          </cell>
          <cell r="L87" t="str">
            <v>STEWART</v>
          </cell>
          <cell r="M87">
            <v>2.810185185080627E-2</v>
          </cell>
          <cell r="N87">
            <v>40.466666665161029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https://search-rtdc-monitor-bjffxe2xuh6vdkpspy63sjmuny.us-east-1.es.amazonaws.com/_plugin/kibana/#/discover/Steve-Slow-Train-Analysis-(2080s-and-2083s)?_g=(refreshInterval:(display:Off,section:0,value:0),time:(from:'2016-08-02 11:56:19-0600',mode:absolute,to:'2016-08-02 14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7" t="str">
            <v>N</v>
          </cell>
          <cell r="X87">
            <v>1</v>
          </cell>
          <cell r="Y87">
            <v>4.6899999999999997E-2</v>
          </cell>
          <cell r="Z87">
            <v>23.328299999999999</v>
          </cell>
          <cell r="AA87">
            <v>23.281399999999998</v>
          </cell>
          <cell r="AB87" t="e">
            <v>#N/A</v>
          </cell>
          <cell r="AC87" t="e">
            <v>#N/A</v>
          </cell>
          <cell r="AD87" t="str">
            <v>0175-02</v>
          </cell>
          <cell r="AE8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88">
          <cell r="A88" t="str">
            <v>176-02</v>
          </cell>
          <cell r="B88">
            <v>4019</v>
          </cell>
          <cell r="C88" t="str">
            <v>DE.1.0.7.0</v>
          </cell>
          <cell r="D88" t="str">
            <v>204:232977</v>
          </cell>
          <cell r="E88">
            <v>42584.5784375</v>
          </cell>
          <cell r="F88">
            <v>42584.57912037037</v>
          </cell>
          <cell r="G88">
            <v>0</v>
          </cell>
          <cell r="H88" t="str">
            <v>204:152</v>
          </cell>
          <cell r="I88">
            <v>42584.610069444447</v>
          </cell>
          <cell r="J88">
            <v>0</v>
          </cell>
          <cell r="K88" t="str">
            <v>4019/4020</v>
          </cell>
          <cell r="L88" t="str">
            <v>STEWART</v>
          </cell>
          <cell r="M88">
            <v>3.0949074076488614E-2</v>
          </cell>
          <cell r="N88">
            <v>44.566666670143604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https://search-rtdc-monitor-bjffxe2xuh6vdkpspy63sjmuny.us-east-1.es.amazonaws.com/_plugin/kibana/#/discover/Steve-Slow-Train-Analysis-(2080s-and-2083s)?_g=(refreshInterval:(display:Off,section:0,value:0),time:(from:'2016-08-02 12:52:57-0600',mode:absolute,to:'2016-08-02 15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1.52E-2</v>
          </cell>
          <cell r="AA88">
            <v>23.282499999999999</v>
          </cell>
          <cell r="AB88" t="e">
            <v>#N/A</v>
          </cell>
          <cell r="AC88" t="e">
            <v>#N/A</v>
          </cell>
          <cell r="AD88" t="str">
            <v>0176-02</v>
          </cell>
          <cell r="AE88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89">
          <cell r="A89" t="str">
            <v>177-02</v>
          </cell>
          <cell r="B89">
            <v>4009</v>
          </cell>
          <cell r="C89" t="str">
            <v>DE.1.0.7.0</v>
          </cell>
          <cell r="D89" t="str">
            <v>204:437</v>
          </cell>
          <cell r="E89">
            <v>42584.552245370367</v>
          </cell>
          <cell r="F89">
            <v>42584.553113425929</v>
          </cell>
          <cell r="G89">
            <v>1</v>
          </cell>
          <cell r="H89" t="str">
            <v>204:233349</v>
          </cell>
          <cell r="I89">
            <v>42584.580428240741</v>
          </cell>
          <cell r="J89">
            <v>2</v>
          </cell>
          <cell r="K89" t="str">
            <v>4009/4010</v>
          </cell>
          <cell r="L89" t="str">
            <v>STORY</v>
          </cell>
          <cell r="M89">
            <v>2.7314814811688848E-2</v>
          </cell>
          <cell r="N89">
            <v>39.333333328831941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https://search-rtdc-monitor-bjffxe2xuh6vdkpspy63sjmuny.us-east-1.es.amazonaws.com/_plugin/kibana/#/discover/Steve-Slow-Train-Analysis-(2080s-and-2083s)?_g=(refreshInterval:(display:Off,section:0,value:0),time:(from:'2016-08-02 12:15:14-0600',mode:absolute,to:'2016-08-02 14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9" t="str">
            <v>N</v>
          </cell>
          <cell r="X89">
            <v>1</v>
          </cell>
          <cell r="Y89">
            <v>4.3700000000000003E-2</v>
          </cell>
          <cell r="Z89">
            <v>23.334900000000001</v>
          </cell>
          <cell r="AA89">
            <v>23.2912</v>
          </cell>
          <cell r="AB89">
            <v>78349</v>
          </cell>
          <cell r="AC89" t="str">
            <v>GRADE CROSSING</v>
          </cell>
          <cell r="AD89" t="str">
            <v>0177-02</v>
          </cell>
          <cell r="AE89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90">
          <cell r="A90" t="str">
            <v>178-02</v>
          </cell>
          <cell r="B90">
            <v>4010</v>
          </cell>
          <cell r="C90" t="str">
            <v>DE.1.0.7.0</v>
          </cell>
          <cell r="D90" t="str">
            <v>204:127872</v>
          </cell>
          <cell r="E90">
            <v>42584.606874999998</v>
          </cell>
          <cell r="F90">
            <v>42584.608124999999</v>
          </cell>
          <cell r="G90">
            <v>1</v>
          </cell>
          <cell r="H90" t="str">
            <v>204:194</v>
          </cell>
          <cell r="I90">
            <v>42584.625439814816</v>
          </cell>
          <cell r="J90">
            <v>1</v>
          </cell>
          <cell r="K90" t="str">
            <v>4009/4010</v>
          </cell>
          <cell r="L90" t="str">
            <v>HAUSER</v>
          </cell>
          <cell r="M90">
            <v>1.7314814816927537E-2</v>
          </cell>
          <cell r="P90">
            <v>24.933333336375654</v>
          </cell>
          <cell r="R90" t="str">
            <v>Onboard in-route failure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https://search-rtdc-monitor-bjffxe2xuh6vdkpspy63sjmuny.us-east-1.es.amazonaws.com/_plugin/kibana/#/discover/Steve-Slow-Train-Analysis-(2080s-and-2083s)?_g=(refreshInterval:(display:Off,section:0,value:0),time:(from:'2016-08-02 13:33:54-0600',mode:absolute,to:'2016-08-02 16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0" t="str">
            <v>Y</v>
          </cell>
          <cell r="X90">
            <v>1</v>
          </cell>
          <cell r="Y90">
            <v>12.7872</v>
          </cell>
          <cell r="Z90">
            <v>1.9400000000000001E-2</v>
          </cell>
          <cell r="AA90">
            <v>12.767800000000001</v>
          </cell>
          <cell r="AB90" t="e">
            <v>#N/A</v>
          </cell>
          <cell r="AC90" t="e">
            <v>#N/A</v>
          </cell>
          <cell r="AD90" t="str">
            <v>0178-02</v>
          </cell>
          <cell r="AE90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91">
          <cell r="A91" t="str">
            <v>179-02</v>
          </cell>
          <cell r="B91">
            <v>4011</v>
          </cell>
          <cell r="C91" t="str">
            <v>DE.1.0.7.0</v>
          </cell>
          <cell r="D91" t="str">
            <v>204:462</v>
          </cell>
          <cell r="E91">
            <v>42584.560879629629</v>
          </cell>
          <cell r="F91">
            <v>42584.562106481484</v>
          </cell>
          <cell r="G91">
            <v>1</v>
          </cell>
          <cell r="H91" t="str">
            <v>204:233297</v>
          </cell>
          <cell r="I91">
            <v>42584.589699074073</v>
          </cell>
          <cell r="J91">
            <v>1</v>
          </cell>
          <cell r="K91" t="str">
            <v>4011/4012</v>
          </cell>
          <cell r="L91" t="str">
            <v>BONDS</v>
          </cell>
          <cell r="M91">
            <v>2.7592592588916887E-2</v>
          </cell>
          <cell r="N91">
            <v>39.733333328040317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https://search-rtdc-monitor-bjffxe2xuh6vdkpspy63sjmuny.us-east-1.es.amazonaws.com/_plugin/kibana/#/discover/Steve-Slow-Train-Analysis-(2080s-and-2083s)?_g=(refreshInterval:(display:Off,section:0,value:0),time:(from:'2016-08-02 12:27:40-0600',mode:absolute,to:'2016-08-02 15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1" t="str">
            <v>N</v>
          </cell>
          <cell r="X91">
            <v>1</v>
          </cell>
          <cell r="Y91">
            <v>4.6199999999999998E-2</v>
          </cell>
          <cell r="Z91">
            <v>23.329699999999999</v>
          </cell>
          <cell r="AA91">
            <v>23.2835</v>
          </cell>
          <cell r="AB91" t="e">
            <v>#N/A</v>
          </cell>
          <cell r="AC91" t="e">
            <v>#N/A</v>
          </cell>
          <cell r="AD91" t="str">
            <v>0179-02</v>
          </cell>
          <cell r="AE91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92">
          <cell r="A92" t="str">
            <v>180-02</v>
          </cell>
          <cell r="B92">
            <v>4012</v>
          </cell>
          <cell r="C92" t="str">
            <v>DE.1.0.7.0</v>
          </cell>
          <cell r="D92" t="str">
            <v>204:232996</v>
          </cell>
          <cell r="E92">
            <v>42584.593773148146</v>
          </cell>
          <cell r="F92">
            <v>42584.594780092593</v>
          </cell>
          <cell r="G92">
            <v>1</v>
          </cell>
          <cell r="H92" t="str">
            <v>204:147</v>
          </cell>
          <cell r="I92">
            <v>42584.630428240744</v>
          </cell>
          <cell r="J92">
            <v>0</v>
          </cell>
          <cell r="K92" t="str">
            <v>4011/4012</v>
          </cell>
          <cell r="L92" t="str">
            <v>BONDS</v>
          </cell>
          <cell r="M92">
            <v>3.5648148150357883E-2</v>
          </cell>
          <cell r="N92">
            <v>51.333333336515352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https://search-rtdc-monitor-bjffxe2xuh6vdkpspy63sjmuny.us-east-1.es.amazonaws.com/_plugin/kibana/#/discover/Steve-Slow-Train-Analysis-(2080s-and-2083s)?_g=(refreshInterval:(display:Off,section:0,value:0),time:(from:'2016-08-02 13:15:02-0600',mode:absolute,to:'2016-08-02 16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2" t="str">
            <v>N</v>
          </cell>
          <cell r="X92">
            <v>1</v>
          </cell>
          <cell r="Y92">
            <v>23.299600000000002</v>
          </cell>
          <cell r="Z92">
            <v>1.47E-2</v>
          </cell>
          <cell r="AA92">
            <v>23.2849</v>
          </cell>
          <cell r="AB92" t="e">
            <v>#N/A</v>
          </cell>
          <cell r="AC92" t="e">
            <v>#N/A</v>
          </cell>
          <cell r="AD92" t="str">
            <v>0180-02</v>
          </cell>
          <cell r="AE92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93">
          <cell r="A93" t="str">
            <v>181-02</v>
          </cell>
          <cell r="B93">
            <v>4042</v>
          </cell>
          <cell r="C93" t="str">
            <v>DE.1.0.7.0</v>
          </cell>
          <cell r="D93" t="str">
            <v>204:460</v>
          </cell>
          <cell r="E93">
            <v>42584.573310185187</v>
          </cell>
          <cell r="F93">
            <v>42584.574143518519</v>
          </cell>
          <cell r="G93">
            <v>1</v>
          </cell>
          <cell r="H93" t="str">
            <v>204:233334</v>
          </cell>
          <cell r="I93">
            <v>42584.601851851854</v>
          </cell>
          <cell r="J93">
            <v>0</v>
          </cell>
          <cell r="K93" t="str">
            <v>4041/4042</v>
          </cell>
          <cell r="L93" t="str">
            <v>YOUNG</v>
          </cell>
          <cell r="M93">
            <v>2.7708333334885538E-2</v>
          </cell>
          <cell r="N93">
            <v>39.900000002235174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https://search-rtdc-monitor-bjffxe2xuh6vdkpspy63sjmuny.us-east-1.es.amazonaws.com/_plugin/kibana/#/discover/Steve-Slow-Train-Analysis-(2080s-and-2083s)?_g=(refreshInterval:(display:Off,section:0,value:0),time:(from:'2016-08-02 12:45:34-0600',mode:absolute,to:'2016-08-02 15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3" t="str">
            <v>N</v>
          </cell>
          <cell r="X93">
            <v>1</v>
          </cell>
          <cell r="Y93">
            <v>4.5999999999999999E-2</v>
          </cell>
          <cell r="Z93">
            <v>23.333400000000001</v>
          </cell>
          <cell r="AA93">
            <v>23.287400000000002</v>
          </cell>
          <cell r="AB93" t="e">
            <v>#N/A</v>
          </cell>
          <cell r="AC93" t="e">
            <v>#N/A</v>
          </cell>
          <cell r="AD93" t="str">
            <v>0181-02</v>
          </cell>
          <cell r="AE9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94">
          <cell r="A94" t="str">
            <v>182-02</v>
          </cell>
          <cell r="B94">
            <v>4041</v>
          </cell>
          <cell r="C94" t="str">
            <v>DE.1.0.7.0</v>
          </cell>
          <cell r="D94" t="str">
            <v>204:232998</v>
          </cell>
          <cell r="E94">
            <v>42584.610208333332</v>
          </cell>
          <cell r="F94">
            <v>42584.611319444448</v>
          </cell>
          <cell r="G94">
            <v>1</v>
          </cell>
          <cell r="H94" t="str">
            <v>204:187</v>
          </cell>
          <cell r="I94">
            <v>42584.645370370374</v>
          </cell>
          <cell r="J94">
            <v>0</v>
          </cell>
          <cell r="K94" t="str">
            <v>4041/4042</v>
          </cell>
          <cell r="L94" t="str">
            <v>YOUNG</v>
          </cell>
          <cell r="M94">
            <v>3.4050925925839692E-2</v>
          </cell>
          <cell r="N94">
            <v>49.033333333209157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https://search-rtdc-monitor-bjffxe2xuh6vdkpspy63sjmuny.us-east-1.es.amazonaws.com/_plugin/kibana/#/discover/Steve-Slow-Train-Analysis-(2080s-and-2083s)?_g=(refreshInterval:(display:Off,section:0,value:0),time:(from:'2016-08-02 13:38:42-0600',mode:absolute,to:'2016-08-02 16:29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4" t="str">
            <v>N</v>
          </cell>
          <cell r="X94">
            <v>1</v>
          </cell>
          <cell r="Y94">
            <v>23.299800000000001</v>
          </cell>
          <cell r="Z94">
            <v>1.8700000000000001E-2</v>
          </cell>
          <cell r="AA94">
            <v>23.281100000000002</v>
          </cell>
          <cell r="AB94" t="e">
            <v>#N/A</v>
          </cell>
          <cell r="AC94" t="e">
            <v>#N/A</v>
          </cell>
          <cell r="AD94" t="str">
            <v>0182-02</v>
          </cell>
          <cell r="AE9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95">
          <cell r="A95" t="str">
            <v>183-02</v>
          </cell>
          <cell r="B95">
            <v>4014</v>
          </cell>
          <cell r="C95" t="str">
            <v>DE.1.0.7.0</v>
          </cell>
          <cell r="D95" t="str">
            <v>204:455</v>
          </cell>
          <cell r="E95">
            <v>42584.581932870373</v>
          </cell>
          <cell r="F95">
            <v>42584.583136574074</v>
          </cell>
          <cell r="G95">
            <v>1</v>
          </cell>
          <cell r="H95" t="str">
            <v>204:233314</v>
          </cell>
          <cell r="I95">
            <v>42584.610046296293</v>
          </cell>
          <cell r="J95">
            <v>0</v>
          </cell>
          <cell r="K95" t="str">
            <v>4013/4014</v>
          </cell>
          <cell r="L95" t="str">
            <v>OUN</v>
          </cell>
          <cell r="M95">
            <v>2.6909722218988463E-2</v>
          </cell>
          <cell r="N95">
            <v>38.749999995343387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https://search-rtdc-monitor-bjffxe2xuh6vdkpspy63sjmuny.us-east-1.es.amazonaws.com/_plugin/kibana/#/discover/Steve-Slow-Train-Analysis-(2080s-and-2083s)?_g=(refreshInterval:(display:Off,section:0,value:0),time:(from:'2016-08-02 12:57:59-0600',mode:absolute,to:'2016-08-02 15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5" t="str">
            <v>N</v>
          </cell>
          <cell r="X95">
            <v>1</v>
          </cell>
          <cell r="Y95">
            <v>4.5499999999999999E-2</v>
          </cell>
          <cell r="Z95">
            <v>23.331399999999999</v>
          </cell>
          <cell r="AA95">
            <v>23.285899999999998</v>
          </cell>
          <cell r="AB95" t="e">
            <v>#N/A</v>
          </cell>
          <cell r="AC95" t="e">
            <v>#N/A</v>
          </cell>
          <cell r="AD95" t="str">
            <v>0183-02</v>
          </cell>
          <cell r="AE95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96">
          <cell r="A96" t="str">
            <v>184-02</v>
          </cell>
          <cell r="B96">
            <v>4013</v>
          </cell>
          <cell r="C96" t="str">
            <v>DE.1.0.7.0</v>
          </cell>
          <cell r="D96" t="str">
            <v>204:233011</v>
          </cell>
          <cell r="E96">
            <v>42584.611712962964</v>
          </cell>
          <cell r="F96">
            <v>42584.61309027778</v>
          </cell>
          <cell r="G96">
            <v>1</v>
          </cell>
          <cell r="H96" t="str">
            <v>204:145</v>
          </cell>
          <cell r="I96">
            <v>42584.651770833334</v>
          </cell>
          <cell r="J96">
            <v>1</v>
          </cell>
          <cell r="K96" t="str">
            <v>4013/4014</v>
          </cell>
          <cell r="L96" t="str">
            <v>OUN</v>
          </cell>
          <cell r="M96">
            <v>3.8680555553582963E-2</v>
          </cell>
          <cell r="N96">
            <v>55.699999997159466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https://search-rtdc-monitor-bjffxe2xuh6vdkpspy63sjmuny.us-east-1.es.amazonaws.com/_plugin/kibana/#/discover/Steve-Slow-Train-Analysis-(2080s-and-2083s)?_g=(refreshInterval:(display:Off,section:0,value:0),time:(from:'2016-08-02 13:40:52-0600',mode:absolute,to:'2016-08-02 16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6" t="str">
            <v>N</v>
          </cell>
          <cell r="X96">
            <v>1</v>
          </cell>
          <cell r="Y96">
            <v>23.301100000000002</v>
          </cell>
          <cell r="Z96">
            <v>1.4500000000000001E-2</v>
          </cell>
          <cell r="AA96">
            <v>23.2866</v>
          </cell>
          <cell r="AB96">
            <v>103800</v>
          </cell>
          <cell r="AC96" t="str">
            <v>GRADE CROSSING</v>
          </cell>
          <cell r="AD96" t="str">
            <v>0184-02</v>
          </cell>
          <cell r="AE96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97">
          <cell r="A97" t="str">
            <v>185-02</v>
          </cell>
          <cell r="B97">
            <v>4018</v>
          </cell>
          <cell r="C97" t="str">
            <v>DE.1.0.7.0</v>
          </cell>
          <cell r="D97" t="str">
            <v>204:455</v>
          </cell>
          <cell r="E97">
            <v>42584.591562499998</v>
          </cell>
          <cell r="F97">
            <v>42584.592743055553</v>
          </cell>
          <cell r="G97">
            <v>1</v>
          </cell>
          <cell r="H97" t="str">
            <v>204:233286</v>
          </cell>
          <cell r="I97">
            <v>42584.623425925929</v>
          </cell>
          <cell r="J97">
            <v>0</v>
          </cell>
          <cell r="K97" t="str">
            <v>4017/4018</v>
          </cell>
          <cell r="L97" t="str">
            <v>SWANSON</v>
          </cell>
          <cell r="M97">
            <v>3.0682870376040228E-2</v>
          </cell>
          <cell r="N97">
            <v>44.183333341497928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https://search-rtdc-monitor-bjffxe2xuh6vdkpspy63sjmuny.us-east-1.es.amazonaws.com/_plugin/kibana/#/discover/Steve-Slow-Train-Analysis-(2080s-and-2083s)?_g=(refreshInterval:(display:Off,section:0,value:0),time:(from:'2016-08-02 13:11:51-0600',mode:absolute,to:'2016-08-02 15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23.328600000000002</v>
          </cell>
          <cell r="AA97">
            <v>23.283100000000001</v>
          </cell>
          <cell r="AB97" t="e">
            <v>#N/A</v>
          </cell>
          <cell r="AC97" t="e">
            <v>#N/A</v>
          </cell>
          <cell r="AD97" t="str">
            <v>0185-02</v>
          </cell>
          <cell r="AE97" t="str">
    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    </cell>
        </row>
        <row r="98">
          <cell r="A98" t="str">
            <v>186-02</v>
          </cell>
          <cell r="B98">
            <v>4017</v>
          </cell>
          <cell r="C98" t="str">
            <v>DE.1.0.7.0</v>
          </cell>
          <cell r="D98" t="str">
            <v>204:232969</v>
          </cell>
          <cell r="E98">
            <v>42584.629421296297</v>
          </cell>
          <cell r="F98">
            <v>42584.630335648151</v>
          </cell>
          <cell r="G98">
            <v>1</v>
          </cell>
          <cell r="H98" t="str">
            <v>204:1181</v>
          </cell>
          <cell r="I98">
            <v>42584.663032407407</v>
          </cell>
          <cell r="J98">
            <v>0</v>
          </cell>
          <cell r="K98" t="str">
            <v>4017/4018</v>
          </cell>
          <cell r="L98" t="str">
            <v>SWANSON</v>
          </cell>
          <cell r="M98">
            <v>3.269675925548654E-2</v>
          </cell>
          <cell r="N98">
            <v>47.083333327900618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https://search-rtdc-monitor-bjffxe2xuh6vdkpspy63sjmuny.us-east-1.es.amazonaws.com/_plugin/kibana/#/discover/Steve-Slow-Train-Analysis-(2080s-and-2083s)?_g=(refreshInterval:(display:Off,section:0,value:0),time:(from:'2016-08-02 14:06:22-0600',mode:absolute,to:'2016-08-02 16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8" t="str">
            <v>N</v>
          </cell>
          <cell r="X98">
            <v>1</v>
          </cell>
          <cell r="Y98">
            <v>23.296900000000001</v>
          </cell>
          <cell r="Z98">
            <v>0.1181</v>
          </cell>
          <cell r="AA98">
            <v>23.178800000000003</v>
          </cell>
          <cell r="AB98" t="e">
            <v>#N/A</v>
          </cell>
          <cell r="AC98" t="e">
            <v>#N/A</v>
          </cell>
          <cell r="AD98" t="str">
            <v>0186-02</v>
          </cell>
          <cell r="AE98" t="str">
            <v>aws s3 cp s3://rtdc.mdm.uploadarchive/RTDC4017/2016-08-02/ "%USERPROFILE%\AppData\Local\Temp\OnboardLogs"\RTDC4017\2016-08-02 --recursive &amp; "%USERPROFILE%\Documents\GitHub\mrs-test-scripts\Headless Mode &amp; Sideloading\WalkAndUnGZ.bat" "%USERPROFILE%\AppData\Local\Temp\OnboardLogs"\RTDC4017\2016-08-02 &amp; 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</v>
          </cell>
        </row>
        <row r="99">
          <cell r="A99" t="str">
            <v>187-02</v>
          </cell>
          <cell r="B99">
            <v>4016</v>
          </cell>
          <cell r="C99" t="str">
            <v>DE.1.0.7.0</v>
          </cell>
          <cell r="D99" t="str">
            <v>204:484</v>
          </cell>
          <cell r="E99">
            <v>42584.602210648147</v>
          </cell>
          <cell r="F99">
            <v>42584.603229166663</v>
          </cell>
          <cell r="G99">
            <v>1</v>
          </cell>
          <cell r="H99" t="str">
            <v>204:233291</v>
          </cell>
          <cell r="I99">
            <v>42584.630648148152</v>
          </cell>
          <cell r="J99">
            <v>0</v>
          </cell>
          <cell r="K99" t="str">
            <v>4015/4016</v>
          </cell>
          <cell r="L99" t="str">
            <v>BARTLETT</v>
          </cell>
          <cell r="M99">
            <v>2.7418981488153804E-2</v>
          </cell>
          <cell r="N99">
            <v>39.483333342941478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https://search-rtdc-monitor-bjffxe2xuh6vdkpspy63sjmuny.us-east-1.es.amazonaws.com/_plugin/kibana/#/discover/Steve-Slow-Train-Analysis-(2080s-and-2083s)?_g=(refreshInterval:(display:Off,section:0,value:0),time:(from:'2016-08-02 13:27:11-0600',mode:absolute,to:'2016-08-02 16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9" t="str">
            <v>N</v>
          </cell>
          <cell r="X99">
            <v>1</v>
          </cell>
          <cell r="Y99">
            <v>4.8399999999999999E-2</v>
          </cell>
          <cell r="Z99">
            <v>23.3291</v>
          </cell>
          <cell r="AA99">
            <v>23.2807</v>
          </cell>
          <cell r="AB99" t="e">
            <v>#N/A</v>
          </cell>
          <cell r="AC99" t="e">
            <v>#N/A</v>
          </cell>
          <cell r="AD99" t="str">
            <v>0187-02</v>
          </cell>
          <cell r="AE99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00">
          <cell r="A100" t="str">
            <v>188-02</v>
          </cell>
          <cell r="B100">
            <v>4015</v>
          </cell>
          <cell r="C100" t="str">
            <v>DE.1.0.7.0</v>
          </cell>
          <cell r="D100" t="str">
            <v>204:232987</v>
          </cell>
          <cell r="E100">
            <v>42584.638749999998</v>
          </cell>
          <cell r="F100">
            <v>42584.639699074076</v>
          </cell>
          <cell r="G100">
            <v>1</v>
          </cell>
          <cell r="H100" t="str">
            <v>204:4286</v>
          </cell>
          <cell r="I100">
            <v>42584.668969907405</v>
          </cell>
          <cell r="J100">
            <v>0</v>
          </cell>
          <cell r="K100" t="str">
            <v>4015/4016</v>
          </cell>
          <cell r="L100" t="str">
            <v>BARTLETT</v>
          </cell>
          <cell r="M100">
            <v>2.9270833329064772E-2</v>
          </cell>
          <cell r="N100">
            <v>42.149999993853271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https://search-rtdc-monitor-bjffxe2xuh6vdkpspy63sjmuny.us-east-1.es.amazonaws.com/_plugin/kibana/#/discover/Steve-Slow-Train-Analysis-(2080s-and-2083s)?_g=(refreshInterval:(display:Off,section:0,value:0),time:(from:'2016-08-02 14:19:48-0600',mode:absolute,to:'2016-08-02 17:03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0" t="str">
            <v>Y</v>
          </cell>
          <cell r="X100">
            <v>1</v>
          </cell>
          <cell r="Y100">
            <v>23.2987</v>
          </cell>
          <cell r="Z100">
            <v>0.42859999999999998</v>
          </cell>
          <cell r="AA100">
            <v>22.870100000000001</v>
          </cell>
          <cell r="AB100">
            <v>4102</v>
          </cell>
          <cell r="AC100" t="str">
            <v>SWITCH UNKNOWN</v>
          </cell>
          <cell r="AD100" t="str">
            <v>0188-02</v>
          </cell>
          <cell r="AE100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01">
          <cell r="A101" t="str">
            <v>189-02</v>
          </cell>
          <cell r="B101">
            <v>4020</v>
          </cell>
          <cell r="C101" t="str">
            <v>DE.1.0.7.0</v>
          </cell>
          <cell r="D101" t="str">
            <v>204:458</v>
          </cell>
          <cell r="E101">
            <v>42584.612175925926</v>
          </cell>
          <cell r="F101">
            <v>42584.613321759258</v>
          </cell>
          <cell r="G101">
            <v>1</v>
          </cell>
          <cell r="H101" t="str">
            <v>204:233337</v>
          </cell>
          <cell r="I101">
            <v>42584.642048611109</v>
          </cell>
          <cell r="J101">
            <v>0</v>
          </cell>
          <cell r="K101" t="str">
            <v>4019/4020</v>
          </cell>
          <cell r="L101" t="str">
            <v>STEWART</v>
          </cell>
          <cell r="M101">
            <v>2.8726851851388346E-2</v>
          </cell>
          <cell r="N101">
            <v>41.366666665999219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https://search-rtdc-monitor-bjffxe2xuh6vdkpspy63sjmuny.us-east-1.es.amazonaws.com/_plugin/kibana/#/discover/Steve-Slow-Train-Analysis-(2080s-and-2083s)?_g=(refreshInterval:(display:Off,section:0,value:0),time:(from:'2016-08-02 13:41:32-0600',mode:absolute,to:'2016-08-02 16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1" t="str">
            <v>N</v>
          </cell>
          <cell r="X101">
            <v>1</v>
          </cell>
          <cell r="Y101">
            <v>4.58E-2</v>
          </cell>
          <cell r="Z101">
            <v>23.3337</v>
          </cell>
          <cell r="AA101">
            <v>23.2879</v>
          </cell>
          <cell r="AB101" t="e">
            <v>#N/A</v>
          </cell>
          <cell r="AC101" t="e">
            <v>#N/A</v>
          </cell>
          <cell r="AD101" t="str">
            <v>0189-02</v>
          </cell>
          <cell r="AE101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02">
          <cell r="A102" t="str">
            <v>190-02</v>
          </cell>
          <cell r="B102">
            <v>4019</v>
          </cell>
          <cell r="C102" t="str">
            <v>DE.1.0.7.0</v>
          </cell>
          <cell r="D102" t="str">
            <v>204:232977</v>
          </cell>
          <cell r="E102">
            <v>42584.648680555554</v>
          </cell>
          <cell r="F102">
            <v>42584.649583333332</v>
          </cell>
          <cell r="G102">
            <v>1</v>
          </cell>
          <cell r="H102" t="str">
            <v>204:167</v>
          </cell>
          <cell r="I102">
            <v>42584.682650462964</v>
          </cell>
          <cell r="J102">
            <v>0</v>
          </cell>
          <cell r="K102" t="str">
            <v>4019/4020</v>
          </cell>
          <cell r="L102" t="str">
            <v>STEWART</v>
          </cell>
          <cell r="M102">
            <v>3.3067129632399883E-2</v>
          </cell>
          <cell r="N102">
            <v>47.616666670655832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https://search-rtdc-monitor-bjffxe2xuh6vdkpspy63sjmuny.us-east-1.es.amazonaws.com/_plugin/kibana/#/discover/Steve-Slow-Train-Analysis-(2080s-and-2083s)?_g=(refreshInterval:(display:Off,section:0,value:0),time:(from:'2016-08-02 14:34:06-0600',mode:absolute,to:'2016-08-02 17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2" t="str">
            <v>N</v>
          </cell>
          <cell r="X102">
            <v>1</v>
          </cell>
          <cell r="Y102">
            <v>23.297699999999999</v>
          </cell>
          <cell r="Z102">
            <v>1.67E-2</v>
          </cell>
          <cell r="AA102">
            <v>23.280999999999999</v>
          </cell>
          <cell r="AB102" t="e">
            <v>#N/A</v>
          </cell>
          <cell r="AC102" t="e">
            <v>#N/A</v>
          </cell>
          <cell r="AD102" t="str">
            <v>0190-02</v>
          </cell>
          <cell r="AE102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03">
          <cell r="A103" t="str">
            <v>191-02</v>
          </cell>
          <cell r="B103">
            <v>4009</v>
          </cell>
          <cell r="C103" t="str">
            <v>DE.1.0.7.0</v>
          </cell>
          <cell r="D103" t="str">
            <v>204:498</v>
          </cell>
          <cell r="E103">
            <v>42584.626620370371</v>
          </cell>
          <cell r="F103">
            <v>42584.627581018518</v>
          </cell>
          <cell r="G103">
            <v>1</v>
          </cell>
          <cell r="H103" t="str">
            <v>204:233346</v>
          </cell>
          <cell r="I103">
            <v>42584.657534722224</v>
          </cell>
          <cell r="J103">
            <v>0</v>
          </cell>
          <cell r="K103" t="str">
            <v>4009/4010</v>
          </cell>
          <cell r="L103" t="str">
            <v>STORY</v>
          </cell>
          <cell r="M103">
            <v>2.9953703706269152E-2</v>
          </cell>
          <cell r="N103">
            <v>43.13333333702758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https://search-rtdc-monitor-bjffxe2xuh6vdkpspy63sjmuny.us-east-1.es.amazonaws.com/_plugin/kibana/#/discover/Steve-Slow-Train-Analysis-(2080s-and-2083s)?_g=(refreshInterval:(display:Off,section:0,value:0),time:(from:'2016-08-02 14:02:20-0600',mode:absolute,to:'2016-08-02 16:46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3" t="str">
            <v>N</v>
          </cell>
          <cell r="X103">
            <v>1</v>
          </cell>
          <cell r="Y103">
            <v>4.9799999999999997E-2</v>
          </cell>
          <cell r="Z103">
            <v>23.334599999999998</v>
          </cell>
          <cell r="AA103">
            <v>23.284799999999997</v>
          </cell>
          <cell r="AB103" t="e">
            <v>#N/A</v>
          </cell>
          <cell r="AC103" t="e">
            <v>#N/A</v>
          </cell>
          <cell r="AD103" t="str">
            <v>0191-02</v>
          </cell>
          <cell r="AE103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04">
          <cell r="A104" t="str">
            <v>192-02</v>
          </cell>
          <cell r="B104">
            <v>4010</v>
          </cell>
          <cell r="C104" t="str">
            <v>DE.1.0.7.0</v>
          </cell>
          <cell r="D104" t="str">
            <v>204:233049</v>
          </cell>
          <cell r="E104">
            <v>42584.658738425926</v>
          </cell>
          <cell r="F104">
            <v>42584.660254629627</v>
          </cell>
          <cell r="G104">
            <v>2</v>
          </cell>
          <cell r="H104" t="str">
            <v>204:147</v>
          </cell>
          <cell r="I104">
            <v>42584.695486111108</v>
          </cell>
          <cell r="J104">
            <v>0</v>
          </cell>
          <cell r="K104" t="str">
            <v>4009/4010</v>
          </cell>
          <cell r="L104" t="str">
            <v>STORY</v>
          </cell>
          <cell r="M104">
            <v>3.5231481480877846E-2</v>
          </cell>
          <cell r="N104">
            <v>50.733333332464099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https://search-rtdc-monitor-bjffxe2xuh6vdkpspy63sjmuny.us-east-1.es.amazonaws.com/_plugin/kibana/#/discover/Steve-Slow-Train-Analysis-(2080s-and-2083s)?_g=(refreshInterval:(display:Off,section:0,value:0),time:(from:'2016-08-02 14:48:35-0600',mode:absolute,to:'2016-08-02 17:41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4" t="str">
            <v>N</v>
          </cell>
          <cell r="X104">
            <v>1</v>
          </cell>
          <cell r="Y104">
            <v>23.3049</v>
          </cell>
          <cell r="Z104">
            <v>1.47E-2</v>
          </cell>
          <cell r="AA104">
            <v>23.290199999999999</v>
          </cell>
          <cell r="AB104" t="e">
            <v>#N/A</v>
          </cell>
          <cell r="AC104" t="e">
            <v>#N/A</v>
          </cell>
          <cell r="AD104" t="str">
            <v>0192-02</v>
          </cell>
          <cell r="AE104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05">
          <cell r="A105" t="str">
            <v>193-02</v>
          </cell>
          <cell r="B105">
            <v>4011</v>
          </cell>
          <cell r="C105" t="str">
            <v>DE.1.0.7.0</v>
          </cell>
          <cell r="D105" t="str">
            <v>204:446</v>
          </cell>
          <cell r="E105">
            <v>42584.632094907407</v>
          </cell>
          <cell r="F105">
            <v>42584.633055555554</v>
          </cell>
          <cell r="G105">
            <v>1</v>
          </cell>
          <cell r="H105" t="str">
            <v>204:233289</v>
          </cell>
          <cell r="I105">
            <v>42584.660995370374</v>
          </cell>
          <cell r="J105">
            <v>0</v>
          </cell>
          <cell r="K105" t="str">
            <v>4011/4012</v>
          </cell>
          <cell r="L105" t="str">
            <v>BONDS</v>
          </cell>
          <cell r="M105">
            <v>2.7939814819546882E-2</v>
          </cell>
          <cell r="N105">
            <v>40.23333334014751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https://search-rtdc-monitor-bjffxe2xuh6vdkpspy63sjmuny.us-east-1.es.amazonaws.com/_plugin/kibana/#/discover/Steve-Slow-Train-Analysis-(2080s-and-2083s)?_g=(refreshInterval:(display:Off,section:0,value:0),time:(from:'2016-08-02 14:10:13-0600',mode:absolute,to:'2016-08-02 16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5" t="str">
            <v>N</v>
          </cell>
          <cell r="X105">
            <v>1</v>
          </cell>
          <cell r="Y105">
            <v>4.4600000000000001E-2</v>
          </cell>
          <cell r="Z105">
            <v>23.328900000000001</v>
          </cell>
          <cell r="AA105">
            <v>23.284300000000002</v>
          </cell>
          <cell r="AB105" t="e">
            <v>#N/A</v>
          </cell>
          <cell r="AC105" t="e">
            <v>#N/A</v>
          </cell>
          <cell r="AD105" t="str">
            <v>0193-02</v>
          </cell>
          <cell r="AE105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106">
          <cell r="A106" t="str">
            <v>194-02</v>
          </cell>
          <cell r="B106">
            <v>4012</v>
          </cell>
          <cell r="C106" t="str">
            <v>DE.1.0.7.0</v>
          </cell>
          <cell r="D106" t="str">
            <v>204:232998</v>
          </cell>
          <cell r="E106">
            <v>42584.665555555555</v>
          </cell>
          <cell r="F106">
            <v>42584.667500000003</v>
          </cell>
          <cell r="G106">
            <v>2</v>
          </cell>
          <cell r="H106" t="str">
            <v>204:152</v>
          </cell>
          <cell r="I106">
            <v>42584.703576388885</v>
          </cell>
          <cell r="J106">
            <v>0</v>
          </cell>
          <cell r="K106" t="str">
            <v>4011/4012</v>
          </cell>
          <cell r="L106" t="str">
            <v>BONDS</v>
          </cell>
          <cell r="M106">
            <v>3.6076388882065658E-2</v>
          </cell>
          <cell r="N106">
            <v>51.949999990174547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https://search-rtdc-monitor-bjffxe2xuh6vdkpspy63sjmuny.us-east-1.es.amazonaws.com/_plugin/kibana/#/discover/Steve-Slow-Train-Analysis-(2080s-and-2083s)?_g=(refreshInterval:(display:Off,section:0,value:0),time:(from:'2016-08-02 14:58:24-0600',mode:absolute,to:'2016-08-02 17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6" t="str">
            <v>N</v>
          </cell>
          <cell r="X106">
            <v>1</v>
          </cell>
          <cell r="Y106">
            <v>23.299800000000001</v>
          </cell>
          <cell r="Z106">
            <v>1.52E-2</v>
          </cell>
          <cell r="AA106">
            <v>23.284600000000001</v>
          </cell>
          <cell r="AB106" t="e">
            <v>#N/A</v>
          </cell>
          <cell r="AC106" t="e">
            <v>#N/A</v>
          </cell>
          <cell r="AD106" t="str">
            <v>0194-02</v>
          </cell>
          <cell r="AE106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107">
          <cell r="A107" t="str">
            <v>195-02</v>
          </cell>
          <cell r="B107">
            <v>4042</v>
          </cell>
          <cell r="C107" t="str">
            <v>DE.1.0.7.0</v>
          </cell>
          <cell r="D107" t="str">
            <v>204:498</v>
          </cell>
          <cell r="E107">
            <v>42584.646469907406</v>
          </cell>
          <cell r="F107">
            <v>42584.647199074076</v>
          </cell>
          <cell r="G107">
            <v>1</v>
          </cell>
          <cell r="H107" t="str">
            <v>204:233314</v>
          </cell>
          <cell r="I107">
            <v>42584.673946759256</v>
          </cell>
          <cell r="J107">
            <v>0</v>
          </cell>
          <cell r="K107" t="str">
            <v>4041/4042</v>
          </cell>
          <cell r="L107" t="str">
            <v>YOUNG</v>
          </cell>
          <cell r="M107">
            <v>2.6747685180453118E-2</v>
          </cell>
          <cell r="N107">
            <v>38.51666665985249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https://search-rtdc-monitor-bjffxe2xuh6vdkpspy63sjmuny.us-east-1.es.amazonaws.com/_plugin/kibana/#/discover/Steve-Slow-Train-Analysis-(2080s-and-2083s)?_g=(refreshInterval:(display:Off,section:0,value:0),time:(from:'2016-08-02 14:30:55-0600',mode:absolute,to:'2016-08-02 17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7" t="str">
            <v>N</v>
          </cell>
          <cell r="X107">
            <v>1</v>
          </cell>
          <cell r="Y107">
            <v>4.9799999999999997E-2</v>
          </cell>
          <cell r="Z107">
            <v>23.331399999999999</v>
          </cell>
          <cell r="AA107">
            <v>23.281599999999997</v>
          </cell>
          <cell r="AB107" t="e">
            <v>#N/A</v>
          </cell>
          <cell r="AC107" t="e">
            <v>#N/A</v>
          </cell>
          <cell r="AD107" t="str">
            <v>0195-02</v>
          </cell>
          <cell r="AE107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08">
          <cell r="A108" t="str">
            <v>196-02</v>
          </cell>
          <cell r="B108">
            <v>4041</v>
          </cell>
          <cell r="C108" t="str">
            <v>DE.1.0.7.0</v>
          </cell>
          <cell r="D108" t="str">
            <v>204:233010</v>
          </cell>
          <cell r="E108">
            <v>42584.677928240744</v>
          </cell>
          <cell r="F108">
            <v>42584.678749999999</v>
          </cell>
          <cell r="G108">
            <v>1</v>
          </cell>
          <cell r="H108" t="str">
            <v>204:156</v>
          </cell>
          <cell r="I108">
            <v>42584.71292824074</v>
          </cell>
          <cell r="J108">
            <v>1</v>
          </cell>
          <cell r="K108" t="str">
            <v>4041/4042</v>
          </cell>
          <cell r="L108" t="str">
            <v>YOUNG</v>
          </cell>
          <cell r="M108">
            <v>3.4178240741312038E-2</v>
          </cell>
          <cell r="N108">
            <v>49.216666667489335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https://search-rtdc-monitor-bjffxe2xuh6vdkpspy63sjmuny.us-east-1.es.amazonaws.com/_plugin/kibana/#/discover/Steve-Slow-Train-Analysis-(2080s-and-2083s)?_g=(refreshInterval:(display:Off,section:0,value:0),time:(from:'2016-08-02 15:16:13-0600',mode:absolute,to:'2016-08-02 18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8" t="str">
            <v>N</v>
          </cell>
          <cell r="X108">
            <v>1</v>
          </cell>
          <cell r="Y108">
            <v>23.300999999999998</v>
          </cell>
          <cell r="Z108">
            <v>1.5599999999999999E-2</v>
          </cell>
          <cell r="AA108">
            <v>23.285399999999999</v>
          </cell>
          <cell r="AB108" t="e">
            <v>#N/A</v>
          </cell>
          <cell r="AC108" t="e">
            <v>#N/A</v>
          </cell>
          <cell r="AD108" t="str">
            <v>0196-02</v>
          </cell>
          <cell r="AE108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09">
          <cell r="A109" t="str">
            <v>197-02</v>
          </cell>
          <cell r="B109">
            <v>4014</v>
          </cell>
          <cell r="C109" t="str">
            <v>DE.1.0.7.0</v>
          </cell>
          <cell r="D109" t="str">
            <v>204:446</v>
          </cell>
          <cell r="E109">
            <v>42584.653634259259</v>
          </cell>
          <cell r="F109">
            <v>42584.654629629629</v>
          </cell>
          <cell r="G109">
            <v>1</v>
          </cell>
          <cell r="H109" t="str">
            <v>204:233291</v>
          </cell>
          <cell r="I109">
            <v>42584.683229166665</v>
          </cell>
          <cell r="J109">
            <v>0</v>
          </cell>
          <cell r="K109" t="str">
            <v>4013/4014</v>
          </cell>
          <cell r="L109" t="str">
            <v>OUN</v>
          </cell>
          <cell r="M109">
            <v>2.8599537035916001E-2</v>
          </cell>
          <cell r="N109">
            <v>41.183333331719041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https://search-rtdc-monitor-bjffxe2xuh6vdkpspy63sjmuny.us-east-1.es.amazonaws.com/_plugin/kibana/#/discover/Steve-Slow-Train-Analysis-(2080s-and-2083s)?_g=(refreshInterval:(display:Off,section:0,value:0),time:(from:'2016-08-02 14:41:14-0600',mode:absolute,to:'2016-08-02 17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9" t="str">
            <v>N</v>
          </cell>
          <cell r="X109">
            <v>1</v>
          </cell>
          <cell r="Y109">
            <v>4.4600000000000001E-2</v>
          </cell>
          <cell r="Z109">
            <v>23.3291</v>
          </cell>
          <cell r="AA109">
            <v>23.284500000000001</v>
          </cell>
          <cell r="AB109" t="e">
            <v>#N/A</v>
          </cell>
          <cell r="AC109" t="e">
            <v>#N/A</v>
          </cell>
          <cell r="AD109" t="str">
            <v>0197-02</v>
          </cell>
          <cell r="AE109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110">
          <cell r="A110" t="str">
            <v>198-02</v>
          </cell>
          <cell r="B110">
            <v>4013</v>
          </cell>
          <cell r="C110" t="str">
            <v>DE.1.0.7.0</v>
          </cell>
          <cell r="D110" t="str">
            <v>204:232961</v>
          </cell>
          <cell r="E110">
            <v>42584.693020833336</v>
          </cell>
          <cell r="F110">
            <v>42584.69390046296</v>
          </cell>
          <cell r="G110">
            <v>1</v>
          </cell>
          <cell r="H110" t="str">
            <v>204:165</v>
          </cell>
          <cell r="I110">
            <v>42584.724004629628</v>
          </cell>
          <cell r="J110">
            <v>0</v>
          </cell>
          <cell r="K110" t="str">
            <v>4013/4014</v>
          </cell>
          <cell r="L110" t="str">
            <v>OUN</v>
          </cell>
          <cell r="M110">
            <v>3.0104166668024845E-2</v>
          </cell>
          <cell r="N110">
            <v>43.350000001955777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https://search-rtdc-monitor-bjffxe2xuh6vdkpspy63sjmuny.us-east-1.es.amazonaws.com/_plugin/kibana/#/discover/Steve-Slow-Train-Analysis-(2080s-and-2083s)?_g=(refreshInterval:(display:Off,section:0,value:0),time:(from:'2016-08-02 15:37:57-0600',mode:absolute,to:'2016-08-02 18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0" t="str">
            <v>N</v>
          </cell>
          <cell r="X110">
            <v>1</v>
          </cell>
          <cell r="Y110">
            <v>23.296099999999999</v>
          </cell>
          <cell r="Z110">
            <v>1.6500000000000001E-2</v>
          </cell>
          <cell r="AA110">
            <v>23.279599999999999</v>
          </cell>
          <cell r="AB110" t="e">
            <v>#N/A</v>
          </cell>
          <cell r="AC110" t="e">
            <v>#N/A</v>
          </cell>
          <cell r="AD110" t="str">
            <v>0198-02</v>
          </cell>
          <cell r="AE110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11">
          <cell r="A111" t="str">
            <v>199-02</v>
          </cell>
          <cell r="B111">
            <v>4025</v>
          </cell>
          <cell r="C111" t="str">
            <v>DE.1.0.7.0</v>
          </cell>
          <cell r="D111" t="str">
            <v>204:455</v>
          </cell>
          <cell r="E111">
            <v>42584.664837962962</v>
          </cell>
          <cell r="F111">
            <v>42584.669293981482</v>
          </cell>
          <cell r="G111">
            <v>6</v>
          </cell>
          <cell r="H111" t="str">
            <v>204:233295</v>
          </cell>
          <cell r="I111">
            <v>42584.699652777781</v>
          </cell>
          <cell r="J111">
            <v>0</v>
          </cell>
          <cell r="K111" t="str">
            <v>4025/4026</v>
          </cell>
          <cell r="L111" t="str">
            <v>SWANSON</v>
          </cell>
          <cell r="M111">
            <v>3.0358796298969537E-2</v>
          </cell>
          <cell r="N111">
            <v>43.716666670516133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https://search-rtdc-monitor-bjffxe2xuh6vdkpspy63sjmuny.us-east-1.es.amazonaws.com/_plugin/kibana/#/discover/Steve-Slow-Train-Analysis-(2080s-and-2083s)?_g=(refreshInterval:(display:Off,section:0,value:0),time:(from:'2016-08-02 14:57:22-0600',mode:absolute,to:'2016-08-02 17:47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1" t="str">
            <v>N</v>
          </cell>
          <cell r="X111">
            <v>1</v>
          </cell>
          <cell r="Y111">
            <v>4.5499999999999999E-2</v>
          </cell>
          <cell r="Z111">
            <v>23.329499999999999</v>
          </cell>
          <cell r="AA111">
            <v>23.283999999999999</v>
          </cell>
          <cell r="AB111" t="e">
            <v>#N/A</v>
          </cell>
          <cell r="AC111" t="e">
            <v>#N/A</v>
          </cell>
          <cell r="AD111" t="str">
            <v>0199-02</v>
          </cell>
          <cell r="AE111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12">
          <cell r="A112" t="str">
            <v>200-02</v>
          </cell>
          <cell r="B112">
            <v>4026</v>
          </cell>
          <cell r="C112" t="str">
            <v>DE.1.0.7.0</v>
          </cell>
          <cell r="D112" t="str">
            <v>204:232976</v>
          </cell>
          <cell r="E112">
            <v>42584.702349537038</v>
          </cell>
          <cell r="F112">
            <v>42584.703969907408</v>
          </cell>
          <cell r="G112">
            <v>2</v>
          </cell>
          <cell r="H112" t="str">
            <v>204:160</v>
          </cell>
          <cell r="I112">
            <v>42584.734236111108</v>
          </cell>
          <cell r="J112">
            <v>1</v>
          </cell>
          <cell r="K112" t="str">
            <v>4025/4026</v>
          </cell>
          <cell r="L112" t="str">
            <v>SWANSON</v>
          </cell>
          <cell r="M112">
            <v>3.0266203699284233E-2</v>
          </cell>
          <cell r="N112">
            <v>43.583333326969296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https://search-rtdc-monitor-bjffxe2xuh6vdkpspy63sjmuny.us-east-1.es.amazonaws.com/_plugin/kibana/#/discover/Steve-Slow-Train-Analysis-(2080s-and-2083s)?_g=(refreshInterval:(display:Off,section:0,value:0),time:(from:'2016-08-02 15:51:23-0600',mode:absolute,to:'2016-08-02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2" t="str">
            <v>N</v>
          </cell>
          <cell r="X112">
            <v>1</v>
          </cell>
          <cell r="Y112">
            <v>23.297599999999999</v>
          </cell>
          <cell r="Z112">
            <v>1.6E-2</v>
          </cell>
          <cell r="AA112">
            <v>23.281600000000001</v>
          </cell>
          <cell r="AB112" t="e">
            <v>#N/A</v>
          </cell>
          <cell r="AC112" t="e">
            <v>#N/A</v>
          </cell>
          <cell r="AD112" t="str">
            <v>0200-02</v>
          </cell>
          <cell r="AE112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13">
          <cell r="A113" t="str">
            <v>201-02</v>
          </cell>
          <cell r="B113">
            <v>4016</v>
          </cell>
          <cell r="C113" t="str">
            <v>DE.1.0.7.0</v>
          </cell>
          <cell r="D113" t="str">
            <v>204:469</v>
          </cell>
          <cell r="E113">
            <v>42584.674189814818</v>
          </cell>
          <cell r="F113">
            <v>42584.675196759257</v>
          </cell>
          <cell r="G113">
            <v>1</v>
          </cell>
          <cell r="H113" t="str">
            <v>204:233284</v>
          </cell>
          <cell r="I113">
            <v>42584.703287037039</v>
          </cell>
          <cell r="J113">
            <v>1</v>
          </cell>
          <cell r="K113" t="str">
            <v>4015/4016</v>
          </cell>
          <cell r="L113" t="str">
            <v>BARTLETT</v>
          </cell>
          <cell r="M113">
            <v>2.8090277781302575E-2</v>
          </cell>
          <cell r="N113">
            <v>40.450000005075708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https://search-rtdc-monitor-bjffxe2xuh6vdkpspy63sjmuny.us-east-1.es.amazonaws.com/_plugin/kibana/#/discover/Steve-Slow-Train-Analysis-(2080s-and-2083s)?_g=(refreshInterval:(display:Off,section:0,value:0),time:(from:'2016-08-02 15:10:50-0600',mode:absolute,to:'2016-08-02 17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3" t="str">
            <v>N</v>
          </cell>
          <cell r="X113">
            <v>1</v>
          </cell>
          <cell r="Y113">
            <v>4.6899999999999997E-2</v>
          </cell>
          <cell r="Z113">
            <v>23.328399999999998</v>
          </cell>
          <cell r="AA113">
            <v>23.281499999999998</v>
          </cell>
          <cell r="AB113" t="e">
            <v>#N/A</v>
          </cell>
          <cell r="AC113" t="e">
            <v>#N/A</v>
          </cell>
          <cell r="AD113" t="str">
            <v>0201-02</v>
          </cell>
          <cell r="AE113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14">
          <cell r="A114" t="str">
            <v>202-02</v>
          </cell>
          <cell r="B114">
            <v>4015</v>
          </cell>
          <cell r="C114" t="str">
            <v>DE.1.0.7.0</v>
          </cell>
          <cell r="D114" t="str">
            <v>204:232952</v>
          </cell>
          <cell r="E114">
            <v>42584.705555555556</v>
          </cell>
          <cell r="F114">
            <v>42584.706597222219</v>
          </cell>
          <cell r="G114">
            <v>1</v>
          </cell>
          <cell r="H114" t="str">
            <v>204:152</v>
          </cell>
          <cell r="I114">
            <v>42584.74490740741</v>
          </cell>
          <cell r="J114">
            <v>0</v>
          </cell>
          <cell r="K114" t="str">
            <v>4015/4016</v>
          </cell>
          <cell r="L114" t="str">
            <v>BARTLETT</v>
          </cell>
          <cell r="M114">
            <v>3.8310185191221535E-2</v>
          </cell>
          <cell r="N114">
            <v>55.166666675359011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https://search-rtdc-monitor-bjffxe2xuh6vdkpspy63sjmuny.us-east-1.es.amazonaws.com/_plugin/kibana/#/discover/Steve-Slow-Train-Analysis-(2080s-and-2083s)?_g=(refreshInterval:(display:Off,section:0,value:0),time:(from:'2016-08-02 15:56:00-0600',mode:absolute,to:'2016-08-02 18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4" t="str">
            <v>N</v>
          </cell>
          <cell r="X114">
            <v>1</v>
          </cell>
          <cell r="Y114">
            <v>23.295200000000001</v>
          </cell>
          <cell r="Z114">
            <v>1.52E-2</v>
          </cell>
          <cell r="AA114">
            <v>23.28</v>
          </cell>
          <cell r="AB114" t="e">
            <v>#N/A</v>
          </cell>
          <cell r="AC114" t="e">
            <v>#N/A</v>
          </cell>
          <cell r="AD114" t="str">
            <v>0202-02</v>
          </cell>
          <cell r="AE114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15">
          <cell r="A115" t="str">
            <v>203-02</v>
          </cell>
          <cell r="B115">
            <v>4020</v>
          </cell>
          <cell r="C115" t="str">
            <v>DE.1.0.7.0</v>
          </cell>
          <cell r="D115" t="str">
            <v>204:440</v>
          </cell>
          <cell r="E115">
            <v>42584.685416666667</v>
          </cell>
          <cell r="F115">
            <v>42584.686388888891</v>
          </cell>
          <cell r="G115">
            <v>1</v>
          </cell>
          <cell r="H115" t="str">
            <v>204:233293</v>
          </cell>
          <cell r="I115">
            <v>42584.713553240741</v>
          </cell>
          <cell r="J115">
            <v>0</v>
          </cell>
          <cell r="K115" t="str">
            <v>4019/4020</v>
          </cell>
          <cell r="L115" t="str">
            <v>STEWART</v>
          </cell>
          <cell r="M115">
            <v>2.7164351849933155E-2</v>
          </cell>
          <cell r="N115">
            <v>39.116666663903743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https://search-rtdc-monitor-bjffxe2xuh6vdkpspy63sjmuny.us-east-1.es.amazonaws.com/_plugin/kibana/#/discover/Steve-Slow-Train-Analysis-(2080s-and-2083s)?_g=(refreshInterval:(display:Off,section:0,value:0),time:(from:'2016-08-02 15:27:00-0600',mode:absolute,to:'2016-08-02 18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5" t="str">
            <v>N</v>
          </cell>
          <cell r="X115">
            <v>1</v>
          </cell>
          <cell r="Y115">
            <v>4.3999999999999997E-2</v>
          </cell>
          <cell r="Z115">
            <v>23.3293</v>
          </cell>
          <cell r="AA115">
            <v>23.285299999999999</v>
          </cell>
          <cell r="AB115" t="e">
            <v>#N/A</v>
          </cell>
          <cell r="AC115" t="e">
            <v>#N/A</v>
          </cell>
          <cell r="AD115" t="str">
            <v>0203-02</v>
          </cell>
          <cell r="AE11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16">
          <cell r="A116" t="str">
            <v>204-02</v>
          </cell>
          <cell r="B116">
            <v>4019</v>
          </cell>
          <cell r="C116" t="str">
            <v>DE.1.0.7.0</v>
          </cell>
          <cell r="D116" t="str">
            <v>204:232979</v>
          </cell>
          <cell r="E116">
            <v>42584.723912037036</v>
          </cell>
          <cell r="F116">
            <v>42584.724849537037</v>
          </cell>
          <cell r="G116">
            <v>1</v>
          </cell>
          <cell r="H116" t="str">
            <v>204:154</v>
          </cell>
          <cell r="I116">
            <v>42584.755416666667</v>
          </cell>
          <cell r="J116">
            <v>0</v>
          </cell>
          <cell r="K116" t="str">
            <v>4019/4020</v>
          </cell>
          <cell r="L116" t="str">
            <v>STEWART</v>
          </cell>
          <cell r="M116">
            <v>3.0567129630071577E-2</v>
          </cell>
          <cell r="N116">
            <v>44.01666666730307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https://search-rtdc-monitor-bjffxe2xuh6vdkpspy63sjmuny.us-east-1.es.amazonaws.com/_plugin/kibana/#/discover/Steve-Slow-Train-Analysis-(2080s-and-2083s)?_g=(refreshInterval:(display:Off,section:0,value:0),time:(from:'2016-08-02 16:22:26-0600',mode:absolute,to:'2016-08-02 19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6" t="str">
            <v>N</v>
          </cell>
          <cell r="X116">
            <v>1</v>
          </cell>
          <cell r="Y116">
            <v>23.297899999999998</v>
          </cell>
          <cell r="Z116">
            <v>1.54E-2</v>
          </cell>
          <cell r="AA116">
            <v>23.282499999999999</v>
          </cell>
          <cell r="AB116" t="e">
            <v>#N/A</v>
          </cell>
          <cell r="AC116" t="e">
            <v>#N/A</v>
          </cell>
          <cell r="AD116" t="str">
            <v>0204-02</v>
          </cell>
          <cell r="AE11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17">
          <cell r="A117" t="str">
            <v>205-02</v>
          </cell>
          <cell r="B117">
            <v>4009</v>
          </cell>
          <cell r="C117" t="str">
            <v>DE.1.0.7.0</v>
          </cell>
          <cell r="D117" t="str">
            <v>204:444</v>
          </cell>
          <cell r="E117">
            <v>42584.698344907411</v>
          </cell>
          <cell r="F117">
            <v>42584.699108796296</v>
          </cell>
          <cell r="G117">
            <v>1</v>
          </cell>
          <cell r="H117" t="str">
            <v>204:233332</v>
          </cell>
          <cell r="I117">
            <v>42584.724814814814</v>
          </cell>
          <cell r="J117">
            <v>0</v>
          </cell>
          <cell r="K117" t="str">
            <v>4009/4010</v>
          </cell>
          <cell r="L117" t="str">
            <v>STORY</v>
          </cell>
          <cell r="M117">
            <v>2.5706018517666962E-2</v>
          </cell>
          <cell r="N117">
            <v>37.016666665440425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https://search-rtdc-monitor-bjffxe2xuh6vdkpspy63sjmuny.us-east-1.es.amazonaws.com/_plugin/kibana/#/discover/Steve-Slow-Train-Analysis-(2080s-and-2083s)?_g=(refreshInterval:(display:Off,section:0,value:0),time:(from:'2016-08-02 15:45:37-0600',mode:absolute,to:'2016-08-02 18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7" t="str">
            <v>N</v>
          </cell>
          <cell r="X117">
            <v>1</v>
          </cell>
          <cell r="Y117">
            <v>4.4400000000000002E-2</v>
          </cell>
          <cell r="Z117">
            <v>23.333200000000001</v>
          </cell>
          <cell r="AA117">
            <v>23.288800000000002</v>
          </cell>
          <cell r="AB117" t="e">
            <v>#N/A</v>
          </cell>
          <cell r="AC117" t="e">
            <v>#N/A</v>
          </cell>
          <cell r="AD117" t="str">
            <v>0205-02</v>
          </cell>
          <cell r="AE11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18">
          <cell r="A118" t="str">
            <v>206-02</v>
          </cell>
          <cell r="B118">
            <v>4010</v>
          </cell>
          <cell r="C118" t="str">
            <v>DE.1.0.7.0</v>
          </cell>
          <cell r="D118" t="str">
            <v>204:233017</v>
          </cell>
          <cell r="E118">
            <v>42584.732800925929</v>
          </cell>
          <cell r="F118">
            <v>42584.736944444441</v>
          </cell>
          <cell r="G118">
            <v>5</v>
          </cell>
          <cell r="H118" t="str">
            <v>204:139</v>
          </cell>
          <cell r="I118">
            <v>42584.767314814817</v>
          </cell>
          <cell r="J118">
            <v>0</v>
          </cell>
          <cell r="K118" t="str">
            <v>4009/4010</v>
          </cell>
          <cell r="L118" t="str">
            <v>STORY</v>
          </cell>
          <cell r="M118">
            <v>3.0370370375749189E-2</v>
          </cell>
          <cell r="N118">
            <v>43.733333341078833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https://search-rtdc-monitor-bjffxe2xuh6vdkpspy63sjmuny.us-east-1.es.amazonaws.com/_plugin/kibana/#/discover/Steve-Slow-Train-Analysis-(2080s-and-2083s)?_g=(refreshInterval:(display:Off,section:0,value:0),time:(from:'2016-08-02 16:35:14-0600',mode:absolute,to:'2016-08-02 19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8" t="str">
            <v>N</v>
          </cell>
          <cell r="X118">
            <v>1</v>
          </cell>
          <cell r="Y118">
            <v>23.3017</v>
          </cell>
          <cell r="Z118">
            <v>1.3899999999999999E-2</v>
          </cell>
          <cell r="AA118">
            <v>23.287800000000001</v>
          </cell>
          <cell r="AB118" t="e">
            <v>#N/A</v>
          </cell>
          <cell r="AC118" t="e">
            <v>#N/A</v>
          </cell>
          <cell r="AD118" t="str">
            <v>0206-02</v>
          </cell>
          <cell r="AE11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19">
          <cell r="A119" t="str">
            <v>207-02</v>
          </cell>
          <cell r="B119">
            <v>4011</v>
          </cell>
          <cell r="C119" t="str">
            <v>DE.1.0.7.0</v>
          </cell>
          <cell r="D119" t="str">
            <v>204:444</v>
          </cell>
          <cell r="E119">
            <v>42584.705150462964</v>
          </cell>
          <cell r="F119">
            <v>42584.706342592595</v>
          </cell>
          <cell r="G119">
            <v>1</v>
          </cell>
          <cell r="H119" t="str">
            <v>204:233355</v>
          </cell>
          <cell r="I119">
            <v>42584.735173611109</v>
          </cell>
          <cell r="J119">
            <v>0</v>
          </cell>
          <cell r="K119" t="str">
            <v>4011/4012</v>
          </cell>
          <cell r="L119" t="str">
            <v>BONDS</v>
          </cell>
          <cell r="M119">
            <v>2.8831018513301387E-2</v>
          </cell>
          <cell r="N119">
            <v>41.516666659153998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https://search-rtdc-monitor-bjffxe2xuh6vdkpspy63sjmuny.us-east-1.es.amazonaws.com/_plugin/kibana/#/discover/Steve-Slow-Train-Analysis-(2080s-and-2083s)?_g=(refreshInterval:(display:Off,section:0,value:0),time:(from:'2016-08-02 15:55:25-0600',mode:absolute,to:'2016-08-02 18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9" t="str">
            <v>N</v>
          </cell>
          <cell r="X119">
            <v>1</v>
          </cell>
          <cell r="Y119">
            <v>4.4400000000000002E-2</v>
          </cell>
          <cell r="Z119">
            <v>23.3355</v>
          </cell>
          <cell r="AA119">
            <v>23.2911</v>
          </cell>
          <cell r="AB119" t="e">
            <v>#N/A</v>
          </cell>
          <cell r="AC119" t="e">
            <v>#N/A</v>
          </cell>
          <cell r="AD119" t="str">
            <v>0207-02</v>
          </cell>
          <cell r="AE119" t="str">
    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    </cell>
        </row>
        <row r="120">
          <cell r="A120" t="str">
            <v>208-02</v>
          </cell>
          <cell r="B120">
            <v>4012</v>
          </cell>
          <cell r="C120" t="str">
            <v>DE.1.0.7.0</v>
          </cell>
          <cell r="D120" t="str">
            <v>204:233004</v>
          </cell>
          <cell r="E120">
            <v>42584.742962962962</v>
          </cell>
          <cell r="F120">
            <v>42584.743877314817</v>
          </cell>
          <cell r="G120">
            <v>1</v>
          </cell>
          <cell r="H120" t="str">
            <v>204:138</v>
          </cell>
          <cell r="I120">
            <v>42584.776331018518</v>
          </cell>
          <cell r="J120">
            <v>0</v>
          </cell>
          <cell r="K120" t="str">
            <v>4011/4012</v>
          </cell>
          <cell r="L120" t="str">
            <v>BONDS</v>
          </cell>
          <cell r="M120">
            <v>3.2453703701321501E-2</v>
          </cell>
          <cell r="N120">
            <v>46.733333329902962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https://search-rtdc-monitor-bjffxe2xuh6vdkpspy63sjmuny.us-east-1.es.amazonaws.com/_plugin/kibana/#/discover/Steve-Slow-Train-Analysis-(2080s-and-2083s)?_g=(refreshInterval:(display:Off,section:0,value:0),time:(from:'2016-08-02 16:49:52-0600',mode:absolute,to:'2016-08-02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0" t="str">
            <v>N</v>
          </cell>
          <cell r="X120">
            <v>1</v>
          </cell>
          <cell r="Y120">
            <v>23.3004</v>
          </cell>
          <cell r="Z120">
            <v>1.38E-2</v>
          </cell>
          <cell r="AA120">
            <v>23.2866</v>
          </cell>
          <cell r="AB120" t="e">
            <v>#N/A</v>
          </cell>
          <cell r="AC120" t="e">
            <v>#N/A</v>
          </cell>
          <cell r="AD120" t="str">
            <v>0208-02</v>
          </cell>
          <cell r="AE120" t="str">
    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    </cell>
        </row>
        <row r="121">
          <cell r="A121" t="str">
            <v>209-02</v>
          </cell>
          <cell r="B121">
            <v>4042</v>
          </cell>
          <cell r="C121" t="str">
            <v>DE.1.0.7.0</v>
          </cell>
          <cell r="D121" t="str">
            <v>204:467</v>
          </cell>
          <cell r="E121">
            <v>42584.714953703704</v>
          </cell>
          <cell r="F121">
            <v>42584.716111111113</v>
          </cell>
          <cell r="G121">
            <v>1</v>
          </cell>
          <cell r="H121" t="str">
            <v>204:233303</v>
          </cell>
          <cell r="I121">
            <v>42584.746863425928</v>
          </cell>
          <cell r="J121">
            <v>0</v>
          </cell>
          <cell r="K121" t="str">
            <v>4041/4042</v>
          </cell>
          <cell r="L121" t="str">
            <v>YOUNG</v>
          </cell>
          <cell r="M121">
            <v>3.0752314814890269E-2</v>
          </cell>
          <cell r="N121">
            <v>44.283333333441988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https://search-rtdc-monitor-bjffxe2xuh6vdkpspy63sjmuny.us-east-1.es.amazonaws.com/_plugin/kibana/#/discover/Steve-Slow-Train-Analysis-(2080s-and-2083s)?_g=(refreshInterval:(display:Off,section:0,value:0),time:(from:'2016-08-02 16:09:32-0600',mode:absolute,to:'2016-08-02 18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1" t="str">
            <v>N</v>
          </cell>
          <cell r="X121">
            <v>1</v>
          </cell>
          <cell r="Y121">
            <v>4.6699999999999998E-2</v>
          </cell>
          <cell r="Z121">
            <v>23.330300000000001</v>
          </cell>
          <cell r="AA121">
            <v>23.2836</v>
          </cell>
          <cell r="AB121" t="e">
            <v>#N/A</v>
          </cell>
          <cell r="AC121" t="e">
            <v>#N/A</v>
          </cell>
          <cell r="AD121" t="str">
            <v>0209-02</v>
          </cell>
          <cell r="AE12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22">
          <cell r="A122" t="str">
            <v>210-02</v>
          </cell>
          <cell r="B122">
            <v>4041</v>
          </cell>
          <cell r="C122" t="str">
            <v>DE.1.0.7.0</v>
          </cell>
          <cell r="D122" t="str">
            <v>204:232986</v>
          </cell>
          <cell r="E122">
            <v>42584.750914351855</v>
          </cell>
          <cell r="F122">
            <v>42584.752106481479</v>
          </cell>
          <cell r="G122">
            <v>1</v>
          </cell>
          <cell r="H122" t="str">
            <v>204:156</v>
          </cell>
          <cell r="I122">
            <v>42584.785949074074</v>
          </cell>
          <cell r="J122">
            <v>1</v>
          </cell>
          <cell r="K122" t="str">
            <v>4041/4042</v>
          </cell>
          <cell r="L122" t="str">
            <v>ROBINSON</v>
          </cell>
          <cell r="M122">
            <v>3.3842592594737653E-2</v>
          </cell>
          <cell r="N122">
            <v>48.73333333642222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https://search-rtdc-monitor-bjffxe2xuh6vdkpspy63sjmuny.us-east-1.es.amazonaws.com/_plugin/kibana/#/discover/Steve-Slow-Train-Analysis-(2080s-and-2083s)?_g=(refreshInterval:(display:Off,section:0,value:0),time:(from:'2016-08-02 17:01:19-0600',mode:absolute,to:'2016-08-02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2" t="str">
            <v>N</v>
          </cell>
          <cell r="X122">
            <v>1</v>
          </cell>
          <cell r="Y122">
            <v>23.2986</v>
          </cell>
          <cell r="Z122">
            <v>1.5599999999999999E-2</v>
          </cell>
          <cell r="AA122">
            <v>23.283000000000001</v>
          </cell>
          <cell r="AB122" t="e">
            <v>#N/A</v>
          </cell>
          <cell r="AC122" t="e">
            <v>#N/A</v>
          </cell>
          <cell r="AD122" t="str">
            <v>0210-02</v>
          </cell>
          <cell r="AE12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23">
          <cell r="A123" t="str">
            <v>211-02</v>
          </cell>
          <cell r="B123">
            <v>4014</v>
          </cell>
          <cell r="C123" t="str">
            <v>DE.1.0.7.0</v>
          </cell>
          <cell r="D123" t="str">
            <v>204:458</v>
          </cell>
          <cell r="E123">
            <v>42584.726458333331</v>
          </cell>
          <cell r="F123">
            <v>42584.727812500001</v>
          </cell>
          <cell r="G123">
            <v>1</v>
          </cell>
          <cell r="H123" t="str">
            <v>204:233327</v>
          </cell>
          <cell r="I123">
            <v>42584.756886574076</v>
          </cell>
          <cell r="J123">
            <v>0</v>
          </cell>
          <cell r="K123" t="str">
            <v>4013/4014</v>
          </cell>
          <cell r="L123" t="str">
            <v>YOUNG</v>
          </cell>
          <cell r="M123">
            <v>2.9074074074742384E-2</v>
          </cell>
          <cell r="N123">
            <v>41.866666667629033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https://search-rtdc-monitor-bjffxe2xuh6vdkpspy63sjmuny.us-east-1.es.amazonaws.com/_plugin/kibana/#/discover/Steve-Slow-Train-Analysis-(2080s-and-2083s)?_g=(refreshInterval:(display:Off,section:0,value:0),time:(from:'2016-08-02 16:26:06-0600',mode:absolute,to:'2016-08-02 19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3" t="str">
            <v>N</v>
          </cell>
          <cell r="X123">
            <v>1</v>
          </cell>
          <cell r="Y123">
            <v>4.58E-2</v>
          </cell>
          <cell r="Z123">
            <v>23.332699999999999</v>
          </cell>
          <cell r="AA123">
            <v>23.286899999999999</v>
          </cell>
          <cell r="AB123" t="e">
            <v>#N/A</v>
          </cell>
          <cell r="AC123" t="e">
            <v>#N/A</v>
          </cell>
          <cell r="AD123" t="str">
            <v>0211-02</v>
          </cell>
          <cell r="AE123" t="str">
    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    </cell>
        </row>
        <row r="124">
          <cell r="A124" t="str">
            <v>212-02</v>
          </cell>
          <cell r="B124">
            <v>4013</v>
          </cell>
          <cell r="C124" t="str">
            <v>DE.1.0.7.0</v>
          </cell>
          <cell r="D124" t="str">
            <v>204:233017</v>
          </cell>
          <cell r="E124">
            <v>42584.762812499997</v>
          </cell>
          <cell r="F124">
            <v>42584.763796296298</v>
          </cell>
          <cell r="G124">
            <v>1</v>
          </cell>
          <cell r="H124" t="str">
            <v>204:127</v>
          </cell>
          <cell r="I124">
            <v>42584.798171296294</v>
          </cell>
          <cell r="J124">
            <v>0</v>
          </cell>
          <cell r="K124" t="str">
            <v>4013/4014</v>
          </cell>
          <cell r="L124" t="str">
            <v>YOUNG</v>
          </cell>
          <cell r="M124">
            <v>3.4374999995634425E-2</v>
          </cell>
          <cell r="N124">
            <v>49.499999993713573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https://search-rtdc-monitor-bjffxe2xuh6vdkpspy63sjmuny.us-east-1.es.amazonaws.com/_plugin/kibana/#/discover/Steve-Slow-Train-Analysis-(2080s-and-2083s)?_g=(refreshInterval:(display:Off,section:0,value:0),time:(from:'2016-08-02 17:18:27-0600',mode:absolute,to:'2016-08-02 20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4" t="str">
            <v>N</v>
          </cell>
          <cell r="X124">
            <v>1</v>
          </cell>
          <cell r="Y124">
            <v>23.3017</v>
          </cell>
          <cell r="Z124">
            <v>1.2699999999999999E-2</v>
          </cell>
          <cell r="AA124">
            <v>23.289000000000001</v>
          </cell>
          <cell r="AB124" t="e">
            <v>#N/A</v>
          </cell>
          <cell r="AC124" t="e">
            <v>#N/A</v>
          </cell>
          <cell r="AD124" t="str">
            <v>0212-02</v>
          </cell>
          <cell r="AE124" t="str">
    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    </cell>
        </row>
        <row r="125">
          <cell r="A125" t="str">
            <v>213-02</v>
          </cell>
          <cell r="B125">
            <v>4025</v>
          </cell>
          <cell r="C125" t="str">
            <v>DE.1.0.7.0</v>
          </cell>
          <cell r="D125" t="str">
            <v>204:451</v>
          </cell>
          <cell r="E125">
            <v>42584.736608796295</v>
          </cell>
          <cell r="F125">
            <v>42584.739745370367</v>
          </cell>
          <cell r="G125">
            <v>4</v>
          </cell>
          <cell r="H125" t="str">
            <v>204:233309</v>
          </cell>
          <cell r="I125">
            <v>42584.764270833337</v>
          </cell>
          <cell r="J125">
            <v>0</v>
          </cell>
          <cell r="K125" t="str">
            <v>4025/4026</v>
          </cell>
          <cell r="L125" t="str">
            <v>COOLAHAN</v>
          </cell>
          <cell r="M125">
            <v>2.4525462969904765E-2</v>
          </cell>
          <cell r="N125">
            <v>35.316666676662862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https://search-rtdc-monitor-bjffxe2xuh6vdkpspy63sjmuny.us-east-1.es.amazonaws.com/_plugin/kibana/#/discover/Steve-Slow-Train-Analysis-(2080s-and-2083s)?_g=(refreshInterval:(display:Off,section:0,value:0),time:(from:'2016-08-02 16:40:43-0600',mode:absolute,to:'2016-08-02 19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5" t="str">
            <v>N</v>
          </cell>
          <cell r="X125">
            <v>1</v>
          </cell>
          <cell r="Y125">
            <v>4.5100000000000001E-2</v>
          </cell>
          <cell r="Z125">
            <v>23.3309</v>
          </cell>
          <cell r="AA125">
            <v>23.285799999999998</v>
          </cell>
          <cell r="AB125" t="e">
            <v>#N/A</v>
          </cell>
          <cell r="AC125" t="e">
            <v>#N/A</v>
          </cell>
          <cell r="AD125" t="str">
            <v>0213-02</v>
          </cell>
          <cell r="AE125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26">
          <cell r="A126" t="str">
            <v>214-02</v>
          </cell>
          <cell r="B126">
            <v>4026</v>
          </cell>
          <cell r="C126" t="str">
            <v>DE.1.0.7.0</v>
          </cell>
          <cell r="D126" t="str">
            <v>204:232992</v>
          </cell>
          <cell r="E126">
            <v>42584.773402777777</v>
          </cell>
          <cell r="F126">
            <v>42584.774675925924</v>
          </cell>
          <cell r="G126">
            <v>1</v>
          </cell>
          <cell r="H126" t="str">
            <v>204:132</v>
          </cell>
          <cell r="I126">
            <v>42584.806064814817</v>
          </cell>
          <cell r="J126">
            <v>0</v>
          </cell>
          <cell r="K126" t="str">
            <v>4025/4026</v>
          </cell>
          <cell r="L126" t="str">
            <v>COOLAHAN</v>
          </cell>
          <cell r="M126">
            <v>3.1388888892251998E-2</v>
          </cell>
          <cell r="N126">
            <v>45.200000004842877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https://search-rtdc-monitor-bjffxe2xuh6vdkpspy63sjmuny.us-east-1.es.amazonaws.com/_plugin/kibana/#/discover/Steve-Slow-Train-Analysis-(2080s-and-2083s)?_g=(refreshInterval:(display:Off,section:0,value:0),time:(from:'2016-08-02 17:33:42-0600',mode:absolute,to:'2016-08-02 20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6" t="str">
            <v>N</v>
          </cell>
          <cell r="X126">
            <v>1</v>
          </cell>
          <cell r="Y126">
            <v>23.299199999999999</v>
          </cell>
          <cell r="Z126">
            <v>1.32E-2</v>
          </cell>
          <cell r="AA126">
            <v>23.285999999999998</v>
          </cell>
          <cell r="AB126" t="e">
            <v>#N/A</v>
          </cell>
          <cell r="AC126" t="e">
            <v>#N/A</v>
          </cell>
          <cell r="AD126" t="str">
            <v>0214-02</v>
          </cell>
          <cell r="AE126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27">
          <cell r="A127" t="str">
            <v>215-02</v>
          </cell>
          <cell r="B127">
            <v>4016</v>
          </cell>
          <cell r="C127" t="str">
            <v>DE.1.0.7.0</v>
          </cell>
          <cell r="D127" t="str">
            <v>204:473</v>
          </cell>
          <cell r="E127">
            <v>42584.748240740744</v>
          </cell>
          <cell r="F127">
            <v>42584.749386574076</v>
          </cell>
          <cell r="G127">
            <v>1</v>
          </cell>
          <cell r="H127" t="str">
            <v>204:233327</v>
          </cell>
          <cell r="I127">
            <v>42584.776712962965</v>
          </cell>
          <cell r="J127">
            <v>0</v>
          </cell>
          <cell r="K127" t="str">
            <v>4015/4016</v>
          </cell>
          <cell r="L127" t="str">
            <v>SWANSON</v>
          </cell>
          <cell r="M127">
            <v>2.73263888884685E-2</v>
          </cell>
          <cell r="N127">
            <v>39.34999999939464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https://search-rtdc-monitor-bjffxe2xuh6vdkpspy63sjmuny.us-east-1.es.amazonaws.com/_plugin/kibana/#/discover/Steve-Slow-Train-Analysis-(2080s-and-2083s)?_g=(refreshInterval:(display:Off,section:0,value:0),time:(from:'2016-08-02 16:57:28-0600',mode:absolute,to:'2016-08-02 19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7" t="str">
            <v>N</v>
          </cell>
          <cell r="X127">
            <v>1</v>
          </cell>
          <cell r="Y127">
            <v>4.7300000000000002E-2</v>
          </cell>
          <cell r="Z127">
            <v>23.332699999999999</v>
          </cell>
          <cell r="AA127">
            <v>23.285399999999999</v>
          </cell>
          <cell r="AB127" t="e">
            <v>#N/A</v>
          </cell>
          <cell r="AC127" t="e">
            <v>#N/A</v>
          </cell>
          <cell r="AD127" t="str">
            <v>0215-02</v>
          </cell>
          <cell r="AE127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128">
          <cell r="A128" t="str">
            <v>216-02</v>
          </cell>
          <cell r="B128">
            <v>4015</v>
          </cell>
          <cell r="C128" t="str">
            <v>DE.1.0.7.0</v>
          </cell>
          <cell r="D128" t="str">
            <v>204:232994</v>
          </cell>
          <cell r="E128">
            <v>42584.783483796295</v>
          </cell>
          <cell r="F128">
            <v>42584.784687500003</v>
          </cell>
          <cell r="G128">
            <v>1</v>
          </cell>
          <cell r="H128" t="str">
            <v>204:152</v>
          </cell>
          <cell r="I128">
            <v>42584.817372685182</v>
          </cell>
          <cell r="J128">
            <v>0</v>
          </cell>
          <cell r="K128" t="str">
            <v>4015/4016</v>
          </cell>
          <cell r="L128" t="str">
            <v>SWANSON</v>
          </cell>
          <cell r="M128">
            <v>3.2685185178706888E-2</v>
          </cell>
          <cell r="N128">
            <v>47.066666657337919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https://search-rtdc-monitor-bjffxe2xuh6vdkpspy63sjmuny.us-east-1.es.amazonaws.com/_plugin/kibana/#/discover/Steve-Slow-Train-Analysis-(2080s-and-2083s)?_g=(refreshInterval:(display:Off,section:0,value:0),time:(from:'2016-08-02 17:48:13-0600',mode:absolute,to:'2016-08-02 20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8" t="str">
            <v>N</v>
          </cell>
          <cell r="X128">
            <v>1</v>
          </cell>
          <cell r="Y128">
            <v>23.299399999999999</v>
          </cell>
          <cell r="Z128">
            <v>1.52E-2</v>
          </cell>
          <cell r="AA128">
            <v>23.284199999999998</v>
          </cell>
          <cell r="AB128" t="e">
            <v>#N/A</v>
          </cell>
          <cell r="AC128" t="e">
            <v>#N/A</v>
          </cell>
          <cell r="AD128" t="str">
            <v>0216-02</v>
          </cell>
          <cell r="AE128" t="str">
    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    </cell>
        </row>
        <row r="129">
          <cell r="A129" t="str">
            <v>217-02</v>
          </cell>
          <cell r="B129">
            <v>4020</v>
          </cell>
          <cell r="C129" t="str">
            <v>DE.1.0.7.0</v>
          </cell>
          <cell r="D129" t="str">
            <v>204:467</v>
          </cell>
          <cell r="E129">
            <v>42584.757511574076</v>
          </cell>
          <cell r="F129">
            <v>42584.759687500002</v>
          </cell>
          <cell r="G129">
            <v>3</v>
          </cell>
          <cell r="H129" t="str">
            <v>204:233295</v>
          </cell>
          <cell r="I129">
            <v>42584.786030092589</v>
          </cell>
          <cell r="J129">
            <v>0</v>
          </cell>
          <cell r="K129" t="str">
            <v>4019/4020</v>
          </cell>
          <cell r="L129" t="str">
            <v>HAITHCOX</v>
          </cell>
          <cell r="M129">
            <v>2.6342592587752733E-2</v>
          </cell>
          <cell r="N129">
            <v>37.933333326363936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https://search-rtdc-monitor-bjffxe2xuh6vdkpspy63sjmuny.us-east-1.es.amazonaws.com/_plugin/kibana/#/discover/Steve-Slow-Train-Analysis-(2080s-and-2083s)?_g=(refreshInterval:(display:Off,section:0,value:0),time:(from:'2016-08-02 17:10:49-0600',mode:absolute,to:'2016-08-02 19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29" t="str">
            <v>N</v>
          </cell>
          <cell r="X129">
            <v>1</v>
          </cell>
          <cell r="Y129">
            <v>4.6699999999999998E-2</v>
          </cell>
          <cell r="Z129">
            <v>23.329499999999999</v>
          </cell>
          <cell r="AA129">
            <v>23.282799999999998</v>
          </cell>
          <cell r="AB129" t="e">
            <v>#N/A</v>
          </cell>
          <cell r="AC129" t="e">
            <v>#N/A</v>
          </cell>
          <cell r="AD129" t="str">
            <v>0217-02</v>
          </cell>
          <cell r="AE129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30">
          <cell r="A130" t="str">
            <v>218-02</v>
          </cell>
          <cell r="B130">
            <v>4019</v>
          </cell>
          <cell r="C130" t="str">
            <v>DE.1.0.7.0</v>
          </cell>
          <cell r="D130" t="str">
            <v>204:232973</v>
          </cell>
          <cell r="E130">
            <v>42584.793819444443</v>
          </cell>
          <cell r="F130">
            <v>42584.795532407406</v>
          </cell>
          <cell r="G130">
            <v>2</v>
          </cell>
          <cell r="H130" t="str">
            <v>204:134</v>
          </cell>
          <cell r="I130">
            <v>42584.839062500003</v>
          </cell>
          <cell r="J130">
            <v>0</v>
          </cell>
          <cell r="K130" t="str">
            <v>4019/4020</v>
          </cell>
          <cell r="L130" t="str">
            <v>HAITHCOX</v>
          </cell>
          <cell r="M130">
            <v>4.3530092596483883E-2</v>
          </cell>
          <cell r="N130">
            <v>62.683333338936791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https://search-rtdc-monitor-bjffxe2xuh6vdkpspy63sjmuny.us-east-1.es.amazonaws.com/_plugin/kibana/#/discover/Steve-Slow-Train-Analysis-(2080s-and-2083s)?_g=(refreshInterval:(display:Off,section:0,value:0),time:(from:'2016-08-02 18:03:06-0600',mode:absolute,to:'2016-08-02 21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0" t="str">
            <v>N</v>
          </cell>
          <cell r="X130">
            <v>1</v>
          </cell>
          <cell r="Y130">
            <v>23.2973</v>
          </cell>
          <cell r="Z130">
            <v>1.34E-2</v>
          </cell>
          <cell r="AA130">
            <v>23.283899999999999</v>
          </cell>
          <cell r="AB130" t="e">
            <v>#N/A</v>
          </cell>
          <cell r="AC130" t="e">
            <v>#N/A</v>
          </cell>
          <cell r="AD130" t="str">
            <v>0218-02</v>
          </cell>
          <cell r="AE130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31">
          <cell r="A131" t="str">
            <v>219-02</v>
          </cell>
          <cell r="B131">
            <v>4009</v>
          </cell>
          <cell r="C131" t="str">
            <v>DE.1.0.7.0</v>
          </cell>
          <cell r="D131" t="str">
            <v>204:427</v>
          </cell>
          <cell r="E131">
            <v>42584.771006944444</v>
          </cell>
          <cell r="F131">
            <v>42584.771932870368</v>
          </cell>
          <cell r="G131">
            <v>1</v>
          </cell>
          <cell r="H131" t="str">
            <v>204:233300</v>
          </cell>
          <cell r="I131">
            <v>42584.797303240739</v>
          </cell>
          <cell r="J131">
            <v>1</v>
          </cell>
          <cell r="K131" t="str">
            <v>4009/4010</v>
          </cell>
          <cell r="L131" t="str">
            <v>CHANDLER</v>
          </cell>
          <cell r="M131">
            <v>2.5370370371092577E-2</v>
          </cell>
          <cell r="N131">
            <v>36.53333333437331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https://search-rtdc-monitor-bjffxe2xuh6vdkpspy63sjmuny.us-east-1.es.amazonaws.com/_plugin/kibana/#/discover/Steve-Slow-Train-Analysis-(2080s-and-2083s)?_g=(refreshInterval:(display:Off,section:0,value:0),time:(from:'2016-08-02 17:30:15-0600',mode:absolute,to:'2016-08-02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1" t="str">
            <v>N</v>
          </cell>
          <cell r="X131">
            <v>1</v>
          </cell>
          <cell r="Y131">
            <v>4.2700000000000002E-2</v>
          </cell>
          <cell r="Z131">
            <v>23.33</v>
          </cell>
          <cell r="AA131">
            <v>23.287299999999998</v>
          </cell>
          <cell r="AB131">
            <v>230436</v>
          </cell>
          <cell r="AC131" t="str">
            <v>PERMANENT SPEED RESTRICTION</v>
          </cell>
          <cell r="AD131" t="str">
            <v>0219-02</v>
          </cell>
          <cell r="AE131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32">
          <cell r="A132" t="str">
            <v>220-02</v>
          </cell>
          <cell r="B132">
            <v>4010</v>
          </cell>
          <cell r="C132" t="str">
            <v>DE.1.0.7.0</v>
          </cell>
          <cell r="D132" t="str">
            <v>204:232983</v>
          </cell>
          <cell r="E132">
            <v>42584.807303240741</v>
          </cell>
          <cell r="F132">
            <v>42584.808576388888</v>
          </cell>
          <cell r="G132">
            <v>1</v>
          </cell>
          <cell r="H132" t="str">
            <v>204:174</v>
          </cell>
          <cell r="I132">
            <v>42584.852418981478</v>
          </cell>
          <cell r="J132">
            <v>0</v>
          </cell>
          <cell r="K132" t="str">
            <v>4009/4010</v>
          </cell>
          <cell r="L132" t="str">
            <v>CHANDLER</v>
          </cell>
          <cell r="M132">
            <v>4.3842592589498963E-2</v>
          </cell>
          <cell r="N132">
            <v>63.133333328878507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https://search-rtdc-monitor-bjffxe2xuh6vdkpspy63sjmuny.us-east-1.es.amazonaws.com/_plugin/kibana/#/discover/Steve-Slow-Train-Analysis-(2080s-and-2083s)?_g=(refreshInterval:(display:Off,section:0,value:0),time:(from:'2016-08-02 18:22:31-0600',mode:absolute,to:'2016-08-02 21:27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2" t="str">
            <v>N</v>
          </cell>
          <cell r="X132">
            <v>1</v>
          </cell>
          <cell r="Y132">
            <v>23.298300000000001</v>
          </cell>
          <cell r="Z132">
            <v>1.7399999999999999E-2</v>
          </cell>
          <cell r="AA132">
            <v>23.280900000000003</v>
          </cell>
          <cell r="AB132" t="e">
            <v>#N/A</v>
          </cell>
          <cell r="AC132" t="e">
            <v>#N/A</v>
          </cell>
          <cell r="AD132" t="str">
            <v>0220-02</v>
          </cell>
          <cell r="AE132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33">
          <cell r="A133" t="str">
            <v>221-02</v>
          </cell>
          <cell r="B133">
            <v>4042</v>
          </cell>
          <cell r="C133" t="str">
            <v>DE.1.0.7.0</v>
          </cell>
          <cell r="D133" t="str">
            <v>204:444</v>
          </cell>
          <cell r="E133">
            <v>42584.787280092591</v>
          </cell>
          <cell r="F133">
            <v>42584.788298611114</v>
          </cell>
          <cell r="G133">
            <v>1</v>
          </cell>
          <cell r="H133" t="str">
            <v>204:233304</v>
          </cell>
          <cell r="I133">
            <v>42584.817754629628</v>
          </cell>
          <cell r="J133">
            <v>0</v>
          </cell>
          <cell r="K133" t="str">
            <v>4041/4042</v>
          </cell>
          <cell r="L133" t="str">
            <v>YOUNG</v>
          </cell>
          <cell r="M133">
            <v>2.9456018513883464E-2</v>
          </cell>
          <cell r="N133">
            <v>42.416666659992188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https://search-rtdc-monitor-bjffxe2xuh6vdkpspy63sjmuny.us-east-1.es.amazonaws.com/_plugin/kibana/#/discover/Steve-Slow-Train-Analysis-(2080s-and-2083s)?_g=(refreshInterval:(display:Off,section:0,value:0),time:(from:'2016-08-02 17:53:41-0600',mode:absolute,to:'2016-08-02 20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33" t="str">
            <v>N</v>
          </cell>
          <cell r="X133">
            <v>1</v>
          </cell>
          <cell r="Y133">
            <v>4.4400000000000002E-2</v>
          </cell>
          <cell r="Z133">
            <v>23.330400000000001</v>
          </cell>
          <cell r="AA133">
            <v>23.286000000000001</v>
          </cell>
          <cell r="AB133" t="e">
            <v>#N/A</v>
          </cell>
          <cell r="AC133" t="e">
            <v>#N/A</v>
          </cell>
          <cell r="AD133" t="str">
            <v>0221-02</v>
          </cell>
          <cell r="AE133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34">
          <cell r="A134" t="str">
            <v>222-02</v>
          </cell>
          <cell r="B134">
            <v>4041</v>
          </cell>
          <cell r="C134" t="str">
            <v>DE.1.0.7.0</v>
          </cell>
          <cell r="D134" t="str">
            <v>204:232993</v>
          </cell>
          <cell r="E134">
            <v>42584.824074074073</v>
          </cell>
          <cell r="F134">
            <v>42584.825115740743</v>
          </cell>
          <cell r="G134">
            <v>1</v>
          </cell>
          <cell r="H134" t="str">
            <v>204:149</v>
          </cell>
          <cell r="I134">
            <v>42584.861585648148</v>
          </cell>
          <cell r="J134">
            <v>0</v>
          </cell>
          <cell r="K134" t="str">
            <v>4041/4042</v>
          </cell>
          <cell r="L134" t="str">
            <v>ROBINSON</v>
          </cell>
          <cell r="M134">
            <v>3.6469907405262347E-2</v>
          </cell>
          <cell r="N134">
            <v>52.51666666357778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https://search-rtdc-monitor-bjffxe2xuh6vdkpspy63sjmuny.us-east-1.es.amazonaws.com/_plugin/kibana/#/discover/Steve-Slow-Train-Analysis-(2080s-and-2083s)?_g=(refreshInterval:(display:Off,section:0,value:0),time:(from:'2016-08-02 18:46:40-0600',mode:absolute,to:'2016-08-02 21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34" t="str">
            <v>N</v>
          </cell>
          <cell r="X134">
            <v>1</v>
          </cell>
          <cell r="Y134">
            <v>23.299299999999999</v>
          </cell>
          <cell r="Z134">
            <v>1.49E-2</v>
          </cell>
          <cell r="AA134">
            <v>23.284399999999998</v>
          </cell>
          <cell r="AB134" t="e">
            <v>#N/A</v>
          </cell>
          <cell r="AC134" t="e">
            <v>#N/A</v>
          </cell>
          <cell r="AD134" t="str">
            <v>0222-02</v>
          </cell>
          <cell r="AE134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35">
          <cell r="A135" t="str">
            <v>223-02</v>
          </cell>
          <cell r="B135">
            <v>4025</v>
          </cell>
          <cell r="C135" t="str">
            <v>DE.1.0.7.0</v>
          </cell>
          <cell r="D135" t="str">
            <v>204:457</v>
          </cell>
          <cell r="E135">
            <v>42584.809918981482</v>
          </cell>
          <cell r="F135">
            <v>42584.812638888892</v>
          </cell>
          <cell r="G135">
            <v>3</v>
          </cell>
          <cell r="H135" t="str">
            <v>204:233293</v>
          </cell>
          <cell r="I135">
            <v>42584.84642361111</v>
          </cell>
          <cell r="J135">
            <v>0</v>
          </cell>
          <cell r="K135" t="str">
            <v>4025/4026</v>
          </cell>
          <cell r="L135" t="str">
            <v>COOLAHAN</v>
          </cell>
          <cell r="M135">
            <v>3.3784722218115348E-2</v>
          </cell>
          <cell r="N135">
            <v>48.649999994086102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https://search-rtdc-monitor-bjffxe2xuh6vdkpspy63sjmuny.us-east-1.es.amazonaws.com/_plugin/kibana/#/discover/Steve-Slow-Train-Analysis-(2080s-and-2083s)?_g=(refreshInterval:(display:Off,section:0,value:0),time:(from:'2016-08-02 18:26:17-0600',mode:absolute,to:'2016-08-02 21:18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5" t="str">
            <v>N</v>
          </cell>
          <cell r="X135">
            <v>1</v>
          </cell>
          <cell r="Y135">
            <v>4.5699999999999998E-2</v>
          </cell>
          <cell r="Z135">
            <v>23.3293</v>
          </cell>
          <cell r="AA135">
            <v>23.2836</v>
          </cell>
          <cell r="AB135" t="e">
            <v>#N/A</v>
          </cell>
          <cell r="AC135" t="e">
            <v>#N/A</v>
          </cell>
          <cell r="AD135" t="str">
            <v>0223-02</v>
          </cell>
          <cell r="AE135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36">
          <cell r="A136" t="str">
            <v>224-02</v>
          </cell>
          <cell r="B136">
            <v>4026</v>
          </cell>
          <cell r="C136" t="str">
            <v>DE.1.0.7.0</v>
          </cell>
          <cell r="D136" t="str">
            <v>204:232986</v>
          </cell>
          <cell r="E136">
            <v>42584.849479166667</v>
          </cell>
          <cell r="F136">
            <v>42584.850335648145</v>
          </cell>
          <cell r="G136">
            <v>1</v>
          </cell>
          <cell r="H136" t="str">
            <v>204:136</v>
          </cell>
          <cell r="I136">
            <v>42584.882303240738</v>
          </cell>
          <cell r="J136">
            <v>0</v>
          </cell>
          <cell r="K136" t="str">
            <v>4025/4026</v>
          </cell>
          <cell r="L136" t="str">
            <v>COOLAHAN</v>
          </cell>
          <cell r="M136">
            <v>3.1967592592991423E-2</v>
          </cell>
          <cell r="N136">
            <v>46.033333333907649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https://search-rtdc-monitor-bjffxe2xuh6vdkpspy63sjmuny.us-east-1.es.amazonaws.com/_plugin/kibana/#/discover/Steve-Slow-Train-Analysis-(2080s-and-2083s)?_g=(refreshInterval:(display:Off,section:0,value:0),time:(from:'2016-08-02 19:23:15-0600',mode:absolute,to:'2016-08-02 22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6" t="str">
            <v>N</v>
          </cell>
          <cell r="X136">
            <v>1</v>
          </cell>
          <cell r="Y136">
            <v>23.2986</v>
          </cell>
          <cell r="Z136">
            <v>1.3599999999999999E-2</v>
          </cell>
          <cell r="AA136">
            <v>23.285</v>
          </cell>
          <cell r="AB136" t="e">
            <v>#N/A</v>
          </cell>
          <cell r="AC136" t="e">
            <v>#N/A</v>
          </cell>
          <cell r="AD136" t="str">
            <v>0224-02</v>
          </cell>
          <cell r="AE136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37">
          <cell r="A137" t="str">
            <v>225-02</v>
          </cell>
          <cell r="B137">
            <v>4020</v>
          </cell>
          <cell r="C137" t="str">
            <v>DE.1.0.7.0</v>
          </cell>
          <cell r="D137" t="str">
            <v>204:486</v>
          </cell>
          <cell r="E137">
            <v>42584.840370370373</v>
          </cell>
          <cell r="F137">
            <v>42584.841331018521</v>
          </cell>
          <cell r="G137">
            <v>1</v>
          </cell>
          <cell r="H137" t="str">
            <v>204:233293</v>
          </cell>
          <cell r="I137">
            <v>42584.870381944442</v>
          </cell>
          <cell r="J137">
            <v>0</v>
          </cell>
          <cell r="K137" t="str">
            <v>4019/4020</v>
          </cell>
          <cell r="L137" t="str">
            <v>HAITHCOX</v>
          </cell>
          <cell r="M137">
            <v>2.9050925921183079E-2</v>
          </cell>
          <cell r="N137">
            <v>41.833333326503634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https://search-rtdc-monitor-bjffxe2xuh6vdkpspy63sjmuny.us-east-1.es.amazonaws.com/_plugin/kibana/#/discover/Steve-Slow-Train-Analysis-(2080s-and-2083s)?_g=(refreshInterval:(display:Off,section:0,value:0),time:(from:'2016-08-02 19:10:08-0600',mode:absolute,to:'2016-08-02 21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7" t="str">
            <v>N</v>
          </cell>
          <cell r="X137">
            <v>1</v>
          </cell>
          <cell r="Y137">
            <v>4.8599999999999997E-2</v>
          </cell>
          <cell r="Z137">
            <v>23.3293</v>
          </cell>
          <cell r="AA137">
            <v>23.2807</v>
          </cell>
          <cell r="AB137" t="e">
            <v>#N/A</v>
          </cell>
          <cell r="AC137" t="e">
            <v>#N/A</v>
          </cell>
          <cell r="AD137" t="str">
            <v>0225-02</v>
          </cell>
          <cell r="AE137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38">
          <cell r="A138" t="str">
            <v>226-02</v>
          </cell>
          <cell r="B138">
            <v>4019</v>
          </cell>
          <cell r="C138" t="str">
            <v>DE.1.0.7.0</v>
          </cell>
          <cell r="D138" t="str">
            <v>204:486</v>
          </cell>
          <cell r="E138">
            <v>42584.840370370373</v>
          </cell>
          <cell r="F138" t="str">
            <v>?</v>
          </cell>
          <cell r="G138">
            <v>1</v>
          </cell>
          <cell r="H138" t="str">
            <v>204:233293</v>
          </cell>
          <cell r="I138" t="str">
            <v>?</v>
          </cell>
          <cell r="J138">
            <v>0</v>
          </cell>
          <cell r="K138" t="str">
            <v>4019/4020</v>
          </cell>
          <cell r="L138" t="e">
            <v>#N/A</v>
          </cell>
          <cell r="M138" t="e">
            <v>#VALUE!</v>
          </cell>
          <cell r="P138">
            <v>1</v>
          </cell>
          <cell r="R138" t="str">
            <v>Did not initialize</v>
          </cell>
          <cell r="S138">
            <v>0</v>
          </cell>
          <cell r="T138" t="str">
            <v>Southbound</v>
          </cell>
          <cell r="U138">
            <v>0</v>
          </cell>
          <cell r="V138" t="e">
            <v>#VALUE!</v>
          </cell>
          <cell r="W138" t="str">
            <v>N</v>
          </cell>
          <cell r="X138">
            <v>1</v>
          </cell>
          <cell r="Y138">
            <v>4.8599999999999997E-2</v>
          </cell>
          <cell r="Z138">
            <v>23.3293</v>
          </cell>
          <cell r="AA138">
            <v>23.2807</v>
          </cell>
          <cell r="AB138" t="e">
            <v>#N/A</v>
          </cell>
          <cell r="AC138" t="e">
            <v>#N/A</v>
          </cell>
          <cell r="AD138" t="str">
            <v>0226-02</v>
          </cell>
          <cell r="AE138" t="e">
            <v>#VALUE!</v>
          </cell>
        </row>
        <row r="139">
          <cell r="A139" t="str">
            <v>227-02</v>
          </cell>
          <cell r="B139">
            <v>4009</v>
          </cell>
          <cell r="C139" t="str">
            <v>DE.1.0.7.0</v>
          </cell>
          <cell r="D139" t="str">
            <v>204:446</v>
          </cell>
          <cell r="E139">
            <v>42584.854502314818</v>
          </cell>
          <cell r="F139">
            <v>42584.855509259258</v>
          </cell>
          <cell r="G139">
            <v>1</v>
          </cell>
          <cell r="H139" t="str">
            <v>204:233291</v>
          </cell>
          <cell r="I139">
            <v>42584.889467592591</v>
          </cell>
          <cell r="J139">
            <v>0</v>
          </cell>
          <cell r="K139" t="str">
            <v>4009/4010</v>
          </cell>
          <cell r="L139" t="str">
            <v>CHANDLER</v>
          </cell>
          <cell r="M139">
            <v>3.3958333333430346E-2</v>
          </cell>
          <cell r="N139">
            <v>48.900000000139698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https://search-rtdc-monitor-bjffxe2xuh6vdkpspy63sjmuny.us-east-1.es.amazonaws.com/_plugin/kibana/#/discover/Steve-Slow-Train-Analysis-(2080s-and-2083s)?_g=(refreshInterval:(display:Off,section:0,value:0),time:(from:'2016-08-02 19:30:29-0600',mode:absolute,to:'2016-08-02 22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9" t="str">
            <v>N</v>
          </cell>
          <cell r="X139">
            <v>1</v>
          </cell>
          <cell r="Y139">
            <v>4.4600000000000001E-2</v>
          </cell>
          <cell r="Z139">
            <v>23.3291</v>
          </cell>
          <cell r="AA139">
            <v>23.284500000000001</v>
          </cell>
          <cell r="AB139" t="e">
            <v>#N/A</v>
          </cell>
          <cell r="AC139" t="e">
            <v>#N/A</v>
          </cell>
          <cell r="AD139" t="str">
            <v>0227-02</v>
          </cell>
          <cell r="AE139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40">
          <cell r="A140" t="str">
            <v>228-02</v>
          </cell>
          <cell r="B140">
            <v>4010</v>
          </cell>
          <cell r="C140" t="str">
            <v>DE.1.0.7.0</v>
          </cell>
          <cell r="D140" t="str">
            <v>204:446</v>
          </cell>
          <cell r="E140">
            <v>42584.854502314818</v>
          </cell>
          <cell r="F140" t="str">
            <v>?</v>
          </cell>
          <cell r="G140">
            <v>1</v>
          </cell>
          <cell r="H140" t="str">
            <v>204:233291</v>
          </cell>
          <cell r="I140" t="str">
            <v>?</v>
          </cell>
          <cell r="J140">
            <v>0</v>
          </cell>
          <cell r="K140" t="str">
            <v>4009/4010</v>
          </cell>
          <cell r="L140" t="e">
            <v>#N/A</v>
          </cell>
          <cell r="M140" t="e">
            <v>#VALUE!</v>
          </cell>
          <cell r="P140">
            <v>1</v>
          </cell>
          <cell r="R140" t="str">
            <v>Did not initialize</v>
          </cell>
          <cell r="S140">
            <v>0</v>
          </cell>
          <cell r="T140" t="str">
            <v>Southbound</v>
          </cell>
          <cell r="U140">
            <v>0</v>
          </cell>
          <cell r="V140" t="e">
            <v>#VALUE!</v>
          </cell>
          <cell r="W140" t="str">
            <v>N</v>
          </cell>
          <cell r="X140">
            <v>1</v>
          </cell>
          <cell r="Y140">
            <v>4.4600000000000001E-2</v>
          </cell>
          <cell r="Z140">
            <v>23.3291</v>
          </cell>
          <cell r="AA140">
            <v>23.284500000000001</v>
          </cell>
          <cell r="AB140" t="e">
            <v>#N/A</v>
          </cell>
          <cell r="AC140" t="e">
            <v>#N/A</v>
          </cell>
          <cell r="AD140" t="str">
            <v>0228-02</v>
          </cell>
          <cell r="AE140" t="e">
            <v>#VALUE!</v>
          </cell>
        </row>
        <row r="141">
          <cell r="A141" t="str">
            <v>229-02</v>
          </cell>
          <cell r="B141">
            <v>4042</v>
          </cell>
          <cell r="C141" t="str">
            <v>DE.1.0.7.0</v>
          </cell>
          <cell r="D141" t="str">
            <v>204:449</v>
          </cell>
          <cell r="E141">
            <v>42584.865497685183</v>
          </cell>
          <cell r="F141">
            <v>42584.867118055554</v>
          </cell>
          <cell r="G141">
            <v>2</v>
          </cell>
          <cell r="H141" t="str">
            <v>204:233289</v>
          </cell>
          <cell r="I141">
            <v>42584.902766203704</v>
          </cell>
          <cell r="J141">
            <v>0</v>
          </cell>
          <cell r="K141" t="str">
            <v>4041/4042</v>
          </cell>
          <cell r="L141" t="str">
            <v>ROBINSON</v>
          </cell>
          <cell r="M141">
            <v>3.5648148150357883E-2</v>
          </cell>
          <cell r="N141">
            <v>51.333333336515352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https://search-rtdc-monitor-bjffxe2xuh6vdkpspy63sjmuny.us-east-1.es.amazonaws.com/_plugin/kibana/#/discover/Steve-Slow-Train-Analysis-(2080s-and-2083s)?_g=(refreshInterval:(display:Off,section:0,value:0),time:(from:'2016-08-02 19:46:19-0600',mode:absolute,to:'2016-08-02 22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1" t="str">
            <v>N</v>
          </cell>
          <cell r="X141">
            <v>1</v>
          </cell>
          <cell r="Y141">
            <v>4.4900000000000002E-2</v>
          </cell>
          <cell r="Z141">
            <v>23.328900000000001</v>
          </cell>
          <cell r="AA141">
            <v>23.284000000000002</v>
          </cell>
          <cell r="AB141" t="e">
            <v>#N/A</v>
          </cell>
          <cell r="AC141" t="e">
            <v>#N/A</v>
          </cell>
          <cell r="AD141" t="str">
            <v>0229-02</v>
          </cell>
          <cell r="AE141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42">
          <cell r="A142" t="str">
            <v>230-02</v>
          </cell>
          <cell r="B142">
            <v>4041</v>
          </cell>
          <cell r="C142" t="str">
            <v>DE.1.0.7.0</v>
          </cell>
          <cell r="D142" t="str">
            <v>204:232971</v>
          </cell>
          <cell r="E142">
            <v>42584.908888888887</v>
          </cell>
          <cell r="F142">
            <v>42584.91002314815</v>
          </cell>
          <cell r="G142">
            <v>1</v>
          </cell>
          <cell r="H142" t="str">
            <v>204:139</v>
          </cell>
          <cell r="I142">
            <v>42584.945729166669</v>
          </cell>
          <cell r="J142">
            <v>0</v>
          </cell>
          <cell r="K142" t="str">
            <v>4041/4042</v>
          </cell>
          <cell r="L142" t="str">
            <v>ROBINSON</v>
          </cell>
          <cell r="M142">
            <v>3.570601851970423E-2</v>
          </cell>
          <cell r="N142">
            <v>51.416666668374091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https://search-rtdc-monitor-bjffxe2xuh6vdkpspy63sjmuny.us-east-1.es.amazonaws.com/_plugin/kibana/#/discover/Steve-Slow-Train-Analysis-(2080s-and-2083s)?_g=(refreshInterval:(display:Off,section:0,value:0),time:(from:'2016-08-02 20:48:48-0600',mode:absolute,to:'2016-08-02 23:41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42" t="str">
            <v>N</v>
          </cell>
          <cell r="X142">
            <v>1</v>
          </cell>
          <cell r="Y142">
            <v>23.2971</v>
          </cell>
          <cell r="Z142">
            <v>1.3899999999999999E-2</v>
          </cell>
          <cell r="AA142">
            <v>23.283200000000001</v>
          </cell>
          <cell r="AB142" t="e">
            <v>#N/A</v>
          </cell>
          <cell r="AC142" t="e">
            <v>#N/A</v>
          </cell>
          <cell r="AD142" t="str">
            <v>0230-02</v>
          </cell>
          <cell r="AE142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43">
          <cell r="A143" t="str">
            <v>231-02</v>
          </cell>
          <cell r="B143">
            <v>4025</v>
          </cell>
          <cell r="C143" t="str">
            <v>DE.1.0.7.0</v>
          </cell>
          <cell r="D143" t="str">
            <v>204:442</v>
          </cell>
          <cell r="E143">
            <v>42584.891921296294</v>
          </cell>
          <cell r="F143">
            <v>42584.893043981479</v>
          </cell>
          <cell r="G143">
            <v>1</v>
          </cell>
          <cell r="H143" t="str">
            <v>204:233286</v>
          </cell>
          <cell r="I143">
            <v>42584.923842592594</v>
          </cell>
          <cell r="J143">
            <v>0</v>
          </cell>
          <cell r="K143" t="str">
            <v>4025/4026</v>
          </cell>
          <cell r="L143" t="str">
            <v>COOLAHAN</v>
          </cell>
          <cell r="M143">
            <v>3.0798611114732921E-2</v>
          </cell>
          <cell r="N143">
            <v>44.350000005215406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https://search-rtdc-monitor-bjffxe2xuh6vdkpspy63sjmuny.us-east-1.es.amazonaws.com/_plugin/kibana/#/discover/Steve-Slow-Train-Analysis-(2080s-and-2083s)?_g=(refreshInterval:(display:Off,section:0,value:0),time:(from:'2016-08-02 20:24:22-0600',mode:absolute,to:'2016-08-02 23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3" t="str">
            <v>N</v>
          </cell>
          <cell r="X143">
            <v>1</v>
          </cell>
          <cell r="Y143">
            <v>4.4200000000000003E-2</v>
          </cell>
          <cell r="Z143">
            <v>23.328600000000002</v>
          </cell>
          <cell r="AA143">
            <v>23.284400000000002</v>
          </cell>
          <cell r="AB143" t="e">
            <v>#N/A</v>
          </cell>
          <cell r="AC143" t="e">
            <v>#N/A</v>
          </cell>
          <cell r="AD143" t="str">
            <v>0231-02</v>
          </cell>
          <cell r="AE143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44">
          <cell r="A144" t="str">
            <v>232-02</v>
          </cell>
          <cell r="B144">
            <v>4026</v>
          </cell>
          <cell r="C144" t="str">
            <v>DE.1.0.7.0</v>
          </cell>
          <cell r="D144" t="str">
            <v>204:232969</v>
          </cell>
          <cell r="E144">
            <v>42584.930810185186</v>
          </cell>
          <cell r="F144">
            <v>42584.934872685182</v>
          </cell>
          <cell r="G144">
            <v>5</v>
          </cell>
          <cell r="H144" t="str">
            <v>204:138</v>
          </cell>
          <cell r="I144">
            <v>42584.963773148149</v>
          </cell>
          <cell r="J144">
            <v>0</v>
          </cell>
          <cell r="K144" t="str">
            <v>4025/4026</v>
          </cell>
          <cell r="L144" t="str">
            <v>COOLAHAN</v>
          </cell>
          <cell r="M144">
            <v>2.8900462966703344E-2</v>
          </cell>
          <cell r="N144">
            <v>41.616666672052816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https://search-rtdc-monitor-bjffxe2xuh6vdkpspy63sjmuny.us-east-1.es.amazonaws.com/_plugin/kibana/#/discover/Steve-Slow-Train-Analysis-(2080s-and-2083s)?_g=(refreshInterval:(display:Off,section:0,value:0),time:(from:'2016-08-02 21:20:22-0600',mode:absolute,to:'2016-08-03 00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4" t="str">
            <v>N</v>
          </cell>
          <cell r="X144">
            <v>1</v>
          </cell>
          <cell r="Y144">
            <v>23.296900000000001</v>
          </cell>
          <cell r="Z144">
            <v>1.38E-2</v>
          </cell>
          <cell r="AA144">
            <v>23.283100000000001</v>
          </cell>
          <cell r="AB144" t="e">
            <v>#N/A</v>
          </cell>
          <cell r="AC144" t="e">
            <v>#N/A</v>
          </cell>
          <cell r="AD144" t="str">
            <v>0232-02</v>
          </cell>
          <cell r="AE144" t="str">
    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    </cell>
        </row>
        <row r="145">
          <cell r="A145" t="str">
            <v>233-02</v>
          </cell>
          <cell r="B145">
            <v>4020</v>
          </cell>
          <cell r="C145" t="str">
            <v>DE.1.0.7.0</v>
          </cell>
          <cell r="D145" t="str">
            <v>204:444</v>
          </cell>
          <cell r="E145">
            <v>42584.905960648146</v>
          </cell>
          <cell r="F145">
            <v>42584.90693287037</v>
          </cell>
          <cell r="G145">
            <v>1</v>
          </cell>
          <cell r="H145" t="str">
            <v>204:233316</v>
          </cell>
          <cell r="I145">
            <v>42584.944282407407</v>
          </cell>
          <cell r="J145">
            <v>0</v>
          </cell>
          <cell r="K145" t="str">
            <v>4019/4020</v>
          </cell>
          <cell r="L145" t="str">
            <v>YANAI</v>
          </cell>
          <cell r="M145">
            <v>3.7349537036789116E-2</v>
          </cell>
          <cell r="N145">
            <v>53.783333332976326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https://search-rtdc-monitor-bjffxe2xuh6vdkpspy63sjmuny.us-east-1.es.amazonaws.com/_plugin/kibana/#/discover/Steve-Slow-Train-Analysis-(2080s-and-2083s)?_g=(refreshInterval:(display:Off,section:0,value:0),time:(from:'2016-08-02 20:44:35-0600',mode:absolute,to:'2016-08-02 23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5" t="str">
            <v>N</v>
          </cell>
          <cell r="X145">
            <v>1</v>
          </cell>
          <cell r="Y145">
            <v>4.4400000000000002E-2</v>
          </cell>
          <cell r="Z145">
            <v>23.331600000000002</v>
          </cell>
          <cell r="AA145">
            <v>23.287200000000002</v>
          </cell>
          <cell r="AB145" t="e">
            <v>#N/A</v>
          </cell>
          <cell r="AC145" t="e">
            <v>#N/A</v>
          </cell>
          <cell r="AD145" t="str">
            <v>0233-02</v>
          </cell>
          <cell r="AE145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46">
          <cell r="A146" t="str">
            <v>234-02</v>
          </cell>
          <cell r="B146">
            <v>4019</v>
          </cell>
          <cell r="C146" t="str">
            <v>DE.1.0.7.0</v>
          </cell>
          <cell r="D146" t="str">
            <v>204:232965</v>
          </cell>
          <cell r="E146">
            <v>42584.951527777775</v>
          </cell>
          <cell r="F146">
            <v>42584.953715277778</v>
          </cell>
          <cell r="G146">
            <v>3</v>
          </cell>
          <cell r="H146" t="str">
            <v>204:112</v>
          </cell>
          <cell r="I146">
            <v>42584.98641203704</v>
          </cell>
          <cell r="J146">
            <v>0</v>
          </cell>
          <cell r="K146" t="str">
            <v>4019/4020</v>
          </cell>
          <cell r="L146" t="str">
            <v>YANAI</v>
          </cell>
          <cell r="M146">
            <v>3.2696759262762498E-2</v>
          </cell>
          <cell r="N146">
            <v>47.083333338377997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https://search-rtdc-monitor-bjffxe2xuh6vdkpspy63sjmuny.us-east-1.es.amazonaws.com/_plugin/kibana/#/discover/Steve-Slow-Train-Analysis-(2080s-and-2083s)?_g=(refreshInterval:(display:Off,section:0,value:0),time:(from:'2016-08-02 21:50:12-0600',mode:absolute,to:'2016-08-03 00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6" t="str">
            <v>N</v>
          </cell>
          <cell r="X146">
            <v>1</v>
          </cell>
          <cell r="Y146">
            <v>23.296500000000002</v>
          </cell>
          <cell r="Z146">
            <v>1.12E-2</v>
          </cell>
          <cell r="AA146">
            <v>23.285300000000003</v>
          </cell>
          <cell r="AB146" t="e">
            <v>#N/A</v>
          </cell>
          <cell r="AC146" t="e">
            <v>#N/A</v>
          </cell>
          <cell r="AD146" t="str">
            <v>0234-02</v>
          </cell>
          <cell r="AE146" t="str">
    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    </cell>
        </row>
        <row r="147">
          <cell r="A147" t="str">
            <v>235-02</v>
          </cell>
          <cell r="B147">
            <v>4009</v>
          </cell>
          <cell r="C147" t="str">
            <v>DE.1.0.7.0</v>
          </cell>
          <cell r="D147" t="str">
            <v>204:469</v>
          </cell>
          <cell r="E147">
            <v>42584.936365740738</v>
          </cell>
          <cell r="F147">
            <v>42584.937488425923</v>
          </cell>
          <cell r="G147">
            <v>1</v>
          </cell>
          <cell r="H147" t="str">
            <v>204:233295</v>
          </cell>
          <cell r="I147">
            <v>42584.96980324074</v>
          </cell>
          <cell r="J147">
            <v>0</v>
          </cell>
          <cell r="K147" t="str">
            <v>4009/4010</v>
          </cell>
          <cell r="L147" t="str">
            <v>CHANDLER</v>
          </cell>
          <cell r="M147">
            <v>3.2314814816345461E-2</v>
          </cell>
          <cell r="N147">
            <v>46.533333335537463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https://search-rtdc-monitor-bjffxe2xuh6vdkpspy63sjmuny.us-east-1.es.amazonaws.com/_plugin/kibana/#/discover/Steve-Slow-Train-Analysis-(2080s-and-2083s)?_g=(refreshInterval:(display:Off,section:0,value:0),time:(from:'2016-08-02 21:28:22-0600',mode:absolute,to:'2016-08-03 00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7" t="str">
            <v>N</v>
          </cell>
          <cell r="X147">
            <v>1</v>
          </cell>
          <cell r="Y147">
            <v>4.6899999999999997E-2</v>
          </cell>
          <cell r="Z147">
            <v>23.329499999999999</v>
          </cell>
          <cell r="AA147">
            <v>23.282599999999999</v>
          </cell>
          <cell r="AB147" t="e">
            <v>#N/A</v>
          </cell>
          <cell r="AC147" t="e">
            <v>#N/A</v>
          </cell>
          <cell r="AD147" t="str">
            <v>0235-02</v>
          </cell>
          <cell r="AE147" t="str">
    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    </cell>
        </row>
        <row r="148">
          <cell r="A148" t="str">
            <v>236-02</v>
          </cell>
          <cell r="B148">
            <v>4010</v>
          </cell>
          <cell r="C148" t="str">
            <v>DE.1.0.7.0</v>
          </cell>
          <cell r="D148" t="str">
            <v>204:232848</v>
          </cell>
          <cell r="E148">
            <v>42584.974363425928</v>
          </cell>
          <cell r="F148">
            <v>42584.976620370369</v>
          </cell>
          <cell r="G148">
            <v>3</v>
          </cell>
          <cell r="H148" t="str">
            <v>204:64159</v>
          </cell>
          <cell r="I148">
            <v>42584.997372685182</v>
          </cell>
          <cell r="J148">
            <v>0</v>
          </cell>
          <cell r="K148" t="str">
            <v>4009/4010</v>
          </cell>
          <cell r="L148" t="str">
            <v>CHANDLER</v>
          </cell>
          <cell r="M148">
            <v>2.0752314812853001E-2</v>
          </cell>
          <cell r="P148">
            <v>29.883333330508322</v>
          </cell>
          <cell r="R148" t="str">
            <v>Onboard in-route failure</v>
          </cell>
          <cell r="S148">
            <v>0.25</v>
          </cell>
          <cell r="T148" t="str">
            <v>Southbound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https://search-rtdc-monitor-bjffxe2xuh6vdkpspy63sjmuny.us-east-1.es.amazonaws.com/_plugin/kibana/#/discover/Steve-Slow-Train-Analysis-(2080s-and-2083s)?_g=(refreshInterval:(display:Off,section:0,value:0),time:(from:'2016-08-02 22:23:05-0600',mode:absolute,to:'2016-08-03 00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8" t="str">
            <v>Y</v>
          </cell>
          <cell r="X148">
            <v>1</v>
          </cell>
          <cell r="Y148">
            <v>23.284800000000001</v>
          </cell>
          <cell r="Z148">
            <v>6.4158999999999997</v>
          </cell>
          <cell r="AA148">
            <v>16.8689</v>
          </cell>
          <cell r="AB148" t="e">
            <v>#N/A</v>
          </cell>
          <cell r="AC148" t="e">
            <v>#N/A</v>
          </cell>
          <cell r="AD148" t="str">
            <v>0236-02</v>
          </cell>
          <cell r="AE148" t="str">
    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    </cell>
        </row>
        <row r="149">
          <cell r="A149" t="str">
            <v>237-02</v>
          </cell>
          <cell r="B149">
            <v>4042</v>
          </cell>
          <cell r="C149" t="str">
            <v>DE.1.0.7.0</v>
          </cell>
          <cell r="D149" t="str">
            <v>204:460</v>
          </cell>
          <cell r="E149">
            <v>42584.951921296299</v>
          </cell>
          <cell r="F149">
            <v>42584.952974537038</v>
          </cell>
          <cell r="G149">
            <v>1</v>
          </cell>
          <cell r="H149" t="str">
            <v>204:233270</v>
          </cell>
          <cell r="I149">
            <v>42584.987511574072</v>
          </cell>
          <cell r="J149">
            <v>0</v>
          </cell>
          <cell r="K149" t="str">
            <v>4041/4042</v>
          </cell>
          <cell r="L149" t="str">
            <v>ROBINSON</v>
          </cell>
          <cell r="M149">
            <v>3.4537037034169771E-2</v>
          </cell>
          <cell r="N149">
            <v>49.73333332920447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https://search-rtdc-monitor-bjffxe2xuh6vdkpspy63sjmuny.us-east-1.es.amazonaws.com/_plugin/kibana/#/discover/Steve-Slow-Train-Analysis-(2080s-and-2083s)?_g=(refreshInterval:(display:Off,section:0,value:0),time:(from:'2016-08-02 21:50:46-0600',mode:absolute,to:'2016-08-03 00:42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49" t="str">
            <v>N</v>
          </cell>
          <cell r="X149">
            <v>1</v>
          </cell>
          <cell r="Y149">
            <v>4.5999999999999999E-2</v>
          </cell>
          <cell r="Z149">
            <v>23.327000000000002</v>
          </cell>
          <cell r="AA149">
            <v>23.281000000000002</v>
          </cell>
          <cell r="AB149" t="e">
            <v>#N/A</v>
          </cell>
          <cell r="AC149" t="e">
            <v>#N/A</v>
          </cell>
          <cell r="AD149" t="str">
            <v>0237-02</v>
          </cell>
          <cell r="AE149" t="str">
            <v>aws s3 cp s3://rtdc.mdm.uploadarchive/RTDC4042/2016-08-02/ "%USERPROFILE%\AppData\Local\Temp\OnboardLogs"\RTDC4042\2016-08-02 --recursive &amp; "%USERPROFILE%\Documents\GitHub\mrs-test-scripts\Headless Mode &amp; Sideloading\WalkAndUnGZ.bat" "%USERPROFILE%\AppData\Local\Temp\OnboardLogs"\RTDC4042\2016-08-02 &amp; 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</v>
          </cell>
        </row>
        <row r="150">
          <cell r="A150" t="str">
            <v>238-02</v>
          </cell>
          <cell r="B150">
            <v>4041</v>
          </cell>
          <cell r="C150" t="str">
            <v>DE.1.0.7.0</v>
          </cell>
          <cell r="D150" t="str">
            <v>204:127857</v>
          </cell>
          <cell r="E150">
            <v>42585.019097222219</v>
          </cell>
          <cell r="F150">
            <v>42585.020057870373</v>
          </cell>
          <cell r="G150">
            <v>1</v>
          </cell>
          <cell r="H150" t="str">
            <v>204:152</v>
          </cell>
          <cell r="I150">
            <v>42585.038703703707</v>
          </cell>
          <cell r="J150">
            <v>0</v>
          </cell>
          <cell r="K150" t="str">
            <v>4041/4042</v>
          </cell>
          <cell r="L150" t="str">
            <v>ROBINSON</v>
          </cell>
          <cell r="M150">
            <v>1.8645833333721384E-2</v>
          </cell>
          <cell r="P150">
            <v>26.850000000558794</v>
          </cell>
          <cell r="R150" t="str">
            <v>Onboard in-route failure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https://search-rtdc-monitor-bjffxe2xuh6vdkpspy63sjmuny.us-east-1.es.amazonaws.com/_plugin/kibana/#/discover/Steve-Slow-Train-Analysis-(2080s-and-2083s)?_g=(refreshInterval:(display:Off,section:0,value:0),time:(from:'2016-08-02 23:27:30-0600',mode:absolute,to:'2016-08-03 01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0" t="str">
            <v>Y</v>
          </cell>
          <cell r="X150">
            <v>1</v>
          </cell>
          <cell r="Y150">
            <v>12.7857</v>
          </cell>
          <cell r="Z150">
            <v>1.52E-2</v>
          </cell>
          <cell r="AA150">
            <v>12.7705</v>
          </cell>
          <cell r="AB150" t="e">
            <v>#N/A</v>
          </cell>
          <cell r="AC150" t="e">
            <v>#N/A</v>
          </cell>
          <cell r="AD150" t="str">
            <v>0238-02</v>
          </cell>
          <cell r="AE150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51">
          <cell r="A151" t="str">
            <v>238-02</v>
          </cell>
          <cell r="B151">
            <v>4041</v>
          </cell>
          <cell r="C151" t="str">
            <v>DE.1.0.7.0</v>
          </cell>
          <cell r="D151" t="str">
            <v>204:232959</v>
          </cell>
          <cell r="E151">
            <v>42584.992800925924</v>
          </cell>
          <cell r="F151">
            <v>42584.993726851855</v>
          </cell>
          <cell r="G151">
            <v>1</v>
          </cell>
          <cell r="H151" t="str">
            <v>204:232961</v>
          </cell>
          <cell r="I151">
            <v>42584.993877314817</v>
          </cell>
          <cell r="J151">
            <v>0</v>
          </cell>
          <cell r="K151" t="str">
            <v>4041/4042</v>
          </cell>
          <cell r="L151" t="str">
            <v>ROBINSON</v>
          </cell>
          <cell r="M151">
            <v>1.5046296175569296E-4</v>
          </cell>
          <cell r="T151" t="str">
            <v>Southbound</v>
          </cell>
          <cell r="U151">
            <v>0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https://search-rtdc-monitor-bjffxe2xuh6vdkpspy63sjmuny.us-east-1.es.amazonaws.com/_plugin/kibana/#/discover/Steve-Slow-Train-Analysis-(2080s-and-2083s)?_g=(refreshInterval:(display:Off,section:0,value:0),time:(from:'2016-08-02 22:49:38-0600',mode:absolute,to:'2016-08-03 00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1" t="str">
            <v>Y</v>
          </cell>
          <cell r="X151">
            <v>0</v>
          </cell>
          <cell r="Y151">
            <v>23.2959</v>
          </cell>
          <cell r="Z151">
            <v>23.296099999999999</v>
          </cell>
          <cell r="AA151">
            <v>1.9999999999953388E-4</v>
          </cell>
          <cell r="AB151" t="e">
            <v>#N/A</v>
          </cell>
          <cell r="AC151" t="e">
            <v>#N/A</v>
          </cell>
          <cell r="AD151" t="str">
            <v>0238-02</v>
          </cell>
          <cell r="AE151" t="str">
    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    </cell>
        </row>
        <row r="152">
          <cell r="A152" t="str">
            <v>239-02</v>
          </cell>
          <cell r="B152">
            <v>4025</v>
          </cell>
          <cell r="C152" t="str">
            <v>DE.1.0.7.0</v>
          </cell>
          <cell r="D152" t="str">
            <v>204:442</v>
          </cell>
          <cell r="E152">
            <v>42584.975578703707</v>
          </cell>
          <cell r="F152">
            <v>42584.976921296293</v>
          </cell>
          <cell r="G152">
            <v>1</v>
          </cell>
          <cell r="H152" t="str">
            <v>204:233300</v>
          </cell>
          <cell r="I152">
            <v>42585.005636574075</v>
          </cell>
          <cell r="J152">
            <v>1</v>
          </cell>
          <cell r="K152" t="str">
            <v>4025/4026</v>
          </cell>
          <cell r="L152" t="str">
            <v>COOLAHAN</v>
          </cell>
          <cell r="M152">
            <v>2.8715277781884652E-2</v>
          </cell>
          <cell r="N152">
            <v>41.350000005913898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https://search-rtdc-monitor-bjffxe2xuh6vdkpspy63sjmuny.us-east-1.es.amazonaws.com/_plugin/kibana/#/discover/Steve-Slow-Train-Analysis-(2080s-and-2083s)?_g=(refreshInterval:(display:Off,section:0,value:0),time:(from:'2016-08-02 22:24:50-0600',mode:absolute,to:'2016-08-03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2" t="str">
            <v>N</v>
          </cell>
          <cell r="X152">
            <v>1</v>
          </cell>
          <cell r="Y152">
            <v>4.4200000000000003E-2</v>
          </cell>
          <cell r="Z152">
            <v>23.33</v>
          </cell>
          <cell r="AA152">
            <v>23.285799999999998</v>
          </cell>
          <cell r="AB152">
            <v>33136</v>
          </cell>
          <cell r="AC152" t="str">
            <v>GRADE CROSSING</v>
          </cell>
          <cell r="AD152" t="str">
            <v>0239-02</v>
          </cell>
          <cell r="AE152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153">
          <cell r="A153" t="str">
            <v>240-02</v>
          </cell>
          <cell r="B153">
            <v>4026</v>
          </cell>
          <cell r="C153" t="str">
            <v>DE.1.0.7.0</v>
          </cell>
          <cell r="D153" t="str">
            <v>204:232972</v>
          </cell>
          <cell r="E153">
            <v>42585.014872685184</v>
          </cell>
          <cell r="F153">
            <v>42585.016284722224</v>
          </cell>
          <cell r="G153">
            <v>2</v>
          </cell>
          <cell r="H153" t="str">
            <v>204:981</v>
          </cell>
          <cell r="I153">
            <v>42585.044907407406</v>
          </cell>
          <cell r="J153">
            <v>0</v>
          </cell>
          <cell r="K153" t="str">
            <v>4025/4026</v>
          </cell>
          <cell r="L153" t="str">
            <v>COOLAHAN</v>
          </cell>
          <cell r="M153">
            <v>2.8622685182199348E-2</v>
          </cell>
          <cell r="N153">
            <v>41.216666662367061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https://search-rtdc-monitor-bjffxe2xuh6vdkpspy63sjmuny.us-east-1.es.amazonaws.com/_plugin/kibana/#/discover/Steve-Slow-Train-Analysis-(2080s-and-2083s)?_g=(refreshInterval:(display:Off,section:0,value:0),time:(from:'2016-08-02 23:21:25-0600',mode:absolute,to:'2016-08-03 02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3" t="str">
            <v>N</v>
          </cell>
          <cell r="X153">
            <v>1</v>
          </cell>
          <cell r="Y153">
            <v>23.2972</v>
          </cell>
          <cell r="Z153">
            <v>9.8100000000000007E-2</v>
          </cell>
          <cell r="AA153">
            <v>23.199100000000001</v>
          </cell>
          <cell r="AB153" t="e">
            <v>#N/A</v>
          </cell>
          <cell r="AC153" t="e">
            <v>#N/A</v>
          </cell>
          <cell r="AD153" t="str">
            <v>0240-02</v>
          </cell>
          <cell r="AE153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54">
          <cell r="A154" t="str">
            <v>241-02</v>
          </cell>
          <cell r="B154">
            <v>4020</v>
          </cell>
          <cell r="C154" t="str">
            <v>DE.1.0.7.0</v>
          </cell>
          <cell r="D154" t="str">
            <v>204:444</v>
          </cell>
          <cell r="E154">
            <v>42584.993379629632</v>
          </cell>
          <cell r="F154">
            <v>42584.994583333333</v>
          </cell>
          <cell r="G154">
            <v>1</v>
          </cell>
          <cell r="H154" t="str">
            <v>204:233284</v>
          </cell>
          <cell r="I154">
            <v>42585.031736111108</v>
          </cell>
          <cell r="J154">
            <v>0</v>
          </cell>
          <cell r="K154" t="str">
            <v>4019/4020</v>
          </cell>
          <cell r="L154" t="str">
            <v>YANAI</v>
          </cell>
          <cell r="M154">
            <v>3.7152777775190771E-2</v>
          </cell>
          <cell r="N154">
            <v>53.49999999627471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https://search-rtdc-monitor-bjffxe2xuh6vdkpspy63sjmuny.us-east-1.es.amazonaws.com/_plugin/kibana/#/discover/Steve-Slow-Train-Analysis-(2080s-and-2083s)?_g=(refreshInterval:(display:Off,section:0,value:0),time:(from:'2016-08-02 22:50:28-0600',mode:absolute,to:'2016-08-03 01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4" t="str">
            <v>N</v>
          </cell>
          <cell r="X154">
            <v>1</v>
          </cell>
          <cell r="Y154">
            <v>4.4400000000000002E-2</v>
          </cell>
          <cell r="Z154">
            <v>23.328399999999998</v>
          </cell>
          <cell r="AA154">
            <v>23.283999999999999</v>
          </cell>
          <cell r="AB154" t="e">
            <v>#N/A</v>
          </cell>
          <cell r="AC154" t="e">
            <v>#N/A</v>
          </cell>
          <cell r="AD154" t="str">
            <v>0241-02</v>
          </cell>
          <cell r="AE154" t="str">
    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    </cell>
        </row>
        <row r="155">
          <cell r="A155" t="str">
            <v>242-02</v>
          </cell>
          <cell r="B155">
            <v>4019</v>
          </cell>
          <cell r="C155" t="str">
            <v>DE.1.0.7.0</v>
          </cell>
          <cell r="D155" t="str">
            <v>204:232959</v>
          </cell>
          <cell r="E155">
            <v>42585.034490740742</v>
          </cell>
          <cell r="F155">
            <v>42585.035694444443</v>
          </cell>
          <cell r="G155">
            <v>1</v>
          </cell>
          <cell r="H155" t="str">
            <v>204:181</v>
          </cell>
          <cell r="I155">
            <v>42585.065057870372</v>
          </cell>
          <cell r="J155">
            <v>0</v>
          </cell>
          <cell r="K155" t="str">
            <v>4019/4020</v>
          </cell>
          <cell r="L155" t="str">
            <v>YANAI</v>
          </cell>
          <cell r="M155">
            <v>2.9363425928750075E-2</v>
          </cell>
          <cell r="N155">
            <v>42.283333337400109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https://search-rtdc-monitor-bjffxe2xuh6vdkpspy63sjmuny.us-east-1.es.amazonaws.com/_plugin/kibana/#/discover/Steve-Slow-Train-Analysis-(2080s-and-2083s)?_g=(refreshInterval:(display:Off,section:0,value:0),time:(from:'2016-08-02 23:49:40-0600',mode:absolute,to:'2016-08-03 02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5" t="str">
            <v>N</v>
          </cell>
          <cell r="X155">
            <v>1</v>
          </cell>
          <cell r="Y155">
            <v>23.2959</v>
          </cell>
          <cell r="Z155">
            <v>1.8100000000000002E-2</v>
          </cell>
          <cell r="AA155">
            <v>23.277799999999999</v>
          </cell>
          <cell r="AB155" t="e">
            <v>#N/A</v>
          </cell>
          <cell r="AC155" t="e">
            <v>#N/A</v>
          </cell>
          <cell r="AD155" t="str">
            <v>0242-02</v>
          </cell>
          <cell r="AE155" t="str">
            <v>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 &amp; 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</v>
          </cell>
        </row>
        <row r="156">
          <cell r="A156" t="str">
            <v>243-02</v>
          </cell>
          <cell r="B156">
            <v>4029</v>
          </cell>
          <cell r="C156" t="str">
            <v>DE.1.0.7.0</v>
          </cell>
          <cell r="D156" t="str">
            <v>204:1164</v>
          </cell>
          <cell r="E156">
            <v>42585.023587962962</v>
          </cell>
          <cell r="F156">
            <v>42585.024502314816</v>
          </cell>
          <cell r="G156">
            <v>1</v>
          </cell>
          <cell r="H156" t="str">
            <v>204:233288</v>
          </cell>
          <cell r="I156">
            <v>42585.052939814814</v>
          </cell>
          <cell r="J156">
            <v>0</v>
          </cell>
          <cell r="K156" t="str">
            <v>4029/4030</v>
          </cell>
          <cell r="L156" t="str">
            <v>CHANDLER</v>
          </cell>
          <cell r="M156">
            <v>2.8437499997380655E-2</v>
          </cell>
          <cell r="N156">
            <v>40.949999996228144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https://search-rtdc-monitor-bjffxe2xuh6vdkpspy63sjmuny.us-east-1.es.amazonaws.com/_plugin/kibana/#/discover/Steve-Slow-Train-Analysis-(2080s-and-2083s)?_g=(refreshInterval:(display:Off,section:0,value:0),time:(from:'2016-08-02 23:33:58-0600',mode:absolute,to:'2016-08-03 02:16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6" t="str">
            <v>N</v>
          </cell>
          <cell r="X156">
            <v>1</v>
          </cell>
          <cell r="Y156">
            <v>0.1164</v>
          </cell>
          <cell r="Z156">
            <v>23.328800000000001</v>
          </cell>
          <cell r="AA156">
            <v>23.212400000000002</v>
          </cell>
          <cell r="AB156" t="e">
            <v>#N/A</v>
          </cell>
          <cell r="AC156" t="e">
            <v>#N/A</v>
          </cell>
          <cell r="AD156" t="str">
            <v>0243-02</v>
          </cell>
          <cell r="AE156" t="str">
            <v>aws s3 cp s3://rtdc.mdm.uploadarchive/RTDC4029/2016-08-03/ "%USERPROFILE%\AppData\Local\Temp\OnboardLogs"\RTDC4029\2016-08-03 --recursive &amp; "%USERPROFILE%\Documents\GitHub\mrs-test-scripts\Headless Mode &amp; Sideloading\WalkAndUnGZ.bat" "%USERPROFILE%\AppData\Local\Temp\OnboardLogs"\RTDC4029\2016-08-03 &amp; 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</v>
          </cell>
        </row>
        <row r="157">
          <cell r="A157" t="str">
            <v>244-02</v>
          </cell>
          <cell r="B157">
            <v>4030</v>
          </cell>
          <cell r="C157" t="str">
            <v>DE.1.0.7.0</v>
          </cell>
          <cell r="D157" t="str">
            <v>204:232973</v>
          </cell>
          <cell r="E157">
            <v>42585.057696759257</v>
          </cell>
          <cell r="F157">
            <v>42585.058819444443</v>
          </cell>
          <cell r="G157">
            <v>1</v>
          </cell>
          <cell r="H157" t="str">
            <v>204:935</v>
          </cell>
          <cell r="I157">
            <v>42585.087685185186</v>
          </cell>
          <cell r="J157">
            <v>1</v>
          </cell>
          <cell r="K157" t="str">
            <v>4029/4030</v>
          </cell>
          <cell r="L157" t="str">
            <v>CHANDLER</v>
          </cell>
          <cell r="M157">
            <v>2.8865740743640345E-2</v>
          </cell>
          <cell r="N157">
            <v>41.566666670842096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https://search-rtdc-monitor-bjffxe2xuh6vdkpspy63sjmuny.us-east-1.es.amazonaws.com/_plugin/kibana/#/discover/Steve-Slow-Train-Analysis-(2080s-and-2083s)?_g=(refreshInterval:(display:Off,section:0,value:0),time:(from:'2016-08-03 00:23:05-0600',mode:absolute,to:'2016-08-03 03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7" t="str">
            <v>N</v>
          </cell>
          <cell r="X157">
            <v>1</v>
          </cell>
          <cell r="Y157">
            <v>23.2973</v>
          </cell>
          <cell r="Z157">
            <v>9.35E-2</v>
          </cell>
          <cell r="AA157">
            <v>23.203800000000001</v>
          </cell>
          <cell r="AB157" t="e">
            <v>#N/A</v>
          </cell>
          <cell r="AC157" t="e">
            <v>#N/A</v>
          </cell>
          <cell r="AD157" t="str">
            <v>0244-02</v>
          </cell>
          <cell r="AE157" t="str">
            <v>aws s3 cp s3://rtdc.mdm.uploadarchive/RTDC4030/2016-08-03/ "%USERPROFILE%\AppData\Local\Temp\OnboardLogs"\RTDC4030\2016-08-03 --recursive &amp; "%USERPROFILE%\Documents\GitHub\mrs-test-scripts\Headless Mode &amp; Sideloading\WalkAndUnGZ.bat" "%USERPROFILE%\AppData\Local\Temp\OnboardLogs"\RTDC4030\2016-08-03 &amp; 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</v>
          </cell>
        </row>
        <row r="158">
          <cell r="A158" t="str">
            <v>800-02</v>
          </cell>
          <cell r="B158">
            <v>4037</v>
          </cell>
          <cell r="C158" t="str">
            <v>DE.1.0.7.0</v>
          </cell>
          <cell r="D158" t="str">
            <v>300:58615</v>
          </cell>
          <cell r="E158">
            <v>42584.218923611108</v>
          </cell>
          <cell r="F158">
            <v>42584.219930555555</v>
          </cell>
          <cell r="G158">
            <v>1</v>
          </cell>
          <cell r="H158" t="str">
            <v>204:649</v>
          </cell>
          <cell r="I158">
            <v>42584.232604166667</v>
          </cell>
          <cell r="J158">
            <v>0</v>
          </cell>
          <cell r="K158" t="str">
            <v>4037/4038</v>
          </cell>
          <cell r="L158" t="str">
            <v>STARKS</v>
          </cell>
          <cell r="M158">
            <v>1.2673611112404615E-2</v>
          </cell>
          <cell r="N158">
            <v>18.250000001862645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https://search-rtdc-monitor-bjffxe2xuh6vdkpspy63sjmuny.us-east-1.es.amazonaws.com/_plugin/kibana/#/discover/Steve-Slow-Train-Analysis-(2080s-and-2083s)?_g=(refreshInterval:(display:Off,section:0,value:0),time:(from:'2016-08-02 04:15:15-0600',mode:absolute,to:'2016-08-02 06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8" t="str">
            <v>N</v>
          </cell>
          <cell r="X158">
            <v>556</v>
          </cell>
          <cell r="Y158">
            <v>5.8615000000000004</v>
          </cell>
          <cell r="Z158">
            <v>6.4899999999999999E-2</v>
          </cell>
          <cell r="AA158">
            <v>5.7966000000000006</v>
          </cell>
          <cell r="AB158" t="e">
            <v>#N/A</v>
          </cell>
          <cell r="AC158" t="e">
            <v>#N/A</v>
          </cell>
          <cell r="AD158" t="str">
            <v>0800-02</v>
          </cell>
          <cell r="AE158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59">
          <cell r="A159" t="str">
            <v>801-02</v>
          </cell>
          <cell r="B159">
            <v>4038</v>
          </cell>
          <cell r="C159" t="str">
            <v>DE.1.0.7.0</v>
          </cell>
          <cell r="D159" t="str">
            <v>204:939</v>
          </cell>
          <cell r="E159">
            <v>42584.240162037036</v>
          </cell>
          <cell r="F159">
            <v>42584.241030092591</v>
          </cell>
          <cell r="G159">
            <v>1</v>
          </cell>
          <cell r="H159" t="str">
            <v>300:58926</v>
          </cell>
          <cell r="I159">
            <v>42584.256377314814</v>
          </cell>
          <cell r="J159">
            <v>0</v>
          </cell>
          <cell r="K159" t="str">
            <v>4037/4038</v>
          </cell>
          <cell r="L159" t="str">
            <v>STARKS</v>
          </cell>
          <cell r="M159">
            <v>1.5347222222771961E-2</v>
          </cell>
          <cell r="N159">
            <v>22.100000000791624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https://search-rtdc-monitor-bjffxe2xuh6vdkpspy63sjmuny.us-east-1.es.amazonaws.com/_plugin/kibana/#/discover/Steve-Slow-Train-Analysis-(2080s-and-2083s)?_g=(refreshInterval:(display:Off,section:0,value:0),time:(from:'2016-08-02 04:45:50-0600',mode:absolute,to:'2016-08-02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9" t="str">
            <v>N</v>
          </cell>
          <cell r="X159">
            <v>1</v>
          </cell>
          <cell r="Y159">
            <v>9.3899999999999997E-2</v>
          </cell>
          <cell r="Z159">
            <v>5.8925999999999998</v>
          </cell>
          <cell r="AA159">
            <v>5.7987000000000002</v>
          </cell>
          <cell r="AB159" t="e">
            <v>#N/A</v>
          </cell>
          <cell r="AC159" t="e">
            <v>#N/A</v>
          </cell>
          <cell r="AD159" t="str">
            <v>0801-02</v>
          </cell>
          <cell r="AE159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0">
          <cell r="A160" t="str">
            <v>802-02</v>
          </cell>
          <cell r="B160">
            <v>4037</v>
          </cell>
          <cell r="C160" t="str">
            <v>DE.1.0.7.0</v>
          </cell>
          <cell r="D160" t="str">
            <v>300:58604</v>
          </cell>
          <cell r="E160">
            <v>42584.257905092592</v>
          </cell>
          <cell r="F160">
            <v>42584.258773148147</v>
          </cell>
          <cell r="G160">
            <v>1</v>
          </cell>
          <cell r="H160" t="str">
            <v>204:780</v>
          </cell>
          <cell r="I160">
            <v>42584.27003472222</v>
          </cell>
          <cell r="J160">
            <v>1</v>
          </cell>
          <cell r="K160" t="str">
            <v>4037/4038</v>
          </cell>
          <cell r="L160" t="str">
            <v>STARKS</v>
          </cell>
          <cell r="M160">
            <v>1.1261574072705116E-2</v>
          </cell>
          <cell r="N160">
            <v>16.216666664695367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05:11:23-0600',mode:absolute,to:'2016-08-02 07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0" t="str">
            <v>N</v>
          </cell>
          <cell r="X160">
            <v>1</v>
          </cell>
          <cell r="Y160">
            <v>5.8604000000000003</v>
          </cell>
          <cell r="Z160">
            <v>7.8E-2</v>
          </cell>
          <cell r="AA160">
            <v>5.7824</v>
          </cell>
          <cell r="AB160" t="e">
            <v>#N/A</v>
          </cell>
          <cell r="AC160" t="e">
            <v>#N/A</v>
          </cell>
          <cell r="AD160" t="str">
            <v>0802-02</v>
          </cell>
          <cell r="AE160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1">
          <cell r="A161" t="str">
            <v>803-02</v>
          </cell>
          <cell r="B161">
            <v>4031</v>
          </cell>
          <cell r="C161" t="str">
            <v>DE.1.0.7.0</v>
          </cell>
          <cell r="D161" t="str">
            <v>204:1016</v>
          </cell>
          <cell r="E161">
            <v>42584.259467592594</v>
          </cell>
          <cell r="F161">
            <v>42584.260185185187</v>
          </cell>
          <cell r="G161">
            <v>1</v>
          </cell>
          <cell r="H161" t="str">
            <v>300:58907</v>
          </cell>
          <cell r="I161">
            <v>42584.277719907404</v>
          </cell>
          <cell r="J161">
            <v>1</v>
          </cell>
          <cell r="K161" t="str">
            <v>4031/4032</v>
          </cell>
          <cell r="L161" t="str">
            <v>LEVIN</v>
          </cell>
          <cell r="M161">
            <v>1.7534722217533272E-2</v>
          </cell>
          <cell r="N161">
            <v>25.249999993247911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https://search-rtdc-monitor-bjffxe2xuh6vdkpspy63sjmuny.us-east-1.es.amazonaws.com/_plugin/kibana/#/discover/Steve-Slow-Train-Analysis-(2080s-and-2083s)?_g=(refreshInterval:(display:Off,section:0,value:0),time:(from:'2016-08-02 05:13:38-0600',mode:absolute,to:'2016-08-02 07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1" t="str">
            <v>N</v>
          </cell>
          <cell r="X161">
            <v>1</v>
          </cell>
          <cell r="Y161">
            <v>0.1016</v>
          </cell>
          <cell r="Z161">
            <v>5.8906999999999998</v>
          </cell>
          <cell r="AA161">
            <v>5.7890999999999995</v>
          </cell>
          <cell r="AB161" t="e">
            <v>#N/A</v>
          </cell>
          <cell r="AC161" t="e">
            <v>#N/A</v>
          </cell>
          <cell r="AD161" t="str">
            <v>0803-02</v>
          </cell>
          <cell r="AE16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62">
          <cell r="A162" t="str">
            <v>804-02</v>
          </cell>
          <cell r="B162">
            <v>4032</v>
          </cell>
          <cell r="C162" t="str">
            <v>DE.1.0.7.0</v>
          </cell>
          <cell r="D162" t="str">
            <v>300:58600</v>
          </cell>
          <cell r="E162">
            <v>42584.278553240743</v>
          </cell>
          <cell r="F162">
            <v>42584.279756944445</v>
          </cell>
          <cell r="G162">
            <v>1</v>
          </cell>
          <cell r="H162" t="str">
            <v>204:783</v>
          </cell>
          <cell r="I162">
            <v>42584.291215277779</v>
          </cell>
          <cell r="J162">
            <v>0</v>
          </cell>
          <cell r="K162" t="str">
            <v>4031/4032</v>
          </cell>
          <cell r="L162" t="str">
            <v>LEVIN</v>
          </cell>
          <cell r="M162">
            <v>1.1458333334303461E-2</v>
          </cell>
          <cell r="N162">
            <v>16.500000001396984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https://search-rtdc-monitor-bjffxe2xuh6vdkpspy63sjmuny.us-east-1.es.amazonaws.com/_plugin/kibana/#/discover/Steve-Slow-Train-Analysis-(2080s-and-2083s)?_g=(refreshInterval:(display:Off,section:0,value:0),time:(from:'2016-08-02 05:41:07-0600',mode:absolute,to:'2016-08-02 07:59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2" t="str">
            <v>N</v>
          </cell>
          <cell r="X162">
            <v>1</v>
          </cell>
          <cell r="Y162">
            <v>5.86</v>
          </cell>
          <cell r="Z162">
            <v>7.8299999999999995E-2</v>
          </cell>
          <cell r="AA162">
            <v>5.7817000000000007</v>
          </cell>
          <cell r="AB162" t="e">
            <v>#N/A</v>
          </cell>
          <cell r="AC162" t="e">
            <v>#N/A</v>
          </cell>
          <cell r="AD162" t="str">
            <v>0804-02</v>
          </cell>
          <cell r="AE16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63">
          <cell r="A163" t="str">
            <v>805-02</v>
          </cell>
          <cell r="B163">
            <v>4038</v>
          </cell>
          <cell r="C163" t="str">
            <v>DE.1.0.7.0</v>
          </cell>
          <cell r="D163" t="str">
            <v>204:1091</v>
          </cell>
          <cell r="E163">
            <v>42584.283067129632</v>
          </cell>
          <cell r="F163">
            <v>42584.283784722225</v>
          </cell>
          <cell r="G163">
            <v>1</v>
          </cell>
          <cell r="H163" t="str">
            <v>300:58931</v>
          </cell>
          <cell r="I163">
            <v>42584.297766203701</v>
          </cell>
          <cell r="J163">
            <v>3</v>
          </cell>
          <cell r="K163" t="str">
            <v>4037/4038</v>
          </cell>
          <cell r="L163" t="str">
            <v>STARKS</v>
          </cell>
          <cell r="M163">
            <v>1.3981481475639157E-2</v>
          </cell>
          <cell r="N163">
            <v>20.133333324920386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3" t="str">
            <v>N</v>
          </cell>
          <cell r="X163">
            <v>1</v>
          </cell>
          <cell r="Y163">
            <v>0.1091</v>
          </cell>
          <cell r="Z163">
            <v>5.8930999999999996</v>
          </cell>
          <cell r="AA163">
            <v>5.7839999999999998</v>
          </cell>
          <cell r="AB163" t="e">
            <v>#N/A</v>
          </cell>
          <cell r="AC163" t="e">
            <v>#N/A</v>
          </cell>
          <cell r="AD163" t="str">
            <v>0805-02</v>
          </cell>
          <cell r="AE163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4">
          <cell r="A164" t="str">
            <v>806-02</v>
          </cell>
          <cell r="B164">
            <v>4037</v>
          </cell>
          <cell r="C164" t="str">
            <v>DE.1.0.7.0</v>
          </cell>
          <cell r="D164" t="str">
            <v>300:58615</v>
          </cell>
          <cell r="E164">
            <v>42584.298703703702</v>
          </cell>
          <cell r="F164">
            <v>42584.300335648149</v>
          </cell>
          <cell r="G164">
            <v>2</v>
          </cell>
          <cell r="H164" t="str">
            <v>204:654</v>
          </cell>
          <cell r="I164">
            <v>42584.311967592592</v>
          </cell>
          <cell r="J164">
            <v>0</v>
          </cell>
          <cell r="K164" t="str">
            <v>4037/4038</v>
          </cell>
          <cell r="L164" t="str">
            <v>STARKS</v>
          </cell>
          <cell r="M164">
            <v>1.1631944442342501E-2</v>
          </cell>
          <cell r="N164">
            <v>16.749999996973202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https://search-rtdc-monitor-bjffxe2xuh6vdkpspy63sjmuny.us-east-1.es.amazonaws.com/_plugin/kibana/#/discover/Steve-Slow-Train-Analysis-(2080s-and-2083s)?_g=(refreshInterval:(display:Off,section:0,value:0),time:(from:'2016-08-02 06:10:08-0600',mode:absolute,to:'2016-08-02 08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4" t="str">
            <v>N</v>
          </cell>
          <cell r="X164">
            <v>1</v>
          </cell>
          <cell r="Y164">
            <v>5.8615000000000004</v>
          </cell>
          <cell r="Z164">
            <v>6.54E-2</v>
          </cell>
          <cell r="AA164">
            <v>5.7961</v>
          </cell>
          <cell r="AB164" t="e">
            <v>#N/A</v>
          </cell>
          <cell r="AC164" t="e">
            <v>#N/A</v>
          </cell>
          <cell r="AD164" t="str">
            <v>0806-02</v>
          </cell>
          <cell r="AE16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5">
          <cell r="A165" t="str">
            <v>807-02</v>
          </cell>
          <cell r="B165">
            <v>4031</v>
          </cell>
          <cell r="C165" t="str">
            <v>DE.1.0.7.0</v>
          </cell>
          <cell r="D165" t="str">
            <v>204:1062</v>
          </cell>
          <cell r="E165">
            <v>42584.301921296297</v>
          </cell>
          <cell r="F165">
            <v>42584.30269675926</v>
          </cell>
          <cell r="G165">
            <v>1</v>
          </cell>
          <cell r="H165" t="str">
            <v>300:58914</v>
          </cell>
          <cell r="I165">
            <v>42584.317037037035</v>
          </cell>
          <cell r="J165">
            <v>0</v>
          </cell>
          <cell r="K165" t="str">
            <v>4031/4032</v>
          </cell>
          <cell r="L165" t="str">
            <v>LEVIN</v>
          </cell>
          <cell r="M165">
            <v>1.4340277775772847E-2</v>
          </cell>
          <cell r="N165">
            <v>20.6499999971129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https://search-rtdc-monitor-bjffxe2xuh6vdkpspy63sjmuny.us-east-1.es.amazonaws.com/_plugin/kibana/#/discover/Steve-Slow-Train-Analysis-(2080s-and-2083s)?_g=(refreshInterval:(display:Off,section:0,value:0),time:(from:'2016-08-02 06:14:46-0600',mode:absolute,to:'2016-08-02 08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5" t="str">
            <v>N</v>
          </cell>
          <cell r="X165">
            <v>1</v>
          </cell>
          <cell r="Y165">
            <v>0.1062</v>
          </cell>
          <cell r="Z165">
            <v>5.8914</v>
          </cell>
          <cell r="AA165">
            <v>5.7851999999999997</v>
          </cell>
          <cell r="AB165" t="e">
            <v>#N/A</v>
          </cell>
          <cell r="AC165" t="e">
            <v>#N/A</v>
          </cell>
          <cell r="AD165" t="str">
            <v>0807-02</v>
          </cell>
          <cell r="AE16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66">
          <cell r="A166" t="str">
            <v>808-02</v>
          </cell>
          <cell r="B166">
            <v>4032</v>
          </cell>
          <cell r="C166" t="str">
            <v>DE.1.0.7.0</v>
          </cell>
          <cell r="D166" t="str">
            <v>300:58596</v>
          </cell>
          <cell r="E166">
            <v>42584.318043981482</v>
          </cell>
          <cell r="F166">
            <v>42584.318715277775</v>
          </cell>
          <cell r="G166">
            <v>0</v>
          </cell>
          <cell r="H166" t="str">
            <v>204:771</v>
          </cell>
          <cell r="I166">
            <v>42584.330659722225</v>
          </cell>
          <cell r="J166">
            <v>0</v>
          </cell>
          <cell r="K166" t="str">
            <v>4031/4032</v>
          </cell>
          <cell r="L166" t="str">
            <v>LEVIN</v>
          </cell>
          <cell r="M166">
            <v>1.1944444449909497E-2</v>
          </cell>
          <cell r="N166">
            <v>17.200000007869676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https://search-rtdc-monitor-bjffxe2xuh6vdkpspy63sjmuny.us-east-1.es.amazonaws.com/_plugin/kibana/#/discover/Steve-Slow-Train-Analysis-(2080s-and-2083s)?_g=(refreshInterval:(display:Off,section:0,value:0),time:(from:'2016-08-02 06:37:59-0600',mode:absolute,to:'2016-08-02 08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66" t="str">
            <v>N</v>
          </cell>
          <cell r="X166">
            <v>1</v>
          </cell>
          <cell r="Y166">
            <v>5.8596000000000004</v>
          </cell>
          <cell r="Z166">
            <v>7.7100000000000002E-2</v>
          </cell>
          <cell r="AA166">
            <v>5.7825000000000006</v>
          </cell>
          <cell r="AB166" t="e">
            <v>#N/A</v>
          </cell>
          <cell r="AC166" t="e">
            <v>#N/A</v>
          </cell>
          <cell r="AD166" t="str">
            <v>0808-02</v>
          </cell>
          <cell r="AE166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67">
          <cell r="A167" t="str">
            <v>809-02</v>
          </cell>
          <cell r="B167">
            <v>4038</v>
          </cell>
          <cell r="C167" t="str">
            <v>DE.1.0.7.0</v>
          </cell>
          <cell r="D167" t="str">
            <v>204:937</v>
          </cell>
          <cell r="E167">
            <v>42584.325243055559</v>
          </cell>
          <cell r="F167">
            <v>42584.325995370367</v>
          </cell>
          <cell r="G167">
            <v>1</v>
          </cell>
          <cell r="H167" t="str">
            <v>300:58935</v>
          </cell>
          <cell r="I167">
            <v>42584.339571759258</v>
          </cell>
          <cell r="J167">
            <v>0</v>
          </cell>
          <cell r="K167" t="str">
            <v>4037/4038</v>
          </cell>
          <cell r="L167" t="str">
            <v>STARKS</v>
          </cell>
          <cell r="M167">
            <v>1.357638889021473E-2</v>
          </cell>
          <cell r="N167">
            <v>19.550000001909211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https://search-rtdc-monitor-bjffxe2xuh6vdkpspy63sjmuny.us-east-1.es.amazonaws.com/_plugin/kibana/#/discover/Steve-Slow-Train-Analysis-(2080s-and-2083s)?_g=(refreshInterval:(display:Off,section:0,value:0),time:(from:'2016-08-02 06:48:21-0600',mode:absolute,to:'2016-08-02 09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67" t="str">
            <v>N</v>
          </cell>
          <cell r="X167">
            <v>1</v>
          </cell>
          <cell r="Y167">
            <v>9.3700000000000006E-2</v>
          </cell>
          <cell r="Z167">
            <v>5.8935000000000004</v>
          </cell>
          <cell r="AA167">
            <v>5.7998000000000003</v>
          </cell>
          <cell r="AB167" t="e">
            <v>#N/A</v>
          </cell>
          <cell r="AC167" t="e">
            <v>#N/A</v>
          </cell>
          <cell r="AD167" t="str">
            <v>0809-02</v>
          </cell>
          <cell r="AE167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68">
          <cell r="A168" t="str">
            <v>810-02</v>
          </cell>
          <cell r="B168">
            <v>4037</v>
          </cell>
          <cell r="C168" t="str">
            <v>DE.1.0.7.0</v>
          </cell>
          <cell r="D168" t="str">
            <v>300:58615</v>
          </cell>
          <cell r="E168">
            <v>42584.340648148151</v>
          </cell>
          <cell r="F168">
            <v>42584.341516203705</v>
          </cell>
          <cell r="G168">
            <v>1</v>
          </cell>
          <cell r="H168" t="str">
            <v>204:775</v>
          </cell>
          <cell r="I168">
            <v>42584.353321759256</v>
          </cell>
          <cell r="J168">
            <v>0</v>
          </cell>
          <cell r="K168" t="str">
            <v>4037/4038</v>
          </cell>
          <cell r="L168" t="str">
            <v>STARKS</v>
          </cell>
          <cell r="M168">
            <v>1.1805555550381541E-2</v>
          </cell>
          <cell r="N168">
            <v>16.999999992549419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https://search-rtdc-monitor-bjffxe2xuh6vdkpspy63sjmuny.us-east-1.es.amazonaws.com/_plugin/kibana/#/discover/Steve-Slow-Train-Analysis-(2080s-and-2083s)?_g=(refreshInterval:(display:Off,section:0,value:0),time:(from:'2016-08-02 07:10:32-0600',mode:absolute,to:'2016-08-02 09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8" t="str">
            <v>N</v>
          </cell>
          <cell r="X168">
            <v>1</v>
          </cell>
          <cell r="Y168">
            <v>5.8615000000000004</v>
          </cell>
          <cell r="Z168">
            <v>7.7499999999999999E-2</v>
          </cell>
          <cell r="AA168">
            <v>5.7840000000000007</v>
          </cell>
          <cell r="AB168" t="e">
            <v>#N/A</v>
          </cell>
          <cell r="AC168" t="e">
            <v>#N/A</v>
          </cell>
          <cell r="AD168" t="str">
            <v>0810-02</v>
          </cell>
          <cell r="AE168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69">
          <cell r="A169" t="str">
            <v>811-02</v>
          </cell>
          <cell r="B169">
            <v>4031</v>
          </cell>
          <cell r="C169" t="str">
            <v>DE.1.0.7.0</v>
          </cell>
          <cell r="D169" t="str">
            <v>204:1076</v>
          </cell>
          <cell r="E169">
            <v>42584.343726851854</v>
          </cell>
          <cell r="F169">
            <v>42584.344768518517</v>
          </cell>
          <cell r="G169">
            <v>1</v>
          </cell>
          <cell r="H169" t="str">
            <v>300:58920</v>
          </cell>
          <cell r="I169">
            <v>42584.359409722223</v>
          </cell>
          <cell r="J169">
            <v>0</v>
          </cell>
          <cell r="K169" t="str">
            <v>4031/4032</v>
          </cell>
          <cell r="L169" t="str">
            <v>LEVIN</v>
          </cell>
          <cell r="M169">
            <v>1.4641203706560191E-2</v>
          </cell>
          <cell r="N169">
            <v>21.083333337446675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https://search-rtdc-monitor-bjffxe2xuh6vdkpspy63sjmuny.us-east-1.es.amazonaws.com/_plugin/kibana/#/discover/Steve-Slow-Train-Analysis-(2080s-and-2083s)?_g=(refreshInterval:(display:Off,section:0,value:0),time:(from:'2016-08-02 07:14:58-0600',mode:absolute,to:'2016-08-02 09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69" t="str">
            <v>N</v>
          </cell>
          <cell r="X169">
            <v>1</v>
          </cell>
          <cell r="Y169">
            <v>0.1076</v>
          </cell>
          <cell r="Z169">
            <v>5.8920000000000003</v>
          </cell>
          <cell r="AA169">
            <v>5.7844000000000007</v>
          </cell>
          <cell r="AB169" t="e">
            <v>#N/A</v>
          </cell>
          <cell r="AC169" t="e">
            <v>#N/A</v>
          </cell>
          <cell r="AD169" t="str">
            <v>0811-02</v>
          </cell>
          <cell r="AE169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0">
          <cell r="A170" t="str">
            <v>812-02</v>
          </cell>
          <cell r="B170">
            <v>4032</v>
          </cell>
          <cell r="C170" t="str">
            <v>DE.1.0.7.0</v>
          </cell>
          <cell r="D170" t="str">
            <v>300:58604</v>
          </cell>
          <cell r="E170">
            <v>42584.360648148147</v>
          </cell>
          <cell r="F170">
            <v>42584.36141203704</v>
          </cell>
          <cell r="G170">
            <v>1</v>
          </cell>
          <cell r="H170" t="str">
            <v>204:769</v>
          </cell>
          <cell r="I170">
            <v>42584.372708333336</v>
          </cell>
          <cell r="J170">
            <v>0</v>
          </cell>
          <cell r="K170" t="str">
            <v>4031/4032</v>
          </cell>
          <cell r="L170" t="str">
            <v>LEVIN</v>
          </cell>
          <cell r="M170">
            <v>1.1296296295768116E-2</v>
          </cell>
          <cell r="N170">
            <v>16.266666665906087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https://search-rtdc-monitor-bjffxe2xuh6vdkpspy63sjmuny.us-east-1.es.amazonaws.com/_plugin/kibana/#/discover/Steve-Slow-Train-Analysis-(2080s-and-2083s)?_g=(refreshInterval:(display:Off,section:0,value:0),time:(from:'2016-08-02 07:39:20-0600',mode:absolute,to:'2016-08-02 09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0" t="str">
            <v>N</v>
          </cell>
          <cell r="X170">
            <v>1</v>
          </cell>
          <cell r="Y170">
            <v>5.8604000000000003</v>
          </cell>
          <cell r="Z170">
            <v>7.6899999999999996E-2</v>
          </cell>
          <cell r="AA170">
            <v>5.7835000000000001</v>
          </cell>
          <cell r="AB170" t="e">
            <v>#N/A</v>
          </cell>
          <cell r="AC170" t="e">
            <v>#N/A</v>
          </cell>
          <cell r="AD170" t="str">
            <v>0812-02</v>
          </cell>
          <cell r="AE170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1">
          <cell r="A171" t="str">
            <v>813-02</v>
          </cell>
          <cell r="B171">
            <v>4031</v>
          </cell>
          <cell r="C171" t="str">
            <v>DE.1.0.7.0</v>
          </cell>
          <cell r="D171" t="str">
            <v>204:1067</v>
          </cell>
          <cell r="E171">
            <v>42584.382939814815</v>
          </cell>
          <cell r="F171">
            <v>42584.383703703701</v>
          </cell>
          <cell r="G171">
            <v>1</v>
          </cell>
          <cell r="H171" t="str">
            <v>300:58911</v>
          </cell>
          <cell r="I171">
            <v>42584.399918981479</v>
          </cell>
          <cell r="J171">
            <v>0</v>
          </cell>
          <cell r="K171" t="str">
            <v>4031/4032</v>
          </cell>
          <cell r="L171" t="str">
            <v>LEVIN</v>
          </cell>
          <cell r="M171">
            <v>1.6215277777519077E-2</v>
          </cell>
          <cell r="N171">
            <v>23.349999999627471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https://search-rtdc-monitor-bjffxe2xuh6vdkpspy63sjmuny.us-east-1.es.amazonaws.com/_plugin/kibana/#/discover/Steve-Slow-Train-Analysis-(2080s-and-2083s)?_g=(refreshInterval:(display:Off,section:0,value:0),time:(from:'2016-08-02 08:11:26-0600',mode:absolute,to:'2016-08-02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1" t="str">
            <v>N</v>
          </cell>
          <cell r="X171">
            <v>1</v>
          </cell>
          <cell r="Y171">
            <v>0.1067</v>
          </cell>
          <cell r="Z171">
            <v>5.8910999999999998</v>
          </cell>
          <cell r="AA171">
            <v>5.7843999999999998</v>
          </cell>
          <cell r="AB171" t="e">
            <v>#N/A</v>
          </cell>
          <cell r="AC171" t="e">
            <v>#N/A</v>
          </cell>
          <cell r="AD171" t="str">
            <v>0813-02</v>
          </cell>
          <cell r="AE17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2">
          <cell r="A172" t="str">
            <v>814-02</v>
          </cell>
          <cell r="B172">
            <v>4032</v>
          </cell>
          <cell r="C172" t="str">
            <v>DE.1.0.7.0</v>
          </cell>
          <cell r="D172" t="str">
            <v>300:58594</v>
          </cell>
          <cell r="E172">
            <v>42584.400821759256</v>
          </cell>
          <cell r="F172">
            <v>42584.401666666665</v>
          </cell>
          <cell r="G172">
            <v>1</v>
          </cell>
          <cell r="H172" t="str">
            <v>204:773</v>
          </cell>
          <cell r="I172">
            <v>42584.413877314815</v>
          </cell>
          <cell r="J172">
            <v>0</v>
          </cell>
          <cell r="K172" t="str">
            <v>4031/4032</v>
          </cell>
          <cell r="L172" t="str">
            <v>LEVIN</v>
          </cell>
          <cell r="M172">
            <v>1.2210648150357883E-2</v>
          </cell>
          <cell r="N172">
            <v>17.583333336515352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https://search-rtdc-monitor-bjffxe2xuh6vdkpspy63sjmuny.us-east-1.es.amazonaws.com/_plugin/kibana/#/discover/Steve-Slow-Train-Analysis-(2080s-and-2083s)?_g=(refreshInterval:(display:Off,section:0,value:0),time:(from:'2016-08-02 08:37:11-0600',mode:absolute,to:'2016-08-02 10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2" t="str">
            <v>N</v>
          </cell>
          <cell r="X172">
            <v>1</v>
          </cell>
          <cell r="Y172">
            <v>5.8593999999999999</v>
          </cell>
          <cell r="Z172">
            <v>7.7299999999999994E-2</v>
          </cell>
          <cell r="AA172">
            <v>5.7820999999999998</v>
          </cell>
          <cell r="AB172" t="e">
            <v>#N/A</v>
          </cell>
          <cell r="AC172" t="e">
            <v>#N/A</v>
          </cell>
          <cell r="AD172" t="str">
            <v>0814-02</v>
          </cell>
          <cell r="AE17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3">
          <cell r="A173" t="str">
            <v>815-02</v>
          </cell>
          <cell r="B173">
            <v>4031</v>
          </cell>
          <cell r="C173" t="str">
            <v>DE.1.0.7.0</v>
          </cell>
          <cell r="D173" t="str">
            <v>204:1070</v>
          </cell>
          <cell r="E173">
            <v>42584.42763888889</v>
          </cell>
          <cell r="F173">
            <v>42584.42895833333</v>
          </cell>
          <cell r="G173">
            <v>1</v>
          </cell>
          <cell r="H173" t="str">
            <v>300:58916</v>
          </cell>
          <cell r="I173">
            <v>42584.44253472222</v>
          </cell>
          <cell r="J173">
            <v>1</v>
          </cell>
          <cell r="K173" t="str">
            <v>4031/4032</v>
          </cell>
          <cell r="L173" t="str">
            <v>LEVIN</v>
          </cell>
          <cell r="M173">
            <v>1.357638889021473E-2</v>
          </cell>
          <cell r="N173">
            <v>19.550000001909211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https://search-rtdc-monitor-bjffxe2xuh6vdkpspy63sjmuny.us-east-1.es.amazonaws.com/_plugin/kibana/#/discover/Steve-Slow-Train-Analysis-(2080s-and-2083s)?_g=(refreshInterval:(display:Off,section:0,value:0),time:(from:'2016-08-02 09:15:48-0600',mode:absolute,to:'2016-08-02 11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3" t="str">
            <v>N</v>
          </cell>
          <cell r="X173">
            <v>1</v>
          </cell>
          <cell r="Y173">
            <v>0.107</v>
          </cell>
          <cell r="Z173">
            <v>5.8916000000000004</v>
          </cell>
          <cell r="AA173">
            <v>5.7846000000000002</v>
          </cell>
          <cell r="AB173" t="e">
            <v>#N/A</v>
          </cell>
          <cell r="AC173" t="e">
            <v>#N/A</v>
          </cell>
          <cell r="AD173" t="str">
            <v>0815-02</v>
          </cell>
          <cell r="AE173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4">
          <cell r="A174" t="str">
            <v>816-02</v>
          </cell>
          <cell r="B174">
            <v>4032</v>
          </cell>
          <cell r="C174" t="str">
            <v>DE.1.0.7.0</v>
          </cell>
          <cell r="D174" t="str">
            <v>300:58598</v>
          </cell>
          <cell r="E174">
            <v>42584.443472222221</v>
          </cell>
          <cell r="F174">
            <v>42584.44458333333</v>
          </cell>
          <cell r="G174">
            <v>1</v>
          </cell>
          <cell r="H174" t="str">
            <v>204:169</v>
          </cell>
          <cell r="I174">
            <v>42584.459606481483</v>
          </cell>
          <cell r="J174">
            <v>1</v>
          </cell>
          <cell r="K174" t="str">
            <v>4031/4032</v>
          </cell>
          <cell r="L174" t="str">
            <v>LEVIN</v>
          </cell>
          <cell r="M174">
            <v>1.5023148152977228E-2</v>
          </cell>
          <cell r="N174">
            <v>21.633333340287209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https://search-rtdc-monitor-bjffxe2xuh6vdkpspy63sjmuny.us-east-1.es.amazonaws.com/_plugin/kibana/#/discover/Steve-Slow-Train-Analysis-(2080s-and-2083s)?_g=(refreshInterval:(display:Off,section:0,value:0),time:(from:'2016-08-02 09:38:36-0600',mode:absolute,to:'2016-08-02 12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4" t="str">
            <v>N</v>
          </cell>
          <cell r="X174">
            <v>1</v>
          </cell>
          <cell r="Y174">
            <v>5.8597999999999999</v>
          </cell>
          <cell r="Z174">
            <v>1.6899999999999998E-2</v>
          </cell>
          <cell r="AA174">
            <v>5.8429000000000002</v>
          </cell>
          <cell r="AB174" t="e">
            <v>#N/A</v>
          </cell>
          <cell r="AC174" t="e">
            <v>#N/A</v>
          </cell>
          <cell r="AD174" t="str">
            <v>0816-02</v>
          </cell>
          <cell r="AE174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5">
          <cell r="A175" t="str">
            <v>817-02</v>
          </cell>
          <cell r="B175">
            <v>4031</v>
          </cell>
          <cell r="C175" t="str">
            <v>DE.1.0.7.0</v>
          </cell>
          <cell r="D175" t="str">
            <v>204:451</v>
          </cell>
          <cell r="E175">
            <v>42584.465138888889</v>
          </cell>
          <cell r="F175">
            <v>42584.466122685182</v>
          </cell>
          <cell r="G175">
            <v>1</v>
          </cell>
          <cell r="H175" t="str">
            <v>300:58912</v>
          </cell>
          <cell r="I175">
            <v>42584.4840625</v>
          </cell>
          <cell r="J175">
            <v>0</v>
          </cell>
          <cell r="K175" t="str">
            <v>4031/4032</v>
          </cell>
          <cell r="L175" t="str">
            <v>LEVIN</v>
          </cell>
          <cell r="M175">
            <v>1.7939814817509614E-2</v>
          </cell>
          <cell r="N175">
            <v>25.833333337213844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https://search-rtdc-monitor-bjffxe2xuh6vdkpspy63sjmuny.us-east-1.es.amazonaws.com/_plugin/kibana/#/discover/Steve-Slow-Train-Analysis-(2080s-and-2083s)?_g=(refreshInterval:(display:Off,section:0,value:0),time:(from:'2016-08-02 10:09:48-0600',mode:absolute,to:'2016-08-02 12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5" t="str">
            <v>N</v>
          </cell>
          <cell r="X175">
            <v>1</v>
          </cell>
          <cell r="Y175">
            <v>4.5100000000000001E-2</v>
          </cell>
          <cell r="Z175">
            <v>5.8912000000000004</v>
          </cell>
          <cell r="AA175">
            <v>5.8461000000000007</v>
          </cell>
          <cell r="AB175" t="e">
            <v>#N/A</v>
          </cell>
          <cell r="AC175" t="e">
            <v>#N/A</v>
          </cell>
          <cell r="AD175" t="str">
            <v>0817-02</v>
          </cell>
          <cell r="AE17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6">
          <cell r="A176" t="str">
            <v>818-02</v>
          </cell>
          <cell r="B176">
            <v>4032</v>
          </cell>
          <cell r="C176" t="str">
            <v>DE.1.0.7.0</v>
          </cell>
          <cell r="D176" t="str">
            <v>300:58587</v>
          </cell>
          <cell r="E176">
            <v>42584.485046296293</v>
          </cell>
          <cell r="F176">
            <v>42584.485821759263</v>
          </cell>
          <cell r="G176">
            <v>1</v>
          </cell>
          <cell r="H176" t="str">
            <v>204:757</v>
          </cell>
          <cell r="I176">
            <v>42584.499155092592</v>
          </cell>
          <cell r="J176">
            <v>0</v>
          </cell>
          <cell r="K176" t="str">
            <v>4031/4032</v>
          </cell>
          <cell r="L176" t="str">
            <v>LEVIN</v>
          </cell>
          <cell r="M176">
            <v>1.3333333328773733E-2</v>
          </cell>
          <cell r="N176">
            <v>19.199999993434176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https://search-rtdc-monitor-bjffxe2xuh6vdkpspy63sjmuny.us-east-1.es.amazonaws.com/_plugin/kibana/#/discover/Steve-Slow-Train-Analysis-(2080s-and-2083s)?_g=(refreshInterval:(display:Off,section:0,value:0),time:(from:'2016-08-02 10:38:28-0600',mode:absolute,to:'2016-08-02 12:58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6" t="str">
            <v>N</v>
          </cell>
          <cell r="X176">
            <v>1</v>
          </cell>
          <cell r="Y176">
            <v>5.8586999999999998</v>
          </cell>
          <cell r="Z176">
            <v>7.5700000000000003E-2</v>
          </cell>
          <cell r="AA176">
            <v>5.7829999999999995</v>
          </cell>
          <cell r="AB176" t="e">
            <v>#N/A</v>
          </cell>
          <cell r="AC176" t="e">
            <v>#N/A</v>
          </cell>
          <cell r="AD176" t="str">
            <v>0818-02</v>
          </cell>
          <cell r="AE176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7">
          <cell r="A177" t="str">
            <v>819-02</v>
          </cell>
          <cell r="B177">
            <v>4031</v>
          </cell>
          <cell r="C177" t="str">
            <v>DE.1.0.7.0</v>
          </cell>
          <cell r="D177" t="str">
            <v>204:1037</v>
          </cell>
          <cell r="E177">
            <v>42584.508634259262</v>
          </cell>
          <cell r="F177">
            <v>42584.509502314817</v>
          </cell>
          <cell r="G177">
            <v>1</v>
          </cell>
          <cell r="H177" t="str">
            <v>300:58929</v>
          </cell>
          <cell r="I177">
            <v>42584.524814814817</v>
          </cell>
          <cell r="J177">
            <v>0</v>
          </cell>
          <cell r="K177" t="str">
            <v>4031/4032</v>
          </cell>
          <cell r="L177" t="str">
            <v>LEVIN</v>
          </cell>
          <cell r="M177">
            <v>1.5312499999708962E-2</v>
          </cell>
          <cell r="N177">
            <v>22.049999999580905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https://search-rtdc-monitor-bjffxe2xuh6vdkpspy63sjmuny.us-east-1.es.amazonaws.com/_plugin/kibana/#/discover/Steve-Slow-Train-Analysis-(2080s-and-2083s)?_g=(refreshInterval:(display:Off,section:0,value:0),time:(from:'2016-08-02 11:12:26-0600',mode:absolute,to:'2016-08-02 13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7" t="str">
            <v>N</v>
          </cell>
          <cell r="X177">
            <v>1</v>
          </cell>
          <cell r="Y177">
            <v>0.1037</v>
          </cell>
          <cell r="Z177">
            <v>5.8929</v>
          </cell>
          <cell r="AA177">
            <v>5.7892000000000001</v>
          </cell>
          <cell r="AB177" t="e">
            <v>#N/A</v>
          </cell>
          <cell r="AC177" t="e">
            <v>#N/A</v>
          </cell>
          <cell r="AD177" t="str">
            <v>0819-02</v>
          </cell>
          <cell r="AE177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78">
          <cell r="A178" t="str">
            <v>820-02</v>
          </cell>
          <cell r="B178">
            <v>4032</v>
          </cell>
          <cell r="C178" t="str">
            <v>DE.1.0.7.0</v>
          </cell>
          <cell r="D178" t="str">
            <v>300:58609</v>
          </cell>
          <cell r="E178">
            <v>42584.525868055556</v>
          </cell>
          <cell r="F178">
            <v>42584.526631944442</v>
          </cell>
          <cell r="G178">
            <v>1</v>
          </cell>
          <cell r="H178" t="str">
            <v>204:778</v>
          </cell>
          <cell r="I178">
            <v>42584.539733796293</v>
          </cell>
          <cell r="J178">
            <v>0</v>
          </cell>
          <cell r="K178" t="str">
            <v>4031/4032</v>
          </cell>
          <cell r="L178" t="str">
            <v>LEVIN</v>
          </cell>
          <cell r="M178">
            <v>1.3101851851388346E-2</v>
          </cell>
          <cell r="N178">
            <v>18.866666665999219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https://search-rtdc-monitor-bjffxe2xuh6vdkpspy63sjmuny.us-east-1.es.amazonaws.com/_plugin/kibana/#/discover/Steve-Slow-Train-Analysis-(2080s-and-2083s)?_g=(refreshInterval:(display:Off,section:0,value:0),time:(from:'2016-08-02 11:37:15-0600',mode:absolute,to:'2016-08-02 13:57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8" t="str">
            <v>N</v>
          </cell>
          <cell r="X178">
            <v>1</v>
          </cell>
          <cell r="Y178">
            <v>5.8609</v>
          </cell>
          <cell r="Z178">
            <v>7.7799999999999994E-2</v>
          </cell>
          <cell r="AA178">
            <v>5.7831000000000001</v>
          </cell>
          <cell r="AB178" t="e">
            <v>#N/A</v>
          </cell>
          <cell r="AC178" t="e">
            <v>#N/A</v>
          </cell>
          <cell r="AD178" t="str">
            <v>0820-02</v>
          </cell>
          <cell r="AE178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79">
          <cell r="A179" t="str">
            <v>821-02</v>
          </cell>
          <cell r="B179">
            <v>4031</v>
          </cell>
          <cell r="C179" t="str">
            <v>DE.1.0.7.0</v>
          </cell>
          <cell r="D179" t="str">
            <v>204:1063</v>
          </cell>
          <cell r="E179">
            <v>42584.545659722222</v>
          </cell>
          <cell r="F179">
            <v>42584.54791666667</v>
          </cell>
          <cell r="G179">
            <v>3</v>
          </cell>
          <cell r="H179" t="str">
            <v>300:58924</v>
          </cell>
          <cell r="I179">
            <v>42584.566782407404</v>
          </cell>
          <cell r="J179">
            <v>0</v>
          </cell>
          <cell r="K179" t="str">
            <v>4031/4032</v>
          </cell>
          <cell r="L179" t="str">
            <v>BRUDER</v>
          </cell>
          <cell r="M179">
            <v>1.8865740734327119E-2</v>
          </cell>
          <cell r="N179">
            <v>27.166666657431051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https://search-rtdc-monitor-bjffxe2xuh6vdkpspy63sjmuny.us-east-1.es.amazonaws.com/_plugin/kibana/#/discover/Steve-Slow-Train-Analysis-(2080s-and-2083s)?_g=(refreshInterval:(display:Off,section:0,value:0),time:(from:'2016-08-02 12:05:45-0600',mode:absolute,to:'2016-08-02 14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9" t="str">
            <v>N</v>
          </cell>
          <cell r="X179">
            <v>1</v>
          </cell>
          <cell r="Y179">
            <v>0.10630000000000001</v>
          </cell>
          <cell r="Z179">
            <v>5.8924000000000003</v>
          </cell>
          <cell r="AA179">
            <v>5.7861000000000002</v>
          </cell>
          <cell r="AB179" t="e">
            <v>#N/A</v>
          </cell>
          <cell r="AC179" t="e">
            <v>#N/A</v>
          </cell>
          <cell r="AD179" t="str">
            <v>0821-02</v>
          </cell>
          <cell r="AE179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0">
          <cell r="A180" t="str">
            <v>822-02</v>
          </cell>
          <cell r="B180">
            <v>4032</v>
          </cell>
          <cell r="C180" t="str">
            <v>DE.1.0.7.0</v>
          </cell>
          <cell r="D180" t="str">
            <v>300:58606</v>
          </cell>
          <cell r="E180">
            <v>42584.568460648145</v>
          </cell>
          <cell r="F180">
            <v>42584.569652777776</v>
          </cell>
          <cell r="G180">
            <v>1</v>
          </cell>
          <cell r="H180" t="str">
            <v>204:654</v>
          </cell>
          <cell r="I180">
            <v>42584.580914351849</v>
          </cell>
          <cell r="J180">
            <v>0</v>
          </cell>
          <cell r="K180" t="str">
            <v>4031/4032</v>
          </cell>
          <cell r="L180" t="str">
            <v>BRUDER</v>
          </cell>
          <cell r="M180">
            <v>1.1261574072705116E-2</v>
          </cell>
          <cell r="N180">
            <v>16.216666664695367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https://search-rtdc-monitor-bjffxe2xuh6vdkpspy63sjmuny.us-east-1.es.amazonaws.com/_plugin/kibana/#/discover/Steve-Slow-Train-Analysis-(2080s-and-2083s)?_g=(refreshInterval:(display:Off,section:0,value:0),time:(from:'2016-08-02 12:38:35-0600',mode:absolute,to:'2016-08-02 14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0" t="str">
            <v>N</v>
          </cell>
          <cell r="X180">
            <v>1</v>
          </cell>
          <cell r="Y180">
            <v>5.8605999999999998</v>
          </cell>
          <cell r="Z180">
            <v>6.54E-2</v>
          </cell>
          <cell r="AA180">
            <v>5.7951999999999995</v>
          </cell>
          <cell r="AB180" t="e">
            <v>#N/A</v>
          </cell>
          <cell r="AC180" t="e">
            <v>#N/A</v>
          </cell>
          <cell r="AD180" t="str">
            <v>0822-02</v>
          </cell>
          <cell r="AE180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1">
          <cell r="A181" t="str">
            <v>823-02</v>
          </cell>
          <cell r="B181">
            <v>4031</v>
          </cell>
          <cell r="C181" t="str">
            <v>DE.1.0.7.0</v>
          </cell>
          <cell r="D181" t="str">
            <v>204:964</v>
          </cell>
          <cell r="E181">
            <v>42584.591909722221</v>
          </cell>
          <cell r="F181">
            <v>42584.592974537038</v>
          </cell>
          <cell r="G181">
            <v>1</v>
          </cell>
          <cell r="H181" t="str">
            <v>300:58922</v>
          </cell>
          <cell r="I181">
            <v>42584.60796296296</v>
          </cell>
          <cell r="J181">
            <v>0</v>
          </cell>
          <cell r="K181" t="str">
            <v>4031/4032</v>
          </cell>
          <cell r="L181" t="str">
            <v>BRUDER</v>
          </cell>
          <cell r="M181">
            <v>1.4988425922638271E-2</v>
          </cell>
          <cell r="N181">
            <v>21.58333332859911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https://search-rtdc-monitor-bjffxe2xuh6vdkpspy63sjmuny.us-east-1.es.amazonaws.com/_plugin/kibana/#/discover/Steve-Slow-Train-Analysis-(2080s-and-2083s)?_g=(refreshInterval:(display:Off,section:0,value:0),time:(from:'2016-08-02 13:12:21-0600',mode:absolute,to:'2016-08-02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1" t="str">
            <v>N</v>
          </cell>
          <cell r="X181">
            <v>1</v>
          </cell>
          <cell r="Y181">
            <v>9.64E-2</v>
          </cell>
          <cell r="Z181">
            <v>5.8921999999999999</v>
          </cell>
          <cell r="AA181">
            <v>5.7957999999999998</v>
          </cell>
          <cell r="AB181" t="e">
            <v>#N/A</v>
          </cell>
          <cell r="AC181" t="e">
            <v>#N/A</v>
          </cell>
          <cell r="AD181" t="str">
            <v>0823-02</v>
          </cell>
          <cell r="AE18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2">
          <cell r="A182" t="str">
            <v>824-02</v>
          </cell>
          <cell r="B182">
            <v>4032</v>
          </cell>
          <cell r="C182" t="str">
            <v>DE.1.0.7.0</v>
          </cell>
          <cell r="D182" t="str">
            <v>300:58609</v>
          </cell>
          <cell r="E182">
            <v>42584.609444444446</v>
          </cell>
          <cell r="F182">
            <v>42584.610266203701</v>
          </cell>
          <cell r="G182">
            <v>1</v>
          </cell>
          <cell r="H182" t="str">
            <v>204:687</v>
          </cell>
          <cell r="I182">
            <v>42584.621689814812</v>
          </cell>
          <cell r="J182">
            <v>0</v>
          </cell>
          <cell r="K182" t="str">
            <v>4031/4032</v>
          </cell>
          <cell r="L182" t="str">
            <v>BRUDER</v>
          </cell>
          <cell r="M182">
            <v>1.1423611111240461E-2</v>
          </cell>
          <cell r="N182">
            <v>16.450000000186265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https://search-rtdc-monitor-bjffxe2xuh6vdkpspy63sjmuny.us-east-1.es.amazonaws.com/_plugin/kibana/#/discover/Steve-Slow-Train-Analysis-(2080s-and-2083s)?_g=(refreshInterval:(display:Off,section:0,value:0),time:(from:'2016-08-02 13:37:36-0600',mode:absolute,to:'2016-08-02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2" t="str">
            <v>N</v>
          </cell>
          <cell r="X182">
            <v>1</v>
          </cell>
          <cell r="Y182">
            <v>5.8609</v>
          </cell>
          <cell r="Z182">
            <v>6.8699999999999997E-2</v>
          </cell>
          <cell r="AA182">
            <v>5.7922000000000002</v>
          </cell>
          <cell r="AB182" t="e">
            <v>#N/A</v>
          </cell>
          <cell r="AC182" t="e">
            <v>#N/A</v>
          </cell>
          <cell r="AD182" t="str">
            <v>0824-02</v>
          </cell>
          <cell r="AE18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3">
          <cell r="A183" t="str">
            <v>825-02</v>
          </cell>
          <cell r="B183">
            <v>4031</v>
          </cell>
          <cell r="C183" t="str">
            <v>DE.1.0.7.0</v>
          </cell>
          <cell r="D183" t="str">
            <v>204:960</v>
          </cell>
          <cell r="E183">
            <v>42584.635497685187</v>
          </cell>
          <cell r="F183">
            <v>42584.636377314811</v>
          </cell>
          <cell r="G183">
            <v>1</v>
          </cell>
          <cell r="H183" t="str">
            <v>300:58926</v>
          </cell>
          <cell r="I183">
            <v>42584.649675925924</v>
          </cell>
          <cell r="J183">
            <v>0</v>
          </cell>
          <cell r="K183" t="str">
            <v>4031/4032</v>
          </cell>
          <cell r="L183" t="str">
            <v>BRUDER</v>
          </cell>
          <cell r="M183">
            <v>1.3298611112986691E-2</v>
          </cell>
          <cell r="N183">
            <v>19.150000002700835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https://search-rtdc-monitor-bjffxe2xuh6vdkpspy63sjmuny.us-east-1.es.amazonaws.com/_plugin/kibana/#/discover/Steve-Slow-Train-Analysis-(2080s-and-2083s)?_g=(refreshInterval:(display:Off,section:0,value:0),time:(from:'2016-08-02 14:15:07-0600',mode:absolute,to:'2016-08-02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3" t="str">
            <v>N</v>
          </cell>
          <cell r="X183">
            <v>1</v>
          </cell>
          <cell r="Y183">
            <v>9.6000000000000002E-2</v>
          </cell>
          <cell r="Z183">
            <v>5.8925999999999998</v>
          </cell>
          <cell r="AA183">
            <v>5.7965999999999998</v>
          </cell>
          <cell r="AB183" t="e">
            <v>#N/A</v>
          </cell>
          <cell r="AC183" t="e">
            <v>#N/A</v>
          </cell>
          <cell r="AD183" t="str">
            <v>0825-02</v>
          </cell>
          <cell r="AE183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4">
          <cell r="A184" t="str">
            <v>826-02</v>
          </cell>
          <cell r="B184">
            <v>4032</v>
          </cell>
          <cell r="C184" t="str">
            <v>DE.1.0.7.0</v>
          </cell>
          <cell r="D184" t="str">
            <v>300:58604</v>
          </cell>
          <cell r="E184">
            <v>42584.651134259257</v>
          </cell>
          <cell r="F184">
            <v>42584.652141203704</v>
          </cell>
          <cell r="G184">
            <v>1</v>
          </cell>
          <cell r="H184" t="str">
            <v>204:81</v>
          </cell>
          <cell r="I184">
            <v>42584.665972222225</v>
          </cell>
          <cell r="J184">
            <v>0</v>
          </cell>
          <cell r="K184" t="str">
            <v>4031/4032</v>
          </cell>
          <cell r="L184" t="str">
            <v>BRUDER</v>
          </cell>
          <cell r="M184">
            <v>1.3831018521159422E-2</v>
          </cell>
          <cell r="N184">
            <v>19.916666670469567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https://search-rtdc-monitor-bjffxe2xuh6vdkpspy63sjmuny.us-east-1.es.amazonaws.com/_plugin/kibana/#/discover/Steve-Slow-Train-Analysis-(2080s-and-2083s)?_g=(refreshInterval:(display:Off,section:0,value:0),time:(from:'2016-08-02 14:37:38-0600',mode:absolute,to:'2016-08-02 16:59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4" t="str">
            <v>N</v>
          </cell>
          <cell r="X184">
            <v>1</v>
          </cell>
          <cell r="Y184">
            <v>5.8604000000000003</v>
          </cell>
          <cell r="Z184">
            <v>8.0999999999999996E-3</v>
          </cell>
          <cell r="AA184">
            <v>5.8523000000000005</v>
          </cell>
          <cell r="AB184" t="e">
            <v>#N/A</v>
          </cell>
          <cell r="AC184" t="e">
            <v>#N/A</v>
          </cell>
          <cell r="AD184" t="str">
            <v>0826-02</v>
          </cell>
          <cell r="AE184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5">
          <cell r="A185" t="str">
            <v>827-02</v>
          </cell>
          <cell r="B185">
            <v>4038</v>
          </cell>
          <cell r="C185" t="str">
            <v>DE.1.0.7.0</v>
          </cell>
          <cell r="D185" t="str">
            <v>204:965</v>
          </cell>
          <cell r="E185">
            <v>42584.661307870374</v>
          </cell>
          <cell r="F185">
            <v>42584.662534722222</v>
          </cell>
          <cell r="G185">
            <v>1</v>
          </cell>
          <cell r="H185" t="str">
            <v>300:58922</v>
          </cell>
          <cell r="I185">
            <v>42584.679120370369</v>
          </cell>
          <cell r="J185">
            <v>0</v>
          </cell>
          <cell r="K185" t="str">
            <v>4037/4038</v>
          </cell>
          <cell r="L185" t="str">
            <v>STURGEON</v>
          </cell>
          <cell r="M185">
            <v>1.6585648147156462E-2</v>
          </cell>
          <cell r="N185">
            <v>23.883333331905305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https://search-rtdc-monitor-bjffxe2xuh6vdkpspy63sjmuny.us-east-1.es.amazonaws.com/_plugin/kibana/#/discover/Steve-Slow-Train-Analysis-(2080s-and-2083s)?_g=(refreshInterval:(display:Off,section:0,value:0),time:(from:'2016-08-02 14:52:17-0600',mode:absolute,to:'2016-08-02 17:17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5" t="str">
            <v>N</v>
          </cell>
          <cell r="X185">
            <v>1</v>
          </cell>
          <cell r="Y185">
            <v>9.6500000000000002E-2</v>
          </cell>
          <cell r="Z185">
            <v>5.8921999999999999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0827-02</v>
          </cell>
          <cell r="AE185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86">
          <cell r="A186" t="str">
            <v>828-02</v>
          </cell>
          <cell r="B186">
            <v>4037</v>
          </cell>
          <cell r="C186" t="str">
            <v>DE.1.0.7.0</v>
          </cell>
          <cell r="D186" t="str">
            <v>300:58602</v>
          </cell>
          <cell r="E186">
            <v>42584.680358796293</v>
          </cell>
          <cell r="F186">
            <v>42584.681643518517</v>
          </cell>
          <cell r="G186">
            <v>1</v>
          </cell>
          <cell r="H186" t="str">
            <v>204:699</v>
          </cell>
          <cell r="I186">
            <v>42584.696006944447</v>
          </cell>
          <cell r="J186">
            <v>1</v>
          </cell>
          <cell r="K186" t="str">
            <v>4037/4038</v>
          </cell>
          <cell r="L186" t="str">
            <v>STURGEON</v>
          </cell>
          <cell r="M186">
            <v>1.4363425929332152E-2</v>
          </cell>
          <cell r="N186">
            <v>20.683333338238299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https://search-rtdc-monitor-bjffxe2xuh6vdkpspy63sjmuny.us-east-1.es.amazonaws.com/_plugin/kibana/#/discover/Steve-Slow-Train-Analysis-(2080s-and-2083s)?_g=(refreshInterval:(display:Off,section:0,value:0),time:(from:'2016-08-02 15:19:43-0600',mode:absolute,to:'2016-08-02 17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6" t="str">
            <v>N</v>
          </cell>
          <cell r="X186">
            <v>1</v>
          </cell>
          <cell r="Y186">
            <v>5.8601999999999999</v>
          </cell>
          <cell r="Z186">
            <v>6.9900000000000004E-2</v>
          </cell>
          <cell r="AA186">
            <v>5.7903000000000002</v>
          </cell>
          <cell r="AB186" t="e">
            <v>#N/A</v>
          </cell>
          <cell r="AC186" t="e">
            <v>#N/A</v>
          </cell>
          <cell r="AD186" t="str">
            <v>0828-02</v>
          </cell>
          <cell r="AE186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87">
          <cell r="A187" t="str">
            <v>829-02</v>
          </cell>
          <cell r="B187">
            <v>4031</v>
          </cell>
          <cell r="C187" t="str">
            <v>DE.1.0.7.0</v>
          </cell>
          <cell r="D187" t="str">
            <v>204:379</v>
          </cell>
          <cell r="E187">
            <v>42584.674525462964</v>
          </cell>
          <cell r="F187">
            <v>42584.675370370373</v>
          </cell>
          <cell r="G187">
            <v>1</v>
          </cell>
          <cell r="H187" t="str">
            <v>300:58924</v>
          </cell>
          <cell r="I187">
            <v>42584.694699074076</v>
          </cell>
          <cell r="J187">
            <v>0</v>
          </cell>
          <cell r="K187" t="str">
            <v>4031/4032</v>
          </cell>
          <cell r="L187" t="str">
            <v>BRUDER</v>
          </cell>
          <cell r="M187">
            <v>1.9328703703649808E-2</v>
          </cell>
          <cell r="N187">
            <v>27.833333333255723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https://search-rtdc-monitor-bjffxe2xuh6vdkpspy63sjmuny.us-east-1.es.amazonaws.com/_plugin/kibana/#/discover/Steve-Slow-Train-Analysis-(2080s-and-2083s)?_g=(refreshInterval:(display:Off,section:0,value:0),time:(from:'2016-08-02 15:11:19-0600',mode:absolute,to:'2016-08-02 17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7" t="str">
            <v>N</v>
          </cell>
          <cell r="X187">
            <v>1</v>
          </cell>
          <cell r="Y187">
            <v>3.7900000000000003E-2</v>
          </cell>
          <cell r="Z187">
            <v>5.8924000000000003</v>
          </cell>
          <cell r="AA187">
            <v>5.8545000000000007</v>
          </cell>
          <cell r="AB187" t="e">
            <v>#N/A</v>
          </cell>
          <cell r="AC187" t="e">
            <v>#N/A</v>
          </cell>
          <cell r="AD187" t="str">
            <v>0829-02</v>
          </cell>
          <cell r="AE187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88">
          <cell r="A188" t="str">
            <v>830-02</v>
          </cell>
          <cell r="B188">
            <v>4032</v>
          </cell>
          <cell r="C188" t="str">
            <v>DE.1.0.7.0</v>
          </cell>
          <cell r="D188" t="str">
            <v>300:58609</v>
          </cell>
          <cell r="E188">
            <v>42584.69568287037</v>
          </cell>
          <cell r="F188">
            <v>42584.696608796294</v>
          </cell>
          <cell r="G188">
            <v>1</v>
          </cell>
          <cell r="H188" t="str">
            <v>204:670</v>
          </cell>
          <cell r="I188">
            <v>42584.706597222219</v>
          </cell>
          <cell r="J188">
            <v>0</v>
          </cell>
          <cell r="K188" t="str">
            <v>4031/4032</v>
          </cell>
          <cell r="L188" t="str">
            <v>BRUDER</v>
          </cell>
          <cell r="M188">
            <v>9.9884259252576157E-3</v>
          </cell>
          <cell r="N188">
            <v>14.383333332370967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https://search-rtdc-monitor-bjffxe2xuh6vdkpspy63sjmuny.us-east-1.es.amazonaws.com/_plugin/kibana/#/discover/Steve-Slow-Train-Analysis-(2080s-and-2083s)?_g=(refreshInterval:(display:Off,section:0,value:0),time:(from:'2016-08-02 15:41:47-0600',mode:absolute,to:'2016-08-02 17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8" t="str">
            <v>N</v>
          </cell>
          <cell r="X188">
            <v>1</v>
          </cell>
          <cell r="Y188">
            <v>5.8609</v>
          </cell>
          <cell r="Z188">
            <v>6.7000000000000004E-2</v>
          </cell>
          <cell r="AA188">
            <v>5.7938999999999998</v>
          </cell>
          <cell r="AB188" t="e">
            <v>#N/A</v>
          </cell>
          <cell r="AC188" t="e">
            <v>#N/A</v>
          </cell>
          <cell r="AD188" t="str">
            <v>0830-02</v>
          </cell>
          <cell r="AE188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89">
          <cell r="A189" t="str">
            <v>831-02</v>
          </cell>
          <cell r="B189">
            <v>4038</v>
          </cell>
          <cell r="C189" t="str">
            <v>DE.1.0.7.0</v>
          </cell>
          <cell r="D189" t="str">
            <v>204:1009</v>
          </cell>
          <cell r="E189">
            <v>42584.697708333333</v>
          </cell>
          <cell r="F189">
            <v>42584.698634259257</v>
          </cell>
          <cell r="G189">
            <v>1</v>
          </cell>
          <cell r="H189" t="str">
            <v>300:58922</v>
          </cell>
          <cell r="I189">
            <v>42584.714895833335</v>
          </cell>
          <cell r="J189">
            <v>0</v>
          </cell>
          <cell r="K189" t="str">
            <v>4037/4038</v>
          </cell>
          <cell r="L189" t="str">
            <v>STURGEON</v>
          </cell>
          <cell r="M189">
            <v>1.6261574077361729E-2</v>
          </cell>
          <cell r="N189">
            <v>23.41666667140089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https://search-rtdc-monitor-bjffxe2xuh6vdkpspy63sjmuny.us-east-1.es.amazonaws.com/_plugin/kibana/#/discover/Steve-Slow-Train-Analysis-(2080s-and-2083s)?_g=(refreshInterval:(display:Off,section:0,value:0),time:(from:'2016-08-02 15:44:42-0600',mode:absolute,to:'2016-08-02 18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89" t="str">
            <v>N</v>
          </cell>
          <cell r="X189">
            <v>1</v>
          </cell>
          <cell r="Y189">
            <v>0.1009</v>
          </cell>
          <cell r="Z189">
            <v>5.8921999999999999</v>
          </cell>
          <cell r="AA189">
            <v>5.7912999999999997</v>
          </cell>
          <cell r="AB189" t="e">
            <v>#N/A</v>
          </cell>
          <cell r="AC189" t="e">
            <v>#N/A</v>
          </cell>
          <cell r="AD189" t="str">
            <v>0831-02</v>
          </cell>
          <cell r="AE189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0">
          <cell r="A190" t="str">
            <v>832-02</v>
          </cell>
          <cell r="B190">
            <v>4037</v>
          </cell>
          <cell r="C190" t="str">
            <v>DE.1.0.7.0</v>
          </cell>
          <cell r="D190" t="str">
            <v>300:58604</v>
          </cell>
          <cell r="E190">
            <v>42584.716157407405</v>
          </cell>
          <cell r="F190">
            <v>42584.717152777775</v>
          </cell>
          <cell r="G190">
            <v>1</v>
          </cell>
          <cell r="H190" t="str">
            <v>204:712</v>
          </cell>
          <cell r="I190">
            <v>42584.729803240742</v>
          </cell>
          <cell r="J190">
            <v>1</v>
          </cell>
          <cell r="K190" t="str">
            <v>4037/4038</v>
          </cell>
          <cell r="L190" t="str">
            <v>STURGEON</v>
          </cell>
          <cell r="M190">
            <v>1.2650462966121268E-2</v>
          </cell>
          <cell r="N190">
            <v>18.216666671214625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https://search-rtdc-monitor-bjffxe2xuh6vdkpspy63sjmuny.us-east-1.es.amazonaws.com/_plugin/kibana/#/discover/Steve-Slow-Train-Analysis-(2080s-and-2083s)?_g=(refreshInterval:(display:Off,section:0,value:0),time:(from:'2016-08-02 16:11:16-0600',mode:absolute,to:'2016-08-02 18:30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0" t="str">
            <v>N</v>
          </cell>
          <cell r="X190">
            <v>1</v>
          </cell>
          <cell r="Y190">
            <v>5.8604000000000003</v>
          </cell>
          <cell r="Z190">
            <v>7.1199999999999999E-2</v>
          </cell>
          <cell r="AA190">
            <v>5.7892000000000001</v>
          </cell>
          <cell r="AB190" t="e">
            <v>#N/A</v>
          </cell>
          <cell r="AC190" t="e">
            <v>#N/A</v>
          </cell>
          <cell r="AD190" t="str">
            <v>0832-02</v>
          </cell>
          <cell r="AE190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1">
          <cell r="A191" t="str">
            <v>833-02</v>
          </cell>
          <cell r="B191">
            <v>4031</v>
          </cell>
          <cell r="C191" t="str">
            <v>DE.1.0.7.0</v>
          </cell>
          <cell r="D191" t="str">
            <v>204:971</v>
          </cell>
          <cell r="E191">
            <v>42584.71802083333</v>
          </cell>
          <cell r="F191">
            <v>42584.718807870369</v>
          </cell>
          <cell r="G191">
            <v>1</v>
          </cell>
          <cell r="H191" t="str">
            <v>300:58916</v>
          </cell>
          <cell r="I191">
            <v>42584.733252314814</v>
          </cell>
          <cell r="J191">
            <v>0</v>
          </cell>
          <cell r="K191" t="str">
            <v>4031/4032</v>
          </cell>
          <cell r="L191" t="str">
            <v>BRUDER</v>
          </cell>
          <cell r="M191">
            <v>1.4444444444961846E-2</v>
          </cell>
          <cell r="N191">
            <v>20.800000000745058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https://search-rtdc-monitor-bjffxe2xuh6vdkpspy63sjmuny.us-east-1.es.amazonaws.com/_plugin/kibana/#/discover/Steve-Slow-Train-Analysis-(2080s-and-2083s)?_g=(refreshInterval:(display:Off,section:0,value:0),time:(from:'2016-08-02 16:13:57-0600',mode:absolute,to:'2016-08-02 18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1" t="str">
            <v>N</v>
          </cell>
          <cell r="X191">
            <v>1</v>
          </cell>
          <cell r="Y191">
            <v>9.7100000000000006E-2</v>
          </cell>
          <cell r="Z191">
            <v>5.8916000000000004</v>
          </cell>
          <cell r="AA191">
            <v>5.7945000000000002</v>
          </cell>
          <cell r="AB191" t="e">
            <v>#N/A</v>
          </cell>
          <cell r="AC191" t="e">
            <v>#N/A</v>
          </cell>
          <cell r="AD191" t="str">
            <v>0833-02</v>
          </cell>
          <cell r="AE191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92">
          <cell r="A192" t="str">
            <v>834-02</v>
          </cell>
          <cell r="B192">
            <v>4032</v>
          </cell>
          <cell r="C192" t="str">
            <v>DE.1.0.7.0</v>
          </cell>
          <cell r="D192" t="str">
            <v>300:58606</v>
          </cell>
          <cell r="E192">
            <v>42584.734340277777</v>
          </cell>
          <cell r="F192">
            <v>42584.735231481478</v>
          </cell>
          <cell r="G192">
            <v>1</v>
          </cell>
          <cell r="H192" t="str">
            <v>204:659</v>
          </cell>
          <cell r="I192">
            <v>42584.748391203706</v>
          </cell>
          <cell r="J192">
            <v>0</v>
          </cell>
          <cell r="K192" t="str">
            <v>4031/4032</v>
          </cell>
          <cell r="L192" t="str">
            <v>BRUDER</v>
          </cell>
          <cell r="M192">
            <v>1.3159722228010651E-2</v>
          </cell>
          <cell r="N192">
            <v>18.950000008335337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https://search-rtdc-monitor-bjffxe2xuh6vdkpspy63sjmuny.us-east-1.es.amazonaws.com/_plugin/kibana/#/discover/Steve-Slow-Train-Analysis-(2080s-and-2083s)?_g=(refreshInterval:(display:Off,section:0,value:0),time:(from:'2016-08-02 16:37:27-0600',mode:absolute,to:'2016-08-02 18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2" t="str">
            <v>N</v>
          </cell>
          <cell r="X192">
            <v>1</v>
          </cell>
          <cell r="Y192">
            <v>5.8605999999999998</v>
          </cell>
          <cell r="Z192">
            <v>6.59E-2</v>
          </cell>
          <cell r="AA192">
            <v>5.7946999999999997</v>
          </cell>
          <cell r="AB192" t="e">
            <v>#N/A</v>
          </cell>
          <cell r="AC192" t="e">
            <v>#N/A</v>
          </cell>
          <cell r="AD192" t="str">
            <v>0834-02</v>
          </cell>
          <cell r="AE192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93">
          <cell r="A193" t="str">
            <v>835-02</v>
          </cell>
          <cell r="B193">
            <v>4038</v>
          </cell>
          <cell r="C193" t="str">
            <v>DE.1.0.7.0</v>
          </cell>
          <cell r="D193" t="str">
            <v>204:1007</v>
          </cell>
          <cell r="E193">
            <v>42584.732372685183</v>
          </cell>
          <cell r="F193">
            <v>42584.734988425924</v>
          </cell>
          <cell r="G193">
            <v>3</v>
          </cell>
          <cell r="H193" t="str">
            <v>300:58916</v>
          </cell>
          <cell r="I193">
            <v>42584.757013888891</v>
          </cell>
          <cell r="J193">
            <v>0</v>
          </cell>
          <cell r="K193" t="str">
            <v>4037/4038</v>
          </cell>
          <cell r="L193" t="str">
            <v>STURGEON</v>
          </cell>
          <cell r="M193">
            <v>2.2025462967576459E-2</v>
          </cell>
          <cell r="N193">
            <v>31.716666673310101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https://search-rtdc-monitor-bjffxe2xuh6vdkpspy63sjmuny.us-east-1.es.amazonaws.com/_plugin/kibana/#/discover/Steve-Slow-Train-Analysis-(2080s-and-2083s)?_g=(refreshInterval:(display:Off,section:0,value:0),time:(from:'2016-08-02 16:34:37-0600',mode:absolute,to:'2016-08-02 19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3" t="str">
            <v>N</v>
          </cell>
          <cell r="X193">
            <v>1</v>
          </cell>
          <cell r="Y193">
            <v>0.1007</v>
          </cell>
          <cell r="Z193">
            <v>5.8916000000000004</v>
          </cell>
          <cell r="AA193">
            <v>5.7909000000000006</v>
          </cell>
          <cell r="AB193" t="e">
            <v>#N/A</v>
          </cell>
          <cell r="AC193" t="e">
            <v>#N/A</v>
          </cell>
          <cell r="AD193" t="str">
            <v>0835-02</v>
          </cell>
          <cell r="AE193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4">
          <cell r="A194" t="str">
            <v>836-02</v>
          </cell>
          <cell r="B194">
            <v>4037</v>
          </cell>
          <cell r="C194" t="str">
            <v>DE.1.0.7.0</v>
          </cell>
          <cell r="D194" t="str">
            <v>300:48212</v>
          </cell>
          <cell r="E194">
            <v>42584.76667824074</v>
          </cell>
          <cell r="F194">
            <v>42584.767523148148</v>
          </cell>
          <cell r="G194">
            <v>1</v>
          </cell>
          <cell r="H194" t="str">
            <v>204:724</v>
          </cell>
          <cell r="I194">
            <v>42584.781921296293</v>
          </cell>
          <cell r="J194">
            <v>0</v>
          </cell>
          <cell r="K194" t="str">
            <v>4037/4038</v>
          </cell>
          <cell r="L194" t="str">
            <v>STURGEON</v>
          </cell>
          <cell r="M194">
            <v>1.4398148145119194E-2</v>
          </cell>
          <cell r="P194">
            <v>26.31666665780358</v>
          </cell>
          <cell r="R194" t="str">
            <v>Onboard in-route failure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https://search-rtdc-monitor-bjffxe2xuh6vdkpspy63sjmuny.us-east-1.es.amazonaws.com/_plugin/kibana/#/discover/Steve-Slow-Train-Analysis-(2080s-and-2083s)?_g=(refreshInterval:(display:Off,section:0,value:0),time:(from:'2016-08-02 17:24:01-0600',mode:absolute,to:'2016-08-02 19:45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4" t="str">
            <v>Y</v>
          </cell>
          <cell r="X194">
            <v>1</v>
          </cell>
          <cell r="Y194">
            <v>4.8212000000000002</v>
          </cell>
          <cell r="Z194">
            <v>7.2400000000000006E-2</v>
          </cell>
          <cell r="AA194">
            <v>4.7488000000000001</v>
          </cell>
          <cell r="AB194" t="e">
            <v>#N/A</v>
          </cell>
          <cell r="AC194" t="e">
            <v>#N/A</v>
          </cell>
          <cell r="AD194" t="str">
            <v>0836-02</v>
          </cell>
          <cell r="AE19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5">
          <cell r="A195" t="str">
            <v>836-02</v>
          </cell>
          <cell r="B195">
            <v>4037</v>
          </cell>
          <cell r="C195" t="str">
            <v>DE.1.0.7.0</v>
          </cell>
          <cell r="D195" t="str">
            <v>300:58594</v>
          </cell>
          <cell r="E195">
            <v>42584.758252314816</v>
          </cell>
          <cell r="F195">
            <v>42584.759282407409</v>
          </cell>
          <cell r="G195">
            <v>1</v>
          </cell>
          <cell r="H195" t="str">
            <v>300:55095</v>
          </cell>
          <cell r="I195">
            <v>42584.763159722221</v>
          </cell>
          <cell r="J195">
            <v>0</v>
          </cell>
          <cell r="K195" t="str">
            <v>4037/4038</v>
          </cell>
          <cell r="L195" t="str">
            <v>STURGEON</v>
          </cell>
          <cell r="M195">
            <v>3.8773148116888478E-3</v>
          </cell>
          <cell r="T195" t="str">
            <v>Southbound</v>
          </cell>
          <cell r="U195">
            <v>0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https://search-rtdc-monitor-bjffxe2xuh6vdkpspy63sjmuny.us-east-1.es.amazonaws.com/_plugin/kibana/#/discover/Steve-Slow-Train-Analysis-(2080s-and-2083s)?_g=(refreshInterval:(display:Off,section:0,value:0),time:(from:'2016-08-02 17:11:53-0600',mode:absolute,to:'2016-08-02 19:18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95" t="str">
            <v>Y</v>
          </cell>
          <cell r="X195">
            <v>0</v>
          </cell>
          <cell r="Y195">
            <v>5.8593999999999999</v>
          </cell>
          <cell r="Z195">
            <v>5.5095000000000001</v>
          </cell>
          <cell r="AA195">
            <v>0.34989999999999988</v>
          </cell>
          <cell r="AB195" t="e">
            <v>#N/A</v>
          </cell>
          <cell r="AC195" t="e">
            <v>#N/A</v>
          </cell>
          <cell r="AD195" t="str">
            <v>0836-02</v>
          </cell>
          <cell r="AE195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196">
          <cell r="A196" t="str">
            <v>837-02</v>
          </cell>
          <cell r="B196">
            <v>4031</v>
          </cell>
          <cell r="C196" t="str">
            <v>DE.1.0.7.0</v>
          </cell>
          <cell r="D196" t="str">
            <v>204:974</v>
          </cell>
          <cell r="E196">
            <v>42584.76116898148</v>
          </cell>
          <cell r="F196">
            <v>42584.762361111112</v>
          </cell>
          <cell r="G196">
            <v>1</v>
          </cell>
          <cell r="H196" t="str">
            <v>300:40072</v>
          </cell>
          <cell r="I196">
            <v>42584.777604166666</v>
          </cell>
          <cell r="J196">
            <v>0</v>
          </cell>
          <cell r="K196" t="str">
            <v>4031/4032</v>
          </cell>
          <cell r="L196" t="str">
            <v>BRUDER</v>
          </cell>
          <cell r="M196">
            <v>1.5243055553582963E-2</v>
          </cell>
          <cell r="P196">
            <v>21.949999997159466</v>
          </cell>
          <cell r="R196" t="str">
            <v>GL0412RH (PECOS) Signal 2N was STOP, no controls sent from TMDS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https://search-rtdc-monitor-bjffxe2xuh6vdkpspy63sjmuny.us-east-1.es.amazonaws.com/_plugin/kibana/#/discover/Steve-Slow-Train-Analysis-(2080s-and-2083s)?_g=(refreshInterval:(display:Off,section:0,value:0),time:(from:'2016-08-02 17:16:05-0600',mode:absolute,to:'2016-08-02 19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6" t="str">
            <v>Y</v>
          </cell>
          <cell r="X196">
            <v>1</v>
          </cell>
          <cell r="Y196">
            <v>9.74E-2</v>
          </cell>
          <cell r="Z196">
            <v>4.0072000000000001</v>
          </cell>
          <cell r="AA196">
            <v>3.9098000000000002</v>
          </cell>
          <cell r="AB196" t="e">
            <v>#N/A</v>
          </cell>
          <cell r="AC196" t="e">
            <v>#N/A</v>
          </cell>
          <cell r="AD196" t="str">
            <v>0837-02</v>
          </cell>
          <cell r="AE196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197">
          <cell r="A197" t="str">
            <v>838-02</v>
          </cell>
          <cell r="B197">
            <v>4032</v>
          </cell>
          <cell r="C197" t="str">
            <v>DE.1.0.7.0</v>
          </cell>
          <cell r="D197" t="str">
            <v>300:58615</v>
          </cell>
          <cell r="E197">
            <v>42584.788194444445</v>
          </cell>
          <cell r="F197">
            <v>42584.789074074077</v>
          </cell>
          <cell r="G197">
            <v>1</v>
          </cell>
          <cell r="H197" t="str">
            <v>204:666</v>
          </cell>
          <cell r="I197">
            <v>42584.80023148148</v>
          </cell>
          <cell r="J197">
            <v>0</v>
          </cell>
          <cell r="K197" t="str">
            <v>4031/4032</v>
          </cell>
          <cell r="L197" t="str">
            <v>BRUDER</v>
          </cell>
          <cell r="M197">
            <v>1.1157407403516117E-2</v>
          </cell>
          <cell r="N197">
            <v>16.066666661063209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https://search-rtdc-monitor-bjffxe2xuh6vdkpspy63sjmuny.us-east-1.es.amazonaws.com/_plugin/kibana/#/discover/Steve-Slow-Train-Analysis-(2080s-and-2083s)?_g=(refreshInterval:(display:Off,section:0,value:0),time:(from:'2016-08-02 17:55:00-0600',mode:absolute,to:'2016-08-02 20:12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7" t="str">
            <v>N</v>
          </cell>
          <cell r="X197">
            <v>1</v>
          </cell>
          <cell r="Y197">
            <v>5.8615000000000004</v>
          </cell>
          <cell r="Z197">
            <v>6.6600000000000006E-2</v>
          </cell>
          <cell r="AA197">
            <v>5.7949000000000002</v>
          </cell>
          <cell r="AB197" t="e">
            <v>#N/A</v>
          </cell>
          <cell r="AC197" t="e">
            <v>#N/A</v>
          </cell>
          <cell r="AD197" t="str">
            <v>0838-02</v>
          </cell>
          <cell r="AE197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198">
          <cell r="A198" t="str">
            <v>839-02</v>
          </cell>
          <cell r="B198">
            <v>4038</v>
          </cell>
          <cell r="C198" t="str">
            <v>DE.1.0.7.0</v>
          </cell>
          <cell r="D198" t="str">
            <v>204:997</v>
          </cell>
          <cell r="E198">
            <v>42584.784375000003</v>
          </cell>
          <cell r="F198">
            <v>42584.785231481481</v>
          </cell>
          <cell r="G198">
            <v>1</v>
          </cell>
          <cell r="H198" t="str">
            <v>300:58912</v>
          </cell>
          <cell r="I198">
            <v>42584.799641203703</v>
          </cell>
          <cell r="J198">
            <v>0</v>
          </cell>
          <cell r="K198" t="str">
            <v>4037/4038</v>
          </cell>
          <cell r="L198" t="str">
            <v>STURGEON</v>
          </cell>
          <cell r="M198">
            <v>1.4409722221898846E-2</v>
          </cell>
          <cell r="N198">
            <v>20.749999999534339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https://search-rtdc-monitor-bjffxe2xuh6vdkpspy63sjmuny.us-east-1.es.amazonaws.com/_plugin/kibana/#/discover/Steve-Slow-Train-Analysis-(2080s-and-2083s)?_g=(refreshInterval:(display:Off,section:0,value:0),time:(from:'2016-08-02 17:49:30-0600',mode:absolute,to:'2016-08-02 20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8" t="str">
            <v>N</v>
          </cell>
          <cell r="X198">
            <v>1</v>
          </cell>
          <cell r="Y198">
            <v>9.9699999999999997E-2</v>
          </cell>
          <cell r="Z198">
            <v>5.8912000000000004</v>
          </cell>
          <cell r="AA198">
            <v>5.7915000000000001</v>
          </cell>
          <cell r="AB198" t="e">
            <v>#N/A</v>
          </cell>
          <cell r="AC198" t="e">
            <v>#N/A</v>
          </cell>
          <cell r="AD198" t="str">
            <v>0839-02</v>
          </cell>
          <cell r="AE198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199">
          <cell r="A199" t="str">
            <v>840-02</v>
          </cell>
          <cell r="B199">
            <v>4032</v>
          </cell>
          <cell r="C199" t="str">
            <v>DE.1.0.7.0</v>
          </cell>
          <cell r="D199" t="str">
            <v>300:58617</v>
          </cell>
          <cell r="E199">
            <v>42584.822650462964</v>
          </cell>
          <cell r="F199">
            <v>42584.823831018519</v>
          </cell>
          <cell r="G199">
            <v>1</v>
          </cell>
          <cell r="H199" t="str">
            <v>204:685</v>
          </cell>
          <cell r="I199">
            <v>42584.834189814814</v>
          </cell>
          <cell r="J199">
            <v>0</v>
          </cell>
          <cell r="K199" t="str">
            <v>4031/4032</v>
          </cell>
          <cell r="L199" t="str">
            <v>BRUDER</v>
          </cell>
          <cell r="M199">
            <v>1.0358796294895001E-2</v>
          </cell>
          <cell r="N199">
            <v>14.916666664648801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https://search-rtdc-monitor-bjffxe2xuh6vdkpspy63sjmuny.us-east-1.es.amazonaws.com/_plugin/kibana/#/discover/Steve-Slow-Train-Analysis-(2080s-and-2083s)?_g=(refreshInterval:(display:Off,section:0,value:0),time:(from:'2016-08-02 18:44:37-0600',mode:absolute,to:'2016-08-02 21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9" t="str">
            <v>N</v>
          </cell>
          <cell r="X199">
            <v>1</v>
          </cell>
          <cell r="Y199">
            <v>5.8616999999999999</v>
          </cell>
          <cell r="Z199">
            <v>6.8500000000000005E-2</v>
          </cell>
          <cell r="AA199">
            <v>5.7931999999999997</v>
          </cell>
          <cell r="AB199" t="e">
            <v>#N/A</v>
          </cell>
          <cell r="AC199" t="e">
            <v>#N/A</v>
          </cell>
          <cell r="AD199" t="str">
            <v>0840-02</v>
          </cell>
          <cell r="AE199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0">
          <cell r="A200" t="str">
            <v>841-02</v>
          </cell>
          <cell r="B200">
            <v>4031</v>
          </cell>
          <cell r="C200" t="str">
            <v>DE.1.0.7.0</v>
          </cell>
          <cell r="D200" t="str">
            <v>204:969</v>
          </cell>
          <cell r="E200">
            <v>42584.801388888889</v>
          </cell>
          <cell r="F200">
            <v>42584.802581018521</v>
          </cell>
          <cell r="G200">
            <v>1</v>
          </cell>
          <cell r="H200" t="str">
            <v>300:58922</v>
          </cell>
          <cell r="I200">
            <v>42584.821215277778</v>
          </cell>
          <cell r="J200">
            <v>0</v>
          </cell>
          <cell r="K200" t="str">
            <v>4031/4032</v>
          </cell>
          <cell r="L200" t="str">
            <v>BRUDER</v>
          </cell>
          <cell r="M200">
            <v>1.8634259256941732E-2</v>
          </cell>
          <cell r="N200">
            <v>26.833333329996094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https://search-rtdc-monitor-bjffxe2xuh6vdkpspy63sjmuny.us-east-1.es.amazonaws.com/_plugin/kibana/#/discover/Steve-Slow-Train-Analysis-(2080s-and-2083s)?_g=(refreshInterval:(display:Off,section:0,value:0),time:(from:'2016-08-02 18:14:00-0600',mode:absolute,to:'2016-08-02 20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0" t="str">
            <v>N</v>
          </cell>
          <cell r="X200">
            <v>1</v>
          </cell>
          <cell r="Y200">
            <v>9.69E-2</v>
          </cell>
          <cell r="Z200">
            <v>5.8921999999999999</v>
          </cell>
          <cell r="AA200">
            <v>5.7953000000000001</v>
          </cell>
          <cell r="AB200" t="e">
            <v>#N/A</v>
          </cell>
          <cell r="AC200" t="e">
            <v>#N/A</v>
          </cell>
          <cell r="AD200" t="str">
            <v>0841-02</v>
          </cell>
          <cell r="AE200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1">
          <cell r="A201" t="str">
            <v>842-02</v>
          </cell>
          <cell r="B201">
            <v>4032</v>
          </cell>
          <cell r="C201" t="str">
            <v>DE.1.0.7.0</v>
          </cell>
          <cell r="D201" t="str">
            <v>300:58609</v>
          </cell>
          <cell r="E201">
            <v>42584.859398148146</v>
          </cell>
          <cell r="F201">
            <v>42584.860601851855</v>
          </cell>
          <cell r="G201">
            <v>1</v>
          </cell>
          <cell r="H201" t="str">
            <v>204:684</v>
          </cell>
          <cell r="I201">
            <v>42584.871574074074</v>
          </cell>
          <cell r="J201">
            <v>0</v>
          </cell>
          <cell r="K201" t="str">
            <v>4031/4032</v>
          </cell>
          <cell r="L201" t="str">
            <v>BRUDER</v>
          </cell>
          <cell r="M201">
            <v>1.0972222218697425E-2</v>
          </cell>
          <cell r="N201">
            <v>15.799999994924292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https://search-rtdc-monitor-bjffxe2xuh6vdkpspy63sjmuny.us-east-1.es.amazonaws.com/_plugin/kibana/#/discover/Steve-Slow-Train-Analysis-(2080s-and-2083s)?_g=(refreshInterval:(display:Off,section:0,value:0),time:(from:'2016-08-02 19:37:32-0600',mode:absolute,to:'2016-08-02 21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1" t="str">
            <v>N</v>
          </cell>
          <cell r="X201">
            <v>1</v>
          </cell>
          <cell r="Y201">
            <v>5.8609</v>
          </cell>
          <cell r="Z201">
            <v>6.8400000000000002E-2</v>
          </cell>
          <cell r="AA201">
            <v>5.7925000000000004</v>
          </cell>
          <cell r="AB201" t="e">
            <v>#N/A</v>
          </cell>
          <cell r="AC201" t="e">
            <v>#N/A</v>
          </cell>
          <cell r="AD201" t="str">
            <v>0842-02</v>
          </cell>
          <cell r="AE201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2">
          <cell r="A202" t="str">
            <v>843-02</v>
          </cell>
          <cell r="B202">
            <v>4031</v>
          </cell>
          <cell r="C202" t="str">
            <v>DE.1.0.7.0</v>
          </cell>
          <cell r="D202" t="str">
            <v>204:974</v>
          </cell>
          <cell r="E202">
            <v>42584.842395833337</v>
          </cell>
          <cell r="F202">
            <v>42584.843136574076</v>
          </cell>
          <cell r="G202">
            <v>1</v>
          </cell>
          <cell r="H202" t="str">
            <v>300:58929</v>
          </cell>
          <cell r="I202">
            <v>42584.85765046296</v>
          </cell>
          <cell r="J202">
            <v>0</v>
          </cell>
          <cell r="K202" t="str">
            <v>4031/4032</v>
          </cell>
          <cell r="L202" t="str">
            <v>BRUDER</v>
          </cell>
          <cell r="M202">
            <v>1.4513888883811887E-2</v>
          </cell>
          <cell r="N202">
            <v>20.899999992689118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https://search-rtdc-monitor-bjffxe2xuh6vdkpspy63sjmuny.us-east-1.es.amazonaws.com/_plugin/kibana/#/discover/Steve-Slow-Train-Analysis-(2080s-and-2083s)?_g=(refreshInterval:(display:Off,section:0,value:0),time:(from:'2016-08-02 19:13:03-0600',mode:absolute,to:'2016-08-02 21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2" t="str">
            <v>N</v>
          </cell>
          <cell r="X202">
            <v>1</v>
          </cell>
          <cell r="Y202">
            <v>9.74E-2</v>
          </cell>
          <cell r="Z202">
            <v>5.8929</v>
          </cell>
          <cell r="AA202">
            <v>5.7954999999999997</v>
          </cell>
          <cell r="AB202" t="e">
            <v>#N/A</v>
          </cell>
          <cell r="AC202" t="e">
            <v>#N/A</v>
          </cell>
          <cell r="AD202" t="str">
            <v>0843-02</v>
          </cell>
          <cell r="AE202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3">
          <cell r="A203" t="str">
            <v>844-02</v>
          </cell>
          <cell r="B203">
            <v>4032</v>
          </cell>
          <cell r="C203" t="str">
            <v>DE.1.0.7.0</v>
          </cell>
          <cell r="D203" t="str">
            <v>300:58602</v>
          </cell>
          <cell r="E203">
            <v>42584.903541666667</v>
          </cell>
          <cell r="F203">
            <v>42584.90452546296</v>
          </cell>
          <cell r="G203">
            <v>1</v>
          </cell>
          <cell r="H203" t="str">
            <v>204:729</v>
          </cell>
          <cell r="I203">
            <v>42584.916655092595</v>
          </cell>
          <cell r="J203">
            <v>0</v>
          </cell>
          <cell r="K203" t="str">
            <v>4031/4032</v>
          </cell>
          <cell r="L203" t="str">
            <v>STURGEON</v>
          </cell>
          <cell r="M203">
            <v>1.212962963472819E-2</v>
          </cell>
          <cell r="N203">
            <v>17.466666674008593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https://search-rtdc-monitor-bjffxe2xuh6vdkpspy63sjmuny.us-east-1.es.amazonaws.com/_plugin/kibana/#/discover/Steve-Slow-Train-Analysis-(2080s-and-2083s)?_g=(refreshInterval:(display:Off,section:0,value:0),time:(from:'2016-08-02 20:41:06-0600',mode:absolute,to:'2016-08-02 22:59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7.2900000000000006E-2</v>
          </cell>
          <cell r="AA203">
            <v>5.7873000000000001</v>
          </cell>
          <cell r="AB203" t="e">
            <v>#N/A</v>
          </cell>
          <cell r="AC203" t="e">
            <v>#N/A</v>
          </cell>
          <cell r="AD203" t="str">
            <v>0844-02</v>
          </cell>
          <cell r="AE203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  <row r="204">
          <cell r="A204" t="str">
            <v>845-02</v>
          </cell>
          <cell r="B204">
            <v>4031</v>
          </cell>
          <cell r="C204" t="str">
            <v>DE.1.0.7.0</v>
          </cell>
          <cell r="D204" t="str">
            <v>204:978</v>
          </cell>
          <cell r="E204">
            <v>42584.875439814816</v>
          </cell>
          <cell r="F204">
            <v>42584.876840277779</v>
          </cell>
          <cell r="G204">
            <v>2</v>
          </cell>
          <cell r="H204" t="str">
            <v>300:58920</v>
          </cell>
          <cell r="I204">
            <v>42584.90216435185</v>
          </cell>
          <cell r="J204">
            <v>0</v>
          </cell>
          <cell r="K204" t="str">
            <v>4031/4032</v>
          </cell>
          <cell r="L204" t="str">
            <v>STURGEON</v>
          </cell>
          <cell r="M204">
            <v>2.5324074071249925E-2</v>
          </cell>
          <cell r="N204">
            <v>36.466666662599891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https://search-rtdc-monitor-bjffxe2xuh6vdkpspy63sjmuny.us-east-1.es.amazonaws.com/_plugin/kibana/#/discover/Steve-Slow-Train-Analysis-(2080s-and-2083s)?_g=(refreshInterval:(display:Off,section:0,value:0),time:(from:'2016-08-02 20:00:38-0600',mode:absolute,to:'2016-08-02 22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4" t="str">
            <v>N</v>
          </cell>
          <cell r="X204">
            <v>1</v>
          </cell>
          <cell r="Y204">
            <v>9.7799999999999998E-2</v>
          </cell>
          <cell r="Z204">
            <v>5.8920000000000003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0845-02</v>
          </cell>
          <cell r="AE204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5">
          <cell r="A205" t="str">
            <v>847-02</v>
          </cell>
          <cell r="B205">
            <v>4031</v>
          </cell>
          <cell r="C205" t="str">
            <v>DE.1.0.7.0</v>
          </cell>
          <cell r="D205" t="str">
            <v>204:1020</v>
          </cell>
          <cell r="E205">
            <v>42584.919895833336</v>
          </cell>
          <cell r="F205">
            <v>42584.920798611114</v>
          </cell>
          <cell r="G205">
            <v>1</v>
          </cell>
          <cell r="H205" t="str">
            <v>300:58920</v>
          </cell>
          <cell r="I205">
            <v>42584.944525462961</v>
          </cell>
          <cell r="J205">
            <v>0</v>
          </cell>
          <cell r="K205" t="str">
            <v>4031/4032</v>
          </cell>
          <cell r="L205" t="str">
            <v>STURGEON</v>
          </cell>
          <cell r="M205">
            <v>2.3726851846731734E-2</v>
          </cell>
          <cell r="N205">
            <v>34.166666659293696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https://search-rtdc-monitor-bjffxe2xuh6vdkpspy63sjmuny.us-east-1.es.amazonaws.com/_plugin/kibana/#/discover/Steve-Slow-Train-Analysis-(2080s-and-2083s)?_g=(refreshInterval:(display:Off,section:0,value:0),time:(from:'2016-08-02 21:04:39-0600',mode:absolute,to:'2016-08-02 23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5" t="str">
            <v>N</v>
          </cell>
          <cell r="X205">
            <v>2</v>
          </cell>
          <cell r="Y205">
            <v>0.10199999999999999</v>
          </cell>
          <cell r="Z205">
            <v>5.8920000000000003</v>
          </cell>
          <cell r="AA205">
            <v>5.79</v>
          </cell>
          <cell r="AB205" t="e">
            <v>#N/A</v>
          </cell>
          <cell r="AC205" t="e">
            <v>#N/A</v>
          </cell>
          <cell r="AD205" t="str">
            <v>0847-02</v>
          </cell>
          <cell r="AE205" t="str">
    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    </cell>
        </row>
        <row r="206">
          <cell r="A206" t="str">
            <v>301-02</v>
          </cell>
          <cell r="B206">
            <v>4025</v>
          </cell>
          <cell r="C206" t="str">
            <v>DE.1.0.7.0</v>
          </cell>
          <cell r="D206" t="str">
            <v>204:1492</v>
          </cell>
          <cell r="E206">
            <v>42584.336875000001</v>
          </cell>
          <cell r="F206">
            <v>42584.339178240742</v>
          </cell>
          <cell r="G206">
            <v>3</v>
          </cell>
          <cell r="H206" t="str">
            <v>204:1492</v>
          </cell>
          <cell r="I206">
            <v>42584.339212962965</v>
          </cell>
          <cell r="J206">
            <v>0</v>
          </cell>
          <cell r="K206" t="str">
            <v>4025/4026</v>
          </cell>
          <cell r="L206" t="str">
            <v>MADLOM</v>
          </cell>
          <cell r="M206">
            <v>3.4722223062999547E-5</v>
          </cell>
          <cell r="N206">
            <v>5.0000001210719347E-2</v>
          </cell>
          <cell r="S206">
            <v>0</v>
          </cell>
          <cell r="T206" t="str">
            <v>NorthBound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https://search-rtdc-monitor-bjffxe2xuh6vdkpspy63sjmuny.us-east-1.es.amazonaws.com/_plugin/kibana/#/discover/Steve-Slow-Train-Analysis-(2080s-and-2083s)?_g=(refreshInterval:(display:Off,section:0,value:0),time:(from:'2016-08-02 07:05:06-0600',mode:absolute,to:'2016-08-02 09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Y</v>
          </cell>
          <cell r="X206">
            <v>-546</v>
          </cell>
          <cell r="Y206">
            <v>0.1492</v>
          </cell>
          <cell r="Z206">
            <v>0.1492</v>
          </cell>
          <cell r="AA206">
            <v>0</v>
          </cell>
          <cell r="AB206" t="e">
            <v>#N/A</v>
          </cell>
          <cell r="AC206" t="e">
            <v>#N/A</v>
          </cell>
          <cell r="AD206" t="str">
            <v>0301-02</v>
          </cell>
          <cell r="AE206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7">
          <cell r="A207" t="str">
            <v>301-02</v>
          </cell>
          <cell r="B207">
            <v>4025</v>
          </cell>
          <cell r="C207" t="str">
            <v>DE.1.0.7.0</v>
          </cell>
          <cell r="D207" t="str">
            <v>204:1496</v>
          </cell>
          <cell r="E207">
            <v>42584.27103009259</v>
          </cell>
          <cell r="F207">
            <v>42584.277384259258</v>
          </cell>
          <cell r="G207">
            <v>9</v>
          </cell>
          <cell r="H207" t="str">
            <v>204:1507</v>
          </cell>
          <cell r="I207">
            <v>42584.284328703703</v>
          </cell>
          <cell r="J207">
            <v>0</v>
          </cell>
          <cell r="K207" t="str">
            <v>4025/4026</v>
          </cell>
          <cell r="L207" t="str">
            <v>MADLOM</v>
          </cell>
          <cell r="M207">
            <v>6.9444444452528842E-3</v>
          </cell>
          <cell r="N207">
            <v>10.000000001164153</v>
          </cell>
          <cell r="S207">
            <v>0</v>
          </cell>
          <cell r="T207" t="str">
            <v>NorthBound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https://search-rtdc-monitor-bjffxe2xuh6vdkpspy63sjmuny.us-east-1.es.amazonaws.com/_plugin/kibana/#/discover/Steve-Slow-Train-Analysis-(2080s-and-2083s)?_g=(refreshInterval:(display:Off,section:0,value:0),time:(from:'2016-08-02 05:30:17-0600',mode:absolute,to:'2016-08-02 07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Y</v>
          </cell>
          <cell r="X207">
            <v>0</v>
          </cell>
          <cell r="Y207">
            <v>0.14960000000000001</v>
          </cell>
          <cell r="Z207">
            <v>0.1507</v>
          </cell>
          <cell r="AA207">
            <v>1.0999999999999899E-3</v>
          </cell>
          <cell r="AB207" t="e">
            <v>#N/A</v>
          </cell>
          <cell r="AC207" t="e">
            <v>#N/A</v>
          </cell>
          <cell r="AD207" t="str">
            <v>0301-02</v>
          </cell>
          <cell r="AE207" t="str">
    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    </cell>
        </row>
        <row r="208">
          <cell r="A208" t="str">
            <v>307-02</v>
          </cell>
          <cell r="B208">
            <v>4016</v>
          </cell>
          <cell r="C208" t="str">
            <v>DE.1.0.7.0</v>
          </cell>
          <cell r="D208" t="str">
            <v>204:449</v>
          </cell>
          <cell r="E208">
            <v>42584.818993055553</v>
          </cell>
          <cell r="F208">
            <v>42584.820011574076</v>
          </cell>
          <cell r="G208">
            <v>1</v>
          </cell>
          <cell r="H208" t="str">
            <v>300:23304</v>
          </cell>
          <cell r="I208">
            <v>42584.834189814814</v>
          </cell>
          <cell r="J208">
            <v>0</v>
          </cell>
          <cell r="K208" t="str">
            <v>4015/4016</v>
          </cell>
          <cell r="L208" t="str">
            <v>SWANSON</v>
          </cell>
          <cell r="M208">
            <v>1.4178240737237502E-2</v>
          </cell>
          <cell r="N208">
            <v>20.416666661622003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https://search-rtdc-monitor-bjffxe2xuh6vdkpspy63sjmuny.us-east-1.es.amazonaws.com/_plugin/kibana/#/discover/Steve-Slow-Train-Analysis-(2080s-and-2083s)?_g=(refreshInterval:(display:Off,section:0,value:0),time:(from:'2016-08-02 18:39:21-0600',mode:absolute,to:'2016-08-02 21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</v>
          </cell>
          <cell r="Y208">
            <v>4.4900000000000002E-2</v>
          </cell>
          <cell r="Z208">
            <v>2.3304</v>
          </cell>
          <cell r="AA208">
            <v>2.2854999999999999</v>
          </cell>
          <cell r="AB208" t="e">
            <v>#N/A</v>
          </cell>
          <cell r="AC208" t="e">
            <v>#N/A</v>
          </cell>
          <cell r="AD208" t="str">
            <v>0307-02</v>
          </cell>
          <cell r="AE208" t="str">
    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    </cell>
        </row>
        <row r="209">
          <cell r="A209" t="str">
            <v>309-02</v>
          </cell>
          <cell r="B209">
            <v>4042</v>
          </cell>
          <cell r="C209" t="str">
            <v>DE.1.0.7.0</v>
          </cell>
          <cell r="D209" t="str">
            <v>204:478</v>
          </cell>
          <cell r="E209">
            <v>42585.042453703703</v>
          </cell>
          <cell r="F209">
            <v>42585.043414351851</v>
          </cell>
          <cell r="G209">
            <v>1</v>
          </cell>
          <cell r="H209" t="str">
            <v>300:23301</v>
          </cell>
          <cell r="I209">
            <v>42585.053194444445</v>
          </cell>
          <cell r="J209">
            <v>0</v>
          </cell>
          <cell r="K209" t="str">
            <v>4041/4042</v>
          </cell>
          <cell r="L209" t="str">
            <v>ROBINSON</v>
          </cell>
          <cell r="M209">
            <v>9.7800925941555761E-3</v>
          </cell>
          <cell r="N209">
            <v>14.08333333558403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https://search-rtdc-monitor-bjffxe2xuh6vdkpspy63sjmuny.us-east-1.es.amazonaws.com/_plugin/kibana/#/discover/Steve-Slow-Train-Analysis-(2080s-and-2083s)?_g=(refreshInterval:(display:Off,section:0,value:0),time:(from:'2016-08-03 00:01:08-0600',mode:absolute,to:'2016-08-03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9" t="str">
            <v>Y</v>
          </cell>
          <cell r="X209">
            <v>2</v>
          </cell>
          <cell r="Y209">
            <v>4.7800000000000002E-2</v>
          </cell>
          <cell r="Z209">
            <v>2.3300999999999998</v>
          </cell>
          <cell r="AA209">
            <v>2.2822999999999998</v>
          </cell>
          <cell r="AB209" t="e">
            <v>#N/A</v>
          </cell>
          <cell r="AC209" t="e">
            <v>#N/A</v>
          </cell>
          <cell r="AD209" t="str">
            <v>0309-02</v>
          </cell>
          <cell r="AE20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210">
          <cell r="A210" t="str">
            <v>313-02</v>
          </cell>
          <cell r="B210">
            <v>4020</v>
          </cell>
          <cell r="C210" t="str">
            <v>DE.1.0.7.0</v>
          </cell>
          <cell r="D210" t="str">
            <v>204:473</v>
          </cell>
          <cell r="E210">
            <v>42585.067164351851</v>
          </cell>
          <cell r="F210">
            <v>42585.067835648151</v>
          </cell>
          <cell r="G210">
            <v>0</v>
          </cell>
          <cell r="H210" t="str">
            <v>300:23183</v>
          </cell>
          <cell r="I210">
            <v>42585.073240740741</v>
          </cell>
          <cell r="J210">
            <v>0</v>
          </cell>
          <cell r="K210" t="str">
            <v>4019/4020</v>
          </cell>
          <cell r="L210" t="str">
            <v>YANAI</v>
          </cell>
          <cell r="M210">
            <v>5.4050925900810398E-3</v>
          </cell>
          <cell r="N210">
            <v>7.7833333297166973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https://search-rtdc-monitor-bjffxe2xuh6vdkpspy63sjmuny.us-east-1.es.amazonaws.com/_plugin/kibana/#/discover/Steve-Slow-Train-Analysis-(2080s-and-2083s)?_g=(refreshInterval:(display:Off,section:0,value:0),time:(from:'2016-08-03 00:36:43-0600',mode:absolute,to:'2016-08-03 02:45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0" t="str">
            <v>Y</v>
          </cell>
          <cell r="X210">
            <v>4</v>
          </cell>
          <cell r="Y210">
            <v>4.7300000000000002E-2</v>
          </cell>
          <cell r="Z210">
            <v>2.3182999999999998</v>
          </cell>
          <cell r="AA210">
            <v>2.2709999999999999</v>
          </cell>
          <cell r="AB210" t="e">
            <v>#N/A</v>
          </cell>
          <cell r="AC210" t="e">
            <v>#N/A</v>
          </cell>
          <cell r="AD210" t="str">
            <v>0313-02</v>
          </cell>
          <cell r="AE210" t="str">
            <v>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 &amp; 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</v>
          </cell>
        </row>
        <row r="211">
          <cell r="A211" t="str">
            <v>315-02</v>
          </cell>
          <cell r="B211">
            <v>4009</v>
          </cell>
          <cell r="C211" t="str">
            <v>DE.1.0.7.0</v>
          </cell>
          <cell r="D211" t="str">
            <v>204:475</v>
          </cell>
          <cell r="E211">
            <v>42585.096851851849</v>
          </cell>
          <cell r="F211">
            <v>42585.097858796296</v>
          </cell>
          <cell r="G211">
            <v>1</v>
          </cell>
          <cell r="H211" t="str">
            <v>300:23304</v>
          </cell>
          <cell r="I211">
            <v>42585.104953703703</v>
          </cell>
          <cell r="J211">
            <v>0</v>
          </cell>
          <cell r="K211" t="str">
            <v>4009/4010</v>
          </cell>
          <cell r="L211" t="str">
            <v>CHANDLER</v>
          </cell>
          <cell r="M211">
            <v>7.0949074070085771E-3</v>
          </cell>
          <cell r="N211">
            <v>10.216666666092351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https://search-rtdc-monitor-bjffxe2xuh6vdkpspy63sjmuny.us-east-1.es.amazonaws.com/_plugin/kibana/#/discover/Steve-Slow-Train-Analysis-(2080s-and-2083s)?_g=(refreshInterval:(display:Off,section:0,value:0),time:(from:'2016-08-03 01:19:28-0600',mode:absolute,to:'2016-08-03 03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1" t="str">
            <v>Y</v>
          </cell>
          <cell r="X211">
            <v>2</v>
          </cell>
          <cell r="Y211">
            <v>4.7500000000000001E-2</v>
          </cell>
          <cell r="Z211">
            <v>2.3304</v>
          </cell>
          <cell r="AA211">
            <v>2.2829000000000002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 &amp; aws s3 cp s3://rtdc.mdm.uploadarchive/RTDC4009/2016-08-04/ "%USERPROFILE%\AppData\Local\Temp\OnboardLogs"\RTDC4009\2016-08-04 --recursive &amp; "%USERPROFILE%\Documents\GitHub\mrs-test-scripts\Headless Mode &amp; Sideloading\WalkAndUnGZ.bat" "%USERPROFILE%\AppData\Local\Temp\OnboardLogs"\RTDC4009\2016-08-04</v>
          </cell>
        </row>
        <row r="212">
          <cell r="A212" t="str">
            <v>903-02</v>
          </cell>
          <cell r="B212">
            <v>4038</v>
          </cell>
          <cell r="C212" t="str">
            <v>DE.1.0.7.0</v>
          </cell>
          <cell r="D212" t="str">
            <v>204:1065</v>
          </cell>
          <cell r="E212">
            <v>42584.35628472222</v>
          </cell>
          <cell r="F212">
            <v>42584.35733796296</v>
          </cell>
          <cell r="G212">
            <v>1</v>
          </cell>
          <cell r="H212" t="str">
            <v>300:24205</v>
          </cell>
          <cell r="I212">
            <v>42584.366840277777</v>
          </cell>
          <cell r="J212">
            <v>1</v>
          </cell>
          <cell r="K212" t="str">
            <v>4037/4038</v>
          </cell>
          <cell r="L212" t="str">
            <v>STARKS</v>
          </cell>
          <cell r="M212">
            <v>9.5023148169275373E-3</v>
          </cell>
          <cell r="N212">
            <v>13.683333336375654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https://search-rtdc-monitor-bjffxe2xuh6vdkpspy63sjmuny.us-east-1.es.amazonaws.com/_plugin/kibana/#/discover/Steve-Slow-Train-Analysis-(2080s-and-2083s)?_g=(refreshInterval:(display:Off,section:0,value:0),time:(from:'2016-08-02 07:33:03-0600',mode:absolute,to:'2016-08-02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2" t="str">
            <v>Y</v>
          </cell>
          <cell r="X212">
            <v>588</v>
          </cell>
          <cell r="Y212">
            <v>0.1065</v>
          </cell>
          <cell r="Z212">
            <v>2.4205000000000001</v>
          </cell>
          <cell r="AA212">
            <v>2.3140000000000001</v>
          </cell>
          <cell r="AB212" t="e">
            <v>#N/A</v>
          </cell>
          <cell r="AC212" t="e">
            <v>#N/A</v>
          </cell>
          <cell r="AD212" t="str">
            <v>0903-02</v>
          </cell>
          <cell r="AE212" t="str">
    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    </cell>
        </row>
        <row r="213">
          <cell r="A213" t="str">
            <v>904-02</v>
          </cell>
          <cell r="B213">
            <v>4037</v>
          </cell>
          <cell r="C213" t="str">
            <v>DE.1.0.7.0</v>
          </cell>
          <cell r="D213" t="str">
            <v>300:23993</v>
          </cell>
          <cell r="E213">
            <v>42584.648888888885</v>
          </cell>
          <cell r="F213">
            <v>42584.651331018518</v>
          </cell>
          <cell r="G213">
            <v>3</v>
          </cell>
          <cell r="H213" t="str">
            <v>300:19635</v>
          </cell>
          <cell r="I213">
            <v>42584.653379629628</v>
          </cell>
          <cell r="J213">
            <v>0</v>
          </cell>
          <cell r="K213" t="str">
            <v>4037/4038</v>
          </cell>
          <cell r="L213" t="str">
            <v>STURGEON</v>
          </cell>
          <cell r="M213">
            <v>2.0486111097852699E-3</v>
          </cell>
          <cell r="N213">
            <v>2.9499999980907887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https://search-rtdc-monitor-bjffxe2xuh6vdkpspy63sjmuny.us-east-1.es.amazonaws.com/_plugin/kibana/#/discover/Steve-Slow-Train-Analysis-(2080s-and-2083s)?_g=(refreshInterval:(display:Off,section:0,value:0),time:(from:'2016-08-02 14:34:24-0600',mode:absolute,to:'2016-08-02 16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3" t="str">
            <v>Y</v>
          </cell>
          <cell r="X213">
            <v>1</v>
          </cell>
          <cell r="Y213">
            <v>2.3993000000000002</v>
          </cell>
          <cell r="Z213">
            <v>1.9635</v>
          </cell>
          <cell r="AA213">
            <v>0.43580000000000019</v>
          </cell>
          <cell r="AB213" t="e">
            <v>#N/A</v>
          </cell>
          <cell r="AC213" t="e">
            <v>#N/A</v>
          </cell>
          <cell r="AD213" t="str">
            <v>0904-02</v>
          </cell>
          <cell r="AE213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214">
          <cell r="A214" t="str">
            <v>906-02</v>
          </cell>
          <cell r="B214">
            <v>4037</v>
          </cell>
          <cell r="C214" t="str">
            <v>DE.1.0.7.0</v>
          </cell>
          <cell r="D214" t="str">
            <v>300:58602</v>
          </cell>
          <cell r="E214">
            <v>42584.801064814812</v>
          </cell>
          <cell r="F214">
            <v>42584.802222222221</v>
          </cell>
          <cell r="G214">
            <v>1</v>
          </cell>
          <cell r="H214" t="str">
            <v>300:58602</v>
          </cell>
          <cell r="I214">
            <v>42584.802222222221</v>
          </cell>
          <cell r="J214">
            <v>0</v>
          </cell>
          <cell r="K214" t="str">
            <v>4037/4038</v>
          </cell>
          <cell r="L214" t="str">
            <v>STURGEON</v>
          </cell>
          <cell r="M214">
            <v>0</v>
          </cell>
          <cell r="N214">
            <v>0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https://search-rtdc-monitor-bjffxe2xuh6vdkpspy63sjmuny.us-east-1.es.amazonaws.com/_plugin/kibana/#/discover/Steve-Slow-Train-Analysis-(2080s-and-2083s)?_g=(refreshInterval:(display:Off,section:0,value:0),time:(from:'2016-08-02 18:13:32-0600',mode:absolute,to:'2016-08-02 20:15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14" t="str">
            <v>Y</v>
          </cell>
          <cell r="X214">
            <v>2</v>
          </cell>
          <cell r="Y214">
            <v>5.8601999999999999</v>
          </cell>
          <cell r="Z214">
            <v>5.8601999999999999</v>
          </cell>
          <cell r="AA214">
            <v>0</v>
          </cell>
          <cell r="AB214" t="e">
            <v>#N/A</v>
          </cell>
          <cell r="AC214" t="e">
            <v>#N/A</v>
          </cell>
          <cell r="AD214" t="str">
            <v>0906-02</v>
          </cell>
          <cell r="AE214" t="str">
    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    </cell>
        </row>
        <row r="215">
          <cell r="A215" t="str">
            <v>908-02</v>
          </cell>
          <cell r="B215">
            <v>4032</v>
          </cell>
          <cell r="C215" t="str">
            <v>DE.1.0.7.0</v>
          </cell>
          <cell r="D215" t="str">
            <v>300:58600</v>
          </cell>
          <cell r="E215">
            <v>42584.945833333331</v>
          </cell>
          <cell r="F215">
            <v>42584.946875000001</v>
          </cell>
          <cell r="G215">
            <v>1</v>
          </cell>
          <cell r="H215" t="str">
            <v>300:21786</v>
          </cell>
          <cell r="I215">
            <v>42584.953784722224</v>
          </cell>
          <cell r="J215">
            <v>0</v>
          </cell>
          <cell r="K215" t="str">
            <v>4031/4032</v>
          </cell>
          <cell r="L215" t="str">
            <v>STURGEON</v>
          </cell>
          <cell r="M215">
            <v>6.9097222221898846E-3</v>
          </cell>
          <cell r="N215">
            <v>9.9499999999534339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https://search-rtdc-monitor-bjffxe2xuh6vdkpspy63sjmuny.us-east-1.es.amazonaws.com/_plugin/kibana/#/discover/Steve-Slow-Train-Analysis-(2080s-and-2083s)?_g=(refreshInterval:(display:Off,section:0,value:0),time:(from:'2016-08-02 21:42:00-0600',mode:absolute,to:'2016-08-02 23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15" t="str">
            <v>Y</v>
          </cell>
          <cell r="X215">
            <v>2</v>
          </cell>
          <cell r="Y215">
            <v>5.86</v>
          </cell>
          <cell r="Z215">
            <v>2.1785999999999999</v>
          </cell>
          <cell r="AA215">
            <v>3.6814000000000004</v>
          </cell>
          <cell r="AB215" t="e">
            <v>#N/A</v>
          </cell>
          <cell r="AC215" t="e">
            <v>#N/A</v>
          </cell>
          <cell r="AD215" t="str">
            <v>0908-02</v>
          </cell>
          <cell r="AE215" t="str">
    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    </cell>
        </row>
      </sheetData>
      <sheetData sheetId="1"/>
      <sheetData sheetId="2"/>
      <sheetData sheetId="3">
        <row r="1">
          <cell r="C1" t="str">
            <v>220-01</v>
          </cell>
          <cell r="D1">
            <v>2090000</v>
          </cell>
          <cell r="E1" t="str">
            <v>HAITHCOX</v>
          </cell>
        </row>
        <row r="2">
          <cell r="C2" t="str">
            <v>827-02</v>
          </cell>
          <cell r="D2">
            <v>1480000</v>
          </cell>
          <cell r="E2" t="str">
            <v>STURGEON</v>
          </cell>
        </row>
        <row r="3">
          <cell r="C3" t="str">
            <v>828-02</v>
          </cell>
          <cell r="D3">
            <v>1480000</v>
          </cell>
          <cell r="E3" t="str">
            <v>STURGEON</v>
          </cell>
        </row>
        <row r="4">
          <cell r="C4" t="str">
            <v>198-02</v>
          </cell>
          <cell r="D4">
            <v>2110000</v>
          </cell>
          <cell r="E4" t="str">
            <v>OUN</v>
          </cell>
        </row>
        <row r="5">
          <cell r="C5" t="str">
            <v>169-02</v>
          </cell>
          <cell r="D5">
            <v>1520000</v>
          </cell>
          <cell r="E5" t="str">
            <v>MAYBERRY</v>
          </cell>
        </row>
        <row r="6">
          <cell r="C6" t="str">
            <v>841-02</v>
          </cell>
          <cell r="D6">
            <v>1770000</v>
          </cell>
          <cell r="E6" t="str">
            <v>BRUDER</v>
          </cell>
        </row>
        <row r="7">
          <cell r="C7" t="str">
            <v>222-02</v>
          </cell>
          <cell r="D7">
            <v>2140000</v>
          </cell>
          <cell r="E7" t="str">
            <v>ROBINSON</v>
          </cell>
        </row>
        <row r="8">
          <cell r="C8" t="str">
            <v>187-02</v>
          </cell>
          <cell r="D8">
            <v>1280000</v>
          </cell>
          <cell r="E8" t="str">
            <v>BARTLETT</v>
          </cell>
        </row>
        <row r="9">
          <cell r="C9" t="str">
            <v>824-02</v>
          </cell>
          <cell r="D9">
            <v>1770000</v>
          </cell>
          <cell r="E9" t="str">
            <v>BRUDER</v>
          </cell>
        </row>
        <row r="10">
          <cell r="C10" t="str">
            <v>189-02</v>
          </cell>
          <cell r="D10">
            <v>880000</v>
          </cell>
          <cell r="E10" t="str">
            <v>STEWART</v>
          </cell>
        </row>
        <row r="11">
          <cell r="C11" t="str">
            <v>161-02</v>
          </cell>
          <cell r="D11">
            <v>880000</v>
          </cell>
          <cell r="E11" t="str">
            <v>STEWART</v>
          </cell>
        </row>
        <row r="12">
          <cell r="C12" t="str">
            <v>195-02</v>
          </cell>
          <cell r="D12">
            <v>1140000</v>
          </cell>
          <cell r="E12" t="str">
            <v>YOUNG</v>
          </cell>
        </row>
        <row r="13">
          <cell r="C13" t="str">
            <v>153-02</v>
          </cell>
          <cell r="D13">
            <v>2100000</v>
          </cell>
          <cell r="E13" t="str">
            <v>ISHMAEL</v>
          </cell>
        </row>
        <row r="14">
          <cell r="C14" t="str">
            <v>904-02</v>
          </cell>
          <cell r="D14">
            <v>1480000</v>
          </cell>
          <cell r="E14" t="str">
            <v>STURGEON</v>
          </cell>
        </row>
        <row r="15">
          <cell r="C15" t="str">
            <v>126-02</v>
          </cell>
          <cell r="D15">
            <v>2100000</v>
          </cell>
          <cell r="E15" t="str">
            <v>ISHMAEL</v>
          </cell>
        </row>
        <row r="16">
          <cell r="C16" t="str">
            <v>205-02</v>
          </cell>
          <cell r="D16">
            <v>1740000</v>
          </cell>
          <cell r="E16" t="str">
            <v>STORY</v>
          </cell>
        </row>
        <row r="17">
          <cell r="C17" t="str">
            <v>127-02</v>
          </cell>
          <cell r="D17">
            <v>1360000</v>
          </cell>
          <cell r="E17" t="str">
            <v>SANTIZO</v>
          </cell>
        </row>
        <row r="18">
          <cell r="C18" t="str">
            <v>211-02</v>
          </cell>
          <cell r="D18">
            <v>1140000</v>
          </cell>
          <cell r="E18" t="str">
            <v>YOUNG</v>
          </cell>
        </row>
        <row r="19">
          <cell r="C19" t="str">
            <v>102-02</v>
          </cell>
          <cell r="D19">
            <v>1360000</v>
          </cell>
          <cell r="E19" t="str">
            <v>SANTIZO</v>
          </cell>
        </row>
        <row r="20">
          <cell r="C20" t="str">
            <v>YANAI-02</v>
          </cell>
          <cell r="D20">
            <v>1230000</v>
          </cell>
          <cell r="E20" t="str">
            <v>YANAI</v>
          </cell>
        </row>
        <row r="21">
          <cell r="C21" t="str">
            <v>315-01</v>
          </cell>
          <cell r="D21">
            <v>2090000</v>
          </cell>
          <cell r="E21" t="str">
            <v>HAITHCOX</v>
          </cell>
        </row>
        <row r="22">
          <cell r="C22" t="str">
            <v>231-02</v>
          </cell>
          <cell r="D22">
            <v>1290000</v>
          </cell>
          <cell r="E22" t="str">
            <v>COOLAHAN</v>
          </cell>
        </row>
        <row r="23">
          <cell r="C23" t="str">
            <v>240-01</v>
          </cell>
          <cell r="D23">
            <v>1810000</v>
          </cell>
          <cell r="E23" t="str">
            <v>NEWELL</v>
          </cell>
        </row>
        <row r="24">
          <cell r="C24" t="str">
            <v>237-02</v>
          </cell>
          <cell r="D24">
            <v>2140000</v>
          </cell>
          <cell r="E24" t="str">
            <v>ROBINSON</v>
          </cell>
        </row>
        <row r="25">
          <cell r="C25" t="str">
            <v>818-02</v>
          </cell>
          <cell r="D25">
            <v>1300000</v>
          </cell>
          <cell r="E25" t="str">
            <v>LEVIN</v>
          </cell>
        </row>
        <row r="26">
          <cell r="C26" t="str">
            <v>103-03</v>
          </cell>
          <cell r="D26">
            <v>1260000</v>
          </cell>
          <cell r="E26" t="str">
            <v>ACKERMAN</v>
          </cell>
        </row>
        <row r="27">
          <cell r="C27" t="str">
            <v>165-02</v>
          </cell>
          <cell r="D27">
            <v>1810000</v>
          </cell>
          <cell r="E27" t="str">
            <v>NEWELL</v>
          </cell>
        </row>
        <row r="28">
          <cell r="C28" t="str">
            <v>102-03</v>
          </cell>
          <cell r="D28">
            <v>2010000</v>
          </cell>
          <cell r="E28" t="str">
            <v>MAELZER</v>
          </cell>
        </row>
        <row r="29">
          <cell r="C29" t="str">
            <v>154-02</v>
          </cell>
          <cell r="D29">
            <v>2100000</v>
          </cell>
          <cell r="E29" t="str">
            <v>ISHMAEL</v>
          </cell>
        </row>
        <row r="30">
          <cell r="C30" t="str">
            <v>803-03</v>
          </cell>
          <cell r="D30">
            <v>2100000</v>
          </cell>
          <cell r="E30" t="str">
            <v>ISHMAEL</v>
          </cell>
        </row>
        <row r="31">
          <cell r="C31" t="str">
            <v>146-02</v>
          </cell>
          <cell r="D31">
            <v>1260000</v>
          </cell>
          <cell r="E31" t="str">
            <v>ACKERMAN</v>
          </cell>
        </row>
        <row r="32">
          <cell r="C32" t="str">
            <v>802-03</v>
          </cell>
          <cell r="D32">
            <v>1990000</v>
          </cell>
          <cell r="E32" t="str">
            <v>DAVIS</v>
          </cell>
        </row>
        <row r="33">
          <cell r="C33" t="str">
            <v>132-02</v>
          </cell>
          <cell r="D33">
            <v>1260000</v>
          </cell>
          <cell r="E33" t="str">
            <v>ACKERMAN</v>
          </cell>
        </row>
        <row r="34">
          <cell r="C34" t="str">
            <v>125-03</v>
          </cell>
          <cell r="D34">
            <v>900000</v>
          </cell>
          <cell r="E34" t="str">
            <v>ROCHA</v>
          </cell>
        </row>
        <row r="35">
          <cell r="C35" t="str">
            <v>130-02</v>
          </cell>
          <cell r="D35">
            <v>900000</v>
          </cell>
          <cell r="E35" t="str">
            <v>ROCHA</v>
          </cell>
        </row>
        <row r="36">
          <cell r="C36" t="str">
            <v>805-03</v>
          </cell>
          <cell r="D36">
            <v>1990000</v>
          </cell>
          <cell r="E36" t="str">
            <v>DAVIS</v>
          </cell>
        </row>
        <row r="37">
          <cell r="C37" t="str">
            <v>808-02</v>
          </cell>
          <cell r="D37">
            <v>1300000</v>
          </cell>
          <cell r="E37" t="str">
            <v>LEVIN</v>
          </cell>
        </row>
        <row r="38">
          <cell r="C38" t="str">
            <v>120-03</v>
          </cell>
          <cell r="D38">
            <v>1760000</v>
          </cell>
          <cell r="E38" t="str">
            <v>STRICKLAND</v>
          </cell>
        </row>
        <row r="39">
          <cell r="C39" t="str">
            <v>301-02</v>
          </cell>
          <cell r="D39">
            <v>540000</v>
          </cell>
          <cell r="E39" t="str">
            <v>MADLOM</v>
          </cell>
        </row>
        <row r="40">
          <cell r="C40" t="str">
            <v>127-03</v>
          </cell>
          <cell r="D40">
            <v>2010000</v>
          </cell>
          <cell r="E40" t="str">
            <v>MAELZER</v>
          </cell>
        </row>
        <row r="41">
          <cell r="C41" t="str">
            <v>108-02</v>
          </cell>
          <cell r="D41">
            <v>1090000</v>
          </cell>
          <cell r="E41" t="str">
            <v>SPECTOR</v>
          </cell>
        </row>
        <row r="42">
          <cell r="C42" t="str">
            <v>906-01</v>
          </cell>
          <cell r="D42">
            <v>1290000</v>
          </cell>
          <cell r="E42" t="str">
            <v>COOLAHAN</v>
          </cell>
        </row>
        <row r="43">
          <cell r="C43" t="str">
            <v>111-02</v>
          </cell>
          <cell r="D43">
            <v>2100000</v>
          </cell>
          <cell r="E43" t="str">
            <v>ISHMAEL</v>
          </cell>
        </row>
        <row r="44">
          <cell r="C44" t="str">
            <v>229-01</v>
          </cell>
          <cell r="D44">
            <v>2140000</v>
          </cell>
          <cell r="E44" t="str">
            <v>ROBINSON</v>
          </cell>
        </row>
        <row r="45">
          <cell r="C45" t="str">
            <v>236-01</v>
          </cell>
          <cell r="D45">
            <v>2090000</v>
          </cell>
          <cell r="E45" t="str">
            <v>HAITHCOX</v>
          </cell>
        </row>
        <row r="46">
          <cell r="C46" t="str">
            <v>232-01</v>
          </cell>
          <cell r="D46">
            <v>1810000</v>
          </cell>
          <cell r="E46" t="str">
            <v>NEWELL</v>
          </cell>
        </row>
        <row r="47">
          <cell r="C47" t="str">
            <v>844-01</v>
          </cell>
          <cell r="D47">
            <v>1290000</v>
          </cell>
          <cell r="E47" t="str">
            <v>COOLAHAN</v>
          </cell>
        </row>
        <row r="48">
          <cell r="C48" t="str">
            <v>908-01</v>
          </cell>
          <cell r="D48">
            <v>1290000</v>
          </cell>
          <cell r="E48" t="str">
            <v>COOLAHAN</v>
          </cell>
        </row>
        <row r="49">
          <cell r="C49" t="str">
            <v>231-01</v>
          </cell>
          <cell r="D49">
            <v>1810000</v>
          </cell>
          <cell r="E49" t="str">
            <v>NEWELL</v>
          </cell>
        </row>
        <row r="50">
          <cell r="C50" t="str">
            <v>239-01</v>
          </cell>
          <cell r="D50">
            <v>1810000</v>
          </cell>
          <cell r="E50" t="str">
            <v>NEWELL</v>
          </cell>
        </row>
        <row r="51">
          <cell r="C51" t="str">
            <v>845-01</v>
          </cell>
          <cell r="D51">
            <v>1290000</v>
          </cell>
          <cell r="E51" t="str">
            <v>COOLAHAN</v>
          </cell>
        </row>
        <row r="52">
          <cell r="C52" t="str">
            <v>244-01</v>
          </cell>
          <cell r="D52">
            <v>2090000</v>
          </cell>
          <cell r="E52" t="str">
            <v>HAITHCOX</v>
          </cell>
        </row>
        <row r="53">
          <cell r="C53" t="str">
            <v>307-01</v>
          </cell>
          <cell r="D53">
            <v>1780000</v>
          </cell>
          <cell r="E53" t="str">
            <v>DE LA ROSA</v>
          </cell>
        </row>
        <row r="54">
          <cell r="C54" t="str">
            <v>101-02</v>
          </cell>
          <cell r="D54">
            <v>1360000</v>
          </cell>
          <cell r="E54" t="str">
            <v>SANTIZO</v>
          </cell>
        </row>
        <row r="55">
          <cell r="C55" t="str">
            <v>162-02</v>
          </cell>
          <cell r="D55">
            <v>880000</v>
          </cell>
          <cell r="E55" t="str">
            <v>STEWART</v>
          </cell>
        </row>
        <row r="56">
          <cell r="C56" t="str">
            <v>306-02</v>
          </cell>
          <cell r="D56">
            <v>1990000</v>
          </cell>
          <cell r="E56" t="str">
            <v>DAVIS</v>
          </cell>
        </row>
        <row r="57">
          <cell r="C57" t="str">
            <v>151-02</v>
          </cell>
          <cell r="D57">
            <v>1750000</v>
          </cell>
          <cell r="E57" t="str">
            <v>REBOLETTI</v>
          </cell>
        </row>
        <row r="58">
          <cell r="C58" t="str">
            <v>105-02</v>
          </cell>
          <cell r="D58">
            <v>1990000</v>
          </cell>
          <cell r="E58" t="str">
            <v>DAVIS</v>
          </cell>
        </row>
        <row r="59">
          <cell r="C59" t="str">
            <v>134-02</v>
          </cell>
          <cell r="D59">
            <v>1990000</v>
          </cell>
          <cell r="E59" t="str">
            <v>DAVIS</v>
          </cell>
        </row>
        <row r="60">
          <cell r="C60" t="str">
            <v>109-02</v>
          </cell>
          <cell r="D60">
            <v>1750000</v>
          </cell>
          <cell r="E60" t="str">
            <v>REBOLETTI</v>
          </cell>
        </row>
        <row r="61">
          <cell r="C61" t="str">
            <v>811-02</v>
          </cell>
          <cell r="D61">
            <v>1300000</v>
          </cell>
          <cell r="E61" t="str">
            <v>LEVIN</v>
          </cell>
        </row>
        <row r="62">
          <cell r="C62" t="str">
            <v>800-02</v>
          </cell>
          <cell r="D62">
            <v>1110000</v>
          </cell>
          <cell r="E62" t="str">
            <v>STARKS</v>
          </cell>
        </row>
        <row r="63">
          <cell r="C63" t="str">
            <v>131-02</v>
          </cell>
          <cell r="D63">
            <v>1260000</v>
          </cell>
          <cell r="E63" t="str">
            <v>ACKERMAN</v>
          </cell>
        </row>
        <row r="64">
          <cell r="C64" t="str">
            <v>801-02</v>
          </cell>
          <cell r="D64">
            <v>1110000</v>
          </cell>
          <cell r="E64" t="str">
            <v>STARKS</v>
          </cell>
        </row>
        <row r="65">
          <cell r="C65" t="str">
            <v>122-02</v>
          </cell>
          <cell r="D65">
            <v>1090000</v>
          </cell>
          <cell r="E65" t="str">
            <v>SPECTOR</v>
          </cell>
        </row>
        <row r="66">
          <cell r="C66" t="str">
            <v>803-02</v>
          </cell>
          <cell r="D66">
            <v>1300000</v>
          </cell>
          <cell r="E66" t="str">
            <v>LEVIN</v>
          </cell>
        </row>
        <row r="67">
          <cell r="C67" t="str">
            <v>117-02</v>
          </cell>
          <cell r="D67">
            <v>1260000</v>
          </cell>
          <cell r="E67" t="str">
            <v>ACKERMAN</v>
          </cell>
        </row>
        <row r="68">
          <cell r="C68" t="str">
            <v>803-02</v>
          </cell>
          <cell r="D68">
            <v>1300000</v>
          </cell>
          <cell r="E68" t="str">
            <v>LEVIN</v>
          </cell>
        </row>
        <row r="69">
          <cell r="C69" t="str">
            <v>106-02</v>
          </cell>
          <cell r="D69">
            <v>1990000</v>
          </cell>
          <cell r="E69" t="str">
            <v>DAVIS</v>
          </cell>
        </row>
        <row r="70">
          <cell r="C70" t="str">
            <v>125-02</v>
          </cell>
          <cell r="D70">
            <v>2100000</v>
          </cell>
          <cell r="E70" t="str">
            <v>ISHMAEL</v>
          </cell>
        </row>
        <row r="71">
          <cell r="C71" t="str">
            <v>901-02</v>
          </cell>
          <cell r="D71">
            <v>1110000</v>
          </cell>
          <cell r="E71" t="str">
            <v>STARKS</v>
          </cell>
        </row>
        <row r="72">
          <cell r="C72" t="str">
            <v>804-02</v>
          </cell>
          <cell r="D72">
            <v>1300000</v>
          </cell>
          <cell r="E72" t="str">
            <v>LEVIN</v>
          </cell>
        </row>
        <row r="73">
          <cell r="C73" t="str">
            <v>107-02</v>
          </cell>
          <cell r="D73">
            <v>1090000</v>
          </cell>
          <cell r="E73" t="str">
            <v>SPECTOR</v>
          </cell>
        </row>
        <row r="74">
          <cell r="C74" t="str">
            <v>129-02</v>
          </cell>
          <cell r="D74">
            <v>900000</v>
          </cell>
          <cell r="E74" t="str">
            <v>ROCHA</v>
          </cell>
        </row>
        <row r="75">
          <cell r="C75" t="str">
            <v>233-01</v>
          </cell>
          <cell r="D75">
            <v>1800000</v>
          </cell>
          <cell r="E75" t="str">
            <v>CHANDLER</v>
          </cell>
        </row>
        <row r="76">
          <cell r="C76" t="str">
            <v>807-02</v>
          </cell>
          <cell r="D76">
            <v>1300000</v>
          </cell>
          <cell r="E76" t="str">
            <v>LEVIN</v>
          </cell>
        </row>
        <row r="77">
          <cell r="C77" t="str">
            <v>119-03</v>
          </cell>
          <cell r="D77">
            <v>1760000</v>
          </cell>
          <cell r="E77" t="str">
            <v>STRICKLAND</v>
          </cell>
        </row>
        <row r="78">
          <cell r="C78" t="str">
            <v>133-02</v>
          </cell>
          <cell r="D78">
            <v>1990000</v>
          </cell>
          <cell r="E78" t="str">
            <v>DAVIS</v>
          </cell>
        </row>
        <row r="79">
          <cell r="C79" t="str">
            <v>112-03</v>
          </cell>
          <cell r="D79">
            <v>900000</v>
          </cell>
          <cell r="E79" t="str">
            <v>ROCHA</v>
          </cell>
        </row>
        <row r="80">
          <cell r="C80" t="str">
            <v>137-02</v>
          </cell>
          <cell r="D80">
            <v>1750000</v>
          </cell>
          <cell r="E80" t="str">
            <v>REBOLETTI</v>
          </cell>
        </row>
        <row r="81">
          <cell r="C81" t="str">
            <v>106-03</v>
          </cell>
          <cell r="D81">
            <v>1760000</v>
          </cell>
          <cell r="E81" t="str">
            <v>STRICKLAND</v>
          </cell>
        </row>
        <row r="82">
          <cell r="C82" t="str">
            <v>152-02</v>
          </cell>
          <cell r="D82">
            <v>1750000</v>
          </cell>
          <cell r="E82" t="str">
            <v>REBOLETTI</v>
          </cell>
        </row>
        <row r="83">
          <cell r="C83" t="str">
            <v>107-03</v>
          </cell>
          <cell r="D83">
            <v>1090000</v>
          </cell>
          <cell r="E83" t="str">
            <v>SPECTOR</v>
          </cell>
        </row>
        <row r="84">
          <cell r="C84" t="str">
            <v>173-02</v>
          </cell>
          <cell r="D84">
            <v>1280000</v>
          </cell>
          <cell r="E84" t="str">
            <v>BARTLETT</v>
          </cell>
        </row>
        <row r="85">
          <cell r="C85" t="str">
            <v>313-02</v>
          </cell>
          <cell r="D85">
            <v>1230000</v>
          </cell>
          <cell r="E85" t="str">
            <v>YANAI</v>
          </cell>
        </row>
        <row r="86">
          <cell r="C86" t="str">
            <v>168-02</v>
          </cell>
          <cell r="D86">
            <v>1140000</v>
          </cell>
          <cell r="E86" t="str">
            <v>YOUNG</v>
          </cell>
        </row>
        <row r="87">
          <cell r="C87" t="str">
            <v>311-02</v>
          </cell>
          <cell r="D87">
            <v>1290000</v>
          </cell>
          <cell r="E87" t="str">
            <v>COOLAHAN</v>
          </cell>
        </row>
        <row r="88">
          <cell r="C88" t="str">
            <v>823-02</v>
          </cell>
          <cell r="D88">
            <v>1770000</v>
          </cell>
          <cell r="E88" t="str">
            <v>BRUDER</v>
          </cell>
        </row>
        <row r="89">
          <cell r="C89" t="str">
            <v>309-02</v>
          </cell>
          <cell r="D89">
            <v>2140000</v>
          </cell>
          <cell r="E89" t="str">
            <v>ROBINSON</v>
          </cell>
        </row>
        <row r="90">
          <cell r="C90" t="str">
            <v>178-02</v>
          </cell>
          <cell r="D90">
            <v>0</v>
          </cell>
          <cell r="E90" t="str">
            <v>HAUSER</v>
          </cell>
        </row>
        <row r="91">
          <cell r="C91" t="str">
            <v>242-02</v>
          </cell>
          <cell r="D91">
            <v>1230000</v>
          </cell>
          <cell r="E91" t="str">
            <v>YANAI</v>
          </cell>
        </row>
        <row r="92">
          <cell r="C92" t="str">
            <v>186-02</v>
          </cell>
          <cell r="D92">
            <v>2150000</v>
          </cell>
          <cell r="E92" t="str">
            <v>SWANSON</v>
          </cell>
        </row>
        <row r="93">
          <cell r="C93" t="str">
            <v>232-02</v>
          </cell>
          <cell r="D93">
            <v>1290000</v>
          </cell>
          <cell r="E93" t="str">
            <v>COOLAHAN</v>
          </cell>
        </row>
        <row r="94">
          <cell r="C94" t="str">
            <v>193-02</v>
          </cell>
          <cell r="D94">
            <v>940000</v>
          </cell>
          <cell r="E94" t="str">
            <v>BONDS</v>
          </cell>
        </row>
        <row r="95">
          <cell r="C95" t="str">
            <v>230-02</v>
          </cell>
          <cell r="D95">
            <v>2140000</v>
          </cell>
          <cell r="E95" t="str">
            <v>ROBINSON</v>
          </cell>
        </row>
        <row r="96">
          <cell r="C96" t="str">
            <v>826-02</v>
          </cell>
          <cell r="D96">
            <v>1770000</v>
          </cell>
          <cell r="E96" t="str">
            <v>BRUDER</v>
          </cell>
        </row>
        <row r="97">
          <cell r="C97" t="str">
            <v>229-02</v>
          </cell>
          <cell r="D97">
            <v>2140000</v>
          </cell>
          <cell r="E97" t="str">
            <v>ROBINSON</v>
          </cell>
        </row>
        <row r="98">
          <cell r="C98" t="str">
            <v>192-02</v>
          </cell>
          <cell r="D98">
            <v>1740000</v>
          </cell>
          <cell r="E98" t="str">
            <v>STORY</v>
          </cell>
        </row>
        <row r="99">
          <cell r="C99" t="str">
            <v>224-02</v>
          </cell>
          <cell r="D99">
            <v>1290000</v>
          </cell>
          <cell r="E99" t="str">
            <v>COOLAHAN</v>
          </cell>
        </row>
        <row r="100">
          <cell r="C100" t="str">
            <v>199-02</v>
          </cell>
          <cell r="D100">
            <v>2150000</v>
          </cell>
          <cell r="E100" t="str">
            <v>SWANSON</v>
          </cell>
        </row>
        <row r="101">
          <cell r="C101" t="str">
            <v>843-02</v>
          </cell>
          <cell r="D101">
            <v>1770000</v>
          </cell>
          <cell r="E101" t="str">
            <v>BRUDER</v>
          </cell>
        </row>
        <row r="102">
          <cell r="C102" t="str">
            <v>829-02</v>
          </cell>
          <cell r="D102">
            <v>1770000</v>
          </cell>
          <cell r="E102" t="str">
            <v>BRUDER</v>
          </cell>
        </row>
        <row r="103">
          <cell r="C103" t="str">
            <v>225-02</v>
          </cell>
          <cell r="D103">
            <v>2090000</v>
          </cell>
          <cell r="E103" t="str">
            <v>HAITHCOX</v>
          </cell>
        </row>
        <row r="104">
          <cell r="C104" t="str">
            <v>836-02</v>
          </cell>
          <cell r="D104">
            <v>1480000</v>
          </cell>
          <cell r="E104" t="str">
            <v>STURGEON</v>
          </cell>
        </row>
        <row r="105">
          <cell r="C105" t="str">
            <v>220-02</v>
          </cell>
          <cell r="D105">
            <v>1800000</v>
          </cell>
          <cell r="E105" t="str">
            <v>CHANDLER</v>
          </cell>
        </row>
        <row r="106">
          <cell r="C106" t="str">
            <v>212-02</v>
          </cell>
          <cell r="D106">
            <v>1140000</v>
          </cell>
          <cell r="E106" t="str">
            <v>YOUNG</v>
          </cell>
        </row>
        <row r="107">
          <cell r="C107" t="str">
            <v>218-02</v>
          </cell>
          <cell r="D107">
            <v>2090000</v>
          </cell>
          <cell r="E107" t="str">
            <v>HAITHCOX</v>
          </cell>
        </row>
        <row r="108">
          <cell r="C108" t="str">
            <v>903-02</v>
          </cell>
          <cell r="D108">
            <v>1110000</v>
          </cell>
          <cell r="E108" t="str">
            <v>STARKS</v>
          </cell>
        </row>
        <row r="109">
          <cell r="C109" t="str">
            <v>837-02</v>
          </cell>
          <cell r="D109">
            <v>1770000</v>
          </cell>
          <cell r="E109" t="str">
            <v>BRUDER</v>
          </cell>
        </row>
        <row r="110">
          <cell r="C110" t="str">
            <v>812-02</v>
          </cell>
          <cell r="D110">
            <v>1300000</v>
          </cell>
          <cell r="E110" t="str">
            <v>LEVIN</v>
          </cell>
        </row>
        <row r="111">
          <cell r="C111" t="str">
            <v>837-02</v>
          </cell>
          <cell r="D111">
            <v>1770000</v>
          </cell>
          <cell r="E111" t="str">
            <v>BRUDER</v>
          </cell>
        </row>
        <row r="112">
          <cell r="C112" t="str">
            <v>143-02</v>
          </cell>
          <cell r="D112">
            <v>900000</v>
          </cell>
          <cell r="E112" t="str">
            <v>ROCHA</v>
          </cell>
        </row>
        <row r="113">
          <cell r="C113" t="str">
            <v>839-02</v>
          </cell>
          <cell r="D113">
            <v>1480000</v>
          </cell>
          <cell r="E113" t="str">
            <v>STURGEON</v>
          </cell>
        </row>
        <row r="114">
          <cell r="C114" t="str">
            <v>813-02</v>
          </cell>
          <cell r="D114">
            <v>1300000</v>
          </cell>
          <cell r="E114" t="str">
            <v>LEVIN</v>
          </cell>
        </row>
        <row r="115">
          <cell r="C115" t="str">
            <v>216-02</v>
          </cell>
          <cell r="D115">
            <v>2150000</v>
          </cell>
          <cell r="E115" t="str">
            <v>SWANSON</v>
          </cell>
        </row>
        <row r="116">
          <cell r="C116" t="str">
            <v>814-02</v>
          </cell>
          <cell r="D116">
            <v>1300000</v>
          </cell>
          <cell r="E116" t="str">
            <v>LEVIN</v>
          </cell>
        </row>
        <row r="117">
          <cell r="C117" t="str">
            <v>215-02</v>
          </cell>
          <cell r="D117">
            <v>2150000</v>
          </cell>
          <cell r="E117" t="str">
            <v>SWANSON</v>
          </cell>
        </row>
        <row r="118">
          <cell r="C118" t="str">
            <v>150-02</v>
          </cell>
          <cell r="D118">
            <v>1090000</v>
          </cell>
          <cell r="E118" t="str">
            <v>SPECTOR</v>
          </cell>
        </row>
        <row r="119">
          <cell r="C119" t="str">
            <v>YANAI-02</v>
          </cell>
          <cell r="D119">
            <v>1230000</v>
          </cell>
          <cell r="E119" t="str">
            <v>YANAI</v>
          </cell>
        </row>
        <row r="120">
          <cell r="C120" t="str">
            <v>819-02</v>
          </cell>
          <cell r="D120">
            <v>1300000</v>
          </cell>
          <cell r="E120" t="str">
            <v>LEVIN</v>
          </cell>
        </row>
        <row r="121">
          <cell r="C121" t="str">
            <v>834-02</v>
          </cell>
          <cell r="D121">
            <v>1770000</v>
          </cell>
          <cell r="E121" t="str">
            <v>BRUDER</v>
          </cell>
        </row>
        <row r="122">
          <cell r="C122" t="str">
            <v>171-02</v>
          </cell>
          <cell r="D122">
            <v>2150000</v>
          </cell>
          <cell r="E122" t="str">
            <v>SWANSON</v>
          </cell>
        </row>
        <row r="123">
          <cell r="C123" t="str">
            <v>835-02</v>
          </cell>
          <cell r="D123">
            <v>1480000</v>
          </cell>
          <cell r="E123" t="str">
            <v>STURGEON</v>
          </cell>
        </row>
        <row r="124">
          <cell r="C124" t="str">
            <v>194-02</v>
          </cell>
          <cell r="D124">
            <v>940000</v>
          </cell>
          <cell r="E124" t="str">
            <v>BONDS</v>
          </cell>
        </row>
        <row r="125">
          <cell r="C125" t="str">
            <v>833-02</v>
          </cell>
          <cell r="D125">
            <v>1770000</v>
          </cell>
          <cell r="E125" t="str">
            <v>BRUDER</v>
          </cell>
        </row>
        <row r="126">
          <cell r="C126" t="str">
            <v>201-02</v>
          </cell>
          <cell r="D126">
            <v>1280000</v>
          </cell>
          <cell r="E126" t="str">
            <v>BARTLETT</v>
          </cell>
        </row>
        <row r="127">
          <cell r="C127" t="str">
            <v>202-02</v>
          </cell>
          <cell r="D127">
            <v>1280000</v>
          </cell>
          <cell r="E127" t="str">
            <v>BARTLETT</v>
          </cell>
        </row>
        <row r="128">
          <cell r="C128" t="str">
            <v>203-02</v>
          </cell>
          <cell r="D128">
            <v>880000</v>
          </cell>
          <cell r="E128" t="str">
            <v>STEWART</v>
          </cell>
        </row>
        <row r="129">
          <cell r="C129" t="str">
            <v>831-02</v>
          </cell>
          <cell r="D129">
            <v>1480000</v>
          </cell>
          <cell r="E129" t="str">
            <v>STURGEON</v>
          </cell>
        </row>
        <row r="130">
          <cell r="C130" t="str">
            <v>204-02</v>
          </cell>
          <cell r="D130">
            <v>880000</v>
          </cell>
          <cell r="E130" t="str">
            <v>STEWART</v>
          </cell>
        </row>
        <row r="131">
          <cell r="C131" t="str">
            <v>192-02</v>
          </cell>
          <cell r="D131">
            <v>1740000</v>
          </cell>
          <cell r="E131" t="str">
            <v>STORY</v>
          </cell>
        </row>
        <row r="132">
          <cell r="C132" t="str">
            <v>206-02</v>
          </cell>
          <cell r="D132">
            <v>1740000</v>
          </cell>
          <cell r="E132" t="str">
            <v>STORY</v>
          </cell>
        </row>
        <row r="133">
          <cell r="C133" t="str">
            <v>191-02</v>
          </cell>
          <cell r="D133">
            <v>1740000</v>
          </cell>
          <cell r="E133" t="str">
            <v>STORY</v>
          </cell>
        </row>
        <row r="134">
          <cell r="C134" t="str">
            <v>837-02</v>
          </cell>
          <cell r="D134">
            <v>1770000</v>
          </cell>
          <cell r="E134" t="str">
            <v>BRUDER</v>
          </cell>
        </row>
        <row r="135">
          <cell r="C135" t="str">
            <v>184-02</v>
          </cell>
          <cell r="D135">
            <v>2110000</v>
          </cell>
          <cell r="E135" t="str">
            <v>OUN</v>
          </cell>
        </row>
        <row r="136">
          <cell r="C136" t="str">
            <v>214-02</v>
          </cell>
          <cell r="D136">
            <v>1290000</v>
          </cell>
          <cell r="E136" t="str">
            <v>COOLAHAN</v>
          </cell>
        </row>
        <row r="137">
          <cell r="C137" t="str">
            <v>185-02</v>
          </cell>
          <cell r="D137">
            <v>2150000</v>
          </cell>
          <cell r="E137" t="str">
            <v>SWANSON</v>
          </cell>
        </row>
        <row r="138">
          <cell r="C138" t="str">
            <v>838-02</v>
          </cell>
          <cell r="D138">
            <v>1770000</v>
          </cell>
          <cell r="E138" t="str">
            <v>BRUDER</v>
          </cell>
        </row>
        <row r="139">
          <cell r="C139" t="str">
            <v>820-02</v>
          </cell>
          <cell r="D139">
            <v>1300000</v>
          </cell>
          <cell r="E139" t="str">
            <v>LEVIN</v>
          </cell>
        </row>
        <row r="140">
          <cell r="C140" t="str">
            <v>223-02</v>
          </cell>
          <cell r="D140">
            <v>1290000</v>
          </cell>
          <cell r="E140" t="str">
            <v>COOLAHAN</v>
          </cell>
        </row>
        <row r="141">
          <cell r="C141" t="str">
            <v>158-02</v>
          </cell>
          <cell r="D141">
            <v>900000</v>
          </cell>
          <cell r="E141" t="str">
            <v>ROCHA</v>
          </cell>
        </row>
        <row r="142">
          <cell r="C142" t="str">
            <v>840-02</v>
          </cell>
          <cell r="D142">
            <v>1770000</v>
          </cell>
          <cell r="E142" t="str">
            <v>BRUDER</v>
          </cell>
        </row>
        <row r="143">
          <cell r="C143" t="str">
            <v>816-02</v>
          </cell>
          <cell r="D143">
            <v>1300000</v>
          </cell>
          <cell r="E143" t="str">
            <v>LEVIN</v>
          </cell>
        </row>
        <row r="144">
          <cell r="C144" t="str">
            <v>227-02</v>
          </cell>
          <cell r="D144">
            <v>1800000</v>
          </cell>
          <cell r="E144" t="str">
            <v>CHANDLER</v>
          </cell>
        </row>
        <row r="145">
          <cell r="C145" t="str">
            <v>149-02</v>
          </cell>
          <cell r="D145">
            <v>1090000</v>
          </cell>
          <cell r="E145" t="str">
            <v>SPECTOR</v>
          </cell>
        </row>
        <row r="146">
          <cell r="C146" t="str">
            <v>842-02</v>
          </cell>
          <cell r="D146">
            <v>1770000</v>
          </cell>
          <cell r="E146" t="str">
            <v>BRUDER</v>
          </cell>
        </row>
        <row r="147">
          <cell r="C147" t="str">
            <v>136-02</v>
          </cell>
          <cell r="D147">
            <v>1090000</v>
          </cell>
          <cell r="E147" t="str">
            <v>SPECTOR</v>
          </cell>
        </row>
        <row r="148">
          <cell r="C148" t="str">
            <v>235-02</v>
          </cell>
          <cell r="D148">
            <v>1800000</v>
          </cell>
          <cell r="E148" t="str">
            <v>CHANDLER</v>
          </cell>
        </row>
        <row r="149">
          <cell r="C149" t="str">
            <v>139-02</v>
          </cell>
          <cell r="D149">
            <v>2100000</v>
          </cell>
          <cell r="E149" t="str">
            <v>ISHMAEL</v>
          </cell>
        </row>
        <row r="150">
          <cell r="C150" t="str">
            <v>908-02</v>
          </cell>
          <cell r="D150">
            <v>1480000</v>
          </cell>
          <cell r="E150" t="str">
            <v>STURGEON</v>
          </cell>
        </row>
        <row r="151">
          <cell r="C151" t="str">
            <v>124-02</v>
          </cell>
          <cell r="D151">
            <v>1750000</v>
          </cell>
          <cell r="E151" t="str">
            <v>REBOLETTI</v>
          </cell>
        </row>
        <row r="152">
          <cell r="C152" t="str">
            <v>236-02</v>
          </cell>
          <cell r="D152">
            <v>1800000</v>
          </cell>
          <cell r="E152" t="str">
            <v>CHANDLER</v>
          </cell>
        </row>
        <row r="153">
          <cell r="C153" t="str">
            <v>118-02</v>
          </cell>
          <cell r="D153">
            <v>1260000</v>
          </cell>
          <cell r="E153" t="str">
            <v>ACKERMAN</v>
          </cell>
        </row>
        <row r="154">
          <cell r="C154" t="str">
            <v>241-02</v>
          </cell>
          <cell r="D154">
            <v>1230000</v>
          </cell>
          <cell r="E154" t="str">
            <v>YANAI</v>
          </cell>
        </row>
        <row r="155">
          <cell r="C155" t="str">
            <v>123-02</v>
          </cell>
          <cell r="D155">
            <v>1750000</v>
          </cell>
          <cell r="E155" t="str">
            <v>REBOLETTI</v>
          </cell>
        </row>
        <row r="156">
          <cell r="C156" t="str">
            <v>309-02</v>
          </cell>
          <cell r="D156">
            <v>2140000</v>
          </cell>
          <cell r="E156" t="str">
            <v>ROBINSON</v>
          </cell>
        </row>
        <row r="157">
          <cell r="C157" t="str">
            <v>803-02</v>
          </cell>
          <cell r="D157">
            <v>1300000</v>
          </cell>
          <cell r="E157" t="str">
            <v>LEVIN</v>
          </cell>
        </row>
        <row r="158">
          <cell r="C158" t="str">
            <v>244-02</v>
          </cell>
          <cell r="D158">
            <v>1800000</v>
          </cell>
          <cell r="E158" t="str">
            <v>CHANDLER</v>
          </cell>
        </row>
        <row r="159">
          <cell r="C159" t="str">
            <v>802-02</v>
          </cell>
          <cell r="D159">
            <v>1110000</v>
          </cell>
          <cell r="E159" t="str">
            <v>STARKS</v>
          </cell>
        </row>
        <row r="160">
          <cell r="C160" t="str">
            <v>313-02</v>
          </cell>
          <cell r="D160">
            <v>1230000</v>
          </cell>
          <cell r="E160" t="str">
            <v>YANAI</v>
          </cell>
        </row>
        <row r="161">
          <cell r="C161" t="str">
            <v>104-02</v>
          </cell>
          <cell r="D161">
            <v>1260000</v>
          </cell>
          <cell r="E161" t="str">
            <v>ACKERMAN</v>
          </cell>
        </row>
        <row r="162">
          <cell r="C162" t="str">
            <v>315-02</v>
          </cell>
          <cell r="D162">
            <v>1800000</v>
          </cell>
          <cell r="E162" t="str">
            <v>CHANDLER</v>
          </cell>
        </row>
        <row r="163">
          <cell r="C163" t="str">
            <v>180-02</v>
          </cell>
          <cell r="D163">
            <v>940000</v>
          </cell>
          <cell r="E163" t="str">
            <v>BONDS</v>
          </cell>
        </row>
        <row r="164">
          <cell r="C164" t="str">
            <v>104-03</v>
          </cell>
          <cell r="D164">
            <v>1260000</v>
          </cell>
          <cell r="E164" t="str">
            <v>ACKERMAN</v>
          </cell>
        </row>
        <row r="165">
          <cell r="C165" t="str">
            <v>178-02</v>
          </cell>
          <cell r="D165">
            <v>1740000</v>
          </cell>
          <cell r="E165" t="str">
            <v>STORY</v>
          </cell>
        </row>
        <row r="166">
          <cell r="C166" t="str">
            <v>113-03</v>
          </cell>
          <cell r="D166">
            <v>2010000</v>
          </cell>
          <cell r="E166" t="str">
            <v>MAELZER</v>
          </cell>
        </row>
        <row r="167">
          <cell r="C167" t="str">
            <v>181-02</v>
          </cell>
          <cell r="D167">
            <v>1140000</v>
          </cell>
          <cell r="E167" t="str">
            <v>YOUNG</v>
          </cell>
        </row>
        <row r="168">
          <cell r="C168" t="str">
            <v>115-03</v>
          </cell>
          <cell r="D168">
            <v>1190000</v>
          </cell>
          <cell r="E168" t="str">
            <v>BRANNON</v>
          </cell>
        </row>
        <row r="169">
          <cell r="C169" t="str">
            <v>179-02</v>
          </cell>
          <cell r="D169">
            <v>940000</v>
          </cell>
          <cell r="E169" t="str">
            <v>BONDS</v>
          </cell>
        </row>
        <row r="170">
          <cell r="C170" t="str">
            <v>110-03</v>
          </cell>
          <cell r="D170">
            <v>1540000</v>
          </cell>
          <cell r="E170" t="str">
            <v>HELVIE</v>
          </cell>
        </row>
        <row r="171">
          <cell r="C171" t="str">
            <v>160-02</v>
          </cell>
          <cell r="D171">
            <v>1280000</v>
          </cell>
          <cell r="E171" t="str">
            <v>BARTLETT</v>
          </cell>
        </row>
        <row r="172">
          <cell r="C172" t="str">
            <v>117-03</v>
          </cell>
          <cell r="D172">
            <v>1260000</v>
          </cell>
          <cell r="E172" t="str">
            <v>ACKERMAN</v>
          </cell>
        </row>
        <row r="173">
          <cell r="C173" t="str">
            <v>163-02</v>
          </cell>
          <cell r="D173">
            <v>1740000</v>
          </cell>
          <cell r="E173" t="str">
            <v>STORY</v>
          </cell>
        </row>
        <row r="174">
          <cell r="C174" t="str">
            <v>802-03</v>
          </cell>
          <cell r="D174">
            <v>1990000</v>
          </cell>
          <cell r="E174" t="str">
            <v>DAVIS</v>
          </cell>
        </row>
        <row r="175">
          <cell r="C175" t="str">
            <v>157-02</v>
          </cell>
          <cell r="D175">
            <v>900000</v>
          </cell>
          <cell r="E175" t="str">
            <v>ROCHA</v>
          </cell>
        </row>
        <row r="176">
          <cell r="C176" t="str">
            <v>801-03</v>
          </cell>
          <cell r="D176">
            <v>1110000</v>
          </cell>
          <cell r="E176" t="str">
            <v>STARKS</v>
          </cell>
        </row>
        <row r="177">
          <cell r="C177" t="str">
            <v>145-02</v>
          </cell>
          <cell r="D177">
            <v>1260000</v>
          </cell>
          <cell r="E177" t="str">
            <v>ACKERMAN</v>
          </cell>
        </row>
        <row r="178">
          <cell r="C178" t="str">
            <v>116-03</v>
          </cell>
          <cell r="D178">
            <v>1190000</v>
          </cell>
          <cell r="E178" t="str">
            <v>BRANNON</v>
          </cell>
        </row>
        <row r="179">
          <cell r="C179" t="str">
            <v>810-02</v>
          </cell>
          <cell r="D179">
            <v>1110000</v>
          </cell>
          <cell r="E179" t="str">
            <v>STARKS</v>
          </cell>
        </row>
        <row r="180">
          <cell r="C180" t="str">
            <v>118-03</v>
          </cell>
          <cell r="D180">
            <v>1260000</v>
          </cell>
          <cell r="E180" t="str">
            <v>ACKERMAN</v>
          </cell>
        </row>
        <row r="181">
          <cell r="C181" t="str">
            <v>128-02</v>
          </cell>
          <cell r="D181">
            <v>1360000</v>
          </cell>
          <cell r="E181" t="str">
            <v>SANTIZO</v>
          </cell>
        </row>
        <row r="182">
          <cell r="C182" t="str">
            <v>804-03</v>
          </cell>
          <cell r="D182">
            <v>2100000</v>
          </cell>
          <cell r="E182" t="str">
            <v>ISHMAEL</v>
          </cell>
        </row>
        <row r="183">
          <cell r="C183" t="str">
            <v>805-02</v>
          </cell>
          <cell r="D183">
            <v>1110000</v>
          </cell>
          <cell r="E183" t="str">
            <v>STARKS</v>
          </cell>
        </row>
        <row r="184">
          <cell r="C184" t="str">
            <v>218-01</v>
          </cell>
          <cell r="D184">
            <v>1800000</v>
          </cell>
          <cell r="E184" t="str">
            <v>CHANDLER</v>
          </cell>
        </row>
        <row r="185">
          <cell r="C185" t="str">
            <v>121-02</v>
          </cell>
          <cell r="D185">
            <v>1090000</v>
          </cell>
          <cell r="E185" t="str">
            <v>SPECTOR</v>
          </cell>
        </row>
        <row r="186">
          <cell r="C186" t="str">
            <v>841-01</v>
          </cell>
          <cell r="D186">
            <v>2150000</v>
          </cell>
          <cell r="E186" t="str">
            <v>SWANSON</v>
          </cell>
        </row>
        <row r="187">
          <cell r="C187" t="str">
            <v>119-02</v>
          </cell>
          <cell r="D187">
            <v>1990000</v>
          </cell>
          <cell r="E187" t="str">
            <v>DAVIS</v>
          </cell>
        </row>
        <row r="188">
          <cell r="C188" t="str">
            <v>223-01</v>
          </cell>
          <cell r="D188">
            <v>1810000</v>
          </cell>
          <cell r="E188" t="str">
            <v>NEWELL</v>
          </cell>
        </row>
        <row r="189">
          <cell r="C189" t="str">
            <v>103-02</v>
          </cell>
          <cell r="D189">
            <v>1260000</v>
          </cell>
          <cell r="E189" t="str">
            <v>ACKERMAN</v>
          </cell>
        </row>
        <row r="190">
          <cell r="C190" t="str">
            <v>840-01</v>
          </cell>
          <cell r="D190">
            <v>2150000</v>
          </cell>
          <cell r="E190" t="str">
            <v>SWANSON</v>
          </cell>
        </row>
        <row r="191">
          <cell r="C191" t="str">
            <v>309-01</v>
          </cell>
          <cell r="D191">
            <v>2140000</v>
          </cell>
          <cell r="E191" t="str">
            <v>ROBINSON</v>
          </cell>
        </row>
        <row r="192">
          <cell r="C192" t="str">
            <v>222-01</v>
          </cell>
          <cell r="D192">
            <v>2140000</v>
          </cell>
          <cell r="E192" t="str">
            <v>ROBINSON</v>
          </cell>
        </row>
        <row r="193">
          <cell r="C193" t="str">
            <v>228-01</v>
          </cell>
          <cell r="D193">
            <v>2090000</v>
          </cell>
          <cell r="E193" t="str">
            <v>HAITHCOX</v>
          </cell>
        </row>
        <row r="194">
          <cell r="C194" t="str">
            <v>843-01</v>
          </cell>
          <cell r="D194">
            <v>2150000</v>
          </cell>
          <cell r="E194" t="str">
            <v>SWANSON</v>
          </cell>
        </row>
        <row r="195">
          <cell r="C195" t="str">
            <v>842-01</v>
          </cell>
          <cell r="D195">
            <v>2150000</v>
          </cell>
          <cell r="E195" t="str">
            <v>SWANSON</v>
          </cell>
        </row>
        <row r="196">
          <cell r="C196" t="str">
            <v>227-01</v>
          </cell>
          <cell r="D196">
            <v>2090000</v>
          </cell>
          <cell r="E196" t="str">
            <v>HAITHCOX</v>
          </cell>
        </row>
        <row r="197">
          <cell r="C197" t="str">
            <v>224-01</v>
          </cell>
          <cell r="D197">
            <v>1810000</v>
          </cell>
          <cell r="E197" t="str">
            <v>NEWELL</v>
          </cell>
        </row>
        <row r="198">
          <cell r="C198" t="str">
            <v>226-01</v>
          </cell>
          <cell r="D198">
            <v>1800000</v>
          </cell>
          <cell r="E198" t="str">
            <v>CHANDLER</v>
          </cell>
        </row>
        <row r="199">
          <cell r="C199" t="str">
            <v>222-01</v>
          </cell>
          <cell r="D199">
            <v>2140000</v>
          </cell>
          <cell r="E199" t="str">
            <v>ROBINSON</v>
          </cell>
        </row>
        <row r="200">
          <cell r="C200" t="str">
            <v>230-01</v>
          </cell>
          <cell r="D200">
            <v>2140000</v>
          </cell>
          <cell r="E200" t="str">
            <v>ROBINSON</v>
          </cell>
        </row>
        <row r="201">
          <cell r="C201" t="str">
            <v>123-03</v>
          </cell>
          <cell r="D201">
            <v>1540000</v>
          </cell>
          <cell r="E201" t="str">
            <v>HELVIE</v>
          </cell>
        </row>
        <row r="202">
          <cell r="C202" t="str">
            <v>847-01</v>
          </cell>
          <cell r="D202">
            <v>1290000</v>
          </cell>
          <cell r="E202" t="str">
            <v>COOLAHAN</v>
          </cell>
        </row>
        <row r="203">
          <cell r="C203" t="str">
            <v>108-03</v>
          </cell>
          <cell r="D203">
            <v>1090000</v>
          </cell>
          <cell r="E203" t="str">
            <v>SPECTOR</v>
          </cell>
        </row>
        <row r="204">
          <cell r="C204" t="str">
            <v>233-01</v>
          </cell>
          <cell r="D204">
            <v>1800000</v>
          </cell>
          <cell r="E204" t="str">
            <v>CHANDLER</v>
          </cell>
        </row>
        <row r="205">
          <cell r="C205" t="str">
            <v>111-03</v>
          </cell>
          <cell r="D205">
            <v>900000</v>
          </cell>
          <cell r="E205" t="str">
            <v>ROCHA</v>
          </cell>
        </row>
        <row r="206">
          <cell r="C206" t="str">
            <v>237-01</v>
          </cell>
          <cell r="D206">
            <v>2140000</v>
          </cell>
          <cell r="E206" t="str">
            <v>ROBINSON</v>
          </cell>
        </row>
        <row r="207">
          <cell r="C207" t="str">
            <v>109-03</v>
          </cell>
          <cell r="D207">
            <v>1540000</v>
          </cell>
          <cell r="E207" t="str">
            <v>HELVIE</v>
          </cell>
        </row>
        <row r="208">
          <cell r="C208" t="str">
            <v>234-01</v>
          </cell>
          <cell r="D208">
            <v>1800000</v>
          </cell>
          <cell r="E208" t="str">
            <v>CHANDLER</v>
          </cell>
        </row>
        <row r="209">
          <cell r="C209" t="str">
            <v>105-03</v>
          </cell>
          <cell r="D209">
            <v>1760000</v>
          </cell>
          <cell r="E209" t="str">
            <v>STRICKLAND</v>
          </cell>
        </row>
        <row r="210">
          <cell r="C210" t="str">
            <v>238-01</v>
          </cell>
          <cell r="D210">
            <v>2140000</v>
          </cell>
          <cell r="E210" t="str">
            <v>ROBINSON</v>
          </cell>
        </row>
        <row r="211">
          <cell r="C211" t="str">
            <v>306-03</v>
          </cell>
          <cell r="D211">
            <v>1760000</v>
          </cell>
          <cell r="E211" t="str">
            <v>STRICKLAND</v>
          </cell>
        </row>
        <row r="212">
          <cell r="C212" t="str">
            <v>243-01</v>
          </cell>
          <cell r="D212">
            <v>2090000</v>
          </cell>
          <cell r="E212" t="str">
            <v>HAITHCOX</v>
          </cell>
        </row>
        <row r="213">
          <cell r="C213" t="str">
            <v>103-03</v>
          </cell>
          <cell r="D213">
            <v>1260000</v>
          </cell>
          <cell r="E213" t="str">
            <v>ACKERMAN</v>
          </cell>
        </row>
        <row r="214">
          <cell r="C214" t="str">
            <v>313-01</v>
          </cell>
          <cell r="D214">
            <v>1800000</v>
          </cell>
          <cell r="E214" t="str">
            <v>CHANDLER</v>
          </cell>
        </row>
        <row r="215">
          <cell r="C215" t="str">
            <v>101-03</v>
          </cell>
          <cell r="D215">
            <v>2010000</v>
          </cell>
          <cell r="E215" t="str">
            <v>MAELZER</v>
          </cell>
        </row>
        <row r="216">
          <cell r="C216" t="str">
            <v>115-02</v>
          </cell>
          <cell r="D216">
            <v>900000</v>
          </cell>
          <cell r="E216" t="str">
            <v>ROCHA</v>
          </cell>
        </row>
        <row r="217">
          <cell r="C217" t="str">
            <v>240-02</v>
          </cell>
          <cell r="D217">
            <v>1290000</v>
          </cell>
          <cell r="E217" t="str">
            <v>COOLAHAN</v>
          </cell>
        </row>
        <row r="218">
          <cell r="C218" t="str">
            <v>112-02</v>
          </cell>
          <cell r="D218">
            <v>2100000</v>
          </cell>
          <cell r="E218" t="str">
            <v>ISHMAEL</v>
          </cell>
        </row>
        <row r="219">
          <cell r="C219" t="str">
            <v>847-02</v>
          </cell>
          <cell r="D219">
            <v>1480000</v>
          </cell>
          <cell r="E219" t="str">
            <v>STURGEON</v>
          </cell>
        </row>
        <row r="220">
          <cell r="C220" t="str">
            <v>806-02</v>
          </cell>
          <cell r="D220">
            <v>1110000</v>
          </cell>
          <cell r="E220" t="str">
            <v>STARKS</v>
          </cell>
        </row>
        <row r="221">
          <cell r="C221" t="str">
            <v>844-02</v>
          </cell>
          <cell r="D221">
            <v>1480000</v>
          </cell>
          <cell r="E221" t="str">
            <v>STURGEON</v>
          </cell>
        </row>
        <row r="222">
          <cell r="C222" t="str">
            <v>142-02</v>
          </cell>
          <cell r="D222">
            <v>1360000</v>
          </cell>
          <cell r="E222" t="str">
            <v>SANTIZO</v>
          </cell>
        </row>
        <row r="223">
          <cell r="C223" t="str">
            <v>906-02</v>
          </cell>
          <cell r="D223">
            <v>1480000</v>
          </cell>
          <cell r="E223" t="str">
            <v>STURGEON</v>
          </cell>
        </row>
        <row r="224">
          <cell r="C224" t="str">
            <v>144-02</v>
          </cell>
          <cell r="D224">
            <v>900000</v>
          </cell>
          <cell r="E224" t="str">
            <v>ROCHA</v>
          </cell>
        </row>
        <row r="225">
          <cell r="C225" t="str">
            <v>221-02</v>
          </cell>
          <cell r="D225">
            <v>1140000</v>
          </cell>
          <cell r="E225" t="str">
            <v>YOUNG</v>
          </cell>
        </row>
        <row r="226">
          <cell r="C226" t="str">
            <v>815-02</v>
          </cell>
          <cell r="D226">
            <v>1300000</v>
          </cell>
          <cell r="E226" t="str">
            <v>LEVIN</v>
          </cell>
        </row>
        <row r="227">
          <cell r="C227" t="str">
            <v>219-02</v>
          </cell>
          <cell r="D227">
            <v>1800000</v>
          </cell>
          <cell r="E227" t="str">
            <v>CHANDLER</v>
          </cell>
        </row>
        <row r="228">
          <cell r="C228" t="str">
            <v>155-02</v>
          </cell>
          <cell r="D228">
            <v>1110000</v>
          </cell>
          <cell r="E228" t="str">
            <v>STARKS</v>
          </cell>
        </row>
        <row r="229">
          <cell r="C229" t="str">
            <v>217-02</v>
          </cell>
          <cell r="D229">
            <v>2090000</v>
          </cell>
          <cell r="E229" t="str">
            <v>HAITHCOX</v>
          </cell>
        </row>
        <row r="230">
          <cell r="C230" t="str">
            <v>156-02</v>
          </cell>
          <cell r="D230">
            <v>1110000</v>
          </cell>
          <cell r="E230" t="str">
            <v>STARKS</v>
          </cell>
        </row>
        <row r="231">
          <cell r="C231" t="str">
            <v>213-02</v>
          </cell>
          <cell r="D231">
            <v>1290000</v>
          </cell>
          <cell r="E231" t="str">
            <v>COOLAHAN</v>
          </cell>
        </row>
        <row r="232">
          <cell r="C232" t="str">
            <v>164-02</v>
          </cell>
          <cell r="D232">
            <v>1740000</v>
          </cell>
          <cell r="E232" t="str">
            <v>STORY</v>
          </cell>
        </row>
        <row r="233">
          <cell r="C233" t="str">
            <v>207-02</v>
          </cell>
          <cell r="D233">
            <v>940000</v>
          </cell>
          <cell r="E233" t="str">
            <v>BONDS</v>
          </cell>
        </row>
        <row r="234">
          <cell r="C234" t="str">
            <v>176-02</v>
          </cell>
          <cell r="D234">
            <v>880000</v>
          </cell>
          <cell r="E234" t="str">
            <v>STEWART</v>
          </cell>
        </row>
        <row r="235">
          <cell r="C235" t="str">
            <v>200-02</v>
          </cell>
          <cell r="D235">
            <v>2150000</v>
          </cell>
          <cell r="E235" t="str">
            <v>SWANSON</v>
          </cell>
        </row>
        <row r="236">
          <cell r="C236" t="str">
            <v>190-02</v>
          </cell>
          <cell r="D236">
            <v>880000</v>
          </cell>
          <cell r="E236" t="str">
            <v>STEWART</v>
          </cell>
        </row>
        <row r="237">
          <cell r="C237" t="str">
            <v>830-02</v>
          </cell>
          <cell r="D237">
            <v>1770000</v>
          </cell>
          <cell r="E237" t="str">
            <v>BRUDER</v>
          </cell>
        </row>
        <row r="238">
          <cell r="C238" t="str">
            <v>197-02</v>
          </cell>
          <cell r="D238">
            <v>2110000</v>
          </cell>
          <cell r="E238" t="str">
            <v>OUN</v>
          </cell>
        </row>
        <row r="239">
          <cell r="C239" t="str">
            <v>196-02</v>
          </cell>
          <cell r="D239">
            <v>1140000</v>
          </cell>
          <cell r="E239" t="str">
            <v>YOUNG</v>
          </cell>
        </row>
        <row r="240">
          <cell r="C240" t="str">
            <v>209-02</v>
          </cell>
          <cell r="D240">
            <v>1140000</v>
          </cell>
          <cell r="E240" t="str">
            <v>YOUNG</v>
          </cell>
        </row>
        <row r="241">
          <cell r="C241" t="str">
            <v>174-02</v>
          </cell>
          <cell r="D241">
            <v>1280000</v>
          </cell>
          <cell r="E241" t="str">
            <v>BARTLETT</v>
          </cell>
        </row>
        <row r="242">
          <cell r="C242" t="str">
            <v>116-02</v>
          </cell>
          <cell r="D242">
            <v>900000</v>
          </cell>
          <cell r="E242" t="str">
            <v>ROCHA</v>
          </cell>
        </row>
        <row r="243">
          <cell r="C243" t="str">
            <v>821-02</v>
          </cell>
          <cell r="D243">
            <v>1770000</v>
          </cell>
          <cell r="E243" t="str">
            <v>BRUDER</v>
          </cell>
        </row>
        <row r="244">
          <cell r="C244" t="str">
            <v>120-02</v>
          </cell>
          <cell r="D244">
            <v>1990000</v>
          </cell>
          <cell r="E244" t="str">
            <v>DAVIS</v>
          </cell>
        </row>
        <row r="245">
          <cell r="C245" t="str">
            <v>175-02</v>
          </cell>
          <cell r="D245">
            <v>880000</v>
          </cell>
          <cell r="E245" t="str">
            <v>STEWART</v>
          </cell>
        </row>
        <row r="246">
          <cell r="C246" t="str">
            <v>809-02</v>
          </cell>
          <cell r="D246">
            <v>1110000</v>
          </cell>
          <cell r="E246" t="str">
            <v>STARKS</v>
          </cell>
        </row>
        <row r="247">
          <cell r="C247" t="str">
            <v>167-02</v>
          </cell>
          <cell r="D247">
            <v>1140000</v>
          </cell>
          <cell r="E247" t="str">
            <v>YOUNG</v>
          </cell>
        </row>
        <row r="248">
          <cell r="C248" t="str">
            <v>138-02</v>
          </cell>
          <cell r="D248">
            <v>1750000</v>
          </cell>
          <cell r="E248" t="str">
            <v>REBOLETTI</v>
          </cell>
        </row>
        <row r="249">
          <cell r="C249" t="str">
            <v>817-02</v>
          </cell>
          <cell r="D249">
            <v>1300000</v>
          </cell>
          <cell r="E249" t="str">
            <v>LEVIN</v>
          </cell>
        </row>
        <row r="250">
          <cell r="C250" t="str">
            <v>148-02</v>
          </cell>
          <cell r="D250">
            <v>1190000</v>
          </cell>
          <cell r="E250" t="str">
            <v>BRANNON</v>
          </cell>
        </row>
        <row r="251">
          <cell r="C251" t="str">
            <v>147-02</v>
          </cell>
          <cell r="D251">
            <v>1190000</v>
          </cell>
          <cell r="E251" t="str">
            <v>BRANNON</v>
          </cell>
        </row>
        <row r="252">
          <cell r="C252" t="str">
            <v>159-02</v>
          </cell>
          <cell r="D252">
            <v>1280000</v>
          </cell>
          <cell r="E252" t="str">
            <v>BARTLETT</v>
          </cell>
        </row>
        <row r="253">
          <cell r="C253" t="str">
            <v>141-02</v>
          </cell>
          <cell r="D253">
            <v>1360000</v>
          </cell>
          <cell r="E253" t="str">
            <v>SANTIZO</v>
          </cell>
        </row>
        <row r="254">
          <cell r="C254" t="str">
            <v>166-02</v>
          </cell>
          <cell r="D254">
            <v>1810000</v>
          </cell>
          <cell r="E254" t="str">
            <v>NEWELL</v>
          </cell>
        </row>
        <row r="255">
          <cell r="C255" t="str">
            <v>135-02</v>
          </cell>
          <cell r="D255">
            <v>1090000</v>
          </cell>
          <cell r="E255" t="str">
            <v>SPECTOR</v>
          </cell>
        </row>
        <row r="256">
          <cell r="C256" t="str">
            <v>177-02</v>
          </cell>
          <cell r="D256">
            <v>1740000</v>
          </cell>
          <cell r="E256" t="str">
            <v>STORY</v>
          </cell>
        </row>
        <row r="257">
          <cell r="C257" t="str">
            <v>114-02</v>
          </cell>
          <cell r="D257">
            <v>1360000</v>
          </cell>
          <cell r="E257" t="str">
            <v>SANTIZO</v>
          </cell>
        </row>
        <row r="258">
          <cell r="C258" t="str">
            <v>822-02</v>
          </cell>
          <cell r="D258">
            <v>1770000</v>
          </cell>
          <cell r="E258" t="str">
            <v>BRUDER</v>
          </cell>
        </row>
        <row r="259">
          <cell r="C259" t="str">
            <v>110-02</v>
          </cell>
          <cell r="D259">
            <v>1750000</v>
          </cell>
          <cell r="E259" t="str">
            <v>REBOLETTI</v>
          </cell>
        </row>
        <row r="260">
          <cell r="C260" t="str">
            <v>825-02</v>
          </cell>
          <cell r="D260">
            <v>1770000</v>
          </cell>
          <cell r="E260" t="str">
            <v>BRUDER</v>
          </cell>
        </row>
        <row r="261">
          <cell r="C261" t="str">
            <v>113-02</v>
          </cell>
          <cell r="D261">
            <v>1360000</v>
          </cell>
          <cell r="E261" t="str">
            <v>SANTIZO</v>
          </cell>
        </row>
        <row r="262">
          <cell r="C262" t="str">
            <v>188-02</v>
          </cell>
          <cell r="D262">
            <v>1280000</v>
          </cell>
          <cell r="E262" t="str">
            <v>BARTLETT</v>
          </cell>
        </row>
        <row r="263">
          <cell r="C263" t="str">
            <v>107-02</v>
          </cell>
          <cell r="D263">
            <v>1090000</v>
          </cell>
          <cell r="E263" t="str">
            <v>SPECTOR</v>
          </cell>
        </row>
        <row r="264">
          <cell r="C264" t="str">
            <v>208-02</v>
          </cell>
          <cell r="D264">
            <v>940000</v>
          </cell>
          <cell r="E264" t="str">
            <v>BONDS</v>
          </cell>
        </row>
        <row r="265">
          <cell r="C265" t="str">
            <v>904-02</v>
          </cell>
          <cell r="D265">
            <v>1480000</v>
          </cell>
          <cell r="E265" t="str">
            <v>STURGEON</v>
          </cell>
        </row>
        <row r="266">
          <cell r="C266" t="str">
            <v>210-02</v>
          </cell>
          <cell r="D266">
            <v>2140000</v>
          </cell>
          <cell r="E266" t="str">
            <v>ROBINSON</v>
          </cell>
        </row>
        <row r="267">
          <cell r="C267" t="str">
            <v>182-02</v>
          </cell>
          <cell r="D267">
            <v>1140000</v>
          </cell>
          <cell r="E267" t="str">
            <v>YOUNG</v>
          </cell>
        </row>
        <row r="268">
          <cell r="C268" t="str">
            <v>836-02</v>
          </cell>
          <cell r="D268">
            <v>1480000</v>
          </cell>
          <cell r="E268" t="str">
            <v>STURGEON</v>
          </cell>
        </row>
        <row r="269">
          <cell r="C269" t="str">
            <v>183-02</v>
          </cell>
          <cell r="D269">
            <v>2110000</v>
          </cell>
          <cell r="E269" t="str">
            <v>OUN</v>
          </cell>
        </row>
        <row r="270">
          <cell r="C270" t="str">
            <v>906-02</v>
          </cell>
          <cell r="D270">
            <v>1480000</v>
          </cell>
          <cell r="E270" t="str">
            <v>STURGEON</v>
          </cell>
        </row>
        <row r="271">
          <cell r="C271" t="str">
            <v>172-02</v>
          </cell>
          <cell r="D271">
            <v>2150000</v>
          </cell>
          <cell r="E271" t="str">
            <v>SWANSON</v>
          </cell>
        </row>
        <row r="272">
          <cell r="C272" t="str">
            <v>307-02</v>
          </cell>
          <cell r="D272">
            <v>2150000</v>
          </cell>
          <cell r="E272" t="str">
            <v>SWANSON</v>
          </cell>
        </row>
        <row r="273">
          <cell r="C273" t="str">
            <v>170-02</v>
          </cell>
          <cell r="D273">
            <v>1520000</v>
          </cell>
          <cell r="E273" t="str">
            <v>MAYBERRY</v>
          </cell>
        </row>
        <row r="274">
          <cell r="C274" t="str">
            <v>845-02</v>
          </cell>
          <cell r="D274">
            <v>1480000</v>
          </cell>
          <cell r="E274" t="str">
            <v>STURGEON</v>
          </cell>
        </row>
        <row r="275">
          <cell r="C275" t="str">
            <v>140-02</v>
          </cell>
          <cell r="D275">
            <v>2100000</v>
          </cell>
          <cell r="E275" t="str">
            <v>ISHMAEL</v>
          </cell>
        </row>
        <row r="276">
          <cell r="C276" t="str">
            <v>233-02</v>
          </cell>
          <cell r="D276">
            <v>1230000</v>
          </cell>
          <cell r="E276" t="str">
            <v>YANAI</v>
          </cell>
        </row>
        <row r="277">
          <cell r="C277" t="str">
            <v>301-02</v>
          </cell>
          <cell r="D277">
            <v>540000</v>
          </cell>
          <cell r="E277" t="str">
            <v>MADLOM</v>
          </cell>
        </row>
        <row r="278">
          <cell r="C278" t="str">
            <v>234-02</v>
          </cell>
          <cell r="D278">
            <v>1230000</v>
          </cell>
          <cell r="E278" t="str">
            <v>YANAI</v>
          </cell>
        </row>
        <row r="279">
          <cell r="C279" t="str">
            <v>901-02</v>
          </cell>
          <cell r="D279">
            <v>1110000</v>
          </cell>
          <cell r="E279" t="str">
            <v>STARKS</v>
          </cell>
        </row>
        <row r="280">
          <cell r="C280" t="str">
            <v>239-02</v>
          </cell>
          <cell r="D280">
            <v>1290000</v>
          </cell>
          <cell r="E280" t="str">
            <v>COOLAHAN</v>
          </cell>
        </row>
        <row r="281">
          <cell r="C281" t="str">
            <v>901-02</v>
          </cell>
          <cell r="D281">
            <v>1110000</v>
          </cell>
          <cell r="E281" t="str">
            <v>STARKS</v>
          </cell>
        </row>
        <row r="282">
          <cell r="C282" t="str">
            <v>238-02</v>
          </cell>
          <cell r="D282">
            <v>2140000</v>
          </cell>
          <cell r="E282" t="str">
            <v>ROBINSON</v>
          </cell>
        </row>
        <row r="283">
          <cell r="C283" t="str">
            <v>242-01</v>
          </cell>
          <cell r="D283">
            <v>1800000</v>
          </cell>
          <cell r="E283" t="str">
            <v>CHANDLER</v>
          </cell>
        </row>
        <row r="284">
          <cell r="C284" t="str">
            <v>238-02</v>
          </cell>
          <cell r="D284">
            <v>2140000</v>
          </cell>
          <cell r="E284" t="str">
            <v>ROBINSON</v>
          </cell>
        </row>
        <row r="285">
          <cell r="C285" t="str">
            <v>241-01</v>
          </cell>
          <cell r="D285">
            <v>1800000</v>
          </cell>
          <cell r="E285" t="str">
            <v>CHANDLER</v>
          </cell>
        </row>
        <row r="286">
          <cell r="C286" t="str">
            <v>243-02</v>
          </cell>
          <cell r="D286">
            <v>1800000</v>
          </cell>
          <cell r="E286" t="str">
            <v>CHANDLER</v>
          </cell>
        </row>
        <row r="287">
          <cell r="C287" t="str">
            <v>239-01</v>
          </cell>
          <cell r="D287">
            <v>1810000</v>
          </cell>
          <cell r="E287" t="str">
            <v>NEWELL</v>
          </cell>
        </row>
        <row r="288">
          <cell r="C288" t="str">
            <v>310-03</v>
          </cell>
          <cell r="D288">
            <v>1540000</v>
          </cell>
          <cell r="E288" t="str">
            <v>HELVIE</v>
          </cell>
        </row>
        <row r="289">
          <cell r="C289" t="str">
            <v>237-01</v>
          </cell>
          <cell r="D289">
            <v>2140000</v>
          </cell>
          <cell r="E289" t="str">
            <v>ROBINSON</v>
          </cell>
        </row>
        <row r="290">
          <cell r="C290" t="str">
            <v>800-03</v>
          </cell>
          <cell r="D290">
            <v>1110000</v>
          </cell>
          <cell r="E290" t="str">
            <v>STARKS</v>
          </cell>
        </row>
        <row r="291">
          <cell r="C291" t="str">
            <v>235-01</v>
          </cell>
          <cell r="D291">
            <v>2090000</v>
          </cell>
          <cell r="E291" t="str">
            <v>HAITHCOX</v>
          </cell>
        </row>
        <row r="292">
          <cell r="C292" t="str">
            <v>114-03</v>
          </cell>
          <cell r="D292">
            <v>2010000</v>
          </cell>
          <cell r="E292" t="str">
            <v>MAELZER</v>
          </cell>
        </row>
        <row r="293">
          <cell r="C293" t="str">
            <v>235-01</v>
          </cell>
          <cell r="D293">
            <v>2090000</v>
          </cell>
          <cell r="E293" t="str">
            <v>HAITHCOX</v>
          </cell>
        </row>
        <row r="294">
          <cell r="C294" t="str">
            <v>121-03</v>
          </cell>
          <cell r="D294">
            <v>1090000</v>
          </cell>
          <cell r="E294" t="str">
            <v>SPECTOR</v>
          </cell>
        </row>
        <row r="295">
          <cell r="C295" t="str">
            <v>225-01</v>
          </cell>
          <cell r="D295">
            <v>1800000</v>
          </cell>
          <cell r="E295" t="str">
            <v>CHANDLER</v>
          </cell>
        </row>
        <row r="296">
          <cell r="C296" t="str">
            <v>122-03</v>
          </cell>
          <cell r="D296">
            <v>1090000</v>
          </cell>
          <cell r="E296" t="str">
            <v>SPECTOR</v>
          </cell>
        </row>
        <row r="297">
          <cell r="C297" t="str">
            <v>832-02</v>
          </cell>
          <cell r="D297">
            <v>1480000</v>
          </cell>
          <cell r="E297" t="str">
            <v>STURGEON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101-03</v>
          </cell>
          <cell r="B13">
            <v>4038</v>
          </cell>
          <cell r="C13" t="str">
            <v>DE.1.0.7.0</v>
          </cell>
          <cell r="D13" t="str">
            <v>204:703</v>
          </cell>
          <cell r="E13">
            <v>42585.129236111112</v>
          </cell>
          <cell r="F13">
            <v>42585.130162037036</v>
          </cell>
          <cell r="G13">
            <v>1</v>
          </cell>
          <cell r="H13" t="str">
            <v>204:233324</v>
          </cell>
          <cell r="I13">
            <v>42585.161377314813</v>
          </cell>
          <cell r="J13">
            <v>0</v>
          </cell>
          <cell r="K13" t="str">
            <v>4037/4038</v>
          </cell>
          <cell r="L13" t="str">
            <v>MAELZER</v>
          </cell>
          <cell r="M13">
            <v>3.1215277776937E-2</v>
          </cell>
          <cell r="N13">
            <v>44.949999998789281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https://search-rtdc-monitor-bjffxe2xuh6vdkpspy63sjmuny.us-east-1.es.amazonaws.com/_plugin/kibana/#/discover/Steve-Slow-Train-Analysis-(2080s-and-2083s)?_g=(refreshInterval:(display:Off,section:0,value:0),time:(from:'2016-08-03 02:06:06-0600',mode:absolute,to:'2016-08-03 04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" t="str">
            <v>N</v>
          </cell>
          <cell r="X13" t="e">
            <v>#VALUE!</v>
          </cell>
          <cell r="Y13">
            <v>7.0300000000000001E-2</v>
          </cell>
          <cell r="Z13">
            <v>23.3324</v>
          </cell>
          <cell r="AA13">
            <v>23.2621</v>
          </cell>
          <cell r="AB13" t="e">
            <v>#N/A</v>
          </cell>
          <cell r="AC13" t="e">
            <v>#N/A</v>
          </cell>
          <cell r="AD13" t="str">
            <v>0101-03</v>
          </cell>
          <cell r="AE13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14">
          <cell r="A14" t="str">
            <v>102-03</v>
          </cell>
          <cell r="B14">
            <v>4017</v>
          </cell>
          <cell r="C14" t="str">
            <v>DE.1.0.7.0</v>
          </cell>
          <cell r="D14" t="str">
            <v>204:232687</v>
          </cell>
          <cell r="E14">
            <v>42585.168009259258</v>
          </cell>
          <cell r="F14">
            <v>42585.169039351851</v>
          </cell>
          <cell r="G14">
            <v>1</v>
          </cell>
          <cell r="H14" t="str">
            <v>204:88</v>
          </cell>
          <cell r="I14">
            <v>42585.201562499999</v>
          </cell>
          <cell r="J14">
            <v>0</v>
          </cell>
          <cell r="K14" t="str">
            <v>4017/4018</v>
          </cell>
          <cell r="L14" t="str">
            <v>MAELZER</v>
          </cell>
          <cell r="M14">
            <v>3.25231481474475E-2</v>
          </cell>
          <cell r="N14">
            <v>46.833333332324401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https://search-rtdc-monitor-bjffxe2xuh6vdkpspy63sjmuny.us-east-1.es.amazonaws.com/_plugin/kibana/#/discover/Steve-Slow-Train-Analysis-(2080s-and-2083s)?_g=(refreshInterval:(display:Off,section:0,value:0),time:(from:'2016-08-03 03:01:56-0600',mode:absolute,to:'2016-08-03 05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" t="str">
            <v>N</v>
          </cell>
          <cell r="X14">
            <v>1</v>
          </cell>
          <cell r="Y14">
            <v>23.268699999999999</v>
          </cell>
          <cell r="Z14">
            <v>8.8000000000000005E-3</v>
          </cell>
          <cell r="AA14">
            <v>23.259899999999998</v>
          </cell>
          <cell r="AB14" t="e">
            <v>#N/A</v>
          </cell>
          <cell r="AC14" t="e">
            <v>#N/A</v>
          </cell>
          <cell r="AD14" t="str">
            <v>0102-03</v>
          </cell>
          <cell r="AE14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5">
          <cell r="A15" t="str">
            <v>103-03</v>
          </cell>
          <cell r="B15">
            <v>4014</v>
          </cell>
          <cell r="C15" t="str">
            <v>DE.1.0.7.0</v>
          </cell>
          <cell r="D15" t="str">
            <v>204:606</v>
          </cell>
          <cell r="E15">
            <v>42585.152129629627</v>
          </cell>
          <cell r="F15">
            <v>42585.152962962966</v>
          </cell>
          <cell r="G15">
            <v>1</v>
          </cell>
          <cell r="H15" t="str">
            <v>204:233387</v>
          </cell>
          <cell r="I15">
            <v>42585.182129629633</v>
          </cell>
          <cell r="J15">
            <v>0</v>
          </cell>
          <cell r="K15" t="str">
            <v>4013/4014</v>
          </cell>
          <cell r="L15" t="str">
            <v>ACKERMAN</v>
          </cell>
          <cell r="M15">
            <v>2.9166666667151731E-2</v>
          </cell>
          <cell r="N15">
            <v>42.000000000698492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https://search-rtdc-monitor-bjffxe2xuh6vdkpspy63sjmuny.us-east-1.es.amazonaws.com/_plugin/kibana/#/discover/Steve-Slow-Train-Analysis-(2080s-and-2083s)?_g=(refreshInterval:(display:Off,section:0,value:0),time:(from:'2016-08-03 02:39:04-0600',mode:absolute,to:'2016-08-03 05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" t="str">
            <v>N</v>
          </cell>
          <cell r="X15">
            <v>1</v>
          </cell>
          <cell r="Y15">
            <v>6.0600000000000001E-2</v>
          </cell>
          <cell r="Z15">
            <v>23.338699999999999</v>
          </cell>
          <cell r="AA15">
            <v>23.278099999999998</v>
          </cell>
          <cell r="AB15" t="e">
            <v>#N/A</v>
          </cell>
          <cell r="AC15" t="e">
            <v>#N/A</v>
          </cell>
          <cell r="AD15" t="str">
            <v>0103-03</v>
          </cell>
          <cell r="AE1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6">
          <cell r="A16" t="str">
            <v>104-03</v>
          </cell>
          <cell r="B16">
            <v>4012</v>
          </cell>
          <cell r="C16" t="str">
            <v>DE.1.0.7.0</v>
          </cell>
          <cell r="D16" t="str">
            <v>204:232733</v>
          </cell>
          <cell r="E16">
            <v>42585.190520833334</v>
          </cell>
          <cell r="F16">
            <v>42585.19153935185</v>
          </cell>
          <cell r="G16">
            <v>1</v>
          </cell>
          <cell r="H16" t="str">
            <v>204:123</v>
          </cell>
          <cell r="I16">
            <v>42585.224247685182</v>
          </cell>
          <cell r="J16">
            <v>0</v>
          </cell>
          <cell r="K16" t="str">
            <v>4011/4012</v>
          </cell>
          <cell r="L16" t="str">
            <v>ACKERMAN</v>
          </cell>
          <cell r="M16">
            <v>3.2708333332266193E-2</v>
          </cell>
          <cell r="N16">
            <v>47.099999998463318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https://search-rtdc-monitor-bjffxe2xuh6vdkpspy63sjmuny.us-east-1.es.amazonaws.com/_plugin/kibana/#/discover/Steve-Slow-Train-Analysis-(2080s-and-2083s)?_g=(refreshInterval:(display:Off,section:0,value:0),time:(from:'2016-08-03 03:34:21-0600',mode:absolute,to:'2016-08-03 06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6" t="str">
            <v>N</v>
          </cell>
          <cell r="X16">
            <v>1</v>
          </cell>
          <cell r="Y16">
            <v>23.273299999999999</v>
          </cell>
          <cell r="Z16">
            <v>1.23E-2</v>
          </cell>
          <cell r="AA16">
            <v>23.260999999999999</v>
          </cell>
          <cell r="AB16" t="e">
            <v>#N/A</v>
          </cell>
          <cell r="AC16" t="e">
            <v>#N/A</v>
          </cell>
          <cell r="AD16" t="str">
            <v>0104-03</v>
          </cell>
          <cell r="AE16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7">
          <cell r="A17" t="str">
            <v>105-03</v>
          </cell>
          <cell r="B17">
            <v>4044</v>
          </cell>
          <cell r="C17" t="str">
            <v>DE.1.0.7.0</v>
          </cell>
          <cell r="D17" t="str">
            <v>204:774</v>
          </cell>
          <cell r="E17">
            <v>42585.171446759261</v>
          </cell>
          <cell r="F17">
            <v>42585.172650462962</v>
          </cell>
          <cell r="G17">
            <v>1</v>
          </cell>
          <cell r="H17" t="str">
            <v>204:233282</v>
          </cell>
          <cell r="I17">
            <v>42585.205474537041</v>
          </cell>
          <cell r="J17">
            <v>0</v>
          </cell>
          <cell r="K17" t="str">
            <v>4043/4044</v>
          </cell>
          <cell r="L17" t="str">
            <v>STRICKLAND</v>
          </cell>
          <cell r="M17">
            <v>3.2824074078234844E-2</v>
          </cell>
          <cell r="N17">
            <v>47.266666672658175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https://search-rtdc-monitor-bjffxe2xuh6vdkpspy63sjmuny.us-east-1.es.amazonaws.com/_plugin/kibana/#/discover/Steve-Slow-Train-Analysis-(2080s-and-2083s)?_g=(refreshInterval:(display:Off,section:0,value:0),time:(from:'2016-08-03 03:06:53-0600',mode:absolute,to:'2016-08-03 05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7.7399999999999997E-2</v>
          </cell>
          <cell r="Z17">
            <v>23.328199999999999</v>
          </cell>
          <cell r="AA17">
            <v>23.250799999999998</v>
          </cell>
          <cell r="AB17" t="e">
            <v>#N/A</v>
          </cell>
          <cell r="AC17" t="e">
            <v>#N/A</v>
          </cell>
          <cell r="AD17" t="str">
            <v>0105-03</v>
          </cell>
          <cell r="AE1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8">
          <cell r="A18" t="str">
            <v>106-03</v>
          </cell>
          <cell r="B18">
            <v>4039</v>
          </cell>
          <cell r="C18" t="str">
            <v>DE.1.0.7.0</v>
          </cell>
          <cell r="D18" t="str">
            <v>204:232660</v>
          </cell>
          <cell r="E18">
            <v>42585.209687499999</v>
          </cell>
          <cell r="F18">
            <v>42585.211319444446</v>
          </cell>
          <cell r="G18">
            <v>2</v>
          </cell>
          <cell r="H18" t="str">
            <v>204:227</v>
          </cell>
          <cell r="I18">
            <v>42585.245196759257</v>
          </cell>
          <cell r="J18">
            <v>1</v>
          </cell>
          <cell r="K18" t="str">
            <v>4039/4040</v>
          </cell>
          <cell r="L18" t="str">
            <v>STRICKLAND</v>
          </cell>
          <cell r="M18">
            <v>3.3877314810524695E-2</v>
          </cell>
          <cell r="N18">
            <v>48.78333332715556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https://search-rtdc-monitor-bjffxe2xuh6vdkpspy63sjmuny.us-east-1.es.amazonaws.com/_plugin/kibana/#/discover/Steve-Slow-Train-Analysis-(2080s-and-2083s)?_g=(refreshInterval:(display:Off,section:0,value:0),time:(from:'2016-08-03 04:01:57-0600',mode:absolute,to:'2016-08-03 06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8" t="str">
            <v>N</v>
          </cell>
          <cell r="X18">
            <v>1</v>
          </cell>
          <cell r="Y18">
            <v>23.265999999999998</v>
          </cell>
          <cell r="Z18">
            <v>2.2700000000000001E-2</v>
          </cell>
          <cell r="AA18">
            <v>23.243299999999998</v>
          </cell>
          <cell r="AB18" t="e">
            <v>#N/A</v>
          </cell>
          <cell r="AC18" t="e">
            <v>#N/A</v>
          </cell>
          <cell r="AD18" t="str">
            <v>0106-03</v>
          </cell>
          <cell r="AE18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9">
          <cell r="A19" t="str">
            <v>107-03</v>
          </cell>
          <cell r="B19">
            <v>4042</v>
          </cell>
          <cell r="C19" t="str">
            <v>DE.1.0.7.0</v>
          </cell>
          <cell r="D19" t="str">
            <v>204:449</v>
          </cell>
          <cell r="E19">
            <v>42585.180312500001</v>
          </cell>
          <cell r="F19">
            <v>42585.181226851855</v>
          </cell>
          <cell r="G19">
            <v>1</v>
          </cell>
          <cell r="H19" t="str">
            <v>204:233312</v>
          </cell>
          <cell r="I19">
            <v>42585.213020833333</v>
          </cell>
          <cell r="J19">
            <v>0</v>
          </cell>
          <cell r="K19" t="str">
            <v>4041/4042</v>
          </cell>
          <cell r="L19" t="str">
            <v>SPECTOR</v>
          </cell>
          <cell r="M19">
            <v>3.1793981477676425E-2</v>
          </cell>
          <cell r="N19">
            <v>45.783333327854052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https://search-rtdc-monitor-bjffxe2xuh6vdkpspy63sjmuny.us-east-1.es.amazonaws.com/_plugin/kibana/#/discover/Steve-Slow-Train-Analysis-(2080s-and-2083s)?_g=(refreshInterval:(display:Off,section:0,value:0),time:(from:'2016-08-03 03:19:39-0600',mode:absolute,to:'2016-08-03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" t="str">
            <v>N</v>
          </cell>
          <cell r="X19">
            <v>1</v>
          </cell>
          <cell r="Y19">
            <v>4.4900000000000002E-2</v>
          </cell>
          <cell r="Z19">
            <v>23.331199999999999</v>
          </cell>
          <cell r="AA19">
            <v>23.286300000000001</v>
          </cell>
          <cell r="AB19" t="e">
            <v>#N/A</v>
          </cell>
          <cell r="AC19" t="e">
            <v>#N/A</v>
          </cell>
          <cell r="AD19" t="str">
            <v>0107-03</v>
          </cell>
          <cell r="AE1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20">
          <cell r="A20" t="str">
            <v>108-03</v>
          </cell>
          <cell r="B20">
            <v>4041</v>
          </cell>
          <cell r="C20" t="str">
            <v>DE.1.0.7.0</v>
          </cell>
          <cell r="D20" t="str">
            <v>204:233002</v>
          </cell>
          <cell r="E20">
            <v>42585.226458333331</v>
          </cell>
          <cell r="F20">
            <v>42585.227581018517</v>
          </cell>
          <cell r="G20">
            <v>1</v>
          </cell>
          <cell r="H20" t="str">
            <v>204:149</v>
          </cell>
          <cell r="I20">
            <v>42585.253298611111</v>
          </cell>
          <cell r="J20">
            <v>0</v>
          </cell>
          <cell r="K20" t="str">
            <v>4041/4042</v>
          </cell>
          <cell r="L20" t="str">
            <v>SPECTOR</v>
          </cell>
          <cell r="M20">
            <v>2.5717592594446614E-2</v>
          </cell>
          <cell r="N20">
            <v>37.033333336003125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https://search-rtdc-monitor-bjffxe2xuh6vdkpspy63sjmuny.us-east-1.es.amazonaws.com/_plugin/kibana/#/discover/Steve-Slow-Train-Analysis-(2080s-and-2083s)?_g=(refreshInterval:(display:Off,section:0,value:0),time:(from:'2016-08-03 04:26:06-0600',mode:absolute,to:'2016-08-03 07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0" t="str">
            <v>N</v>
          </cell>
          <cell r="X20">
            <v>1</v>
          </cell>
          <cell r="Y20">
            <v>23.3002</v>
          </cell>
          <cell r="Z20">
            <v>1.49E-2</v>
          </cell>
          <cell r="AA20">
            <v>23.285299999999999</v>
          </cell>
          <cell r="AB20" t="e">
            <v>#N/A</v>
          </cell>
          <cell r="AC20" t="e">
            <v>#N/A</v>
          </cell>
          <cell r="AD20" t="str">
            <v>0108-03</v>
          </cell>
          <cell r="AE20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21">
          <cell r="A21" t="str">
            <v>109-03</v>
          </cell>
          <cell r="B21">
            <v>4025</v>
          </cell>
          <cell r="C21" t="str">
            <v>DE.1.0.7.0</v>
          </cell>
          <cell r="D21" t="str">
            <v>204:458</v>
          </cell>
          <cell r="E21">
            <v>42585.192604166667</v>
          </cell>
          <cell r="F21">
            <v>42585.194085648145</v>
          </cell>
          <cell r="G21">
            <v>2</v>
          </cell>
          <cell r="H21" t="str">
            <v>204:233309</v>
          </cell>
          <cell r="I21">
            <v>42585.223912037036</v>
          </cell>
          <cell r="J21">
            <v>1</v>
          </cell>
          <cell r="K21" t="str">
            <v>4025/4026</v>
          </cell>
          <cell r="L21" t="str">
            <v>HELVIE</v>
          </cell>
          <cell r="M21">
            <v>2.9826388890796807E-2</v>
          </cell>
          <cell r="N21">
            <v>42.950000002747402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https://search-rtdc-monitor-bjffxe2xuh6vdkpspy63sjmuny.us-east-1.es.amazonaws.com/_plugin/kibana/#/discover/Steve-Slow-Train-Analysis-(2080s-and-2083s)?_g=(refreshInterval:(display:Off,section:0,value:0),time:(from:'2016-08-03 03:37:21-0600',mode:absolute,to:'2016-08-03 06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" t="str">
            <v>N</v>
          </cell>
          <cell r="X21">
            <v>1</v>
          </cell>
          <cell r="Y21">
            <v>4.58E-2</v>
          </cell>
          <cell r="Z21">
            <v>23.3309</v>
          </cell>
          <cell r="AA21">
            <v>23.2851</v>
          </cell>
          <cell r="AB21" t="e">
            <v>#N/A</v>
          </cell>
          <cell r="AC21" t="e">
            <v>#N/A</v>
          </cell>
          <cell r="AD21" t="str">
            <v>0109-03</v>
          </cell>
          <cell r="AE21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22">
          <cell r="A22" t="str">
            <v>110-03</v>
          </cell>
          <cell r="B22">
            <v>4026</v>
          </cell>
          <cell r="C22" t="str">
            <v>DE.1.0.7.0</v>
          </cell>
          <cell r="D22" t="str">
            <v>204:232978</v>
          </cell>
          <cell r="E22">
            <v>42585.231631944444</v>
          </cell>
          <cell r="F22">
            <v>42585.232465277775</v>
          </cell>
          <cell r="G22">
            <v>1</v>
          </cell>
          <cell r="H22" t="str">
            <v>204:150</v>
          </cell>
          <cell r="I22">
            <v>42585.263726851852</v>
          </cell>
          <cell r="J22">
            <v>0</v>
          </cell>
          <cell r="K22" t="str">
            <v>4025/4026</v>
          </cell>
          <cell r="L22" t="str">
            <v>HELVIE</v>
          </cell>
          <cell r="M22">
            <v>3.1261574076779652E-2</v>
          </cell>
          <cell r="N22">
            <v>45.016666670562699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https://search-rtdc-monitor-bjffxe2xuh6vdkpspy63sjmuny.us-east-1.es.amazonaws.com/_plugin/kibana/#/discover/Steve-Slow-Train-Analysis-(2080s-and-2083s)?_g=(refreshInterval:(display:Off,section:0,value:0),time:(from:'2016-08-03 04:33:33-0600',mode:absolute,to:'2016-08-03 07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" t="str">
            <v>N</v>
          </cell>
          <cell r="X22">
            <v>1</v>
          </cell>
          <cell r="Y22">
            <v>23.297799999999999</v>
          </cell>
          <cell r="Z22">
            <v>1.4999999999999999E-2</v>
          </cell>
          <cell r="AA22">
            <v>23.282799999999998</v>
          </cell>
          <cell r="AB22" t="e">
            <v>#N/A</v>
          </cell>
          <cell r="AC22" t="e">
            <v>#N/A</v>
          </cell>
          <cell r="AD22" t="str">
            <v>0110-03</v>
          </cell>
          <cell r="AE22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23">
          <cell r="A23" t="str">
            <v>111-03</v>
          </cell>
          <cell r="B23">
            <v>4038</v>
          </cell>
          <cell r="C23" t="str">
            <v>DE.1.0.7.0</v>
          </cell>
          <cell r="D23" t="str">
            <v>204:697</v>
          </cell>
          <cell r="E23">
            <v>42585.205972222226</v>
          </cell>
          <cell r="F23">
            <v>42585.207245370373</v>
          </cell>
          <cell r="G23">
            <v>1</v>
          </cell>
          <cell r="H23" t="str">
            <v>204:233310</v>
          </cell>
          <cell r="I23">
            <v>42585.233541666668</v>
          </cell>
          <cell r="J23">
            <v>0</v>
          </cell>
          <cell r="K23" t="str">
            <v>4037/4038</v>
          </cell>
          <cell r="L23" t="str">
            <v>ROCHA</v>
          </cell>
          <cell r="M23">
            <v>2.6296296295186039E-2</v>
          </cell>
          <cell r="N23">
            <v>37.866666665067896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https://search-rtdc-monitor-bjffxe2xuh6vdkpspy63sjmuny.us-east-1.es.amazonaws.com/_plugin/kibana/#/discover/Steve-Slow-Train-Analysis-(2080s-and-2083s)?_g=(refreshInterval:(display:Off,section:0,value:0),time:(from:'2016-08-03 03:56:36-0600',mode:absolute,to:'2016-08-03 06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" t="str">
            <v>N</v>
          </cell>
          <cell r="X23">
            <v>1</v>
          </cell>
          <cell r="Y23">
            <v>6.9699999999999998E-2</v>
          </cell>
          <cell r="Z23">
            <v>23.331</v>
          </cell>
          <cell r="AA23">
            <v>23.261299999999999</v>
          </cell>
          <cell r="AB23" t="e">
            <v>#N/A</v>
          </cell>
          <cell r="AC23" t="e">
            <v>#N/A</v>
          </cell>
          <cell r="AD23" t="str">
            <v>0111-03</v>
          </cell>
          <cell r="AE23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24">
          <cell r="A24" t="str">
            <v>112-03</v>
          </cell>
          <cell r="B24">
            <v>4037</v>
          </cell>
          <cell r="C24" t="str">
            <v>DE.1.0.7.0</v>
          </cell>
          <cell r="D24" t="str">
            <v>204:232989</v>
          </cell>
          <cell r="E24">
            <v>42585.243344907409</v>
          </cell>
          <cell r="F24">
            <v>42585.244375000002</v>
          </cell>
          <cell r="G24">
            <v>1</v>
          </cell>
          <cell r="H24" t="str">
            <v>204:152</v>
          </cell>
          <cell r="I24">
            <v>42585.2731712963</v>
          </cell>
          <cell r="J24">
            <v>0</v>
          </cell>
          <cell r="K24" t="str">
            <v>4037/4038</v>
          </cell>
          <cell r="L24" t="str">
            <v>ROCHA</v>
          </cell>
          <cell r="M24">
            <v>2.8796296297514345E-2</v>
          </cell>
          <cell r="N24">
            <v>41.466666668420658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https://search-rtdc-monitor-bjffxe2xuh6vdkpspy63sjmuny.us-east-1.es.amazonaws.com/_plugin/kibana/#/discover/Steve-Slow-Train-Analysis-(2080s-and-2083s)?_g=(refreshInterval:(display:Off,section:0,value:0),time:(from:'2016-08-03 04:50:25-0600',mode:absolute,to:'2016-08-03 07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4" t="str">
            <v>N</v>
          </cell>
          <cell r="X24">
            <v>1</v>
          </cell>
          <cell r="Y24">
            <v>23.2989</v>
          </cell>
          <cell r="Z24">
            <v>1.52E-2</v>
          </cell>
          <cell r="AA24">
            <v>23.2837</v>
          </cell>
          <cell r="AB24" t="e">
            <v>#N/A</v>
          </cell>
          <cell r="AC24" t="e">
            <v>#N/A</v>
          </cell>
          <cell r="AD24" t="str">
            <v>0112-03</v>
          </cell>
          <cell r="AE24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25">
          <cell r="A25" t="str">
            <v>113-03</v>
          </cell>
          <cell r="B25">
            <v>4018</v>
          </cell>
          <cell r="C25" t="str">
            <v>DE.1.0.7.0</v>
          </cell>
          <cell r="D25" t="str">
            <v>204:409</v>
          </cell>
          <cell r="E25">
            <v>42585.214780092596</v>
          </cell>
          <cell r="F25">
            <v>42585.216354166667</v>
          </cell>
          <cell r="G25">
            <v>2</v>
          </cell>
          <cell r="H25" t="str">
            <v>204:233311</v>
          </cell>
          <cell r="I25">
            <v>42585.245173611111</v>
          </cell>
          <cell r="J25">
            <v>0</v>
          </cell>
          <cell r="K25" t="str">
            <v>4017/4018</v>
          </cell>
          <cell r="L25" t="str">
            <v>MAELZER</v>
          </cell>
          <cell r="M25">
            <v>2.8819444443797693E-2</v>
          </cell>
          <cell r="N25">
            <v>41.499999999068677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https://search-rtdc-monitor-bjffxe2xuh6vdkpspy63sjmuny.us-east-1.es.amazonaws.com/_plugin/kibana/#/discover/Steve-Slow-Train-Analysis-(2080s-and-2083s)?_g=(refreshInterval:(display:Off,section:0,value:0),time:(from:'2016-08-03 04:09:17-0600',mode:absolute,to:'2016-08-03 06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5" t="str">
            <v>N</v>
          </cell>
          <cell r="X25">
            <v>1</v>
          </cell>
          <cell r="Y25">
            <v>4.0899999999999999E-2</v>
          </cell>
          <cell r="Z25">
            <v>23.331099999999999</v>
          </cell>
          <cell r="AA25">
            <v>23.290199999999999</v>
          </cell>
          <cell r="AB25" t="e">
            <v>#N/A</v>
          </cell>
          <cell r="AC25" t="e">
            <v>#N/A</v>
          </cell>
          <cell r="AD25" t="str">
            <v>0113-03</v>
          </cell>
          <cell r="AE25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26">
          <cell r="A26" t="str">
            <v>114-03</v>
          </cell>
          <cell r="B26">
            <v>4017</v>
          </cell>
          <cell r="C26" t="str">
            <v>DE.1.0.7.0</v>
          </cell>
          <cell r="D26" t="str">
            <v>204:232994</v>
          </cell>
          <cell r="E26">
            <v>42585.249479166669</v>
          </cell>
          <cell r="F26">
            <v>42585.250289351854</v>
          </cell>
          <cell r="G26">
            <v>1</v>
          </cell>
          <cell r="H26" t="str">
            <v>204:132</v>
          </cell>
          <cell r="I26">
            <v>42585.286006944443</v>
          </cell>
          <cell r="J26">
            <v>0</v>
          </cell>
          <cell r="K26" t="str">
            <v>4017/4018</v>
          </cell>
          <cell r="L26" t="str">
            <v>MAELZER</v>
          </cell>
          <cell r="M26">
            <v>3.5717592589207925E-2</v>
          </cell>
          <cell r="N26">
            <v>51.433333328459412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https://search-rtdc-monitor-bjffxe2xuh6vdkpspy63sjmuny.us-east-1.es.amazonaws.com/_plugin/kibana/#/discover/Steve-Slow-Train-Analysis-(2080s-and-2083s)?_g=(refreshInterval:(display:Off,section:0,value:0),time:(from:'2016-08-03 04:59:15-0600',mode:absolute,to:'2016-08-03 07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6" t="str">
            <v>N</v>
          </cell>
          <cell r="X26">
            <v>1</v>
          </cell>
          <cell r="Y26">
            <v>23.299399999999999</v>
          </cell>
          <cell r="Z26">
            <v>1.32E-2</v>
          </cell>
          <cell r="AA26">
            <v>23.286199999999997</v>
          </cell>
          <cell r="AB26" t="e">
            <v>#N/A</v>
          </cell>
          <cell r="AC26" t="e">
            <v>#N/A</v>
          </cell>
          <cell r="AD26" t="str">
            <v>0114-03</v>
          </cell>
          <cell r="AE26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27">
          <cell r="A27" t="str">
            <v>115-03</v>
          </cell>
          <cell r="B27">
            <v>4014</v>
          </cell>
          <cell r="C27" t="str">
            <v>DE.1.0.7.0</v>
          </cell>
          <cell r="D27" t="str">
            <v>204:724</v>
          </cell>
          <cell r="E27">
            <v>42585.226851851854</v>
          </cell>
          <cell r="F27">
            <v>42585.227939814817</v>
          </cell>
          <cell r="G27">
            <v>1</v>
          </cell>
          <cell r="H27" t="str">
            <v>204:233298</v>
          </cell>
          <cell r="I27">
            <v>42585.25509259259</v>
          </cell>
          <cell r="J27">
            <v>0</v>
          </cell>
          <cell r="K27" t="str">
            <v>4013/4014</v>
          </cell>
          <cell r="L27" t="str">
            <v>BRANNON</v>
          </cell>
          <cell r="M27">
            <v>2.7152777773153502E-2</v>
          </cell>
          <cell r="N27">
            <v>39.099999993341044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https://search-rtdc-monitor-bjffxe2xuh6vdkpspy63sjmuny.us-east-1.es.amazonaws.com/_plugin/kibana/#/discover/Steve-Slow-Train-Analysis-(2080s-and-2083s)?_g=(refreshInterval:(display:Off,section:0,value:0),time:(from:'2016-08-03 04:26:40-0600',mode:absolute,to:'2016-08-03 07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7" t="str">
            <v>N</v>
          </cell>
          <cell r="X27">
            <v>1</v>
          </cell>
          <cell r="Y27">
            <v>7.2400000000000006E-2</v>
          </cell>
          <cell r="Z27">
            <v>23.329799999999999</v>
          </cell>
          <cell r="AA27">
            <v>23.257400000000001</v>
          </cell>
          <cell r="AB27" t="e">
            <v>#N/A</v>
          </cell>
          <cell r="AC27" t="e">
            <v>#N/A</v>
          </cell>
          <cell r="AD27" t="str">
            <v>0115-03</v>
          </cell>
          <cell r="AE27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28">
          <cell r="A28" t="str">
            <v>116-03</v>
          </cell>
          <cell r="B28">
            <v>4013</v>
          </cell>
          <cell r="C28" t="str">
            <v>DE.1.0.7.0</v>
          </cell>
          <cell r="D28" t="str">
            <v>204:232977</v>
          </cell>
          <cell r="E28">
            <v>42585.262326388889</v>
          </cell>
          <cell r="F28">
            <v>42585.26321759259</v>
          </cell>
          <cell r="G28">
            <v>1</v>
          </cell>
          <cell r="H28" t="str">
            <v>204:136</v>
          </cell>
          <cell r="I28">
            <v>42585.296805555554</v>
          </cell>
          <cell r="J28">
            <v>0</v>
          </cell>
          <cell r="K28" t="str">
            <v>4013/4014</v>
          </cell>
          <cell r="L28" t="str">
            <v>BRANNON</v>
          </cell>
          <cell r="M28">
            <v>3.3587962963792961E-2</v>
          </cell>
          <cell r="N28">
            <v>48.366666667861864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https://search-rtdc-monitor-bjffxe2xuh6vdkpspy63sjmuny.us-east-1.es.amazonaws.com/_plugin/kibana/#/discover/Steve-Slow-Train-Analysis-(2080s-and-2083s)?_g=(refreshInterval:(display:Off,section:0,value:0),time:(from:'2016-08-03 05:17:45-0600',mode:absolute,to:'2016-08-03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8" t="str">
            <v>N</v>
          </cell>
          <cell r="X28">
            <v>1</v>
          </cell>
          <cell r="Y28">
            <v>23.297699999999999</v>
          </cell>
          <cell r="Z28">
            <v>1.3599999999999999E-2</v>
          </cell>
          <cell r="AA28">
            <v>23.284099999999999</v>
          </cell>
          <cell r="AB28" t="e">
            <v>#N/A</v>
          </cell>
          <cell r="AC28" t="e">
            <v>#N/A</v>
          </cell>
          <cell r="AD28" t="str">
            <v>0116-03</v>
          </cell>
          <cell r="AE28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29">
          <cell r="A29" t="str">
            <v>117-03</v>
          </cell>
          <cell r="B29">
            <v>4011</v>
          </cell>
          <cell r="C29" t="str">
            <v>DE.1.0.7.0</v>
          </cell>
          <cell r="D29" t="str">
            <v>204:402</v>
          </cell>
          <cell r="E29">
            <v>42585.233530092592</v>
          </cell>
          <cell r="F29">
            <v>42585.234710648147</v>
          </cell>
          <cell r="G29">
            <v>1</v>
          </cell>
          <cell r="H29" t="str">
            <v>204:233324</v>
          </cell>
          <cell r="I29">
            <v>42585.265451388892</v>
          </cell>
          <cell r="J29">
            <v>0</v>
          </cell>
          <cell r="K29" t="str">
            <v>4011/4012</v>
          </cell>
          <cell r="L29" t="str">
            <v>ACKERMAN</v>
          </cell>
          <cell r="M29">
            <v>3.0740740745386574E-2</v>
          </cell>
          <cell r="N29">
            <v>44.266666673356667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https://search-rtdc-monitor-bjffxe2xuh6vdkpspy63sjmuny.us-east-1.es.amazonaws.com/_plugin/kibana/#/discover/Steve-Slow-Train-Analysis-(2080s-and-2083s)?_g=(refreshInterval:(display:Off,section:0,value:0),time:(from:'2016-08-03 04:36:17-0600',mode:absolute,to:'2016-08-03 07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9" t="str">
            <v>N</v>
          </cell>
          <cell r="X29">
            <v>1</v>
          </cell>
          <cell r="Y29">
            <v>4.02E-2</v>
          </cell>
          <cell r="Z29">
            <v>23.3324</v>
          </cell>
          <cell r="AA29">
            <v>23.292200000000001</v>
          </cell>
          <cell r="AB29" t="e">
            <v>#N/A</v>
          </cell>
          <cell r="AC29" t="e">
            <v>#N/A</v>
          </cell>
          <cell r="AD29" t="str">
            <v>0117-03</v>
          </cell>
          <cell r="AE29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30">
          <cell r="A30" t="str">
            <v>118-03</v>
          </cell>
          <cell r="B30">
            <v>4012</v>
          </cell>
          <cell r="C30" t="str">
            <v>DE.1.0.7.0</v>
          </cell>
          <cell r="D30" t="str">
            <v>204:232994</v>
          </cell>
          <cell r="E30">
            <v>42585.272523148145</v>
          </cell>
          <cell r="F30">
            <v>42585.273518518516</v>
          </cell>
          <cell r="G30">
            <v>1</v>
          </cell>
          <cell r="H30" t="str">
            <v>204:127</v>
          </cell>
          <cell r="I30">
            <v>42585.305231481485</v>
          </cell>
          <cell r="J30">
            <v>0</v>
          </cell>
          <cell r="K30" t="str">
            <v>4011/4012</v>
          </cell>
          <cell r="L30" t="str">
            <v>ACKERMAN</v>
          </cell>
          <cell r="M30">
            <v>3.1712962969322689E-2</v>
          </cell>
          <cell r="N30">
            <v>45.666666675824672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https://search-rtdc-monitor-bjffxe2xuh6vdkpspy63sjmuny.us-east-1.es.amazonaws.com/_plugin/kibana/#/discover/Steve-Slow-Train-Analysis-(2080s-and-2083s)?_g=(refreshInterval:(display:Off,section:0,value:0),time:(from:'2016-08-03 05:32:26-0600',mode:absolute,to:'2016-08-03 08:19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0" t="str">
            <v>N</v>
          </cell>
          <cell r="X30">
            <v>1</v>
          </cell>
          <cell r="Y30">
            <v>23.299399999999999</v>
          </cell>
          <cell r="Z30">
            <v>1.2699999999999999E-2</v>
          </cell>
          <cell r="AA30">
            <v>23.2867</v>
          </cell>
          <cell r="AB30" t="e">
            <v>#N/A</v>
          </cell>
          <cell r="AC30" t="e">
            <v>#N/A</v>
          </cell>
          <cell r="AD30" t="str">
            <v>0118-03</v>
          </cell>
          <cell r="AE30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31">
          <cell r="A31" t="str">
            <v>119-03</v>
          </cell>
          <cell r="B31">
            <v>4044</v>
          </cell>
          <cell r="C31" t="str">
            <v>DE.1.0.7.0</v>
          </cell>
          <cell r="D31" t="str">
            <v>204:887</v>
          </cell>
          <cell r="E31">
            <v>42585.24832175926</v>
          </cell>
          <cell r="F31">
            <v>42585.249398148146</v>
          </cell>
          <cell r="G31">
            <v>1</v>
          </cell>
          <cell r="H31" t="str">
            <v>204:233327</v>
          </cell>
          <cell r="I31">
            <v>42585.285740740743</v>
          </cell>
          <cell r="J31">
            <v>1</v>
          </cell>
          <cell r="K31" t="str">
            <v>4043/4044</v>
          </cell>
          <cell r="L31" t="str">
            <v>STRICKLAND</v>
          </cell>
          <cell r="M31">
            <v>3.6342592597065959E-2</v>
          </cell>
          <cell r="N31">
            <v>52.333333339774981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https://search-rtdc-monitor-bjffxe2xuh6vdkpspy63sjmuny.us-east-1.es.amazonaws.com/_plugin/kibana/#/discover/Steve-Slow-Train-Analysis-(2080s-and-2083s)?_g=(refreshInterval:(display:Off,section:0,value:0),time:(from:'2016-08-03 04:57:35-0600',mode:absolute,to:'2016-08-03 07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8.8700000000000001E-2</v>
          </cell>
          <cell r="Z31">
            <v>23.332699999999999</v>
          </cell>
          <cell r="AA31">
            <v>23.244</v>
          </cell>
          <cell r="AB31" t="e">
            <v>#N/A</v>
          </cell>
          <cell r="AC31" t="e">
            <v>#N/A</v>
          </cell>
          <cell r="AD31" t="str">
            <v>0119-03</v>
          </cell>
          <cell r="AE31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32">
          <cell r="A32" t="str">
            <v>120-03</v>
          </cell>
          <cell r="B32">
            <v>4043</v>
          </cell>
          <cell r="C32" t="str">
            <v>DE.1.0.7.0</v>
          </cell>
          <cell r="D32" t="str">
            <v>204:233004</v>
          </cell>
          <cell r="E32">
            <v>42585.285428240742</v>
          </cell>
          <cell r="F32">
            <v>42585.286736111113</v>
          </cell>
          <cell r="G32">
            <v>1</v>
          </cell>
          <cell r="H32" t="str">
            <v>204:170</v>
          </cell>
          <cell r="I32">
            <v>42585.318101851852</v>
          </cell>
          <cell r="J32">
            <v>0</v>
          </cell>
          <cell r="K32" t="str">
            <v>4043/4044</v>
          </cell>
          <cell r="L32" t="str">
            <v>STRICKLAND</v>
          </cell>
          <cell r="M32">
            <v>3.1365740738692693E-2</v>
          </cell>
          <cell r="N32">
            <v>45.166666663717479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https://search-rtdc-monitor-bjffxe2xuh6vdkpspy63sjmuny.us-east-1.es.amazonaws.com/_plugin/kibana/#/discover/Steve-Slow-Train-Analysis-(2080s-and-2083s)?_g=(refreshInterval:(display:Off,section:0,value:0),time:(from:'2016-08-03 05:51:01-0600',mode:absolute,to:'2016-08-03 08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23.3004</v>
          </cell>
          <cell r="Z32">
            <v>1.7000000000000001E-2</v>
          </cell>
          <cell r="AA32">
            <v>23.2834</v>
          </cell>
          <cell r="AB32" t="e">
            <v>#N/A</v>
          </cell>
          <cell r="AC32" t="e">
            <v>#N/A</v>
          </cell>
          <cell r="AD32" t="str">
            <v>0120-03</v>
          </cell>
          <cell r="AE32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33">
          <cell r="A33" t="str">
            <v>121-03</v>
          </cell>
          <cell r="B33">
            <v>4042</v>
          </cell>
          <cell r="C33" t="str">
            <v>DE.1.0.7.0</v>
          </cell>
          <cell r="D33" t="str">
            <v>204:446</v>
          </cell>
          <cell r="E33">
            <v>42585.256180555552</v>
          </cell>
          <cell r="F33">
            <v>42585.257256944446</v>
          </cell>
          <cell r="G33">
            <v>1</v>
          </cell>
          <cell r="H33" t="str">
            <v>204:233324</v>
          </cell>
          <cell r="I33">
            <v>42585.285405092596</v>
          </cell>
          <cell r="J33">
            <v>0</v>
          </cell>
          <cell r="K33" t="str">
            <v>4041/4042</v>
          </cell>
          <cell r="L33" t="str">
            <v>SPECTOR</v>
          </cell>
          <cell r="M33">
            <v>2.8148148150648922E-2</v>
          </cell>
          <cell r="N33">
            <v>40.533333336934447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https://search-rtdc-monitor-bjffxe2xuh6vdkpspy63sjmuny.us-east-1.es.amazonaws.com/_plugin/kibana/#/discover/Steve-Slow-Train-Analysis-(2080s-and-2083s)?_g=(refreshInterval:(display:Off,section:0,value:0),time:(from:'2016-08-03 05:08:54-0600',mode:absolute,to:'2016-08-03 07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33" t="str">
            <v>N</v>
          </cell>
          <cell r="X33">
            <v>1</v>
          </cell>
          <cell r="Y33">
            <v>4.4600000000000001E-2</v>
          </cell>
          <cell r="Z33">
            <v>23.3324</v>
          </cell>
          <cell r="AA33">
            <v>23.287800000000001</v>
          </cell>
          <cell r="AB33" t="e">
            <v>#N/A</v>
          </cell>
          <cell r="AC33" t="e">
            <v>#N/A</v>
          </cell>
          <cell r="AD33" t="str">
            <v>0121-03</v>
          </cell>
          <cell r="AE33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34">
          <cell r="A34" t="str">
            <v>122-03</v>
          </cell>
          <cell r="B34">
            <v>4041</v>
          </cell>
          <cell r="C34" t="str">
            <v>DE.1.0.7.0</v>
          </cell>
          <cell r="D34" t="str">
            <v>204:233007</v>
          </cell>
          <cell r="E34">
            <v>42585.291192129633</v>
          </cell>
          <cell r="F34">
            <v>42585.292314814818</v>
          </cell>
          <cell r="G34">
            <v>1</v>
          </cell>
          <cell r="H34" t="str">
            <v>204:154</v>
          </cell>
          <cell r="I34">
            <v>42585.325694444444</v>
          </cell>
          <cell r="J34">
            <v>0</v>
          </cell>
          <cell r="K34" t="str">
            <v>4041/4042</v>
          </cell>
          <cell r="L34" t="str">
            <v>SPECTOR</v>
          </cell>
          <cell r="M34">
            <v>3.3379629625414964E-2</v>
          </cell>
          <cell r="N34">
            <v>48.066666660597548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https://search-rtdc-monitor-bjffxe2xuh6vdkpspy63sjmuny.us-east-1.es.amazonaws.com/_plugin/kibana/#/discover/Steve-Slow-Train-Analysis-(2080s-and-2083s)?_g=(refreshInterval:(display:Off,section:0,value:0),time:(from:'2016-08-03 05:59:19-0600',mode:absolute,to:'2016-08-03 08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34" t="str">
            <v>N</v>
          </cell>
          <cell r="X34">
            <v>1</v>
          </cell>
          <cell r="Y34">
            <v>23.300699999999999</v>
          </cell>
          <cell r="Z34">
            <v>1.54E-2</v>
          </cell>
          <cell r="AA34">
            <v>23.285299999999999</v>
          </cell>
          <cell r="AB34" t="e">
            <v>#N/A</v>
          </cell>
          <cell r="AC34" t="e">
            <v>#N/A</v>
          </cell>
          <cell r="AD34" t="str">
            <v>0122-03</v>
          </cell>
          <cell r="AE34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35">
          <cell r="A35" t="str">
            <v>123-03</v>
          </cell>
          <cell r="B35">
            <v>4025</v>
          </cell>
          <cell r="C35" t="str">
            <v>DE.1.0.7.0</v>
          </cell>
          <cell r="D35" t="str">
            <v>204:455</v>
          </cell>
          <cell r="E35">
            <v>42585.268391203703</v>
          </cell>
          <cell r="F35">
            <v>42585.269502314812</v>
          </cell>
          <cell r="G35">
            <v>1</v>
          </cell>
          <cell r="H35" t="str">
            <v>204:233304</v>
          </cell>
          <cell r="I35">
            <v>42585.295740740738</v>
          </cell>
          <cell r="J35">
            <v>0</v>
          </cell>
          <cell r="K35" t="str">
            <v>4025/4026</v>
          </cell>
          <cell r="L35" t="str">
            <v>HELVIE</v>
          </cell>
          <cell r="M35">
            <v>2.6238425925839692E-2</v>
          </cell>
          <cell r="N35">
            <v>37.783333333209157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https://search-rtdc-monitor-bjffxe2xuh6vdkpspy63sjmuny.us-east-1.es.amazonaws.com/_plugin/kibana/#/discover/Steve-Slow-Train-Analysis-(2080s-and-2083s)?_g=(refreshInterval:(display:Off,section:0,value:0),time:(from:'2016-08-03 05:26:29-0600',mode:absolute,to:'2016-08-03 08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5" t="str">
            <v>N</v>
          </cell>
          <cell r="X35">
            <v>1</v>
          </cell>
          <cell r="Y35">
            <v>4.5499999999999999E-2</v>
          </cell>
          <cell r="Z35">
            <v>23.330400000000001</v>
          </cell>
          <cell r="AA35">
            <v>23.2849</v>
          </cell>
          <cell r="AB35" t="e">
            <v>#N/A</v>
          </cell>
          <cell r="AC35" t="e">
            <v>#N/A</v>
          </cell>
          <cell r="AD35" t="str">
            <v>0123-03</v>
          </cell>
          <cell r="AE35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36">
          <cell r="A36" t="str">
            <v>124-03</v>
          </cell>
          <cell r="B36">
            <v>4026</v>
          </cell>
          <cell r="C36" t="str">
            <v>DE.1.0.7.0</v>
          </cell>
          <cell r="D36" t="str">
            <v>204:233006</v>
          </cell>
          <cell r="E36">
            <v>42585.305844907409</v>
          </cell>
          <cell r="F36">
            <v>42585.306550925925</v>
          </cell>
          <cell r="G36">
            <v>1</v>
          </cell>
          <cell r="H36" t="str">
            <v>204:149</v>
          </cell>
          <cell r="I36">
            <v>42585.336574074077</v>
          </cell>
          <cell r="J36">
            <v>0</v>
          </cell>
          <cell r="K36" t="str">
            <v>4025/4026</v>
          </cell>
          <cell r="L36" t="str">
            <v>HELVIE</v>
          </cell>
          <cell r="M36">
            <v>3.0023148152395152E-2</v>
          </cell>
          <cell r="N36">
            <v>43.233333339449018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https://search-rtdc-monitor-bjffxe2xuh6vdkpspy63sjmuny.us-east-1.es.amazonaws.com/_plugin/kibana/#/discover/Steve-Slow-Train-Analysis-(2080s-and-2083s)?_g=(refreshInterval:(display:Off,section:0,value:0),time:(from:'2016-08-03 06:20:25-0600',mode:absolute,to:'2016-08-03 09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6" t="str">
            <v>N</v>
          </cell>
          <cell r="X36">
            <v>1</v>
          </cell>
          <cell r="Y36">
            <v>23.300599999999999</v>
          </cell>
          <cell r="Z36">
            <v>1.49E-2</v>
          </cell>
          <cell r="AA36">
            <v>23.285699999999999</v>
          </cell>
          <cell r="AB36" t="e">
            <v>#N/A</v>
          </cell>
          <cell r="AC36" t="e">
            <v>#N/A</v>
          </cell>
          <cell r="AD36" t="str">
            <v>0124-03</v>
          </cell>
          <cell r="AE36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37">
          <cell r="A37" t="str">
            <v>125-03</v>
          </cell>
          <cell r="B37">
            <v>4038</v>
          </cell>
          <cell r="C37" t="str">
            <v>DE.1.0.7.0</v>
          </cell>
          <cell r="D37" t="str">
            <v>204:444</v>
          </cell>
          <cell r="E37">
            <v>42585.277395833335</v>
          </cell>
          <cell r="F37">
            <v>42585.278437499997</v>
          </cell>
          <cell r="G37">
            <v>1</v>
          </cell>
          <cell r="H37" t="str">
            <v>204:233301</v>
          </cell>
          <cell r="I37">
            <v>42585.305763888886</v>
          </cell>
          <cell r="J37">
            <v>0</v>
          </cell>
          <cell r="K37" t="str">
            <v>4037/4038</v>
          </cell>
          <cell r="L37" t="str">
            <v>ROCHA</v>
          </cell>
          <cell r="M37">
            <v>2.73263888884685E-2</v>
          </cell>
          <cell r="N37">
            <v>39.34999999939464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https://search-rtdc-monitor-bjffxe2xuh6vdkpspy63sjmuny.us-east-1.es.amazonaws.com/_plugin/kibana/#/discover/Steve-Slow-Train-Analysis-(2080s-and-2083s)?_g=(refreshInterval:(display:Off,section:0,value:0),time:(from:'2016-08-03 05:39:27-0600',mode:absolute,to:'2016-08-03 08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N</v>
          </cell>
          <cell r="X37">
            <v>1</v>
          </cell>
          <cell r="Y37">
            <v>4.4400000000000002E-2</v>
          </cell>
          <cell r="Z37">
            <v>23.330100000000002</v>
          </cell>
          <cell r="AA37">
            <v>23.285700000000002</v>
          </cell>
          <cell r="AB37" t="e">
            <v>#N/A</v>
          </cell>
          <cell r="AC37" t="e">
            <v>#N/A</v>
          </cell>
          <cell r="AD37" t="str">
            <v>0125-03</v>
          </cell>
          <cell r="AE37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38">
          <cell r="A38" t="str">
            <v>126-03</v>
          </cell>
          <cell r="B38">
            <v>4037</v>
          </cell>
          <cell r="C38" t="str">
            <v>DE.1.0.7.0</v>
          </cell>
          <cell r="D38" t="str">
            <v>204:232973</v>
          </cell>
          <cell r="E38">
            <v>42585.319039351853</v>
          </cell>
          <cell r="F38">
            <v>42585.319988425923</v>
          </cell>
          <cell r="G38">
            <v>1</v>
          </cell>
          <cell r="H38" t="str">
            <v>204:156</v>
          </cell>
          <cell r="I38">
            <v>42585.350162037037</v>
          </cell>
          <cell r="J38">
            <v>1</v>
          </cell>
          <cell r="K38" t="str">
            <v>4037/4038</v>
          </cell>
          <cell r="L38" t="str">
            <v>ROCHA</v>
          </cell>
          <cell r="M38">
            <v>3.0173611114150845E-2</v>
          </cell>
          <cell r="N38">
            <v>43.450000004377216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https://search-rtdc-monitor-bjffxe2xuh6vdkpspy63sjmuny.us-east-1.es.amazonaws.com/_plugin/kibana/#/discover/Steve-Slow-Train-Analysis-(2080s-and-2083s)?_g=(refreshInterval:(display:Off,section:0,value:0),time:(from:'2016-08-03 06:39:25-0600',mode:absolute,to:'2016-08-03 09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N</v>
          </cell>
          <cell r="X38">
            <v>1</v>
          </cell>
          <cell r="Y38">
            <v>23.2973</v>
          </cell>
          <cell r="Z38">
            <v>1.5599999999999999E-2</v>
          </cell>
          <cell r="AA38">
            <v>23.281700000000001</v>
          </cell>
          <cell r="AB38" t="e">
            <v>#N/A</v>
          </cell>
          <cell r="AC38" t="e">
            <v>#N/A</v>
          </cell>
          <cell r="AD38" t="str">
            <v>0126-03</v>
          </cell>
          <cell r="AE38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39">
          <cell r="A39" t="str">
            <v>127-03</v>
          </cell>
          <cell r="B39">
            <v>4018</v>
          </cell>
          <cell r="C39" t="str">
            <v>DE.1.0.7.0</v>
          </cell>
          <cell r="D39" t="str">
            <v>204:429</v>
          </cell>
          <cell r="E39">
            <v>42585.288090277776</v>
          </cell>
          <cell r="F39">
            <v>42585.289039351854</v>
          </cell>
          <cell r="G39">
            <v>1</v>
          </cell>
          <cell r="H39" t="str">
            <v>204:233300</v>
          </cell>
          <cell r="I39">
            <v>42585.318032407406</v>
          </cell>
          <cell r="J39">
            <v>0</v>
          </cell>
          <cell r="K39" t="str">
            <v>4017/4018</v>
          </cell>
          <cell r="L39" t="str">
            <v>MAELZER</v>
          </cell>
          <cell r="M39">
            <v>2.8993055551836733E-2</v>
          </cell>
          <cell r="N39">
            <v>41.749999994644895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https://search-rtdc-monitor-bjffxe2xuh6vdkpspy63sjmuny.us-east-1.es.amazonaws.com/_plugin/kibana/#/discover/Steve-Slow-Train-Analysis-(2080s-and-2083s)?_g=(refreshInterval:(display:Off,section:0,value:0),time:(from:'2016-08-03 05:54:51-0600',mode:absolute,to:'2016-08-03 08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9" t="str">
            <v>N</v>
          </cell>
          <cell r="X39">
            <v>1</v>
          </cell>
          <cell r="Y39">
            <v>4.2900000000000001E-2</v>
          </cell>
          <cell r="Z39">
            <v>23.33</v>
          </cell>
          <cell r="AA39">
            <v>23.287099999999999</v>
          </cell>
          <cell r="AB39" t="e">
            <v>#N/A</v>
          </cell>
          <cell r="AC39" t="e">
            <v>#N/A</v>
          </cell>
          <cell r="AD39" t="str">
            <v>0127-03</v>
          </cell>
          <cell r="AE39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40">
          <cell r="A40" t="str">
            <v>128-03</v>
          </cell>
          <cell r="B40">
            <v>4017</v>
          </cell>
          <cell r="C40" t="str">
            <v>DE.1.0.7.0</v>
          </cell>
          <cell r="D40" t="str">
            <v>204:232991</v>
          </cell>
          <cell r="E40">
            <v>42585.322743055556</v>
          </cell>
          <cell r="F40">
            <v>42585.323472222219</v>
          </cell>
          <cell r="G40">
            <v>1</v>
          </cell>
          <cell r="H40" t="str">
            <v>204:134</v>
          </cell>
          <cell r="I40">
            <v>42585.357465277775</v>
          </cell>
          <cell r="J40">
            <v>0</v>
          </cell>
          <cell r="K40" t="str">
            <v>4017/4018</v>
          </cell>
          <cell r="L40" t="str">
            <v>MAELZER</v>
          </cell>
          <cell r="M40">
            <v>3.3993055556493346E-2</v>
          </cell>
          <cell r="N40">
            <v>48.950000001350418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https://search-rtdc-monitor-bjffxe2xuh6vdkpspy63sjmuny.us-east-1.es.amazonaws.com/_plugin/kibana/#/discover/Steve-Slow-Train-Analysis-(2080s-and-2083s)?_g=(refreshInterval:(display:Off,section:0,value:0),time:(from:'2016-08-03 06:44:45-0600',mode:absolute,to:'2016-08-03 09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0" t="str">
            <v>N</v>
          </cell>
          <cell r="X40">
            <v>1</v>
          </cell>
          <cell r="Y40">
            <v>23.299099999999999</v>
          </cell>
          <cell r="Z40">
            <v>1.34E-2</v>
          </cell>
          <cell r="AA40">
            <v>23.285699999999999</v>
          </cell>
          <cell r="AB40" t="e">
            <v>#N/A</v>
          </cell>
          <cell r="AC40" t="e">
            <v>#N/A</v>
          </cell>
          <cell r="AD40" t="str">
            <v>0128-03</v>
          </cell>
          <cell r="AE40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41">
          <cell r="A41" t="str">
            <v>129-03</v>
          </cell>
          <cell r="B41">
            <v>4014</v>
          </cell>
          <cell r="C41" t="str">
            <v>DE.1.0.7.0</v>
          </cell>
          <cell r="D41" t="str">
            <v>204:435</v>
          </cell>
          <cell r="E41">
            <v>42585.297962962963</v>
          </cell>
          <cell r="F41">
            <v>42585.298935185187</v>
          </cell>
          <cell r="G41">
            <v>1</v>
          </cell>
          <cell r="H41" t="str">
            <v>204:233311</v>
          </cell>
          <cell r="I41">
            <v>42585.32744212963</v>
          </cell>
          <cell r="J41">
            <v>0</v>
          </cell>
          <cell r="K41" t="str">
            <v>4013/4014</v>
          </cell>
          <cell r="L41" t="str">
            <v>BRANNON</v>
          </cell>
          <cell r="M41">
            <v>2.8506944443506654E-2</v>
          </cell>
          <cell r="N41">
            <v>41.049999998649582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https://search-rtdc-monitor-bjffxe2xuh6vdkpspy63sjmuny.us-east-1.es.amazonaws.com/_plugin/kibana/#/discover/Steve-Slow-Train-Analysis-(2080s-and-2083s)?_g=(refreshInterval:(display:Off,section:0,value:0),time:(from:'2016-08-03 06:09:04-0600',mode:absolute,to:'2016-08-03 08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1" t="str">
            <v>N</v>
          </cell>
          <cell r="X41">
            <v>1</v>
          </cell>
          <cell r="Y41">
            <v>4.3499999999999997E-2</v>
          </cell>
          <cell r="Z41">
            <v>23.331099999999999</v>
          </cell>
          <cell r="AA41">
            <v>23.287599999999998</v>
          </cell>
          <cell r="AB41" t="e">
            <v>#N/A</v>
          </cell>
          <cell r="AC41" t="e">
            <v>#N/A</v>
          </cell>
          <cell r="AD41" t="str">
            <v>0129-03</v>
          </cell>
          <cell r="AE41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42">
          <cell r="A42" t="str">
            <v>130-03</v>
          </cell>
          <cell r="B42">
            <v>4013</v>
          </cell>
          <cell r="C42" t="str">
            <v>DE.1.0.7.0</v>
          </cell>
          <cell r="D42" t="str">
            <v>204:232978</v>
          </cell>
          <cell r="E42">
            <v>42585.333379629628</v>
          </cell>
          <cell r="F42">
            <v>42585.334699074076</v>
          </cell>
          <cell r="G42">
            <v>1</v>
          </cell>
          <cell r="H42" t="str">
            <v>204:207</v>
          </cell>
          <cell r="I42">
            <v>42585.368935185186</v>
          </cell>
          <cell r="J42">
            <v>1</v>
          </cell>
          <cell r="K42" t="str">
            <v>4013/4014</v>
          </cell>
          <cell r="L42" t="str">
            <v>BRANNON</v>
          </cell>
          <cell r="M42">
            <v>3.4236111110658385E-2</v>
          </cell>
          <cell r="N42">
            <v>49.299999999348074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https://search-rtdc-monitor-bjffxe2xuh6vdkpspy63sjmuny.us-east-1.es.amazonaws.com/_plugin/kibana/#/discover/Steve-Slow-Train-Analysis-(2080s-and-2083s)?_g=(refreshInterval:(display:Off,section:0,value:0),time:(from:'2016-08-03 07:00:04-0600',mode:absolute,to:'2016-08-03 09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2" t="str">
            <v>N</v>
          </cell>
          <cell r="X42">
            <v>1</v>
          </cell>
          <cell r="Y42">
            <v>23.297799999999999</v>
          </cell>
          <cell r="Z42">
            <v>2.07E-2</v>
          </cell>
          <cell r="AA42">
            <v>23.277099999999997</v>
          </cell>
          <cell r="AB42" t="e">
            <v>#N/A</v>
          </cell>
          <cell r="AC42" t="e">
            <v>#N/A</v>
          </cell>
          <cell r="AD42" t="str">
            <v>0130-03</v>
          </cell>
          <cell r="AE42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43">
          <cell r="A43" t="str">
            <v>131-03</v>
          </cell>
          <cell r="B43">
            <v>4011</v>
          </cell>
          <cell r="C43" t="str">
            <v>DE.1.0.7.0</v>
          </cell>
          <cell r="D43" t="str">
            <v>204:433</v>
          </cell>
          <cell r="E43">
            <v>42585.307743055557</v>
          </cell>
          <cell r="F43">
            <v>42585.308831018519</v>
          </cell>
          <cell r="G43">
            <v>1</v>
          </cell>
          <cell r="H43" t="str">
            <v>204:233280</v>
          </cell>
          <cell r="I43">
            <v>42585.337916666664</v>
          </cell>
          <cell r="J43">
            <v>0</v>
          </cell>
          <cell r="K43" t="str">
            <v>4011/4012</v>
          </cell>
          <cell r="L43" t="str">
            <v>ACKERMAN</v>
          </cell>
          <cell r="M43">
            <v>2.9085648144246079E-2</v>
          </cell>
          <cell r="N43">
            <v>41.883333327714354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https://search-rtdc-monitor-bjffxe2xuh6vdkpspy63sjmuny.us-east-1.es.amazonaws.com/_plugin/kibana/#/discover/Steve-Slow-Train-Analysis-(2080s-and-2083s)?_g=(refreshInterval:(display:Off,section:0,value:0),time:(from:'2016-08-03 06:23:09-0600',mode:absolute,to:'2016-08-03 09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3" t="str">
            <v>N</v>
          </cell>
          <cell r="X43">
            <v>1</v>
          </cell>
          <cell r="Y43">
            <v>4.3299999999999998E-2</v>
          </cell>
          <cell r="Z43">
            <v>23.327999999999999</v>
          </cell>
          <cell r="AA43">
            <v>23.284700000000001</v>
          </cell>
          <cell r="AB43" t="e">
            <v>#N/A</v>
          </cell>
          <cell r="AC43" t="e">
            <v>#N/A</v>
          </cell>
          <cell r="AD43" t="str">
            <v>0131-03</v>
          </cell>
          <cell r="AE43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44">
          <cell r="A44" t="str">
            <v>132-03</v>
          </cell>
          <cell r="B44">
            <v>4012</v>
          </cell>
          <cell r="C44" t="str">
            <v>DE.1.0.7.0</v>
          </cell>
          <cell r="D44" t="str">
            <v>204:232996</v>
          </cell>
          <cell r="E44">
            <v>42585.344085648147</v>
          </cell>
          <cell r="F44">
            <v>42585.345243055555</v>
          </cell>
          <cell r="G44">
            <v>1</v>
          </cell>
          <cell r="H44" t="str">
            <v>204:130</v>
          </cell>
          <cell r="I44">
            <v>42585.378923611112</v>
          </cell>
          <cell r="J44">
            <v>0</v>
          </cell>
          <cell r="K44" t="str">
            <v>4011/4012</v>
          </cell>
          <cell r="L44" t="str">
            <v>ACKERMAN</v>
          </cell>
          <cell r="M44">
            <v>3.3680555556202307E-2</v>
          </cell>
          <cell r="N44">
            <v>48.500000000931323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https://search-rtdc-monitor-bjffxe2xuh6vdkpspy63sjmuny.us-east-1.es.amazonaws.com/_plugin/kibana/#/discover/Steve-Slow-Train-Analysis-(2080s-and-2083s)?_g=(refreshInterval:(display:Off,section:0,value:0),time:(from:'2016-08-03 07:15:29-0600',mode:absolute,to:'2016-08-03 10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4" t="str">
            <v>N</v>
          </cell>
          <cell r="X44">
            <v>1</v>
          </cell>
          <cell r="Y44">
            <v>23.299600000000002</v>
          </cell>
          <cell r="Z44">
            <v>1.2999999999999999E-2</v>
          </cell>
          <cell r="AA44">
            <v>23.2866</v>
          </cell>
          <cell r="AB44" t="e">
            <v>#N/A</v>
          </cell>
          <cell r="AC44" t="e">
            <v>#N/A</v>
          </cell>
          <cell r="AD44" t="str">
            <v>0132-03</v>
          </cell>
          <cell r="AE44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45">
          <cell r="A45" t="str">
            <v>133-03</v>
          </cell>
          <cell r="B45">
            <v>4044</v>
          </cell>
          <cell r="C45" t="str">
            <v>DE.1.0.7.0</v>
          </cell>
          <cell r="D45" t="str">
            <v>204:453</v>
          </cell>
          <cell r="E45">
            <v>42585.319363425922</v>
          </cell>
          <cell r="F45">
            <v>42585.323275462964</v>
          </cell>
          <cell r="G45">
            <v>5</v>
          </cell>
          <cell r="H45" t="str">
            <v>204:233289</v>
          </cell>
          <cell r="I45">
            <v>42585.351087962961</v>
          </cell>
          <cell r="J45">
            <v>0</v>
          </cell>
          <cell r="K45" t="str">
            <v>4043/4044</v>
          </cell>
          <cell r="L45" t="str">
            <v>STRICKLAND</v>
          </cell>
          <cell r="M45">
            <v>2.7812499996798579E-2</v>
          </cell>
          <cell r="N45">
            <v>40.049999995389953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https://search-rtdc-monitor-bjffxe2xuh6vdkpspy63sjmuny.us-east-1.es.amazonaws.com/_plugin/kibana/#/discover/Steve-Slow-Train-Analysis-(2080s-and-2083s)?_g=(refreshInterval:(display:Off,section:0,value:0),time:(from:'2016-08-03 06:39:53-0600',mode:absolute,to:'2016-08-03 09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5" t="str">
            <v>N</v>
          </cell>
          <cell r="X45">
            <v>1</v>
          </cell>
          <cell r="Y45">
            <v>4.53E-2</v>
          </cell>
          <cell r="Z45">
            <v>23.328900000000001</v>
          </cell>
          <cell r="AA45">
            <v>23.2836</v>
          </cell>
          <cell r="AB45" t="e">
            <v>#N/A</v>
          </cell>
          <cell r="AC45" t="e">
            <v>#N/A</v>
          </cell>
          <cell r="AD45" t="str">
            <v>0133-03</v>
          </cell>
          <cell r="AE45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46">
          <cell r="A46" t="str">
            <v>134-03</v>
          </cell>
          <cell r="B46">
            <v>4043</v>
          </cell>
          <cell r="C46" t="str">
            <v>DE.1.0.7.0</v>
          </cell>
          <cell r="D46" t="str">
            <v>204:232982</v>
          </cell>
          <cell r="E46">
            <v>42585.359872685185</v>
          </cell>
          <cell r="F46">
            <v>42585.36078703704</v>
          </cell>
          <cell r="G46">
            <v>1</v>
          </cell>
          <cell r="H46" t="str">
            <v>204:187</v>
          </cell>
          <cell r="I46">
            <v>42585.394074074073</v>
          </cell>
          <cell r="J46">
            <v>1</v>
          </cell>
          <cell r="K46" t="str">
            <v>4043/4044</v>
          </cell>
          <cell r="L46" t="str">
            <v>STRICKLAND</v>
          </cell>
          <cell r="M46">
            <v>3.3287037033005618E-2</v>
          </cell>
          <cell r="N46">
            <v>47.933333327528089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https://search-rtdc-monitor-bjffxe2xuh6vdkpspy63sjmuny.us-east-1.es.amazonaws.com/_plugin/kibana/#/discover/Steve-Slow-Train-Analysis-(2080s-and-2083s)?_g=(refreshInterval:(display:Off,section:0,value:0),time:(from:'2016-08-03 07:38:13-0600',mode:absolute,to:'2016-08-03 10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6" t="str">
            <v>N</v>
          </cell>
          <cell r="X46">
            <v>1</v>
          </cell>
          <cell r="Y46">
            <v>23.298200000000001</v>
          </cell>
          <cell r="Z46">
            <v>1.8700000000000001E-2</v>
          </cell>
          <cell r="AA46">
            <v>23.279500000000002</v>
          </cell>
          <cell r="AB46" t="e">
            <v>#N/A</v>
          </cell>
          <cell r="AC46" t="e">
            <v>#N/A</v>
          </cell>
          <cell r="AD46" t="str">
            <v>0134-03</v>
          </cell>
          <cell r="AE46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47">
          <cell r="A47" t="str">
            <v>135-03</v>
          </cell>
          <cell r="B47">
            <v>4042</v>
          </cell>
          <cell r="C47" t="str">
            <v>DE.1.0.7.0</v>
          </cell>
          <cell r="D47" t="str">
            <v>204:480</v>
          </cell>
          <cell r="E47">
            <v>42585.328611111108</v>
          </cell>
          <cell r="F47">
            <v>42585.329826388886</v>
          </cell>
          <cell r="G47">
            <v>1</v>
          </cell>
          <cell r="H47" t="str">
            <v>204:233300</v>
          </cell>
          <cell r="I47">
            <v>42585.359120370369</v>
          </cell>
          <cell r="J47">
            <v>0</v>
          </cell>
          <cell r="K47" t="str">
            <v>4041/4042</v>
          </cell>
          <cell r="L47" t="str">
            <v>SPECTOR</v>
          </cell>
          <cell r="M47">
            <v>2.9293981482624076E-2</v>
          </cell>
          <cell r="N47">
            <v>42.18333333497867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https://search-rtdc-monitor-bjffxe2xuh6vdkpspy63sjmuny.us-east-1.es.amazonaws.com/_plugin/kibana/#/discover/Steve-Slow-Train-Analysis-(2080s-and-2083s)?_g=(refreshInterval:(display:Off,section:0,value:0),time:(from:'2016-08-03 06:53:12-0600',mode:absolute,to:'2016-08-03 09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7" t="str">
            <v>N</v>
          </cell>
          <cell r="X47">
            <v>1</v>
          </cell>
          <cell r="Y47">
            <v>4.8000000000000001E-2</v>
          </cell>
          <cell r="Z47">
            <v>23.33</v>
          </cell>
          <cell r="AA47">
            <v>23.282</v>
          </cell>
          <cell r="AB47" t="e">
            <v>#N/A</v>
          </cell>
          <cell r="AC47" t="e">
            <v>#N/A</v>
          </cell>
          <cell r="AD47" t="str">
            <v>0135-03</v>
          </cell>
          <cell r="AE47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48">
          <cell r="A48" t="str">
            <v>136-03</v>
          </cell>
          <cell r="B48">
            <v>4041</v>
          </cell>
          <cell r="C48" t="str">
            <v>DE.1.0.7.0</v>
          </cell>
          <cell r="D48" t="str">
            <v>204:232994</v>
          </cell>
          <cell r="E48">
            <v>42585.365752314814</v>
          </cell>
          <cell r="F48">
            <v>42585.366608796299</v>
          </cell>
          <cell r="G48">
            <v>1</v>
          </cell>
          <cell r="H48" t="str">
            <v>204:198</v>
          </cell>
          <cell r="I48">
            <v>42585.400312500002</v>
          </cell>
          <cell r="J48">
            <v>1</v>
          </cell>
          <cell r="K48" t="str">
            <v>4041/4042</v>
          </cell>
          <cell r="L48" t="str">
            <v>SPECTOR</v>
          </cell>
          <cell r="M48">
            <v>3.3703703702485655E-2</v>
          </cell>
          <cell r="N48">
            <v>48.533333331579342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https://search-rtdc-monitor-bjffxe2xuh6vdkpspy63sjmuny.us-east-1.es.amazonaws.com/_plugin/kibana/#/discover/Steve-Slow-Train-Analysis-(2080s-and-2083s)?_g=(refreshInterval:(display:Off,section:0,value:0),time:(from:'2016-08-03 07:46:41-0600',mode:absolute,to:'2016-08-03 10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8" t="str">
            <v>N</v>
          </cell>
          <cell r="X48">
            <v>1</v>
          </cell>
          <cell r="Y48">
            <v>23.299399999999999</v>
          </cell>
          <cell r="Z48">
            <v>1.9800000000000002E-2</v>
          </cell>
          <cell r="AA48">
            <v>23.279599999999999</v>
          </cell>
          <cell r="AB48" t="e">
            <v>#N/A</v>
          </cell>
          <cell r="AC48" t="e">
            <v>#N/A</v>
          </cell>
          <cell r="AD48" t="str">
            <v>0136-03</v>
          </cell>
          <cell r="AE48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49">
          <cell r="A49" t="str">
            <v>137-03</v>
          </cell>
          <cell r="B49">
            <v>4025</v>
          </cell>
          <cell r="C49" t="str">
            <v>DE.1.0.7.0</v>
          </cell>
          <cell r="D49" t="str">
            <v>204:19125</v>
          </cell>
          <cell r="E49">
            <v>42585.348263888889</v>
          </cell>
          <cell r="F49">
            <v>42585.348946759259</v>
          </cell>
          <cell r="G49">
            <v>0</v>
          </cell>
          <cell r="H49" t="str">
            <v>204:233286</v>
          </cell>
          <cell r="I49">
            <v>42585.370393518519</v>
          </cell>
          <cell r="J49">
            <v>0</v>
          </cell>
          <cell r="K49" t="str">
            <v>4025/4026</v>
          </cell>
          <cell r="L49" t="str">
            <v>HELVIE</v>
          </cell>
          <cell r="M49">
            <v>2.1446759259561077E-2</v>
          </cell>
          <cell r="P49">
            <v>30.883333333767951</v>
          </cell>
          <cell r="R49" t="str">
            <v>Repeated consist updates from TMDS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https://search-rtdc-monitor-bjffxe2xuh6vdkpspy63sjmuny.us-east-1.es.amazonaws.com/_plugin/kibana/#/discover/Steve-Slow-Train-Analysis-(2080s-and-2083s)?_g=(refreshInterval:(display:Off,section:0,value:0),time:(from:'2016-08-03 07:21:30-0600',mode:absolute,to:'2016-08-03 09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Y</v>
          </cell>
          <cell r="X49">
            <v>1</v>
          </cell>
          <cell r="Y49">
            <v>1.9125000000000001</v>
          </cell>
          <cell r="Z49">
            <v>23.328600000000002</v>
          </cell>
          <cell r="AA49">
            <v>21.4161</v>
          </cell>
          <cell r="AB49" t="e">
            <v>#N/A</v>
          </cell>
          <cell r="AC49" t="e">
            <v>#N/A</v>
          </cell>
          <cell r="AD49" t="str">
            <v>0137-03</v>
          </cell>
          <cell r="AE49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50">
          <cell r="A50" t="str">
            <v>138-03</v>
          </cell>
          <cell r="B50">
            <v>4026</v>
          </cell>
          <cell r="C50" t="str">
            <v>DE.1.0.7.0</v>
          </cell>
          <cell r="D50" t="str">
            <v>204:232986</v>
          </cell>
          <cell r="E50">
            <v>42585.377997685187</v>
          </cell>
          <cell r="F50">
            <v>42585.379120370373</v>
          </cell>
          <cell r="G50">
            <v>1</v>
          </cell>
          <cell r="H50" t="str">
            <v>204:143</v>
          </cell>
          <cell r="I50">
            <v>42585.412581018521</v>
          </cell>
          <cell r="J50">
            <v>0</v>
          </cell>
          <cell r="K50" t="str">
            <v>4025/4026</v>
          </cell>
          <cell r="L50" t="str">
            <v>HELVIE</v>
          </cell>
          <cell r="M50">
            <v>3.3460648148320615E-2</v>
          </cell>
          <cell r="N50">
            <v>48.183333333581686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https://search-rtdc-monitor-bjffxe2xuh6vdkpspy63sjmuny.us-east-1.es.amazonaws.com/_plugin/kibana/#/discover/Steve-Slow-Train-Analysis-(2080s-and-2083s)?_g=(refreshInterval:(display:Off,section:0,value:0),time:(from:'2016-08-03 08:04:19-0600',mode:absolute,to:'2016-08-03 10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1.43E-2</v>
          </cell>
          <cell r="AA50">
            <v>23.284300000000002</v>
          </cell>
          <cell r="AB50" t="e">
            <v>#N/A</v>
          </cell>
          <cell r="AC50" t="e">
            <v>#N/A</v>
          </cell>
          <cell r="AD50" t="str">
            <v>0138-03</v>
          </cell>
          <cell r="AE50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51">
          <cell r="A51" t="str">
            <v>139-03</v>
          </cell>
          <cell r="B51">
            <v>4038</v>
          </cell>
          <cell r="C51" t="str">
            <v>DE.1.0.7.0</v>
          </cell>
          <cell r="D51" t="str">
            <v>204:453</v>
          </cell>
          <cell r="E51">
            <v>42585.351990740739</v>
          </cell>
          <cell r="F51">
            <v>42585.352986111109</v>
          </cell>
          <cell r="G51">
            <v>1</v>
          </cell>
          <cell r="H51" t="str">
            <v>204:233310</v>
          </cell>
          <cell r="I51">
            <v>42585.381643518522</v>
          </cell>
          <cell r="J51">
            <v>0</v>
          </cell>
          <cell r="K51" t="str">
            <v>4037/4038</v>
          </cell>
          <cell r="L51" t="str">
            <v>ROCHA</v>
          </cell>
          <cell r="M51">
            <v>2.8657407412538305E-2</v>
          </cell>
          <cell r="N51">
            <v>41.266666674055159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https://search-rtdc-monitor-bjffxe2xuh6vdkpspy63sjmuny.us-east-1.es.amazonaws.com/_plugin/kibana/#/discover/Steve-Slow-Train-Analysis-(2080s-and-2083s)?_g=(refreshInterval:(display:Off,section:0,value:0),time:(from:'2016-08-03 07:26:52-0600',mode:absolute,to:'2016-08-03 10:09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4.53E-2</v>
          </cell>
          <cell r="Z51">
            <v>23.331</v>
          </cell>
          <cell r="AA51">
            <v>23.285699999999999</v>
          </cell>
          <cell r="AB51" t="e">
            <v>#N/A</v>
          </cell>
          <cell r="AC51" t="e">
            <v>#N/A</v>
          </cell>
          <cell r="AD51" t="str">
            <v>0139-03</v>
          </cell>
          <cell r="AE51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52">
          <cell r="A52" t="str">
            <v>140-03</v>
          </cell>
          <cell r="B52">
            <v>4037</v>
          </cell>
          <cell r="C52" t="str">
            <v>DE.1.0.7.0</v>
          </cell>
          <cell r="D52" t="str">
            <v>204:232987</v>
          </cell>
          <cell r="E52">
            <v>42585.391562500001</v>
          </cell>
          <cell r="F52">
            <v>42585.392453703702</v>
          </cell>
          <cell r="G52">
            <v>1</v>
          </cell>
          <cell r="H52" t="str">
            <v>204:149</v>
          </cell>
          <cell r="I52">
            <v>42585.420405092591</v>
          </cell>
          <cell r="J52">
            <v>0</v>
          </cell>
          <cell r="K52" t="str">
            <v>4037/4038</v>
          </cell>
          <cell r="L52" t="str">
            <v>ROCHA</v>
          </cell>
          <cell r="M52">
            <v>2.7951388889050577E-2</v>
          </cell>
          <cell r="N52">
            <v>40.250000000232831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https://search-rtdc-monitor-bjffxe2xuh6vdkpspy63sjmuny.us-east-1.es.amazonaws.com/_plugin/kibana/#/discover/Steve-Slow-Train-Analysis-(2080s-and-2083s)?_g=(refreshInterval:(display:Off,section:0,value:0),time:(from:'2016-08-03 08:23:51-0600',mode:absolute,to:'2016-08-03 11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23.2987</v>
          </cell>
          <cell r="Z52">
            <v>1.49E-2</v>
          </cell>
          <cell r="AA52">
            <v>23.283799999999999</v>
          </cell>
          <cell r="AB52" t="e">
            <v>#N/A</v>
          </cell>
          <cell r="AC52" t="e">
            <v>#N/A</v>
          </cell>
          <cell r="AD52" t="str">
            <v>0140-03</v>
          </cell>
          <cell r="AE52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53">
          <cell r="A53" t="str">
            <v>141-03</v>
          </cell>
          <cell r="B53">
            <v>4018</v>
          </cell>
          <cell r="C53" t="str">
            <v>DE.1.0.7.0</v>
          </cell>
          <cell r="D53" t="str">
            <v>204:462</v>
          </cell>
          <cell r="E53">
            <v>42585.361770833333</v>
          </cell>
          <cell r="F53">
            <v>42585.362766203703</v>
          </cell>
          <cell r="G53">
            <v>1</v>
          </cell>
          <cell r="H53" t="str">
            <v>204:233301</v>
          </cell>
          <cell r="I53">
            <v>42585.389189814814</v>
          </cell>
          <cell r="J53">
            <v>0</v>
          </cell>
          <cell r="K53" t="str">
            <v>4017/4018</v>
          </cell>
          <cell r="L53" t="str">
            <v>MAELZER</v>
          </cell>
          <cell r="M53">
            <v>2.6423611110658385E-2</v>
          </cell>
          <cell r="N53">
            <v>38.049999999348074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https://search-rtdc-monitor-bjffxe2xuh6vdkpspy63sjmuny.us-east-1.es.amazonaws.com/_plugin/kibana/#/discover/Steve-Slow-Train-Analysis-(2080s-and-2083s)?_g=(refreshInterval:(display:Off,section:0,value:0),time:(from:'2016-08-03 07:40:57-0600',mode:absolute,to:'2016-08-03 10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3" t="str">
            <v>N</v>
          </cell>
          <cell r="X53">
            <v>1</v>
          </cell>
          <cell r="Y53">
            <v>4.6199999999999998E-2</v>
          </cell>
          <cell r="Z53">
            <v>23.330100000000002</v>
          </cell>
          <cell r="AA53">
            <v>23.283900000000003</v>
          </cell>
          <cell r="AB53" t="e">
            <v>#N/A</v>
          </cell>
          <cell r="AC53" t="e">
            <v>#N/A</v>
          </cell>
          <cell r="AD53" t="str">
            <v>0141-03</v>
          </cell>
          <cell r="AE53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54">
          <cell r="A54" t="str">
            <v>142-03</v>
          </cell>
          <cell r="B54">
            <v>4017</v>
          </cell>
          <cell r="C54" t="str">
            <v>DE.1.0.7.0</v>
          </cell>
          <cell r="D54" t="str">
            <v>204:232975</v>
          </cell>
          <cell r="E54">
            <v>42585.399259259262</v>
          </cell>
          <cell r="F54">
            <v>42585.400682870371</v>
          </cell>
          <cell r="G54">
            <v>2</v>
          </cell>
          <cell r="H54" t="str">
            <v>204:143</v>
          </cell>
          <cell r="I54">
            <v>42585.433807870373</v>
          </cell>
          <cell r="J54">
            <v>0</v>
          </cell>
          <cell r="K54" t="str">
            <v>4017/4018</v>
          </cell>
          <cell r="L54" t="str">
            <v>MAELZER</v>
          </cell>
          <cell r="M54">
            <v>3.312500000174623E-2</v>
          </cell>
          <cell r="N54">
            <v>47.700000002514571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https://search-rtdc-monitor-bjffxe2xuh6vdkpspy63sjmuny.us-east-1.es.amazonaws.com/_plugin/kibana/#/discover/Steve-Slow-Train-Analysis-(2080s-and-2083s)?_g=(refreshInterval:(display:Off,section:0,value:0),time:(from:'2016-08-03 08:34:56-0600',mode:absolute,to:'2016-08-03 11:24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4" t="str">
            <v>N</v>
          </cell>
          <cell r="X54">
            <v>1</v>
          </cell>
          <cell r="Y54">
            <v>23.297499999999999</v>
          </cell>
          <cell r="Z54">
            <v>1.43E-2</v>
          </cell>
          <cell r="AA54">
            <v>23.283200000000001</v>
          </cell>
          <cell r="AB54" t="e">
            <v>#N/A</v>
          </cell>
          <cell r="AC54" t="e">
            <v>#N/A</v>
          </cell>
          <cell r="AD54" t="str">
            <v>0142-03</v>
          </cell>
          <cell r="AE54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55">
          <cell r="A55" t="str">
            <v>143-03</v>
          </cell>
          <cell r="B55">
            <v>4014</v>
          </cell>
          <cell r="C55" t="str">
            <v>DE.1.0.7.0</v>
          </cell>
          <cell r="D55" t="str">
            <v>204:500</v>
          </cell>
          <cell r="E55">
            <v>42585.371990740743</v>
          </cell>
          <cell r="F55">
            <v>42585.372812499998</v>
          </cell>
          <cell r="G55">
            <v>1</v>
          </cell>
          <cell r="H55" t="str">
            <v>204:233312</v>
          </cell>
          <cell r="I55">
            <v>42585.39984953704</v>
          </cell>
          <cell r="J55">
            <v>0</v>
          </cell>
          <cell r="K55" t="str">
            <v>4013/4014</v>
          </cell>
          <cell r="L55" t="str">
            <v>BRANNON</v>
          </cell>
          <cell r="M55">
            <v>2.7037037041736767E-2</v>
          </cell>
          <cell r="N55">
            <v>38.933333340100944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https://search-rtdc-monitor-bjffxe2xuh6vdkpspy63sjmuny.us-east-1.es.amazonaws.com/_plugin/kibana/#/discover/Steve-Slow-Train-Analysis-(2080s-and-2083s)?_g=(refreshInterval:(display:Off,section:0,value:0),time:(from:'2016-08-03 07:55:40-0600',mode:absolute,to:'2016-08-03 10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5" t="str">
            <v>N</v>
          </cell>
          <cell r="X55">
            <v>1</v>
          </cell>
          <cell r="Y55">
            <v>0.05</v>
          </cell>
          <cell r="Z55">
            <v>23.331199999999999</v>
          </cell>
          <cell r="AA55">
            <v>23.281199999999998</v>
          </cell>
          <cell r="AB55" t="e">
            <v>#N/A</v>
          </cell>
          <cell r="AC55" t="e">
            <v>#N/A</v>
          </cell>
          <cell r="AD55" t="str">
            <v>0143-03</v>
          </cell>
          <cell r="AE5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56">
          <cell r="A56" t="str">
            <v>144-03</v>
          </cell>
          <cell r="B56">
            <v>4013</v>
          </cell>
          <cell r="C56" t="str">
            <v>DE.1.0.7.0</v>
          </cell>
          <cell r="D56" t="str">
            <v>204:232985</v>
          </cell>
          <cell r="E56">
            <v>42585.408912037034</v>
          </cell>
          <cell r="F56">
            <v>42585.410312499997</v>
          </cell>
          <cell r="G56">
            <v>2</v>
          </cell>
          <cell r="H56" t="str">
            <v>204:128444</v>
          </cell>
          <cell r="I56">
            <v>42585.423217592594</v>
          </cell>
          <cell r="J56">
            <v>1</v>
          </cell>
          <cell r="K56" t="str">
            <v>4013/4014</v>
          </cell>
          <cell r="L56" t="str">
            <v>BRANNON</v>
          </cell>
          <cell r="M56">
            <v>1.2905092597065959E-2</v>
          </cell>
          <cell r="N56">
            <v>18.583333339774981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https://search-rtdc-monitor-bjffxe2xuh6vdkpspy63sjmuny.us-east-1.es.amazonaws.com/_plugin/kibana/#/discover/Steve-Slow-Train-Analysis-(2080s-and-2083s)?_g=(refreshInterval:(display:Off,section:0,value:0),time:(from:'2016-08-03 08:48:50-0600',mode:absolute,to:'2016-08-03 11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6" t="str">
            <v>N</v>
          </cell>
          <cell r="X56">
            <v>1</v>
          </cell>
          <cell r="Y56">
            <v>23.298500000000001</v>
          </cell>
          <cell r="Z56">
            <v>0.01</v>
          </cell>
          <cell r="AA56">
            <v>23.288499999999999</v>
          </cell>
          <cell r="AB56" t="e">
            <v>#N/A</v>
          </cell>
          <cell r="AC56" t="e">
            <v>#N/A</v>
          </cell>
          <cell r="AD56" t="str">
            <v>0144-03</v>
          </cell>
          <cell r="AE56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57">
          <cell r="A57" t="str">
            <v>145-03</v>
          </cell>
          <cell r="B57">
            <v>4011</v>
          </cell>
          <cell r="C57" t="str">
            <v>DE.1.0.7.0</v>
          </cell>
          <cell r="D57" t="str">
            <v>204:444</v>
          </cell>
          <cell r="E57">
            <v>42585.381111111114</v>
          </cell>
          <cell r="F57">
            <v>42585.382337962961</v>
          </cell>
          <cell r="G57">
            <v>1</v>
          </cell>
          <cell r="H57" t="str">
            <v>204:233312</v>
          </cell>
          <cell r="I57">
            <v>42585.410381944443</v>
          </cell>
          <cell r="J57">
            <v>0</v>
          </cell>
          <cell r="K57" t="str">
            <v>4011/4012</v>
          </cell>
          <cell r="L57" t="str">
            <v>ACKERMAN</v>
          </cell>
          <cell r="M57">
            <v>2.8043981481459923E-2</v>
          </cell>
          <cell r="N57">
            <v>40.383333333302289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https://search-rtdc-monitor-bjffxe2xuh6vdkpspy63sjmuny.us-east-1.es.amazonaws.com/_plugin/kibana/#/discover/Steve-Slow-Train-Analysis-(2080s-and-2083s)?_g=(refreshInterval:(display:Off,section:0,value:0),time:(from:'2016-08-03 08:08:48-0600',mode:absolute,to:'2016-08-03 10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7" t="str">
            <v>N</v>
          </cell>
          <cell r="X57">
            <v>1</v>
          </cell>
          <cell r="Y57">
            <v>4.4400000000000002E-2</v>
          </cell>
          <cell r="Z57">
            <v>23.331199999999999</v>
          </cell>
          <cell r="AA57">
            <v>23.286799999999999</v>
          </cell>
          <cell r="AB57" t="e">
            <v>#N/A</v>
          </cell>
          <cell r="AC57" t="e">
            <v>#N/A</v>
          </cell>
          <cell r="AD57" t="str">
            <v>0145-03</v>
          </cell>
          <cell r="AE57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58">
          <cell r="A58" t="str">
            <v>146-03</v>
          </cell>
          <cell r="B58">
            <v>4012</v>
          </cell>
          <cell r="C58" t="str">
            <v>DE.1.0.7.0</v>
          </cell>
          <cell r="D58" t="str">
            <v>204:232982</v>
          </cell>
          <cell r="E58">
            <v>42585.417013888888</v>
          </cell>
          <cell r="F58">
            <v>42585.418078703704</v>
          </cell>
          <cell r="G58">
            <v>1</v>
          </cell>
          <cell r="H58" t="str">
            <v>204:134</v>
          </cell>
          <cell r="I58">
            <v>42585.454340277778</v>
          </cell>
          <cell r="J58">
            <v>0</v>
          </cell>
          <cell r="K58" t="str">
            <v>4011/4012</v>
          </cell>
          <cell r="L58" t="str">
            <v>ACKERMAN</v>
          </cell>
          <cell r="M58">
            <v>3.6261574074160308E-2</v>
          </cell>
          <cell r="N58">
            <v>52.216666666790843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https://search-rtdc-monitor-bjffxe2xuh6vdkpspy63sjmuny.us-east-1.es.amazonaws.com/_plugin/kibana/#/discover/Steve-Slow-Train-Analysis-(2080s-and-2083s)?_g=(refreshInterval:(display:Off,section:0,value:0),time:(from:'2016-08-03 09:00:30-0600',mode:absolute,to:'2016-08-03 11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8" t="str">
            <v>N</v>
          </cell>
          <cell r="X58">
            <v>1</v>
          </cell>
          <cell r="Y58">
            <v>23.298200000000001</v>
          </cell>
          <cell r="Z58">
            <v>1.34E-2</v>
          </cell>
          <cell r="AA58">
            <v>23.284800000000001</v>
          </cell>
          <cell r="AB58" t="e">
            <v>#N/A</v>
          </cell>
          <cell r="AC58" t="e">
            <v>#N/A</v>
          </cell>
          <cell r="AD58" t="str">
            <v>0146-03</v>
          </cell>
          <cell r="AE58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59">
          <cell r="A59" t="str">
            <v>147-03</v>
          </cell>
          <cell r="B59">
            <v>4044</v>
          </cell>
          <cell r="C59" t="str">
            <v>DE.1.0.7.0</v>
          </cell>
          <cell r="D59" t="str">
            <v>204:478</v>
          </cell>
          <cell r="E59">
            <v>42585.393460648149</v>
          </cell>
          <cell r="F59">
            <v>42585.394375000003</v>
          </cell>
          <cell r="G59">
            <v>1</v>
          </cell>
          <cell r="H59" t="str">
            <v>204:233293</v>
          </cell>
          <cell r="I59">
            <v>42585.428703703707</v>
          </cell>
          <cell r="J59">
            <v>0</v>
          </cell>
          <cell r="K59" t="str">
            <v>4043/4044</v>
          </cell>
          <cell r="L59" t="str">
            <v>STRICKLAND</v>
          </cell>
          <cell r="M59">
            <v>3.4328703703067731E-2</v>
          </cell>
          <cell r="N59">
            <v>49.433333332417533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https://search-rtdc-monitor-bjffxe2xuh6vdkpspy63sjmuny.us-east-1.es.amazonaws.com/_plugin/kibana/#/discover/Steve-Slow-Train-Analysis-(2080s-and-2083s)?_g=(refreshInterval:(display:Off,section:0,value:0),time:(from:'2016-08-03 08:26:35-0600',mode:absolute,to:'2016-08-03 11:17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9" t="str">
            <v>N</v>
          </cell>
          <cell r="X59">
            <v>1</v>
          </cell>
          <cell r="Y59">
            <v>4.7800000000000002E-2</v>
          </cell>
          <cell r="Z59">
            <v>23.3293</v>
          </cell>
          <cell r="AA59">
            <v>23.281500000000001</v>
          </cell>
          <cell r="AB59" t="e">
            <v>#N/A</v>
          </cell>
          <cell r="AC59" t="e">
            <v>#N/A</v>
          </cell>
          <cell r="AD59" t="str">
            <v>0147-03</v>
          </cell>
          <cell r="AE59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60">
          <cell r="A60" t="str">
            <v>148-03</v>
          </cell>
          <cell r="B60">
            <v>4043</v>
          </cell>
          <cell r="C60" t="str">
            <v>DE.1.0.7.0</v>
          </cell>
          <cell r="D60" t="str">
            <v>204:232979</v>
          </cell>
          <cell r="E60">
            <v>42585.432129629633</v>
          </cell>
          <cell r="F60">
            <v>42585.433298611111</v>
          </cell>
          <cell r="G60">
            <v>1</v>
          </cell>
          <cell r="H60" t="str">
            <v>204:132</v>
          </cell>
          <cell r="I60">
            <v>42585.464305555557</v>
          </cell>
          <cell r="J60">
            <v>2</v>
          </cell>
          <cell r="K60" t="str">
            <v>4043/4044</v>
          </cell>
          <cell r="L60" t="str">
            <v>STRICKLAND</v>
          </cell>
          <cell r="M60">
            <v>3.1006944445834961E-2</v>
          </cell>
          <cell r="N60">
            <v>44.650000002002344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https://search-rtdc-monitor-bjffxe2xuh6vdkpspy63sjmuny.us-east-1.es.amazonaws.com/_plugin/kibana/#/discover/Steve-Slow-Train-Analysis-(2080s-and-2083s)?_g=(refreshInterval:(display:Off,section:0,value:0),time:(from:'2016-08-03 09:22:16-0600',mode:absolute,to:'2016-08-03 12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0" t="str">
            <v>N</v>
          </cell>
          <cell r="X60">
            <v>1</v>
          </cell>
          <cell r="Y60">
            <v>23.297899999999998</v>
          </cell>
          <cell r="Z60">
            <v>1.32E-2</v>
          </cell>
          <cell r="AA60">
            <v>23.284699999999997</v>
          </cell>
          <cell r="AB60" t="e">
            <v>#N/A</v>
          </cell>
          <cell r="AC60" t="e">
            <v>#N/A</v>
          </cell>
          <cell r="AD60" t="str">
            <v>0148-03</v>
          </cell>
          <cell r="AE60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61">
          <cell r="A61" t="str">
            <v>149-03</v>
          </cell>
          <cell r="B61">
            <v>4042</v>
          </cell>
          <cell r="C61" t="str">
            <v>DE.1.0.7.0</v>
          </cell>
          <cell r="D61" t="str">
            <v>204:497</v>
          </cell>
          <cell r="E61">
            <v>42585.403090277781</v>
          </cell>
          <cell r="F61">
            <v>42585.404236111113</v>
          </cell>
          <cell r="G61">
            <v>1</v>
          </cell>
          <cell r="H61" t="str">
            <v>204:233320</v>
          </cell>
          <cell r="I61">
            <v>42585.433854166666</v>
          </cell>
          <cell r="J61">
            <v>0</v>
          </cell>
          <cell r="K61" t="str">
            <v>4041/4042</v>
          </cell>
          <cell r="L61" t="str">
            <v>SPECTOR</v>
          </cell>
          <cell r="M61">
            <v>2.9618055552418809E-2</v>
          </cell>
          <cell r="N61">
            <v>42.649999995483086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https://search-rtdc-monitor-bjffxe2xuh6vdkpspy63sjmuny.us-east-1.es.amazonaws.com/_plugin/kibana/#/discover/Steve-Slow-Train-Analysis-(2080s-and-2083s)?_g=(refreshInterval:(display:Off,section:0,value:0),time:(from:'2016-08-03 08:40:27-0600',mode:absolute,to:'2016-08-03 11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61" t="str">
            <v>N</v>
          </cell>
          <cell r="X61">
            <v>1</v>
          </cell>
          <cell r="Y61">
            <v>4.9700000000000001E-2</v>
          </cell>
          <cell r="Z61">
            <v>23.332000000000001</v>
          </cell>
          <cell r="AA61">
            <v>23.282299999999999</v>
          </cell>
          <cell r="AB61" t="e">
            <v>#N/A</v>
          </cell>
          <cell r="AC61" t="e">
            <v>#N/A</v>
          </cell>
          <cell r="AD61" t="str">
            <v>0149-03</v>
          </cell>
          <cell r="AE61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62">
          <cell r="A62" t="str">
            <v>150-03</v>
          </cell>
          <cell r="B62">
            <v>4041</v>
          </cell>
          <cell r="C62" t="str">
            <v>DE.1.0.7.0</v>
          </cell>
          <cell r="D62" t="str">
            <v>204:232984</v>
          </cell>
          <cell r="E62">
            <v>42585.442893518521</v>
          </cell>
          <cell r="F62">
            <v>42585.443877314814</v>
          </cell>
          <cell r="G62">
            <v>1</v>
          </cell>
          <cell r="H62" t="str">
            <v>204:156</v>
          </cell>
          <cell r="I62">
            <v>42585.472650462965</v>
          </cell>
          <cell r="J62">
            <v>0</v>
          </cell>
          <cell r="K62" t="str">
            <v>4041/4042</v>
          </cell>
          <cell r="L62" t="str">
            <v>SPECTOR</v>
          </cell>
          <cell r="M62">
            <v>2.8773148151230998E-2</v>
          </cell>
          <cell r="N62">
            <v>41.433333337772638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https://search-rtdc-monitor-bjffxe2xuh6vdkpspy63sjmuny.us-east-1.es.amazonaws.com/_plugin/kibana/#/discover/Steve-Slow-Train-Analysis-(2080s-and-2083s)?_g=(refreshInterval:(display:Off,section:0,value:0),time:(from:'2016-08-03 09:37:46-0600',mode:absolute,to:'2016-08-03 12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62" t="str">
            <v>N</v>
          </cell>
          <cell r="X62">
            <v>1</v>
          </cell>
          <cell r="Y62">
            <v>23.298400000000001</v>
          </cell>
          <cell r="Z62">
            <v>1.5599999999999999E-2</v>
          </cell>
          <cell r="AA62">
            <v>23.282800000000002</v>
          </cell>
          <cell r="AB62" t="e">
            <v>#N/A</v>
          </cell>
          <cell r="AC62" t="e">
            <v>#N/A</v>
          </cell>
          <cell r="AD62" t="str">
            <v>0150-03</v>
          </cell>
          <cell r="AE62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63">
          <cell r="A63" t="str">
            <v>151-03</v>
          </cell>
          <cell r="B63">
            <v>4025</v>
          </cell>
          <cell r="C63" t="str">
            <v>DE.1.0.7.0</v>
          </cell>
          <cell r="D63" t="str">
            <v>204:447</v>
          </cell>
          <cell r="E63">
            <v>42585.41369212963</v>
          </cell>
          <cell r="F63">
            <v>42585.414895833332</v>
          </cell>
          <cell r="G63">
            <v>1</v>
          </cell>
          <cell r="H63" t="str">
            <v>204:233332</v>
          </cell>
          <cell r="I63">
            <v>42585.442835648151</v>
          </cell>
          <cell r="J63">
            <v>0</v>
          </cell>
          <cell r="K63" t="str">
            <v>4025/4026</v>
          </cell>
          <cell r="L63" t="str">
            <v>HELVIE</v>
          </cell>
          <cell r="M63">
            <v>2.7939814819546882E-2</v>
          </cell>
          <cell r="N63">
            <v>40.23333334014751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https://search-rtdc-monitor-bjffxe2xuh6vdkpspy63sjmuny.us-east-1.es.amazonaws.com/_plugin/kibana/#/discover/Steve-Slow-Train-Analysis-(2080s-and-2083s)?_g=(refreshInterval:(display:Off,section:0,value:0),time:(from:'2016-08-03 08:55:43-0600',mode:absolute,to:'2016-08-03 11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3" t="str">
            <v>N</v>
          </cell>
          <cell r="X63">
            <v>1</v>
          </cell>
          <cell r="Y63">
            <v>4.4699999999999997E-2</v>
          </cell>
          <cell r="Z63">
            <v>23.333200000000001</v>
          </cell>
          <cell r="AA63">
            <v>23.288500000000003</v>
          </cell>
          <cell r="AB63" t="e">
            <v>#N/A</v>
          </cell>
          <cell r="AC63" t="e">
            <v>#N/A</v>
          </cell>
          <cell r="AD63" t="str">
            <v>0151-03</v>
          </cell>
          <cell r="AE6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64">
          <cell r="A64" t="str">
            <v>152-03</v>
          </cell>
          <cell r="B64">
            <v>4026</v>
          </cell>
          <cell r="C64" t="str">
            <v>DE.1.0.7.0</v>
          </cell>
          <cell r="D64" t="str">
            <v>204:233000</v>
          </cell>
          <cell r="E64">
            <v>42585.449143518519</v>
          </cell>
          <cell r="F64">
            <v>42585.449988425928</v>
          </cell>
          <cell r="G64">
            <v>1</v>
          </cell>
          <cell r="H64" t="str">
            <v>204:158</v>
          </cell>
          <cell r="I64">
            <v>42585.481550925928</v>
          </cell>
          <cell r="J64">
            <v>0</v>
          </cell>
          <cell r="K64" t="str">
            <v>4025/4026</v>
          </cell>
          <cell r="L64" t="str">
            <v>HELVIE</v>
          </cell>
          <cell r="M64">
            <v>3.1562500000291038E-2</v>
          </cell>
          <cell r="N64">
            <v>45.450000000419095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https://search-rtdc-monitor-bjffxe2xuh6vdkpspy63sjmuny.us-east-1.es.amazonaws.com/_plugin/kibana/#/discover/Steve-Slow-Train-Analysis-(2080s-and-2083s)?_g=(refreshInterval:(display:Off,section:0,value:0),time:(from:'2016-08-03 09:46:46-0600',mode:absolute,to:'2016-08-03 12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4" t="str">
            <v>N</v>
          </cell>
          <cell r="X64">
            <v>1</v>
          </cell>
          <cell r="Y64">
            <v>23.3</v>
          </cell>
          <cell r="Z64">
            <v>1.5800000000000002E-2</v>
          </cell>
          <cell r="AA64">
            <v>23.284200000000002</v>
          </cell>
          <cell r="AB64" t="e">
            <v>#N/A</v>
          </cell>
          <cell r="AC64" t="e">
            <v>#N/A</v>
          </cell>
          <cell r="AD64" t="str">
            <v>0152-03</v>
          </cell>
          <cell r="AE6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65">
          <cell r="A65" t="str">
            <v>153-03</v>
          </cell>
          <cell r="B65">
            <v>4038</v>
          </cell>
          <cell r="C65" t="str">
            <v>DE.1.0.7.0</v>
          </cell>
          <cell r="D65" t="str">
            <v>204:458</v>
          </cell>
          <cell r="E65">
            <v>42585.42560185185</v>
          </cell>
          <cell r="F65">
            <v>42585.426469907405</v>
          </cell>
          <cell r="G65">
            <v>1</v>
          </cell>
          <cell r="H65" t="str">
            <v>204:233303</v>
          </cell>
          <cell r="I65">
            <v>42585.451932870368</v>
          </cell>
          <cell r="J65">
            <v>0</v>
          </cell>
          <cell r="K65" t="str">
            <v>4037/4038</v>
          </cell>
          <cell r="L65" t="str">
            <v>ROCHA</v>
          </cell>
          <cell r="M65">
            <v>2.5462962963501923E-2</v>
          </cell>
          <cell r="N65">
            <v>36.666666667442769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https://search-rtdc-monitor-bjffxe2xuh6vdkpspy63sjmuny.us-east-1.es.amazonaws.com/_plugin/kibana/#/discover/Steve-Slow-Train-Analysis-(2080s-and-2083s)?_g=(refreshInterval:(display:Off,section:0,value:0),time:(from:'2016-08-03 09:12:52-0600',mode:absolute,to:'2016-08-03 11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4.58E-2</v>
          </cell>
          <cell r="Z65">
            <v>23.330300000000001</v>
          </cell>
          <cell r="AA65">
            <v>23.284500000000001</v>
          </cell>
          <cell r="AB65" t="e">
            <v>#N/A</v>
          </cell>
          <cell r="AC65" t="e">
            <v>#N/A</v>
          </cell>
          <cell r="AD65" t="str">
            <v>0153-03</v>
          </cell>
          <cell r="AE65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66">
          <cell r="A66" t="str">
            <v>154-03</v>
          </cell>
          <cell r="B66">
            <v>4037</v>
          </cell>
          <cell r="C66" t="str">
            <v>DE.1.0.7.0</v>
          </cell>
          <cell r="D66" t="str">
            <v>204:232978</v>
          </cell>
          <cell r="E66">
            <v>42585.463379629633</v>
          </cell>
          <cell r="F66">
            <v>42585.464641203704</v>
          </cell>
          <cell r="G66">
            <v>1</v>
          </cell>
          <cell r="H66" t="str">
            <v>204:154</v>
          </cell>
          <cell r="I66">
            <v>42585.4921875</v>
          </cell>
          <cell r="J66">
            <v>0</v>
          </cell>
          <cell r="K66" t="str">
            <v>4037/4038</v>
          </cell>
          <cell r="L66" t="str">
            <v>ROCHA</v>
          </cell>
          <cell r="M66">
            <v>2.7546296296350192E-2</v>
          </cell>
          <cell r="N66">
            <v>39.666666666744277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https://search-rtdc-monitor-bjffxe2xuh6vdkpspy63sjmuny.us-east-1.es.amazonaws.com/_plugin/kibana/#/discover/Steve-Slow-Train-Analysis-(2080s-and-2083s)?_g=(refreshInterval:(display:Off,section:0,value:0),time:(from:'2016-08-03 10:07:16-0600',mode:absolute,to:'2016-08-03 12:48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23.297799999999999</v>
          </cell>
          <cell r="Z66">
            <v>1.54E-2</v>
          </cell>
          <cell r="AA66">
            <v>23.282399999999999</v>
          </cell>
          <cell r="AB66" t="e">
            <v>#N/A</v>
          </cell>
          <cell r="AC66" t="e">
            <v>#N/A</v>
          </cell>
          <cell r="AD66" t="str">
            <v>0154-03</v>
          </cell>
          <cell r="AE66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67">
          <cell r="A67" t="str">
            <v>155-03</v>
          </cell>
          <cell r="B67">
            <v>4018</v>
          </cell>
          <cell r="C67" t="str">
            <v>DE.1.0.7.0</v>
          </cell>
          <cell r="D67" t="str">
            <v>204:460</v>
          </cell>
          <cell r="E67">
            <v>42585.436712962961</v>
          </cell>
          <cell r="F67">
            <v>42585.438449074078</v>
          </cell>
          <cell r="G67">
            <v>2</v>
          </cell>
          <cell r="H67" t="str">
            <v>204:233304</v>
          </cell>
          <cell r="I67">
            <v>42585.463333333333</v>
          </cell>
          <cell r="J67">
            <v>0</v>
          </cell>
          <cell r="K67" t="str">
            <v>4017/4018</v>
          </cell>
          <cell r="L67" t="str">
            <v>STARKS</v>
          </cell>
          <cell r="M67">
            <v>2.488425925548654E-2</v>
          </cell>
          <cell r="N67">
            <v>35.833333327900618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https://search-rtdc-monitor-bjffxe2xuh6vdkpspy63sjmuny.us-east-1.es.amazonaws.com/_plugin/kibana/#/discover/Steve-Slow-Train-Analysis-(2080s-and-2083s)?_g=(refreshInterval:(display:Off,section:0,value:0),time:(from:'2016-08-03 09:28:52-0600',mode:absolute,to:'2016-08-03 12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7" t="str">
            <v>N</v>
          </cell>
          <cell r="X67">
            <v>1</v>
          </cell>
          <cell r="Y67">
            <v>4.5999999999999999E-2</v>
          </cell>
          <cell r="Z67">
            <v>23.330400000000001</v>
          </cell>
          <cell r="AA67">
            <v>23.284400000000002</v>
          </cell>
          <cell r="AB67" t="e">
            <v>#N/A</v>
          </cell>
          <cell r="AC67" t="e">
            <v>#N/A</v>
          </cell>
          <cell r="AD67" t="str">
            <v>0155-03</v>
          </cell>
          <cell r="AE67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68">
          <cell r="A68" t="str">
            <v>156-03</v>
          </cell>
          <cell r="B68">
            <v>4017</v>
          </cell>
          <cell r="C68" t="str">
            <v>DE.1.0.7.0</v>
          </cell>
          <cell r="D68" t="str">
            <v>204:232977</v>
          </cell>
          <cell r="E68">
            <v>42585.474861111114</v>
          </cell>
          <cell r="F68">
            <v>42585.476041666669</v>
          </cell>
          <cell r="G68">
            <v>1</v>
          </cell>
          <cell r="H68" t="str">
            <v>204:154</v>
          </cell>
          <cell r="I68">
            <v>42585.503159722219</v>
          </cell>
          <cell r="J68">
            <v>0</v>
          </cell>
          <cell r="K68" t="str">
            <v>4017/4018</v>
          </cell>
          <cell r="L68" t="str">
            <v>STARKS</v>
          </cell>
          <cell r="M68">
            <v>2.7118055550090503E-2</v>
          </cell>
          <cell r="N68">
            <v>39.049999992130324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https://search-rtdc-monitor-bjffxe2xuh6vdkpspy63sjmuny.us-east-1.es.amazonaws.com/_plugin/kibana/#/discover/Steve-Slow-Train-Analysis-(2080s-and-2083s)?_g=(refreshInterval:(display:Off,section:0,value:0),time:(from:'2016-08-03 10:23:48-0600',mode:absolute,to:'2016-08-03 13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8" t="str">
            <v>N</v>
          </cell>
          <cell r="X68">
            <v>1</v>
          </cell>
          <cell r="Y68">
            <v>23.297699999999999</v>
          </cell>
          <cell r="Z68">
            <v>1.54E-2</v>
          </cell>
          <cell r="AA68">
            <v>23.282299999999999</v>
          </cell>
          <cell r="AB68" t="e">
            <v>#N/A</v>
          </cell>
          <cell r="AC68" t="e">
            <v>#N/A</v>
          </cell>
          <cell r="AD68" t="str">
            <v>0156-03</v>
          </cell>
          <cell r="AE68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69">
          <cell r="A69" t="str">
            <v>157-03</v>
          </cell>
          <cell r="B69">
            <v>4014</v>
          </cell>
          <cell r="C69" t="str">
            <v>DE.1.0.7.0</v>
          </cell>
          <cell r="D69" t="str">
            <v>204:446</v>
          </cell>
          <cell r="E69">
            <v>42585.445034722223</v>
          </cell>
          <cell r="F69">
            <v>42585.446122685185</v>
          </cell>
          <cell r="G69">
            <v>1</v>
          </cell>
          <cell r="H69" t="str">
            <v>204:233293</v>
          </cell>
          <cell r="I69">
            <v>42585.472685185188</v>
          </cell>
          <cell r="J69">
            <v>0</v>
          </cell>
          <cell r="K69" t="str">
            <v>4013/4014</v>
          </cell>
          <cell r="L69" t="str">
            <v>BRANNON</v>
          </cell>
          <cell r="M69">
            <v>2.6562500002910383E-2</v>
          </cell>
          <cell r="N69">
            <v>38.250000004190952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https://search-rtdc-monitor-bjffxe2xuh6vdkpspy63sjmuny.us-east-1.es.amazonaws.com/_plugin/kibana/#/discover/Steve-Slow-Train-Analysis-(2080s-and-2083s)?_g=(refreshInterval:(display:Off,section:0,value:0),time:(from:'2016-08-03 09:40:51-0600',mode:absolute,to:'2016-08-03 12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9" t="str">
            <v>N</v>
          </cell>
          <cell r="X69">
            <v>1</v>
          </cell>
          <cell r="Y69">
            <v>4.4600000000000001E-2</v>
          </cell>
          <cell r="Z69">
            <v>23.3293</v>
          </cell>
          <cell r="AA69">
            <v>23.284700000000001</v>
          </cell>
          <cell r="AB69" t="e">
            <v>#N/A</v>
          </cell>
          <cell r="AC69" t="e">
            <v>#N/A</v>
          </cell>
          <cell r="AD69" t="str">
            <v>0157-03</v>
          </cell>
          <cell r="AE6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70">
          <cell r="A70" t="str">
            <v>158-03</v>
          </cell>
          <cell r="B70">
            <v>4013</v>
          </cell>
          <cell r="C70" t="str">
            <v>DE.1.0.7.0</v>
          </cell>
          <cell r="D70" t="str">
            <v>204:232977</v>
          </cell>
          <cell r="E70">
            <v>42585.479560185187</v>
          </cell>
          <cell r="F70">
            <v>42585.480740740742</v>
          </cell>
          <cell r="G70">
            <v>1</v>
          </cell>
          <cell r="H70" t="str">
            <v>204:167</v>
          </cell>
          <cell r="I70">
            <v>42585.514999999999</v>
          </cell>
          <cell r="J70">
            <v>0</v>
          </cell>
          <cell r="K70" t="str">
            <v>4013/4014</v>
          </cell>
          <cell r="L70" t="str">
            <v>BRANNON</v>
          </cell>
          <cell r="M70">
            <v>3.4259259256941732E-2</v>
          </cell>
          <cell r="N70">
            <v>49.333333329996094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https://search-rtdc-monitor-bjffxe2xuh6vdkpspy63sjmuny.us-east-1.es.amazonaws.com/_plugin/kibana/#/discover/Steve-Slow-Train-Analysis-(2080s-and-2083s)?_g=(refreshInterval:(display:Off,section:0,value:0),time:(from:'2016-08-03 10:30:34-0600',mode:absolute,to:'2016-08-03 13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0" t="str">
            <v>N</v>
          </cell>
          <cell r="X70">
            <v>1</v>
          </cell>
          <cell r="Y70">
            <v>23.297699999999999</v>
          </cell>
          <cell r="Z70">
            <v>1.67E-2</v>
          </cell>
          <cell r="AA70">
            <v>23.280999999999999</v>
          </cell>
          <cell r="AB70" t="e">
            <v>#N/A</v>
          </cell>
          <cell r="AC70" t="e">
            <v>#N/A</v>
          </cell>
          <cell r="AD70" t="str">
            <v>0158-03</v>
          </cell>
          <cell r="AE7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71">
          <cell r="A71" t="str">
            <v>159-03</v>
          </cell>
          <cell r="B71">
            <v>4011</v>
          </cell>
          <cell r="C71" t="str">
            <v>DE.1.0.7.0</v>
          </cell>
          <cell r="D71" t="str">
            <v>204:437</v>
          </cell>
          <cell r="E71">
            <v>42585.455833333333</v>
          </cell>
          <cell r="F71">
            <v>42585.456932870373</v>
          </cell>
          <cell r="G71">
            <v>1</v>
          </cell>
          <cell r="H71" t="str">
            <v>204:233270</v>
          </cell>
          <cell r="I71">
            <v>42585.484918981485</v>
          </cell>
          <cell r="J71">
            <v>0</v>
          </cell>
          <cell r="K71" t="str">
            <v>4011/4012</v>
          </cell>
          <cell r="L71" t="str">
            <v>OUN</v>
          </cell>
          <cell r="M71">
            <v>2.7986111112113576E-2</v>
          </cell>
          <cell r="N71">
            <v>40.30000000144355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https://search-rtdc-monitor-bjffxe2xuh6vdkpspy63sjmuny.us-east-1.es.amazonaws.com/_plugin/kibana/#/discover/Steve-Slow-Train-Analysis-(2080s-and-2083s)?_g=(refreshInterval:(display:Off,section:0,value:0),time:(from:'2016-08-03 09:56:24-0600',mode:absolute,to:'2016-08-03 12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1" t="str">
            <v>N</v>
          </cell>
          <cell r="X71">
            <v>1</v>
          </cell>
          <cell r="Y71">
            <v>4.3700000000000003E-2</v>
          </cell>
          <cell r="Z71">
            <v>23.327000000000002</v>
          </cell>
          <cell r="AA71">
            <v>23.283300000000001</v>
          </cell>
          <cell r="AB71" t="e">
            <v>#N/A</v>
          </cell>
          <cell r="AC71" t="e">
            <v>#N/A</v>
          </cell>
          <cell r="AD71" t="str">
            <v>0159-03</v>
          </cell>
          <cell r="AE7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72">
          <cell r="A72" t="str">
            <v>160-03</v>
          </cell>
          <cell r="B72">
            <v>4012</v>
          </cell>
          <cell r="C72" t="str">
            <v>DE.1.0.7.0</v>
          </cell>
          <cell r="D72" t="str">
            <v>204:232985</v>
          </cell>
          <cell r="E72">
            <v>42585.490416666667</v>
          </cell>
          <cell r="F72">
            <v>42585.491342592592</v>
          </cell>
          <cell r="G72">
            <v>1</v>
          </cell>
          <cell r="H72" t="str">
            <v>204:132</v>
          </cell>
          <cell r="I72">
            <v>42585.523958333331</v>
          </cell>
          <cell r="J72">
            <v>0</v>
          </cell>
          <cell r="K72" t="str">
            <v>4011/4012</v>
          </cell>
          <cell r="L72" t="str">
            <v>OUN</v>
          </cell>
          <cell r="M72">
            <v>3.2615740739856847E-2</v>
          </cell>
          <cell r="N72">
            <v>46.966666665393859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https://search-rtdc-monitor-bjffxe2xuh6vdkpspy63sjmuny.us-east-1.es.amazonaws.com/_plugin/kibana/#/discover/Steve-Slow-Train-Analysis-(2080s-and-2083s)?_g=(refreshInterval:(display:Off,section:0,value:0),time:(from:'2016-08-03 10:46:12-0600',mode:absolute,to:'2016-08-03 13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2" t="str">
            <v>N</v>
          </cell>
          <cell r="X72">
            <v>1</v>
          </cell>
          <cell r="Y72">
            <v>23.298500000000001</v>
          </cell>
          <cell r="Z72">
            <v>1.32E-2</v>
          </cell>
          <cell r="AA72">
            <v>23.285299999999999</v>
          </cell>
          <cell r="AB72" t="e">
            <v>#N/A</v>
          </cell>
          <cell r="AC72" t="e">
            <v>#N/A</v>
          </cell>
          <cell r="AD72" t="str">
            <v>0160-03</v>
          </cell>
          <cell r="AE7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73">
          <cell r="A73" t="str">
            <v>161-03</v>
          </cell>
          <cell r="B73">
            <v>4044</v>
          </cell>
          <cell r="C73" t="str">
            <v>DE.1.0.7.0</v>
          </cell>
          <cell r="D73" t="str">
            <v>204:455</v>
          </cell>
          <cell r="E73">
            <v>42585.465717592589</v>
          </cell>
          <cell r="F73">
            <v>42585.466585648152</v>
          </cell>
          <cell r="G73">
            <v>1</v>
          </cell>
          <cell r="H73" t="str">
            <v>204:233303</v>
          </cell>
          <cell r="I73">
            <v>42585.494756944441</v>
          </cell>
          <cell r="J73">
            <v>0</v>
          </cell>
          <cell r="K73" t="str">
            <v>4043/4044</v>
          </cell>
          <cell r="L73" t="str">
            <v>BARTLETT</v>
          </cell>
          <cell r="M73">
            <v>2.8171296289656311E-2</v>
          </cell>
          <cell r="N73">
            <v>40.566666657105088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https://search-rtdc-monitor-bjffxe2xuh6vdkpspy63sjmuny.us-east-1.es.amazonaws.com/_plugin/kibana/#/discover/Steve-Slow-Train-Analysis-(2080s-and-2083s)?_g=(refreshInterval:(display:Off,section:0,value:0),time:(from:'2016-08-03 10:10:38-0600',mode:absolute,to:'2016-08-03 12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3" t="str">
            <v>N</v>
          </cell>
          <cell r="X73">
            <v>1</v>
          </cell>
          <cell r="Y73">
            <v>4.5499999999999999E-2</v>
          </cell>
          <cell r="Z73">
            <v>23.330300000000001</v>
          </cell>
          <cell r="AA73">
            <v>23.284800000000001</v>
          </cell>
          <cell r="AB73" t="e">
            <v>#N/A</v>
          </cell>
          <cell r="AC73" t="e">
            <v>#N/A</v>
          </cell>
          <cell r="AD73" t="str">
            <v>0161-03</v>
          </cell>
          <cell r="AE7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74">
          <cell r="A74" t="str">
            <v>162-03</v>
          </cell>
          <cell r="B74">
            <v>4043</v>
          </cell>
          <cell r="C74" t="str">
            <v>DE.1.0.7.0</v>
          </cell>
          <cell r="D74" t="str">
            <v>204:232977</v>
          </cell>
          <cell r="E74">
            <v>42585.501192129632</v>
          </cell>
          <cell r="F74">
            <v>42585.503391203703</v>
          </cell>
          <cell r="G74">
            <v>3</v>
          </cell>
          <cell r="H74" t="str">
            <v>204:141</v>
          </cell>
          <cell r="I74">
            <v>42585.535416666666</v>
          </cell>
          <cell r="J74">
            <v>0</v>
          </cell>
          <cell r="K74" t="str">
            <v>4043/4044</v>
          </cell>
          <cell r="L74" t="str">
            <v>BARTLETT</v>
          </cell>
          <cell r="M74">
            <v>3.202546296233777E-2</v>
          </cell>
          <cell r="N74">
            <v>46.116666665766388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https://search-rtdc-monitor-bjffxe2xuh6vdkpspy63sjmuny.us-east-1.es.amazonaws.com/_plugin/kibana/#/discover/Steve-Slow-Train-Analysis-(2080s-and-2083s)?_g=(refreshInterval:(display:Off,section:0,value:0),time:(from:'2016-08-03 11:01:43-0600',mode:absolute,to:'2016-08-03 13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1.41E-2</v>
          </cell>
          <cell r="AA74">
            <v>23.2836</v>
          </cell>
          <cell r="AB74" t="e">
            <v>#N/A</v>
          </cell>
          <cell r="AC74" t="e">
            <v>#N/A</v>
          </cell>
          <cell r="AD74" t="str">
            <v>0162-03</v>
          </cell>
          <cell r="AE7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75">
          <cell r="A75" t="str">
            <v>163-03</v>
          </cell>
          <cell r="B75">
            <v>4042</v>
          </cell>
          <cell r="C75" t="str">
            <v>DE.1.0.7.0</v>
          </cell>
          <cell r="D75" t="str">
            <v>204:440</v>
          </cell>
          <cell r="E75">
            <v>42585.474560185183</v>
          </cell>
          <cell r="F75">
            <v>42585.475787037038</v>
          </cell>
          <cell r="G75">
            <v>1</v>
          </cell>
          <cell r="H75" t="str">
            <v>204:233302</v>
          </cell>
          <cell r="I75">
            <v>42585.504907407405</v>
          </cell>
          <cell r="J75">
            <v>1</v>
          </cell>
          <cell r="K75" t="str">
            <v>4041/4042</v>
          </cell>
          <cell r="L75" t="str">
            <v>KILLION</v>
          </cell>
          <cell r="M75">
            <v>2.9120370367309079E-2</v>
          </cell>
          <cell r="N75">
            <v>41.933333328925073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https://search-rtdc-monitor-bjffxe2xuh6vdkpspy63sjmuny.us-east-1.es.amazonaws.com/_plugin/kibana/#/discover/Steve-Slow-Train-Analysis-(2080s-and-2083s)?_g=(refreshInterval:(display:Off,section:0,value:0),time:(from:'2016-08-03 10:23:22-0600',mode:absolute,to:'2016-08-03 13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75" t="str">
            <v>N</v>
          </cell>
          <cell r="X75">
            <v>1</v>
          </cell>
          <cell r="Y75">
            <v>4.3999999999999997E-2</v>
          </cell>
          <cell r="Z75">
            <v>23.330200000000001</v>
          </cell>
          <cell r="AA75">
            <v>23.286200000000001</v>
          </cell>
          <cell r="AB75" t="e">
            <v>#N/A</v>
          </cell>
          <cell r="AC75" t="e">
            <v>#N/A</v>
          </cell>
          <cell r="AD75" t="str">
            <v>0163-03</v>
          </cell>
          <cell r="AE75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76">
          <cell r="A76" t="str">
            <v>164-03</v>
          </cell>
          <cell r="B76">
            <v>4041</v>
          </cell>
          <cell r="C76" t="str">
            <v>DE.1.0.7.0</v>
          </cell>
          <cell r="D76" t="str">
            <v>204:232979</v>
          </cell>
          <cell r="E76">
            <v>42585.511273148149</v>
          </cell>
          <cell r="F76">
            <v>42585.512615740743</v>
          </cell>
          <cell r="G76">
            <v>1</v>
          </cell>
          <cell r="H76" t="str">
            <v>204:4634</v>
          </cell>
          <cell r="I76">
            <v>42585.545358796298</v>
          </cell>
          <cell r="J76">
            <v>3</v>
          </cell>
          <cell r="K76" t="str">
            <v>4041/4042</v>
          </cell>
          <cell r="L76" t="str">
            <v>KILLION</v>
          </cell>
          <cell r="M76">
            <v>3.2743055555329192E-2</v>
          </cell>
          <cell r="N76">
            <v>47.149999999674037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76" t="str">
            <v>Y</v>
          </cell>
          <cell r="X76">
            <v>1</v>
          </cell>
          <cell r="Y76">
            <v>23.297899999999998</v>
          </cell>
          <cell r="Z76">
            <v>0.46339999999999998</v>
          </cell>
          <cell r="AA76">
            <v>22.834499999999998</v>
          </cell>
          <cell r="AB76" t="e">
            <v>#N/A</v>
          </cell>
          <cell r="AC76" t="e">
            <v>#N/A</v>
          </cell>
          <cell r="AD76" t="str">
            <v>0164-03</v>
          </cell>
          <cell r="AE76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77">
          <cell r="A77" t="str">
            <v>165-03</v>
          </cell>
          <cell r="B77">
            <v>4025</v>
          </cell>
          <cell r="C77" t="str">
            <v>DE.1.0.7.0</v>
          </cell>
          <cell r="D77" t="str">
            <v>204:462</v>
          </cell>
          <cell r="E77">
            <v>42585.486157407409</v>
          </cell>
          <cell r="F77">
            <v>42585.487210648149</v>
          </cell>
          <cell r="G77">
            <v>1</v>
          </cell>
          <cell r="H77" t="str">
            <v>204:233301</v>
          </cell>
          <cell r="I77">
            <v>42585.514525462961</v>
          </cell>
          <cell r="J77">
            <v>0</v>
          </cell>
          <cell r="K77" t="str">
            <v>4025/4026</v>
          </cell>
          <cell r="L77" t="str">
            <v>REBOLETTI</v>
          </cell>
          <cell r="M77">
            <v>2.7314814811688848E-2</v>
          </cell>
          <cell r="N77">
            <v>39.333333328831941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https://search-rtdc-monitor-bjffxe2xuh6vdkpspy63sjmuny.us-east-1.es.amazonaws.com/_plugin/kibana/#/discover/Steve-Slow-Train-Analysis-(2080s-and-2083s)?_g=(refreshInterval:(display:Off,section:0,value:0),time:(from:'2016-08-03 10:40:04-0600',mode:absolute,to:'2016-08-03 13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4.6199999999999998E-2</v>
          </cell>
          <cell r="Z77">
            <v>23.330100000000002</v>
          </cell>
          <cell r="AA77">
            <v>23.283900000000003</v>
          </cell>
          <cell r="AB77" t="e">
            <v>#N/A</v>
          </cell>
          <cell r="AC77" t="e">
            <v>#N/A</v>
          </cell>
          <cell r="AD77" t="str">
            <v>0165-03</v>
          </cell>
          <cell r="AE7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78">
          <cell r="A78" t="str">
            <v>166-03</v>
          </cell>
          <cell r="B78">
            <v>4026</v>
          </cell>
          <cell r="C78" t="str">
            <v>DE.1.0.7.0</v>
          </cell>
          <cell r="D78" t="str">
            <v>204:232988</v>
          </cell>
          <cell r="E78">
            <v>42585.523668981485</v>
          </cell>
          <cell r="F78">
            <v>42585.524606481478</v>
          </cell>
          <cell r="G78">
            <v>1</v>
          </cell>
          <cell r="H78" t="str">
            <v>204:2969</v>
          </cell>
          <cell r="I78">
            <v>42585.555949074071</v>
          </cell>
          <cell r="J78">
            <v>1</v>
          </cell>
          <cell r="K78" t="str">
            <v>4025/4026</v>
          </cell>
          <cell r="L78" t="str">
            <v>REBOLETTI</v>
          </cell>
          <cell r="M78">
            <v>3.1342592592409346E-2</v>
          </cell>
          <cell r="N78">
            <v>45.133333333069459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https://search-rtdc-monitor-bjffxe2xuh6vdkpspy63sjmuny.us-east-1.es.amazonaws.com/_plugin/kibana/#/discover/Steve-Slow-Train-Analysis-(2080s-and-2083s)?_g=(refreshInterval:(display:Off,section:0,value:0),time:(from:'2016-08-03 11:34:05-0600',mode:absolute,to:'2016-08-03 14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23.2988</v>
          </cell>
          <cell r="Z78">
            <v>0.2969</v>
          </cell>
          <cell r="AA78">
            <v>23.001899999999999</v>
          </cell>
          <cell r="AB78" t="e">
            <v>#N/A</v>
          </cell>
          <cell r="AC78" t="e">
            <v>#N/A</v>
          </cell>
          <cell r="AD78" t="str">
            <v>0166-03</v>
          </cell>
          <cell r="AE7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79">
          <cell r="A79" t="str">
            <v>167-03</v>
          </cell>
          <cell r="B79">
            <v>4038</v>
          </cell>
          <cell r="C79" t="str">
            <v>DE.1.0.7.0</v>
          </cell>
          <cell r="D79" t="str">
            <v>204:477</v>
          </cell>
          <cell r="E79">
            <v>42585.495243055557</v>
          </cell>
          <cell r="F79">
            <v>42585.496967592589</v>
          </cell>
          <cell r="G79">
            <v>2</v>
          </cell>
          <cell r="H79" t="str">
            <v>204:233366</v>
          </cell>
          <cell r="I79">
            <v>42585.525787037041</v>
          </cell>
          <cell r="J79">
            <v>1</v>
          </cell>
          <cell r="K79" t="str">
            <v>4037/4038</v>
          </cell>
          <cell r="L79" t="str">
            <v>STORY</v>
          </cell>
          <cell r="M79">
            <v>2.881944445107365E-2</v>
          </cell>
          <cell r="N79">
            <v>41.500000009546056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https://search-rtdc-monitor-bjffxe2xuh6vdkpspy63sjmuny.us-east-1.es.amazonaws.com/_plugin/kibana/#/discover/Steve-Slow-Train-Analysis-(2080s-and-2083s)?_g=(refreshInterval:(display:Off,section:0,value:0),time:(from:'2016-08-03 10:53:09-0600',mode:absolute,to:'2016-08-03 13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4.7699999999999999E-2</v>
          </cell>
          <cell r="Z79">
            <v>23.336600000000001</v>
          </cell>
          <cell r="AA79">
            <v>23.288900000000002</v>
          </cell>
          <cell r="AB79" t="e">
            <v>#N/A</v>
          </cell>
          <cell r="AC79" t="e">
            <v>#N/A</v>
          </cell>
          <cell r="AD79" t="str">
            <v>0167-03</v>
          </cell>
          <cell r="AE79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80">
          <cell r="A80" t="str">
            <v>168-03</v>
          </cell>
          <cell r="B80">
            <v>4037</v>
          </cell>
          <cell r="C80" t="str">
            <v>DE.1.0.7.0</v>
          </cell>
          <cell r="D80" t="str">
            <v>204:233047</v>
          </cell>
          <cell r="E80">
            <v>42585.5309837963</v>
          </cell>
          <cell r="F80">
            <v>42585.532418981478</v>
          </cell>
          <cell r="G80">
            <v>2</v>
          </cell>
          <cell r="H80" t="str">
            <v>204:242</v>
          </cell>
          <cell r="I80">
            <v>42585.566817129627</v>
          </cell>
          <cell r="J80">
            <v>2</v>
          </cell>
          <cell r="K80" t="str">
            <v>4037/4038</v>
          </cell>
          <cell r="L80" t="str">
            <v>STORY</v>
          </cell>
          <cell r="M80">
            <v>3.439814814919373E-2</v>
          </cell>
          <cell r="N80">
            <v>49.533333334838971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https://search-rtdc-monitor-bjffxe2xuh6vdkpspy63sjmuny.us-east-1.es.amazonaws.com/_plugin/kibana/#/discover/Steve-Slow-Train-Analysis-(2080s-and-2083s)?_g=(refreshInterval:(display:Off,section:0,value:0),time:(from:'2016-08-03 11:44:37-0600',mode:absolute,to:'2016-08-03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23.3047</v>
          </cell>
          <cell r="Z80">
            <v>2.4199999999999999E-2</v>
          </cell>
          <cell r="AA80">
            <v>23.2805</v>
          </cell>
          <cell r="AB80">
            <v>63309</v>
          </cell>
          <cell r="AC80" t="str">
            <v>GRADE CROSSING</v>
          </cell>
          <cell r="AD80" t="str">
            <v>0168-03</v>
          </cell>
          <cell r="AE80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81">
          <cell r="A81" t="str">
            <v>169-03</v>
          </cell>
          <cell r="B81">
            <v>4018</v>
          </cell>
          <cell r="C81" t="str">
            <v>DE.1.0.7.0</v>
          </cell>
          <cell r="D81" t="str">
            <v>204:457</v>
          </cell>
          <cell r="E81">
            <v>42585.509837962964</v>
          </cell>
          <cell r="F81">
            <v>42585.510821759257</v>
          </cell>
          <cell r="G81">
            <v>1</v>
          </cell>
          <cell r="H81" t="str">
            <v>204:233301</v>
          </cell>
          <cell r="I81">
            <v>42585.536238425928</v>
          </cell>
          <cell r="J81">
            <v>0</v>
          </cell>
          <cell r="K81" t="str">
            <v>4017/4018</v>
          </cell>
          <cell r="L81" t="str">
            <v>BRUDER</v>
          </cell>
          <cell r="M81">
            <v>2.5416666670935228E-2</v>
          </cell>
          <cell r="N81">
            <v>36.600000006146729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https://search-rtdc-monitor-bjffxe2xuh6vdkpspy63sjmuny.us-east-1.es.amazonaws.com/_plugin/kibana/#/discover/Steve-Slow-Train-Analysis-(2080s-and-2083s)?_g=(refreshInterval:(display:Off,section:0,value:0),time:(from:'2016-08-03 11:14:10-0600',mode:absolute,to:'2016-08-03 13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1" t="str">
            <v>N</v>
          </cell>
          <cell r="X81">
            <v>1</v>
          </cell>
          <cell r="Y81">
            <v>4.5699999999999998E-2</v>
          </cell>
          <cell r="Z81">
            <v>23.330100000000002</v>
          </cell>
          <cell r="AA81">
            <v>23.284400000000002</v>
          </cell>
          <cell r="AB81" t="e">
            <v>#N/A</v>
          </cell>
          <cell r="AC81" t="e">
            <v>#N/A</v>
          </cell>
          <cell r="AD81" t="str">
            <v>0169-03</v>
          </cell>
          <cell r="AE81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82">
          <cell r="A82" t="str">
            <v>170-03</v>
          </cell>
          <cell r="B82">
            <v>4017</v>
          </cell>
          <cell r="C82" t="str">
            <v>DE.1.0.7.0</v>
          </cell>
          <cell r="D82" t="str">
            <v>204:232975</v>
          </cell>
          <cell r="E82">
            <v>42585.54420138889</v>
          </cell>
          <cell r="F82">
            <v>42585.545300925929</v>
          </cell>
          <cell r="G82">
            <v>1</v>
          </cell>
          <cell r="H82" t="str">
            <v>204:145</v>
          </cell>
          <cell r="I82">
            <v>42585.577708333331</v>
          </cell>
          <cell r="J82">
            <v>1</v>
          </cell>
          <cell r="K82" t="str">
            <v>4017/4018</v>
          </cell>
          <cell r="L82" t="str">
            <v>BRUDER</v>
          </cell>
          <cell r="M82">
            <v>3.2407407401478849E-2</v>
          </cell>
          <cell r="N82">
            <v>46.666666658129543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https://search-rtdc-monitor-bjffxe2xuh6vdkpspy63sjmuny.us-east-1.es.amazonaws.com/_plugin/kibana/#/discover/Steve-Slow-Train-Analysis-(2080s-and-2083s)?_g=(refreshInterval:(display:Off,section:0,value:0),time:(from:'2016-08-03 12:03:39-0600',mode:absolute,to:'2016-08-03 14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2" t="str">
            <v>N</v>
          </cell>
          <cell r="X82">
            <v>1</v>
          </cell>
          <cell r="Y82">
            <v>23.297499999999999</v>
          </cell>
          <cell r="Z82">
            <v>1.4500000000000001E-2</v>
          </cell>
          <cell r="AA82">
            <v>23.282999999999998</v>
          </cell>
          <cell r="AB82" t="e">
            <v>#N/A</v>
          </cell>
          <cell r="AC82" t="e">
            <v>#N/A</v>
          </cell>
          <cell r="AD82" t="str">
            <v>0170-03</v>
          </cell>
          <cell r="AE82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83">
          <cell r="A83" t="str">
            <v>171-03</v>
          </cell>
          <cell r="B83">
            <v>4014</v>
          </cell>
          <cell r="C83" t="str">
            <v>DE.1.0.7.0</v>
          </cell>
          <cell r="D83" t="str">
            <v>204:462</v>
          </cell>
          <cell r="E83">
            <v>42585.519155092596</v>
          </cell>
          <cell r="F83">
            <v>42585.520289351851</v>
          </cell>
          <cell r="G83">
            <v>1</v>
          </cell>
          <cell r="H83" t="str">
            <v>204:233289</v>
          </cell>
          <cell r="I83">
            <v>42585.547708333332</v>
          </cell>
          <cell r="J83">
            <v>0</v>
          </cell>
          <cell r="K83" t="str">
            <v>4013/4014</v>
          </cell>
          <cell r="L83" t="str">
            <v>SWANSON</v>
          </cell>
          <cell r="M83">
            <v>2.7418981480877846E-2</v>
          </cell>
          <cell r="N83">
            <v>39.483333332464099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https://search-rtdc-monitor-bjffxe2xuh6vdkpspy63sjmuny.us-east-1.es.amazonaws.com/_plugin/kibana/#/discover/Steve-Slow-Train-Analysis-(2080s-and-2083s)?_g=(refreshInterval:(display:Off,section:0,value:0),time:(from:'2016-08-03 11:27:35-0600',mode:absolute,to:'2016-08-03 14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N</v>
          </cell>
          <cell r="X83">
            <v>1</v>
          </cell>
          <cell r="Y83">
            <v>4.6199999999999998E-2</v>
          </cell>
          <cell r="Z83">
            <v>23.328900000000001</v>
          </cell>
          <cell r="AA83">
            <v>23.282700000000002</v>
          </cell>
          <cell r="AB83" t="e">
            <v>#N/A</v>
          </cell>
          <cell r="AC83" t="e">
            <v>#N/A</v>
          </cell>
          <cell r="AD83" t="str">
            <v>0171-03</v>
          </cell>
          <cell r="AE83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84">
          <cell r="A84" t="str">
            <v>172-03</v>
          </cell>
          <cell r="B84">
            <v>4013</v>
          </cell>
          <cell r="C84" t="str">
            <v>DE.1.0.7.0</v>
          </cell>
          <cell r="D84" t="str">
            <v>204:232972</v>
          </cell>
          <cell r="E84">
            <v>42585.549490740741</v>
          </cell>
          <cell r="F84">
            <v>42585.55064814815</v>
          </cell>
          <cell r="G84">
            <v>1</v>
          </cell>
          <cell r="H84" t="str">
            <v>204:149</v>
          </cell>
          <cell r="I84">
            <v>42585.593391203707</v>
          </cell>
          <cell r="J84">
            <v>0</v>
          </cell>
          <cell r="K84" t="str">
            <v>4013/4014</v>
          </cell>
          <cell r="L84" t="str">
            <v>SWANSON</v>
          </cell>
          <cell r="M84">
            <v>4.2743055557366461E-2</v>
          </cell>
          <cell r="N84">
            <v>61.550000002607703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https://search-rtdc-monitor-bjffxe2xuh6vdkpspy63sjmuny.us-east-1.es.amazonaws.com/_plugin/kibana/#/discover/Steve-Slow-Train-Analysis-(2080s-and-2083s)?_g=(refreshInterval:(display:Off,section:0,value:0),time:(from:'2016-08-03 12:11:16-0600',mode:absolute,to:'2016-08-03 15:14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4" t="str">
            <v>N</v>
          </cell>
          <cell r="X84">
            <v>1</v>
          </cell>
          <cell r="Y84">
            <v>23.2972</v>
          </cell>
          <cell r="Z84">
            <v>1.49E-2</v>
          </cell>
          <cell r="AA84">
            <v>23.282299999999999</v>
          </cell>
          <cell r="AB84" t="e">
            <v>#N/A</v>
          </cell>
          <cell r="AC84" t="e">
            <v>#N/A</v>
          </cell>
          <cell r="AD84" t="str">
            <v>0172-03</v>
          </cell>
          <cell r="AE84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85">
          <cell r="A85" t="str">
            <v>173-03</v>
          </cell>
          <cell r="B85">
            <v>4011</v>
          </cell>
          <cell r="C85" t="str">
            <v>DE.1.0.7.0</v>
          </cell>
          <cell r="D85" t="str">
            <v>204:435</v>
          </cell>
          <cell r="E85">
            <v>42585.525509259256</v>
          </cell>
          <cell r="F85">
            <v>42585.526446759257</v>
          </cell>
          <cell r="G85">
            <v>1</v>
          </cell>
          <cell r="H85" t="str">
            <v>204:233309</v>
          </cell>
          <cell r="I85">
            <v>42585.557650462964</v>
          </cell>
          <cell r="J85">
            <v>0</v>
          </cell>
          <cell r="K85" t="str">
            <v>4011/4012</v>
          </cell>
          <cell r="L85" t="str">
            <v>OUN</v>
          </cell>
          <cell r="M85">
            <v>3.1203703707433306E-2</v>
          </cell>
          <cell r="N85">
            <v>44.93333333870396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https://search-rtdc-monitor-bjffxe2xuh6vdkpspy63sjmuny.us-east-1.es.amazonaws.com/_plugin/kibana/#/discover/Steve-Slow-Train-Analysis-(2080s-and-2083s)?_g=(refreshInterval:(display:Off,section:0,value:0),time:(from:'2016-08-03 11:36:44-0600',mode:absolute,to:'2016-08-03 14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5" t="str">
            <v>N</v>
          </cell>
          <cell r="X85">
            <v>1</v>
          </cell>
          <cell r="Y85">
            <v>4.3499999999999997E-2</v>
          </cell>
          <cell r="Z85">
            <v>23.3309</v>
          </cell>
          <cell r="AA85">
            <v>23.287399999999998</v>
          </cell>
          <cell r="AB85" t="e">
            <v>#N/A</v>
          </cell>
          <cell r="AC85" t="e">
            <v>#N/A</v>
          </cell>
          <cell r="AD85" t="str">
            <v>0173-03</v>
          </cell>
          <cell r="AE85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86">
          <cell r="A86" t="str">
            <v>174-03</v>
          </cell>
          <cell r="B86">
            <v>4012</v>
          </cell>
          <cell r="C86" t="str">
            <v>DE.1.0.7.0</v>
          </cell>
          <cell r="D86" t="str">
            <v>204:232988</v>
          </cell>
          <cell r="E86">
            <v>42585.562719907408</v>
          </cell>
          <cell r="F86">
            <v>42585.563680555555</v>
          </cell>
          <cell r="G86">
            <v>1</v>
          </cell>
          <cell r="H86" t="str">
            <v>204:145</v>
          </cell>
          <cell r="I86">
            <v>42585.602106481485</v>
          </cell>
          <cell r="J86">
            <v>0</v>
          </cell>
          <cell r="K86" t="str">
            <v>4011/4012</v>
          </cell>
          <cell r="L86" t="str">
            <v>OUN</v>
          </cell>
          <cell r="M86">
            <v>3.8425925929914229E-2</v>
          </cell>
          <cell r="N86">
            <v>55.333333339076489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https://search-rtdc-monitor-bjffxe2xuh6vdkpspy63sjmuny.us-east-1.es.amazonaws.com/_plugin/kibana/#/discover/Steve-Slow-Train-Analysis-(2080s-and-2083s)?_g=(refreshInterval:(display:Off,section:0,value:0),time:(from:'2016-08-03 12:30:19-0600',mode:absolute,to:'2016-08-03 15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6" t="str">
            <v>N</v>
          </cell>
          <cell r="X86">
            <v>1</v>
          </cell>
          <cell r="Y86">
            <v>23.2988</v>
          </cell>
          <cell r="Z86">
            <v>1.4500000000000001E-2</v>
          </cell>
          <cell r="AA86">
            <v>23.284299999999998</v>
          </cell>
          <cell r="AB86" t="e">
            <v>#N/A</v>
          </cell>
          <cell r="AC86" t="e">
            <v>#N/A</v>
          </cell>
          <cell r="AD86" t="str">
            <v>0174-03</v>
          </cell>
          <cell r="AE86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87">
          <cell r="A87" t="str">
            <v>175-03</v>
          </cell>
          <cell r="B87">
            <v>4044</v>
          </cell>
          <cell r="C87" t="str">
            <v>DE.1.0.7.0</v>
          </cell>
          <cell r="D87" t="str">
            <v>204:451</v>
          </cell>
          <cell r="E87">
            <v>42585.536956018521</v>
          </cell>
          <cell r="F87">
            <v>42585.538101851853</v>
          </cell>
          <cell r="G87">
            <v>1</v>
          </cell>
          <cell r="H87" t="str">
            <v>204:233304</v>
          </cell>
          <cell r="I87">
            <v>42585.568460648145</v>
          </cell>
          <cell r="J87">
            <v>0</v>
          </cell>
          <cell r="K87" t="str">
            <v>4043/4044</v>
          </cell>
          <cell r="L87" t="str">
            <v>BARTLETT</v>
          </cell>
          <cell r="M87">
            <v>3.0358796291693579E-2</v>
          </cell>
          <cell r="N87">
            <v>43.716666660038754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https://search-rtdc-monitor-bjffxe2xuh6vdkpspy63sjmuny.us-east-1.es.amazonaws.com/_plugin/kibana/#/discover/Steve-Slow-Train-Analysis-(2080s-and-2083s)?_g=(refreshInterval:(display:Off,section:0,value:0),time:(from:'2016-08-03 11:53:13-0600',mode:absolute,to:'2016-08-03 14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7" t="str">
            <v>N</v>
          </cell>
          <cell r="X87">
            <v>1</v>
          </cell>
          <cell r="Y87">
            <v>4.5100000000000001E-2</v>
          </cell>
          <cell r="Z87">
            <v>23.330400000000001</v>
          </cell>
          <cell r="AA87">
            <v>23.285299999999999</v>
          </cell>
          <cell r="AB87" t="e">
            <v>#N/A</v>
          </cell>
          <cell r="AC87" t="e">
            <v>#N/A</v>
          </cell>
          <cell r="AD87" t="str">
            <v>0175-03</v>
          </cell>
          <cell r="AE8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88">
          <cell r="A88" t="str">
            <v>176-03</v>
          </cell>
          <cell r="B88">
            <v>4043</v>
          </cell>
          <cell r="C88" t="str">
            <v>DE.1.0.7.0</v>
          </cell>
          <cell r="D88" t="str">
            <v>204:232993</v>
          </cell>
          <cell r="E88">
            <v>42585.571747685186</v>
          </cell>
          <cell r="F88">
            <v>42585.572615740741</v>
          </cell>
          <cell r="G88">
            <v>1</v>
          </cell>
          <cell r="H88" t="str">
            <v>204:165</v>
          </cell>
          <cell r="I88">
            <v>42585.61136574074</v>
          </cell>
          <cell r="J88">
            <v>0</v>
          </cell>
          <cell r="K88" t="str">
            <v>4043/4044</v>
          </cell>
          <cell r="L88" t="str">
            <v>BARTLETT</v>
          </cell>
          <cell r="M88">
            <v>3.8749999999708962E-2</v>
          </cell>
          <cell r="N88">
            <v>55.799999999580905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https://search-rtdc-monitor-bjffxe2xuh6vdkpspy63sjmuny.us-east-1.es.amazonaws.com/_plugin/kibana/#/discover/Steve-Slow-Train-Analysis-(2080s-and-2083s)?_g=(refreshInterval:(display:Off,section:0,value:0),time:(from:'2016-08-03 12:43:19-0600',mode:absolute,to:'2016-08-03 15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8" t="str">
            <v>N</v>
          </cell>
          <cell r="X88">
            <v>1</v>
          </cell>
          <cell r="Y88">
            <v>23.299299999999999</v>
          </cell>
          <cell r="Z88">
            <v>1.6500000000000001E-2</v>
          </cell>
          <cell r="AA88">
            <v>23.282799999999998</v>
          </cell>
          <cell r="AB88" t="e">
            <v>#N/A</v>
          </cell>
          <cell r="AC88" t="e">
            <v>#N/A</v>
          </cell>
          <cell r="AD88" t="str">
            <v>0176-03</v>
          </cell>
          <cell r="AE88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89">
          <cell r="A89" t="str">
            <v>177-03</v>
          </cell>
          <cell r="B89">
            <v>4042</v>
          </cell>
          <cell r="C89" t="str">
            <v>DE.1.0.7.0</v>
          </cell>
          <cell r="D89" t="str">
            <v>204:19152</v>
          </cell>
          <cell r="E89">
            <v>42585.557511574072</v>
          </cell>
          <cell r="F89">
            <v>42585.558252314811</v>
          </cell>
          <cell r="G89">
            <v>1</v>
          </cell>
          <cell r="H89" t="str">
            <v>204:233282</v>
          </cell>
          <cell r="I89">
            <v>42585.585092592592</v>
          </cell>
          <cell r="J89">
            <v>0</v>
          </cell>
          <cell r="K89" t="str">
            <v>4041/4042</v>
          </cell>
          <cell r="L89" t="str">
            <v>KILLION</v>
          </cell>
          <cell r="M89">
            <v>2.6840277780138422E-2</v>
          </cell>
          <cell r="P89">
            <v>47.416666676290333</v>
          </cell>
          <cell r="R89" t="str">
            <v>Wi-MAX outage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https://search-rtdc-monitor-bjffxe2xuh6vdkpspy63sjmuny.us-east-1.es.amazonaws.com/_plugin/kibana/#/discover/Steve-Slow-Train-Analysis-(2080s-and-2083s)?_g=(refreshInterval:(display:Off,section:0,value:0),time:(from:'2016-08-03 12:22:49-0600',mode:absolute,to:'2016-08-03 15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89" t="str">
            <v>Y</v>
          </cell>
          <cell r="X89">
            <v>1</v>
          </cell>
          <cell r="Y89">
            <v>1.9152</v>
          </cell>
          <cell r="Z89">
            <v>23.328199999999999</v>
          </cell>
          <cell r="AA89">
            <v>21.413</v>
          </cell>
          <cell r="AB89" t="e">
            <v>#N/A</v>
          </cell>
          <cell r="AC89" t="e">
            <v>#N/A</v>
          </cell>
          <cell r="AD89" t="str">
            <v>0177-03</v>
          </cell>
          <cell r="AE89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90">
          <cell r="A90" t="str">
            <v>177-03</v>
          </cell>
          <cell r="B90">
            <v>4042</v>
          </cell>
          <cell r="C90" t="str">
            <v>DE.1.0.7.0</v>
          </cell>
          <cell r="D90" t="str">
            <v>204:462</v>
          </cell>
          <cell r="E90">
            <v>42585.548576388886</v>
          </cell>
          <cell r="F90">
            <v>42585.54960648148</v>
          </cell>
          <cell r="G90">
            <v>1</v>
          </cell>
          <cell r="H90" t="str">
            <v>204:5817</v>
          </cell>
          <cell r="I90">
            <v>42585.555694444447</v>
          </cell>
          <cell r="J90">
            <v>2</v>
          </cell>
          <cell r="K90" t="str">
            <v>4041/4042</v>
          </cell>
          <cell r="L90" t="str">
            <v>KILLION</v>
          </cell>
          <cell r="M90">
            <v>6.0879629672854207E-3</v>
          </cell>
          <cell r="T90" t="str">
            <v>NorthBound</v>
          </cell>
          <cell r="U90">
            <v>0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https://search-rtdc-monitor-bjffxe2xuh6vdkpspy63sjmuny.us-east-1.es.amazonaws.com/_plugin/kibana/#/discover/Steve-Slow-Train-Analysis-(2080s-and-2083s)?_g=(refreshInterval:(display:Off,section:0,value:0),time:(from:'2016-08-03 12:09:57-0600',mode:absolute,to:'2016-08-03 14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90" t="str">
            <v>Y</v>
          </cell>
          <cell r="X90">
            <v>0</v>
          </cell>
          <cell r="Y90">
            <v>4.6199999999999998E-2</v>
          </cell>
          <cell r="Z90">
            <v>0.58169999999999999</v>
          </cell>
          <cell r="AA90">
            <v>0.53549999999999998</v>
          </cell>
          <cell r="AB90" t="e">
            <v>#N/A</v>
          </cell>
          <cell r="AC90" t="e">
            <v>#N/A</v>
          </cell>
          <cell r="AD90" t="str">
            <v>0177-03</v>
          </cell>
          <cell r="AE90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91">
          <cell r="A91" t="str">
            <v>178-03</v>
          </cell>
          <cell r="B91">
            <v>4041</v>
          </cell>
          <cell r="C91" t="str">
            <v>DE.1.0.7.0</v>
          </cell>
          <cell r="D91" t="str">
            <v>204:232973</v>
          </cell>
          <cell r="E91">
            <v>42585.58871527778</v>
          </cell>
          <cell r="F91">
            <v>42585.589641203704</v>
          </cell>
          <cell r="G91">
            <v>1</v>
          </cell>
          <cell r="H91" t="str">
            <v>204:149</v>
          </cell>
          <cell r="I91">
            <v>42585.622141203705</v>
          </cell>
          <cell r="J91">
            <v>0</v>
          </cell>
          <cell r="K91" t="str">
            <v>4041/4042</v>
          </cell>
          <cell r="L91" t="str">
            <v>KILLION</v>
          </cell>
          <cell r="M91">
            <v>3.2500000001164153E-2</v>
          </cell>
          <cell r="N91">
            <v>46.800000001676381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https://search-rtdc-monitor-bjffxe2xuh6vdkpspy63sjmuny.us-east-1.es.amazonaws.com/_plugin/kibana/#/discover/Steve-Slow-Train-Analysis-(2080s-and-2083s)?_g=(refreshInterval:(display:Off,section:0,value:0),time:(from:'2016-08-03 13:07:45-0600',mode:absolute,to:'2016-08-03 15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91" t="str">
            <v>N</v>
          </cell>
          <cell r="X91">
            <v>1</v>
          </cell>
          <cell r="Y91">
            <v>23.2973</v>
          </cell>
          <cell r="Z91">
            <v>1.49E-2</v>
          </cell>
          <cell r="AA91">
            <v>23.282399999999999</v>
          </cell>
          <cell r="AB91" t="e">
            <v>#N/A</v>
          </cell>
          <cell r="AC91" t="e">
            <v>#N/A</v>
          </cell>
          <cell r="AD91" t="str">
            <v>0178-03</v>
          </cell>
          <cell r="AE91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92">
          <cell r="A92" t="str">
            <v>179-03</v>
          </cell>
          <cell r="B92">
            <v>4025</v>
          </cell>
          <cell r="C92" t="str">
            <v>DE.1.0.7.0</v>
          </cell>
          <cell r="D92" t="str">
            <v>204:19137</v>
          </cell>
          <cell r="E92">
            <v>42585.566655092596</v>
          </cell>
          <cell r="F92">
            <v>42585.567615740743</v>
          </cell>
          <cell r="G92">
            <v>1</v>
          </cell>
          <cell r="H92" t="str">
            <v>204:233304</v>
          </cell>
          <cell r="I92">
            <v>42585.595277777778</v>
          </cell>
          <cell r="J92">
            <v>1</v>
          </cell>
          <cell r="K92" t="str">
            <v>4025/4026</v>
          </cell>
          <cell r="L92" t="str">
            <v>REBOLETTI</v>
          </cell>
          <cell r="M92">
            <v>2.7662037035042886E-2</v>
          </cell>
          <cell r="P92">
            <v>48.650000004563481</v>
          </cell>
          <cell r="R92" t="str">
            <v>Wi-MAX outage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https://search-rtdc-monitor-bjffxe2xuh6vdkpspy63sjmuny.us-east-1.es.amazonaws.com/_plugin/kibana/#/discover/Steve-Slow-Train-Analysis-(2080s-and-2083s)?_g=(refreshInterval:(display:Off,section:0,value:0),time:(from:'2016-08-03 12:35:59-0600',mode:absolute,to:'2016-08-03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2" t="str">
            <v>Y</v>
          </cell>
          <cell r="X92">
            <v>1</v>
          </cell>
          <cell r="Y92">
            <v>1.9137</v>
          </cell>
          <cell r="Z92">
            <v>23.330400000000001</v>
          </cell>
          <cell r="AA92">
            <v>21.416700000000002</v>
          </cell>
          <cell r="AB92">
            <v>127562</v>
          </cell>
          <cell r="AC92" t="str">
            <v>GRADE CROSSING</v>
          </cell>
          <cell r="AD92" t="str">
            <v>0179-03</v>
          </cell>
          <cell r="AE92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93">
          <cell r="A93" t="str">
            <v>179-03</v>
          </cell>
          <cell r="B93">
            <v>4025</v>
          </cell>
          <cell r="C93" t="str">
            <v>DE.1.0.7.0</v>
          </cell>
          <cell r="D93" t="str">
            <v>204:446</v>
          </cell>
          <cell r="E93">
            <v>42585.558275462965</v>
          </cell>
          <cell r="F93">
            <v>42585.559189814812</v>
          </cell>
          <cell r="G93">
            <v>1</v>
          </cell>
          <cell r="H93" t="str">
            <v>204:7807</v>
          </cell>
          <cell r="I93">
            <v>42585.565312500003</v>
          </cell>
          <cell r="J93">
            <v>0</v>
          </cell>
          <cell r="K93" t="str">
            <v>4025/4026</v>
          </cell>
          <cell r="L93" t="str">
            <v>REBOLETTI</v>
          </cell>
          <cell r="M93">
            <v>6.1226851903484203E-3</v>
          </cell>
          <cell r="T93" t="str">
            <v>NorthBound</v>
          </cell>
          <cell r="U93">
            <v>0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https://search-rtdc-monitor-bjffxe2xuh6vdkpspy63sjmuny.us-east-1.es.amazonaws.com/_plugin/kibana/#/discover/Steve-Slow-Train-Analysis-(2080s-and-2083s)?_g=(refreshInterval:(display:Off,section:0,value:0),time:(from:'2016-08-03 12:23:55-0600',mode:absolute,to:'2016-08-03 14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3" t="str">
            <v>Y</v>
          </cell>
          <cell r="X93">
            <v>0</v>
          </cell>
          <cell r="Y93">
            <v>4.4600000000000001E-2</v>
          </cell>
          <cell r="Z93">
            <v>0.78069999999999995</v>
          </cell>
          <cell r="AA93">
            <v>0.73609999999999998</v>
          </cell>
          <cell r="AB93">
            <v>127562</v>
          </cell>
          <cell r="AC93" t="str">
            <v>GRADE CROSSING</v>
          </cell>
          <cell r="AD93" t="str">
            <v>0179-03</v>
          </cell>
          <cell r="AE9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94">
          <cell r="A94" t="str">
            <v>180-03</v>
          </cell>
          <cell r="B94">
            <v>4026</v>
          </cell>
          <cell r="C94" t="str">
            <v>DE.1.0.7.0</v>
          </cell>
          <cell r="D94" t="str">
            <v>204:232989</v>
          </cell>
          <cell r="E94">
            <v>42585.59710648148</v>
          </cell>
          <cell r="F94">
            <v>42585.598402777781</v>
          </cell>
          <cell r="G94">
            <v>1</v>
          </cell>
          <cell r="H94" t="str">
            <v>204:134</v>
          </cell>
          <cell r="I94">
            <v>42585.6330787037</v>
          </cell>
          <cell r="J94">
            <v>1</v>
          </cell>
          <cell r="K94" t="str">
            <v>4025/4026</v>
          </cell>
          <cell r="L94" t="str">
            <v>REBOLETTI</v>
          </cell>
          <cell r="M94">
            <v>3.4675925919145811E-2</v>
          </cell>
          <cell r="N94">
            <v>49.933333323569968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https://search-rtdc-monitor-bjffxe2xuh6vdkpspy63sjmuny.us-east-1.es.amazonaws.com/_plugin/kibana/#/discover/Steve-Slow-Train-Analysis-(2080s-and-2083s)?_g=(refreshInterval:(display:Off,section:0,value:0),time:(from:'2016-08-03 13:19:50-0600',mode:absolute,to:'2016-08-03 16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4" t="str">
            <v>N</v>
          </cell>
          <cell r="X94">
            <v>1</v>
          </cell>
          <cell r="Y94">
            <v>23.2989</v>
          </cell>
          <cell r="Z94">
            <v>1.34E-2</v>
          </cell>
          <cell r="AA94">
            <v>23.285499999999999</v>
          </cell>
          <cell r="AB94" t="e">
            <v>#N/A</v>
          </cell>
          <cell r="AC94" t="e">
            <v>#N/A</v>
          </cell>
          <cell r="AD94" t="str">
            <v>0180-03</v>
          </cell>
          <cell r="AE9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95">
          <cell r="A95" t="str">
            <v>181-03</v>
          </cell>
          <cell r="B95">
            <v>4038</v>
          </cell>
          <cell r="C95" t="str">
            <v>DE.1.0.7.0</v>
          </cell>
          <cell r="D95" t="str">
            <v>204:19119</v>
          </cell>
          <cell r="E95">
            <v>42585.576828703706</v>
          </cell>
          <cell r="F95">
            <v>42585.577615740738</v>
          </cell>
          <cell r="G95">
            <v>1</v>
          </cell>
          <cell r="H95" t="str">
            <v>204:233311</v>
          </cell>
          <cell r="I95">
            <v>42585.601053240738</v>
          </cell>
          <cell r="J95">
            <v>0</v>
          </cell>
          <cell r="K95" t="str">
            <v>4037/4038</v>
          </cell>
          <cell r="L95" t="str">
            <v>STORY</v>
          </cell>
          <cell r="M95">
            <v>2.34375E-2</v>
          </cell>
          <cell r="P95">
            <v>33.75</v>
          </cell>
          <cell r="R95" t="str">
            <v>Wi-MAX outage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https://search-rtdc-monitor-bjffxe2xuh6vdkpspy63sjmuny.us-east-1.es.amazonaws.com/_plugin/kibana/#/discover/Steve-Slow-Train-Analysis-(2080s-and-2083s)?_g=(refreshInterval:(display:Off,section:0,value:0),time:(from:'2016-08-03 12:50:38-0600',mode:absolute,to:'2016-08-03 15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5" t="str">
            <v>Y</v>
          </cell>
          <cell r="X95">
            <v>1</v>
          </cell>
          <cell r="Y95">
            <v>1.9118999999999999</v>
          </cell>
          <cell r="Z95">
            <v>23.331099999999999</v>
          </cell>
          <cell r="AA95">
            <v>21.4192</v>
          </cell>
          <cell r="AB95" t="e">
            <v>#N/A</v>
          </cell>
          <cell r="AC95" t="e">
            <v>#N/A</v>
          </cell>
          <cell r="AD95" t="str">
            <v>0181-03</v>
          </cell>
          <cell r="AE95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96">
          <cell r="A96" t="str">
            <v>182-03</v>
          </cell>
          <cell r="B96">
            <v>4037</v>
          </cell>
          <cell r="C96" t="str">
            <v>DE.1.0.7.0</v>
          </cell>
          <cell r="D96" t="str">
            <v>204:232990</v>
          </cell>
          <cell r="E96">
            <v>42585.608113425929</v>
          </cell>
          <cell r="F96">
            <v>42585.608969907407</v>
          </cell>
          <cell r="G96">
            <v>1</v>
          </cell>
          <cell r="H96" t="str">
            <v>204:160</v>
          </cell>
          <cell r="I96">
            <v>42585.642685185187</v>
          </cell>
          <cell r="J96">
            <v>3</v>
          </cell>
          <cell r="K96" t="str">
            <v>4037/4038</v>
          </cell>
          <cell r="L96" t="str">
            <v>STORY</v>
          </cell>
          <cell r="M96">
            <v>3.3715277779265307E-2</v>
          </cell>
          <cell r="N96">
            <v>48.550000002142042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1.6E-2</v>
          </cell>
          <cell r="AA96">
            <v>23.283000000000001</v>
          </cell>
          <cell r="AB96" t="e">
            <v>#N/A</v>
          </cell>
          <cell r="AC96" t="e">
            <v>#N/A</v>
          </cell>
          <cell r="AD96" t="str">
            <v>0182-03</v>
          </cell>
          <cell r="AE96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97">
          <cell r="A97" t="str">
            <v>183-03</v>
          </cell>
          <cell r="B97">
            <v>4018</v>
          </cell>
          <cell r="C97" t="str">
            <v>DE.1.0.7.0</v>
          </cell>
          <cell r="D97" t="str">
            <v>204:467</v>
          </cell>
          <cell r="E97">
            <v>42585.580428240741</v>
          </cell>
          <cell r="F97">
            <v>42585.581782407404</v>
          </cell>
          <cell r="G97">
            <v>1</v>
          </cell>
          <cell r="H97" t="str">
            <v>204:233314</v>
          </cell>
          <cell r="I97">
            <v>42585.611516203702</v>
          </cell>
          <cell r="J97">
            <v>0</v>
          </cell>
          <cell r="K97" t="str">
            <v>4017/4018</v>
          </cell>
          <cell r="L97" t="str">
            <v>BRUDER</v>
          </cell>
          <cell r="M97">
            <v>2.973379629838746E-2</v>
          </cell>
          <cell r="N97">
            <v>42.816666669677943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https://search-rtdc-monitor-bjffxe2xuh6vdkpspy63sjmuny.us-east-1.es.amazonaws.com/_plugin/kibana/#/discover/Steve-Slow-Train-Analysis-(2080s-and-2083s)?_g=(refreshInterval:(display:Off,section:0,value:0),time:(from:'2016-08-03 12:55:49-0600',mode:absolute,to:'2016-08-03 15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7" t="str">
            <v>N</v>
          </cell>
          <cell r="X97">
            <v>1</v>
          </cell>
          <cell r="Y97">
            <v>4.6699999999999998E-2</v>
          </cell>
          <cell r="Z97">
            <v>23.331399999999999</v>
          </cell>
          <cell r="AA97">
            <v>23.284699999999997</v>
          </cell>
          <cell r="AB97" t="e">
            <v>#N/A</v>
          </cell>
          <cell r="AC97" t="e">
            <v>#N/A</v>
          </cell>
          <cell r="AD97" t="str">
            <v>0183-03</v>
          </cell>
          <cell r="AE97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98">
          <cell r="A98" t="str">
            <v>184-03</v>
          </cell>
          <cell r="B98">
            <v>4017</v>
          </cell>
          <cell r="C98" t="str">
            <v>DE.1.0.7.0</v>
          </cell>
          <cell r="D98" t="str">
            <v>204:233000</v>
          </cell>
          <cell r="E98">
            <v>42585.616111111114</v>
          </cell>
          <cell r="F98">
            <v>42585.616863425923</v>
          </cell>
          <cell r="G98">
            <v>1</v>
          </cell>
          <cell r="H98" t="str">
            <v>204:145</v>
          </cell>
          <cell r="I98">
            <v>42585.657939814817</v>
          </cell>
          <cell r="J98">
            <v>0</v>
          </cell>
          <cell r="K98" t="str">
            <v>4017/4018</v>
          </cell>
          <cell r="L98" t="str">
            <v>BRUDER</v>
          </cell>
          <cell r="M98">
            <v>4.1076388893998228E-2</v>
          </cell>
          <cell r="N98">
            <v>59.150000007357448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https://search-rtdc-monitor-bjffxe2xuh6vdkpspy63sjmuny.us-east-1.es.amazonaws.com/_plugin/kibana/#/discover/Steve-Slow-Train-Analysis-(2080s-and-2083s)?_g=(refreshInterval:(display:Off,section:0,value:0),time:(from:'2016-08-03 13:47:12-0600',mode:absolute,to:'2016-08-03 16:47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8" t="str">
            <v>N</v>
          </cell>
          <cell r="X98">
            <v>1</v>
          </cell>
          <cell r="Y98">
            <v>23.3</v>
          </cell>
          <cell r="Z98">
            <v>1.4500000000000001E-2</v>
          </cell>
          <cell r="AA98">
            <v>23.285499999999999</v>
          </cell>
          <cell r="AB98" t="e">
            <v>#N/A</v>
          </cell>
          <cell r="AC98" t="e">
            <v>#N/A</v>
          </cell>
          <cell r="AD98" t="str">
            <v>0184-03</v>
          </cell>
          <cell r="AE98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99">
          <cell r="A99" t="str">
            <v>185-03</v>
          </cell>
          <cell r="B99">
            <v>4014</v>
          </cell>
          <cell r="C99" t="str">
            <v>DE.1.0.7.0</v>
          </cell>
          <cell r="D99" t="str">
            <v>204:458</v>
          </cell>
          <cell r="E99">
            <v>42585.594953703701</v>
          </cell>
          <cell r="F99">
            <v>42585.595995370371</v>
          </cell>
          <cell r="G99">
            <v>1</v>
          </cell>
          <cell r="H99" t="str">
            <v>204:233288</v>
          </cell>
          <cell r="I99">
            <v>42585.626932870371</v>
          </cell>
          <cell r="J99">
            <v>0</v>
          </cell>
          <cell r="K99" t="str">
            <v>4013/4014</v>
          </cell>
          <cell r="L99" t="str">
            <v>SWANSON</v>
          </cell>
          <cell r="M99">
            <v>3.0937499999708962E-2</v>
          </cell>
          <cell r="N99">
            <v>44.549999999580905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https://search-rtdc-monitor-bjffxe2xuh6vdkpspy63sjmuny.us-east-1.es.amazonaws.com/_plugin/kibana/#/discover/Steve-Slow-Train-Analysis-(2080s-and-2083s)?_g=(refreshInterval:(display:Off,section:0,value:0),time:(from:'2016-08-03 13:16:44-0600',mode:absolute,to:'2016-08-03 16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9" t="str">
            <v>N</v>
          </cell>
          <cell r="X99">
            <v>1</v>
          </cell>
          <cell r="Y99">
            <v>4.58E-2</v>
          </cell>
          <cell r="Z99">
            <v>23.328800000000001</v>
          </cell>
          <cell r="AA99">
            <v>23.283000000000001</v>
          </cell>
          <cell r="AB99" t="e">
            <v>#N/A</v>
          </cell>
          <cell r="AC99" t="e">
            <v>#N/A</v>
          </cell>
          <cell r="AD99" t="str">
            <v>0185-03</v>
          </cell>
          <cell r="AE9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00">
          <cell r="A100" t="str">
            <v>186-03</v>
          </cell>
          <cell r="B100">
            <v>4013</v>
          </cell>
          <cell r="C100" t="str">
            <v>DE.1.0.7.0</v>
          </cell>
          <cell r="D100" t="str">
            <v>204:232975</v>
          </cell>
          <cell r="E100">
            <v>42585.628888888888</v>
          </cell>
          <cell r="F100">
            <v>42585.629918981482</v>
          </cell>
          <cell r="G100">
            <v>1</v>
          </cell>
          <cell r="H100" t="str">
            <v>204:150</v>
          </cell>
          <cell r="I100">
            <v>42585.666759259257</v>
          </cell>
          <cell r="J100">
            <v>0</v>
          </cell>
          <cell r="K100" t="str">
            <v>4013/4014</v>
          </cell>
          <cell r="L100" t="str">
            <v>SWANSON</v>
          </cell>
          <cell r="M100">
            <v>3.6840277774899732E-2</v>
          </cell>
          <cell r="N100">
            <v>53.049999995855615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https://search-rtdc-monitor-bjffxe2xuh6vdkpspy63sjmuny.us-east-1.es.amazonaws.com/_plugin/kibana/#/discover/Steve-Slow-Train-Analysis-(2080s-and-2083s)?_g=(refreshInterval:(display:Off,section:0,value:0),time:(from:'2016-08-03 14:05:36-0600',mode:absolute,to:'2016-08-03 17:00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0" t="str">
            <v>N</v>
          </cell>
          <cell r="X100">
            <v>1</v>
          </cell>
          <cell r="Y100">
            <v>23.297499999999999</v>
          </cell>
          <cell r="Z100">
            <v>1.4999999999999999E-2</v>
          </cell>
          <cell r="AA100">
            <v>23.282499999999999</v>
          </cell>
          <cell r="AB100" t="e">
            <v>#N/A</v>
          </cell>
          <cell r="AC100" t="e">
            <v>#N/A</v>
          </cell>
          <cell r="AD100" t="str">
            <v>0186-03</v>
          </cell>
          <cell r="AE10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01">
          <cell r="A101" t="str">
            <v>187-03</v>
          </cell>
          <cell r="B101">
            <v>4011</v>
          </cell>
          <cell r="C101" t="str">
            <v>DE.1.0.7.0</v>
          </cell>
          <cell r="D101" t="str">
            <v>204:455</v>
          </cell>
          <cell r="E101">
            <v>42585.603136574071</v>
          </cell>
          <cell r="F101">
            <v>42585.60392361111</v>
          </cell>
          <cell r="G101">
            <v>1</v>
          </cell>
          <cell r="H101" t="str">
            <v>204:233285</v>
          </cell>
          <cell r="I101">
            <v>42585.634247685186</v>
          </cell>
          <cell r="J101">
            <v>1</v>
          </cell>
          <cell r="K101" t="str">
            <v>4011/4012</v>
          </cell>
          <cell r="L101" t="str">
            <v>OUN</v>
          </cell>
          <cell r="M101">
            <v>3.0324074075906537E-2</v>
          </cell>
          <cell r="N101">
            <v>43.666666669305414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https://search-rtdc-monitor-bjffxe2xuh6vdkpspy63sjmuny.us-east-1.es.amazonaws.com/_plugin/kibana/#/discover/Steve-Slow-Train-Analysis-(2080s-and-2083s)?_g=(refreshInterval:(display:Off,section:0,value:0),time:(from:'2016-08-03 13:28:31-0600',mode:absolute,to:'2016-08-03 16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4.5499999999999999E-2</v>
          </cell>
          <cell r="Z101">
            <v>23.328499999999998</v>
          </cell>
          <cell r="AA101">
            <v>23.282999999999998</v>
          </cell>
          <cell r="AB101">
            <v>108954</v>
          </cell>
          <cell r="AC101" t="str">
            <v>GRADE CROSSING</v>
          </cell>
          <cell r="AD101" t="str">
            <v>0187-03</v>
          </cell>
          <cell r="AE10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02">
          <cell r="A102" t="str">
            <v>188-03</v>
          </cell>
          <cell r="B102">
            <v>4012</v>
          </cell>
          <cell r="C102" t="str">
            <v>DE.1.0.7.0</v>
          </cell>
          <cell r="D102" t="str">
            <v>204:232996</v>
          </cell>
          <cell r="E102">
            <v>42585.640057870369</v>
          </cell>
          <cell r="F102">
            <v>42585.642141203702</v>
          </cell>
          <cell r="G102">
            <v>2</v>
          </cell>
          <cell r="H102" t="str">
            <v>204:176</v>
          </cell>
          <cell r="I102">
            <v>42585.676921296297</v>
          </cell>
          <cell r="J102">
            <v>0</v>
          </cell>
          <cell r="K102" t="str">
            <v>4011/4012</v>
          </cell>
          <cell r="L102" t="str">
            <v>OUN</v>
          </cell>
          <cell r="M102">
            <v>3.4780092595610768E-2</v>
          </cell>
          <cell r="N102">
            <v>50.083333337679505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https://search-rtdc-monitor-bjffxe2xuh6vdkpspy63sjmuny.us-east-1.es.amazonaws.com/_plugin/kibana/#/discover/Steve-Slow-Train-Analysis-(2080s-and-2083s)?_g=(refreshInterval:(display:Off,section:0,value:0),time:(from:'2016-08-03 14:21:41-0600',mode:absolute,to:'2016-08-03 17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23.299600000000002</v>
          </cell>
          <cell r="Z102">
            <v>1.7600000000000001E-2</v>
          </cell>
          <cell r="AA102">
            <v>23.282</v>
          </cell>
          <cell r="AB102" t="e">
            <v>#N/A</v>
          </cell>
          <cell r="AC102" t="e">
            <v>#N/A</v>
          </cell>
          <cell r="AD102" t="str">
            <v>0188-03</v>
          </cell>
          <cell r="AE10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03">
          <cell r="A103" t="str">
            <v>189-03</v>
          </cell>
          <cell r="B103">
            <v>4044</v>
          </cell>
          <cell r="C103" t="str">
            <v>DE.1.0.7.0</v>
          </cell>
          <cell r="D103" t="str">
            <v>204:484</v>
          </cell>
          <cell r="E103">
            <v>42585.612210648149</v>
          </cell>
          <cell r="F103">
            <v>42585.612974537034</v>
          </cell>
          <cell r="G103">
            <v>1</v>
          </cell>
          <cell r="H103" t="str">
            <v>204:233289</v>
          </cell>
          <cell r="I103">
            <v>42585.641770833332</v>
          </cell>
          <cell r="J103">
            <v>0</v>
          </cell>
          <cell r="K103" t="str">
            <v>4043/4044</v>
          </cell>
          <cell r="L103" t="str">
            <v>BARTLETT</v>
          </cell>
          <cell r="M103">
            <v>2.8796296297514345E-2</v>
          </cell>
          <cell r="N103">
            <v>41.466666668420658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https://search-rtdc-monitor-bjffxe2xuh6vdkpspy63sjmuny.us-east-1.es.amazonaws.com/_plugin/kibana/#/discover/Steve-Slow-Train-Analysis-(2080s-and-2083s)?_g=(refreshInterval:(display:Off,section:0,value:0),time:(from:'2016-08-03 13:41:35-0600',mode:absolute,to:'2016-08-03 16:24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4.8399999999999999E-2</v>
          </cell>
          <cell r="Z103">
            <v>23.328900000000001</v>
          </cell>
          <cell r="AA103">
            <v>23.2805</v>
          </cell>
          <cell r="AB103" t="e">
            <v>#N/A</v>
          </cell>
          <cell r="AC103" t="e">
            <v>#N/A</v>
          </cell>
          <cell r="AD103" t="str">
            <v>0189-03</v>
          </cell>
          <cell r="AE10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04">
          <cell r="A104" t="str">
            <v>190-03</v>
          </cell>
          <cell r="B104">
            <v>4043</v>
          </cell>
          <cell r="C104" t="str">
            <v>DE.1.0.7.0</v>
          </cell>
          <cell r="D104" t="str">
            <v>204:232990</v>
          </cell>
          <cell r="E104">
            <v>42585.648425925923</v>
          </cell>
          <cell r="F104">
            <v>42585.649317129632</v>
          </cell>
          <cell r="G104">
            <v>1</v>
          </cell>
          <cell r="H104" t="str">
            <v>204:163</v>
          </cell>
          <cell r="I104">
            <v>42585.690081018518</v>
          </cell>
          <cell r="J104">
            <v>0</v>
          </cell>
          <cell r="K104" t="str">
            <v>4043/4044</v>
          </cell>
          <cell r="L104" t="str">
            <v>BARTLETT</v>
          </cell>
          <cell r="M104">
            <v>4.0763888886431232E-2</v>
          </cell>
          <cell r="N104">
            <v>58.699999996460974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https://search-rtdc-monitor-bjffxe2xuh6vdkpspy63sjmuny.us-east-1.es.amazonaws.com/_plugin/kibana/#/discover/Steve-Slow-Train-Analysis-(2080s-and-2083s)?_g=(refreshInterval:(display:Off,section:0,value:0),time:(from:'2016-08-03 14:33:44-0600',mode:absolute,to:'2016-08-03 17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23.298999999999999</v>
          </cell>
          <cell r="Z104">
            <v>1.6299999999999999E-2</v>
          </cell>
          <cell r="AA104">
            <v>23.282699999999998</v>
          </cell>
          <cell r="AB104" t="e">
            <v>#N/A</v>
          </cell>
          <cell r="AC104" t="e">
            <v>#N/A</v>
          </cell>
          <cell r="AD104" t="str">
            <v>0190-03</v>
          </cell>
          <cell r="AE10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05">
          <cell r="A105" t="str">
            <v>191-03</v>
          </cell>
          <cell r="B105">
            <v>4042</v>
          </cell>
          <cell r="C105" t="str">
            <v>DE.1.0.7.0</v>
          </cell>
          <cell r="D105" t="str">
            <v>204:467</v>
          </cell>
          <cell r="E105">
            <v>42585.624212962961</v>
          </cell>
          <cell r="F105">
            <v>42585.633402777778</v>
          </cell>
          <cell r="G105">
            <v>1</v>
          </cell>
          <cell r="H105" t="str">
            <v>204:233238</v>
          </cell>
          <cell r="I105">
            <v>42585.664282407408</v>
          </cell>
          <cell r="J105">
            <v>0</v>
          </cell>
          <cell r="K105" t="str">
            <v>4041/4042</v>
          </cell>
          <cell r="L105" t="str">
            <v>KILLION</v>
          </cell>
          <cell r="M105">
            <v>3.0879629630362615E-2</v>
          </cell>
          <cell r="N105">
            <v>44.466666667722166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https://search-rtdc-monitor-bjffxe2xuh6vdkpspy63sjmuny.us-east-1.es.amazonaws.com/_plugin/kibana/#/discover/Steve-Slow-Train-Analysis-(2080s-and-2083s)?_g=(refreshInterval:(display:Off,section:0,value:0),time:(from:'2016-08-03 13:58:52-0600',mode:absolute,to:'2016-08-03 16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05" t="str">
            <v>N</v>
          </cell>
          <cell r="X105">
            <v>1</v>
          </cell>
          <cell r="Y105">
            <v>4.6699999999999998E-2</v>
          </cell>
          <cell r="Z105">
            <v>23.323799999999999</v>
          </cell>
          <cell r="AA105">
            <v>23.277099999999997</v>
          </cell>
          <cell r="AB105" t="e">
            <v>#N/A</v>
          </cell>
          <cell r="AC105" t="e">
            <v>#N/A</v>
          </cell>
          <cell r="AD105" t="str">
            <v>0191-03</v>
          </cell>
          <cell r="AE105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106">
          <cell r="A106" t="str">
            <v>192-03</v>
          </cell>
          <cell r="B106">
            <v>4041</v>
          </cell>
          <cell r="C106" t="str">
            <v>DE.1.0.7.0</v>
          </cell>
          <cell r="D106" t="str">
            <v>204:232928</v>
          </cell>
          <cell r="E106">
            <v>42585.670046296298</v>
          </cell>
          <cell r="F106">
            <v>42585.670995370368</v>
          </cell>
          <cell r="G106">
            <v>1</v>
          </cell>
          <cell r="H106" t="str">
            <v>204:143</v>
          </cell>
          <cell r="I106">
            <v>42585.704930555556</v>
          </cell>
          <cell r="J106">
            <v>3</v>
          </cell>
          <cell r="K106" t="str">
            <v>4041/4042</v>
          </cell>
          <cell r="L106" t="str">
            <v>KILLION</v>
          </cell>
          <cell r="M106">
            <v>3.3935185187146999E-2</v>
          </cell>
          <cell r="N106">
            <v>48.866666669491678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06" t="str">
            <v>N</v>
          </cell>
          <cell r="X106">
            <v>1</v>
          </cell>
          <cell r="Y106">
            <v>23.2928</v>
          </cell>
          <cell r="Z106">
            <v>1.43E-2</v>
          </cell>
          <cell r="AA106">
            <v>23.278500000000001</v>
          </cell>
          <cell r="AB106">
            <v>109135</v>
          </cell>
          <cell r="AC106" t="str">
            <v>GRADE CROSSING</v>
          </cell>
          <cell r="AD106" t="str">
            <v>0192-03</v>
          </cell>
          <cell r="AE106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07">
          <cell r="A107" t="str">
            <v>193-03</v>
          </cell>
          <cell r="B107">
            <v>4025</v>
          </cell>
          <cell r="C107" t="str">
            <v>DE.1.0.7.0</v>
          </cell>
          <cell r="D107" t="str">
            <v>204:449</v>
          </cell>
          <cell r="E107">
            <v>42585.634108796294</v>
          </cell>
          <cell r="F107">
            <v>42585.635162037041</v>
          </cell>
          <cell r="G107">
            <v>1</v>
          </cell>
          <cell r="H107" t="str">
            <v>204:233301</v>
          </cell>
          <cell r="I107">
            <v>42585.671863425923</v>
          </cell>
          <cell r="J107">
            <v>0</v>
          </cell>
          <cell r="K107" t="str">
            <v>4025/4026</v>
          </cell>
          <cell r="L107" t="str">
            <v>REBOLETTI</v>
          </cell>
          <cell r="M107">
            <v>3.6701388882647734E-2</v>
          </cell>
          <cell r="N107">
            <v>52.849999991012737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https://search-rtdc-monitor-bjffxe2xuh6vdkpspy63sjmuny.us-east-1.es.amazonaws.com/_plugin/kibana/#/discover/Steve-Slow-Train-Analysis-(2080s-and-2083s)?_g=(refreshInterval:(display:Off,section:0,value:0),time:(from:'2016-08-03 14:13:07-0600',mode:absolute,to:'2016-08-03 17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7" t="str">
            <v>N</v>
          </cell>
          <cell r="X107">
            <v>1</v>
          </cell>
          <cell r="Y107">
            <v>4.4900000000000002E-2</v>
          </cell>
          <cell r="Z107">
            <v>23.330100000000002</v>
          </cell>
          <cell r="AA107">
            <v>23.285200000000003</v>
          </cell>
          <cell r="AB107" t="e">
            <v>#N/A</v>
          </cell>
          <cell r="AC107" t="e">
            <v>#N/A</v>
          </cell>
          <cell r="AD107" t="str">
            <v>0193-03</v>
          </cell>
          <cell r="AE10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08">
          <cell r="A108" t="str">
            <v>194-03</v>
          </cell>
          <cell r="B108">
            <v>4026</v>
          </cell>
          <cell r="C108" t="str">
            <v>DE.1.0.7.0</v>
          </cell>
          <cell r="D108" t="str">
            <v>204:232990</v>
          </cell>
          <cell r="E108">
            <v>42585.675694444442</v>
          </cell>
          <cell r="F108">
            <v>42585.676747685182</v>
          </cell>
          <cell r="G108">
            <v>1</v>
          </cell>
          <cell r="H108" t="str">
            <v>204:129</v>
          </cell>
          <cell r="I108">
            <v>42585.713148148148</v>
          </cell>
          <cell r="J108">
            <v>0</v>
          </cell>
          <cell r="K108" t="str">
            <v>4025/4026</v>
          </cell>
          <cell r="L108" t="str">
            <v>REBOLETTI</v>
          </cell>
          <cell r="M108">
            <v>3.6400462966412306E-2</v>
          </cell>
          <cell r="N108">
            <v>52.41666667163372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https://search-rtdc-monitor-bjffxe2xuh6vdkpspy63sjmuny.us-east-1.es.amazonaws.com/_plugin/kibana/#/discover/Steve-Slow-Train-Analysis-(2080s-and-2083s)?_g=(refreshInterval:(display:Off,section:0,value:0),time:(from:'2016-08-03 15:13:00-0600',mode:absolute,to:'2016-08-03 18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8" t="str">
            <v>N</v>
          </cell>
          <cell r="X108">
            <v>1</v>
          </cell>
          <cell r="Y108">
            <v>23.298999999999999</v>
          </cell>
          <cell r="Z108">
            <v>1.29E-2</v>
          </cell>
          <cell r="AA108">
            <v>23.286100000000001</v>
          </cell>
          <cell r="AB108" t="e">
            <v>#N/A</v>
          </cell>
          <cell r="AC108" t="e">
            <v>#N/A</v>
          </cell>
          <cell r="AD108" t="str">
            <v>0194-03</v>
          </cell>
          <cell r="AE10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09">
          <cell r="A109" t="str">
            <v>195-03</v>
          </cell>
          <cell r="B109">
            <v>4038</v>
          </cell>
          <cell r="C109" t="str">
            <v>DE.1.0.7.0</v>
          </cell>
          <cell r="D109" t="str">
            <v>204:475</v>
          </cell>
          <cell r="E109">
            <v>42585.645162037035</v>
          </cell>
          <cell r="F109">
            <v>42585.646469907406</v>
          </cell>
          <cell r="G109">
            <v>1</v>
          </cell>
          <cell r="H109" t="str">
            <v>204:233278</v>
          </cell>
          <cell r="I109">
            <v>42585.678298611114</v>
          </cell>
          <cell r="J109">
            <v>2</v>
          </cell>
          <cell r="K109" t="str">
            <v>4037/4038</v>
          </cell>
          <cell r="L109" t="str">
            <v>STORY</v>
          </cell>
          <cell r="M109">
            <v>3.1828703708015382E-2</v>
          </cell>
          <cell r="N109">
            <v>45.83333333954215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9" t="str">
            <v>N</v>
          </cell>
          <cell r="X109">
            <v>1</v>
          </cell>
          <cell r="Y109">
            <v>4.7500000000000001E-2</v>
          </cell>
          <cell r="Z109">
            <v>23.3278</v>
          </cell>
          <cell r="AA109">
            <v>23.2803</v>
          </cell>
          <cell r="AB109">
            <v>108954</v>
          </cell>
          <cell r="AC109" t="str">
            <v>GRADE CROSSING</v>
          </cell>
          <cell r="AD109" t="str">
            <v>0195-03</v>
          </cell>
          <cell r="AE109" t="str">
    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    </cell>
        </row>
        <row r="110">
          <cell r="A110" t="str">
            <v>196-03</v>
          </cell>
          <cell r="B110">
            <v>4037</v>
          </cell>
          <cell r="C110" t="str">
            <v>DE.1.0.7.0</v>
          </cell>
          <cell r="D110" t="str">
            <v>204:232943</v>
          </cell>
          <cell r="E110">
            <v>42585.680069444446</v>
          </cell>
          <cell r="F110">
            <v>42585.681550925925</v>
          </cell>
          <cell r="G110">
            <v>2</v>
          </cell>
          <cell r="H110" t="str">
            <v>204:1164</v>
          </cell>
          <cell r="I110">
            <v>42585.72415509259</v>
          </cell>
          <cell r="J110">
            <v>3</v>
          </cell>
          <cell r="K110" t="str">
            <v>4037/4038</v>
          </cell>
          <cell r="L110" t="str">
            <v>STORY</v>
          </cell>
          <cell r="M110">
            <v>4.2604166665114462E-2</v>
          </cell>
          <cell r="N110">
            <v>61.349999997764826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10" t="str">
            <v>N</v>
          </cell>
          <cell r="X110">
            <v>1</v>
          </cell>
          <cell r="Y110">
            <v>23.2943</v>
          </cell>
          <cell r="Z110">
            <v>0.1164</v>
          </cell>
          <cell r="AA110">
            <v>23.177900000000001</v>
          </cell>
          <cell r="AB110">
            <v>33257</v>
          </cell>
          <cell r="AC110" t="str">
            <v>GRADE CROSSING</v>
          </cell>
          <cell r="AD110" t="str">
            <v>0196-03</v>
          </cell>
          <cell r="AE110" t="str">
    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    </cell>
        </row>
        <row r="111">
          <cell r="A111" t="str">
            <v>197-03</v>
          </cell>
          <cell r="B111">
            <v>4018</v>
          </cell>
          <cell r="C111" t="str">
            <v>DE.1.0.7.0</v>
          </cell>
          <cell r="D111" t="str">
            <v>204:462</v>
          </cell>
          <cell r="E111">
            <v>42585.659467592595</v>
          </cell>
          <cell r="F111">
            <v>42585.66070601852</v>
          </cell>
          <cell r="G111">
            <v>1</v>
          </cell>
          <cell r="H111" t="str">
            <v>204:233316</v>
          </cell>
          <cell r="I111">
            <v>42585.689074074071</v>
          </cell>
          <cell r="J111">
            <v>0</v>
          </cell>
          <cell r="K111" t="str">
            <v>4017/4018</v>
          </cell>
          <cell r="L111" t="str">
            <v>BRUDER</v>
          </cell>
          <cell r="M111">
            <v>2.8368055551254656E-2</v>
          </cell>
          <cell r="N111">
            <v>40.849999993806705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https://search-rtdc-monitor-bjffxe2xuh6vdkpspy63sjmuny.us-east-1.es.amazonaws.com/_plugin/kibana/#/discover/Steve-Slow-Train-Analysis-(2080s-and-2083s)?_g=(refreshInterval:(display:Off,section:0,value:0),time:(from:'2016-08-03 14:49:38-0600',mode:absolute,to:'2016-08-03 17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1" t="str">
            <v>N</v>
          </cell>
          <cell r="X111">
            <v>1</v>
          </cell>
          <cell r="Y111">
            <v>4.6199999999999998E-2</v>
          </cell>
          <cell r="Z111">
            <v>23.331600000000002</v>
          </cell>
          <cell r="AA111">
            <v>23.285400000000003</v>
          </cell>
          <cell r="AB111" t="e">
            <v>#N/A</v>
          </cell>
          <cell r="AC111" t="e">
            <v>#N/A</v>
          </cell>
          <cell r="AD111" t="str">
            <v>0197-03</v>
          </cell>
          <cell r="AE111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112">
          <cell r="A112" t="str">
            <v>198-03</v>
          </cell>
          <cell r="B112">
            <v>4017</v>
          </cell>
          <cell r="C112" t="str">
            <v>DE.1.0.7.0</v>
          </cell>
          <cell r="D112" t="str">
            <v>204:232980</v>
          </cell>
          <cell r="E112">
            <v>42585.690613425926</v>
          </cell>
          <cell r="F112">
            <v>42585.692314814813</v>
          </cell>
          <cell r="G112">
            <v>2</v>
          </cell>
          <cell r="H112" t="str">
            <v>204:57972</v>
          </cell>
          <cell r="I112">
            <v>42585.720648148148</v>
          </cell>
          <cell r="J112">
            <v>3</v>
          </cell>
          <cell r="K112" t="str">
            <v>4017/4018</v>
          </cell>
          <cell r="L112" t="str">
            <v>BRUDER</v>
          </cell>
          <cell r="M112">
            <v>2.8333333335467614E-2</v>
          </cell>
          <cell r="P112">
            <v>50.63333333004266</v>
          </cell>
          <cell r="R112" t="str">
            <v>Quebec 4S stuck at STOP, seems to be track circuit issue</v>
          </cell>
          <cell r="S112">
            <v>0.75</v>
          </cell>
          <cell r="T112" t="str">
            <v>Southbound</v>
          </cell>
          <cell r="U112">
            <v>6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2" t="str">
            <v>Y</v>
          </cell>
          <cell r="X112">
            <v>1</v>
          </cell>
          <cell r="Y112">
            <v>23.297999999999998</v>
          </cell>
          <cell r="Z112">
            <v>5.7972000000000001</v>
          </cell>
          <cell r="AA112">
            <v>17.500799999999998</v>
          </cell>
          <cell r="AB112">
            <v>109135</v>
          </cell>
          <cell r="AC112" t="str">
            <v>GRADE CROSSING</v>
          </cell>
          <cell r="AD112" t="str">
            <v>0198-03</v>
          </cell>
          <cell r="AE112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13">
          <cell r="A113" t="str">
            <v>198-03</v>
          </cell>
          <cell r="B113">
            <v>4017</v>
          </cell>
          <cell r="C113" t="str">
            <v>DE.1.0.7.0</v>
          </cell>
          <cell r="D113" t="str">
            <v>204:36791</v>
          </cell>
          <cell r="E113">
            <v>42585.722870370373</v>
          </cell>
          <cell r="F113">
            <v>42585.723703703705</v>
          </cell>
          <cell r="G113">
            <v>1</v>
          </cell>
          <cell r="H113" t="str">
            <v>204:145</v>
          </cell>
          <cell r="I113">
            <v>42585.730532407404</v>
          </cell>
          <cell r="J113">
            <v>0</v>
          </cell>
          <cell r="K113" t="str">
            <v>4017/4018</v>
          </cell>
          <cell r="L113" t="str">
            <v>BRUDER</v>
          </cell>
          <cell r="M113">
            <v>6.8287036992842332E-3</v>
          </cell>
          <cell r="T113" t="str">
            <v>Southbound</v>
          </cell>
          <cell r="U113">
            <v>3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https://search-rtdc-monitor-bjffxe2xuh6vdkpspy63sjmuny.us-east-1.es.amazonaws.com/_plugin/kibana/#/discover/Steve-Slow-Train-Analysis-(2080s-and-2083s)?_g=(refreshInterval:(display:Off,section:0,value:0),time:(from:'2016-08-03 16:20:56-0600',mode:absolute,to:'2016-08-03 18:31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3" t="str">
            <v>Y</v>
          </cell>
          <cell r="X113">
            <v>0</v>
          </cell>
          <cell r="Y113">
            <v>3.6791</v>
          </cell>
          <cell r="Z113">
            <v>1.4500000000000001E-2</v>
          </cell>
          <cell r="AA113">
            <v>3.6646000000000001</v>
          </cell>
          <cell r="AB113">
            <v>109135</v>
          </cell>
          <cell r="AC113" t="str">
            <v>GRADE CROSSING</v>
          </cell>
          <cell r="AD113" t="str">
            <v>0198-03</v>
          </cell>
          <cell r="AE113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14">
          <cell r="A114" t="str">
            <v>199-03</v>
          </cell>
          <cell r="B114">
            <v>4014</v>
          </cell>
          <cell r="C114" t="str">
            <v>DE.1.0.7.0</v>
          </cell>
          <cell r="D114" t="str">
            <v>204:464</v>
          </cell>
          <cell r="E114">
            <v>42585.668090277781</v>
          </cell>
          <cell r="F114">
            <v>42585.668958333335</v>
          </cell>
          <cell r="G114">
            <v>1</v>
          </cell>
          <cell r="H114" t="str">
            <v>204:233304</v>
          </cell>
          <cell r="I114">
            <v>42585.702094907407</v>
          </cell>
          <cell r="J114">
            <v>1</v>
          </cell>
          <cell r="K114" t="str">
            <v>4013/4014</v>
          </cell>
          <cell r="L114" t="str">
            <v>SWANSON</v>
          </cell>
          <cell r="M114">
            <v>3.3136574071249925E-2</v>
          </cell>
          <cell r="N114">
            <v>47.716666662599891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https://search-rtdc-monitor-bjffxe2xuh6vdkpspy63sjmuny.us-east-1.es.amazonaws.com/_plugin/kibana/#/discover/Steve-Slow-Train-Analysis-(2080s-and-2083s)?_g=(refreshInterval:(display:Off,section:0,value:0),time:(from:'2016-08-03 15:02:03-0600',mode:absolute,to:'2016-08-03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4" t="str">
            <v>N</v>
          </cell>
          <cell r="X114">
            <v>1</v>
          </cell>
          <cell r="Y114">
            <v>4.6399999999999997E-2</v>
          </cell>
          <cell r="Z114">
            <v>23.330400000000001</v>
          </cell>
          <cell r="AA114">
            <v>23.284000000000002</v>
          </cell>
          <cell r="AB114">
            <v>78349</v>
          </cell>
          <cell r="AC114" t="str">
            <v>GRADE CROSSING</v>
          </cell>
          <cell r="AD114" t="str">
            <v>0199-03</v>
          </cell>
          <cell r="AE114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15">
          <cell r="A115" t="str">
            <v>200-03</v>
          </cell>
          <cell r="B115">
            <v>4013</v>
          </cell>
          <cell r="C115" t="str">
            <v>DE.1.0.7.0</v>
          </cell>
          <cell r="D115" t="str">
            <v>204:232974</v>
          </cell>
          <cell r="E115">
            <v>42585.704722222225</v>
          </cell>
          <cell r="F115">
            <v>42585.706030092595</v>
          </cell>
          <cell r="G115">
            <v>1</v>
          </cell>
          <cell r="H115" t="str">
            <v>204:150</v>
          </cell>
          <cell r="I115">
            <v>42585.73814814815</v>
          </cell>
          <cell r="J115">
            <v>0</v>
          </cell>
          <cell r="K115" t="str">
            <v>4013/4014</v>
          </cell>
          <cell r="L115" t="str">
            <v>SWANSON</v>
          </cell>
          <cell r="M115">
            <v>3.2118055554747116E-2</v>
          </cell>
          <cell r="N115">
            <v>46.249999998835847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https://search-rtdc-monitor-bjffxe2xuh6vdkpspy63sjmuny.us-east-1.es.amazonaws.com/_plugin/kibana/#/discover/Steve-Slow-Train-Analysis-(2080s-and-2083s)?_g=(refreshInterval:(display:Off,section:0,value:0),time:(from:'2016-08-03 15:54:48-0600',mode:absolute,to:'2016-08-03 18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5" t="str">
            <v>N</v>
          </cell>
          <cell r="X115">
            <v>1</v>
          </cell>
          <cell r="Y115">
            <v>23.2974</v>
          </cell>
          <cell r="Z115">
            <v>1.4999999999999999E-2</v>
          </cell>
          <cell r="AA115">
            <v>23.282399999999999</v>
          </cell>
          <cell r="AB115" t="e">
            <v>#N/A</v>
          </cell>
          <cell r="AC115" t="e">
            <v>#N/A</v>
          </cell>
          <cell r="AD115" t="str">
            <v>0200-03</v>
          </cell>
          <cell r="AE115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16">
          <cell r="A116" t="str">
            <v>201-03</v>
          </cell>
          <cell r="B116">
            <v>4011</v>
          </cell>
          <cell r="C116" t="str">
            <v>DE.1.0.7.0</v>
          </cell>
          <cell r="D116" t="str">
            <v>204:475</v>
          </cell>
          <cell r="E116">
            <v>42585.677789351852</v>
          </cell>
          <cell r="F116">
            <v>42585.678842592592</v>
          </cell>
          <cell r="G116">
            <v>1</v>
          </cell>
          <cell r="H116" t="str">
            <v>204:233282</v>
          </cell>
          <cell r="I116">
            <v>42585.710081018522</v>
          </cell>
          <cell r="J116">
            <v>0</v>
          </cell>
          <cell r="K116" t="str">
            <v>4011/4012</v>
          </cell>
          <cell r="L116" t="str">
            <v>OUN</v>
          </cell>
          <cell r="M116">
            <v>3.1238425930496305E-2</v>
          </cell>
          <cell r="N116">
            <v>44.98333333991468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https://search-rtdc-monitor-bjffxe2xuh6vdkpspy63sjmuny.us-east-1.es.amazonaws.com/_plugin/kibana/#/discover/Steve-Slow-Train-Analysis-(2080s-and-2083s)?_g=(refreshInterval:(display:Off,section:0,value:0),time:(from:'2016-08-03 15:16:01-0600',mode:absolute,to:'2016-08-03 18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6" t="str">
            <v>N</v>
          </cell>
          <cell r="X116">
            <v>1</v>
          </cell>
          <cell r="Y116">
            <v>4.7500000000000001E-2</v>
          </cell>
          <cell r="Z116">
            <v>23.328199999999999</v>
          </cell>
          <cell r="AA116">
            <v>23.2807</v>
          </cell>
          <cell r="AB116" t="e">
            <v>#N/A</v>
          </cell>
          <cell r="AC116" t="e">
            <v>#N/A</v>
          </cell>
          <cell r="AD116" t="str">
            <v>0201-03</v>
          </cell>
          <cell r="AE116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17">
          <cell r="A117" t="str">
            <v>202-03</v>
          </cell>
          <cell r="B117">
            <v>4012</v>
          </cell>
          <cell r="C117" t="str">
            <v>DE.1.0.7.0</v>
          </cell>
          <cell r="D117" t="str">
            <v>204:232967</v>
          </cell>
          <cell r="E117">
            <v>42585.713229166664</v>
          </cell>
          <cell r="F117">
            <v>42585.714155092595</v>
          </cell>
          <cell r="G117">
            <v>1</v>
          </cell>
          <cell r="H117" t="str">
            <v>204:130</v>
          </cell>
          <cell r="I117">
            <v>42585.746874999997</v>
          </cell>
          <cell r="J117">
            <v>1</v>
          </cell>
          <cell r="K117" t="str">
            <v>4011/4012</v>
          </cell>
          <cell r="L117" t="str">
            <v>OUN</v>
          </cell>
          <cell r="M117">
            <v>3.2719907401769888E-2</v>
          </cell>
          <cell r="N117">
            <v>47.116666658548638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https://search-rtdc-monitor-bjffxe2xuh6vdkpspy63sjmuny.us-east-1.es.amazonaws.com/_plugin/kibana/#/discover/Steve-Slow-Train-Analysis-(2080s-and-2083s)?_g=(refreshInterval:(display:Off,section:0,value:0),time:(from:'2016-08-03 16:07:03-0600',mode:absolute,to:'2016-08-03 18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7" t="str">
            <v>N</v>
          </cell>
          <cell r="X117">
            <v>1</v>
          </cell>
          <cell r="Y117">
            <v>23.296700000000001</v>
          </cell>
          <cell r="Z117">
            <v>1.2999999999999999E-2</v>
          </cell>
          <cell r="AA117">
            <v>23.2837</v>
          </cell>
          <cell r="AB117">
            <v>109135</v>
          </cell>
          <cell r="AC117" t="str">
            <v>GRADE CROSSING</v>
          </cell>
          <cell r="AD117" t="str">
            <v>0202-03</v>
          </cell>
          <cell r="AE117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18">
          <cell r="A118" t="str">
            <v>203-03</v>
          </cell>
          <cell r="B118">
            <v>4044</v>
          </cell>
          <cell r="C118" t="str">
            <v>DE.1.0.7.0</v>
          </cell>
          <cell r="D118" t="str">
            <v>204:451</v>
          </cell>
          <cell r="E118">
            <v>42585.691053240742</v>
          </cell>
          <cell r="F118">
            <v>42585.691874999997</v>
          </cell>
          <cell r="G118">
            <v>1</v>
          </cell>
          <cell r="H118" t="str">
            <v>204:233297</v>
          </cell>
          <cell r="I118">
            <v>42585.722083333334</v>
          </cell>
          <cell r="J118">
            <v>0</v>
          </cell>
          <cell r="K118" t="str">
            <v>4043/4044</v>
          </cell>
          <cell r="L118" t="str">
            <v>BARTLETT</v>
          </cell>
          <cell r="M118">
            <v>3.0208333337213844E-2</v>
          </cell>
          <cell r="N118">
            <v>43.500000005587935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https://search-rtdc-monitor-bjffxe2xuh6vdkpspy63sjmuny.us-east-1.es.amazonaws.com/_plugin/kibana/#/discover/Steve-Slow-Train-Analysis-(2080s-and-2083s)?_g=(refreshInterval:(display:Off,section:0,value:0),time:(from:'2016-08-03 15:35:07-0600',mode:absolute,to:'2016-08-03 18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8" t="str">
            <v>N</v>
          </cell>
          <cell r="X118">
            <v>1</v>
          </cell>
          <cell r="Y118">
            <v>4.5100000000000001E-2</v>
          </cell>
          <cell r="Z118">
            <v>23.329699999999999</v>
          </cell>
          <cell r="AA118">
            <v>23.284599999999998</v>
          </cell>
          <cell r="AB118" t="e">
            <v>#N/A</v>
          </cell>
          <cell r="AC118" t="e">
            <v>#N/A</v>
          </cell>
          <cell r="AD118" t="str">
            <v>0203-03</v>
          </cell>
          <cell r="AE118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19">
          <cell r="A119" t="str">
            <v>204-03</v>
          </cell>
          <cell r="B119">
            <v>4043</v>
          </cell>
          <cell r="C119" t="str">
            <v>DE.1.0.7.0</v>
          </cell>
          <cell r="D119" t="str">
            <v>204:232979</v>
          </cell>
          <cell r="E119">
            <v>42585.723854166667</v>
          </cell>
          <cell r="F119">
            <v>42585.724918981483</v>
          </cell>
          <cell r="G119">
            <v>1</v>
          </cell>
          <cell r="H119" t="str">
            <v>204:158</v>
          </cell>
          <cell r="I119">
            <v>42585.759236111109</v>
          </cell>
          <cell r="J119">
            <v>0</v>
          </cell>
          <cell r="K119" t="str">
            <v>4043/4044</v>
          </cell>
          <cell r="L119" t="str">
            <v>BARTLETT</v>
          </cell>
          <cell r="M119">
            <v>3.4317129626288079E-2</v>
          </cell>
          <cell r="N119">
            <v>49.416666661854833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https://search-rtdc-monitor-bjffxe2xuh6vdkpspy63sjmuny.us-east-1.es.amazonaws.com/_plugin/kibana/#/discover/Steve-Slow-Train-Analysis-(2080s-and-2083s)?_g=(refreshInterval:(display:Off,section:0,value:0),time:(from:'2016-08-03 16:22:21-0600',mode:absolute,to:'2016-08-03 19:13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9" t="str">
            <v>N</v>
          </cell>
          <cell r="X119">
            <v>1</v>
          </cell>
          <cell r="Y119">
            <v>23.297899999999998</v>
          </cell>
          <cell r="Z119">
            <v>1.5800000000000002E-2</v>
          </cell>
          <cell r="AA119">
            <v>23.2821</v>
          </cell>
          <cell r="AB119" t="e">
            <v>#N/A</v>
          </cell>
          <cell r="AC119" t="e">
            <v>#N/A</v>
          </cell>
          <cell r="AD119" t="str">
            <v>0204-03</v>
          </cell>
          <cell r="AE119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20">
          <cell r="A120" t="str">
            <v>205-03</v>
          </cell>
          <cell r="B120">
            <v>4040</v>
          </cell>
          <cell r="C120" t="str">
            <v>DE.1.0.7.0</v>
          </cell>
          <cell r="D120" t="str">
            <v>204:460</v>
          </cell>
          <cell r="E120">
            <v>42585.69263888889</v>
          </cell>
          <cell r="F120">
            <v>42585.693425925929</v>
          </cell>
          <cell r="G120">
            <v>1</v>
          </cell>
          <cell r="H120" t="str">
            <v>204:233297</v>
          </cell>
          <cell r="I120">
            <v>42585.729641203703</v>
          </cell>
          <cell r="J120">
            <v>0</v>
          </cell>
          <cell r="K120" t="str">
            <v>4039/4040</v>
          </cell>
          <cell r="L120" t="str">
            <v>ARNOLD</v>
          </cell>
          <cell r="M120">
            <v>3.6215277774317656E-2</v>
          </cell>
          <cell r="N120">
            <v>52.149999995017424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https://search-rtdc-monitor-bjffxe2xuh6vdkpspy63sjmuny.us-east-1.es.amazonaws.com/_plugin/kibana/#/discover/Steve-Slow-Train-Analysis-(2080s-and-2083s)?_g=(refreshInterval:(display:Off,section:0,value:0),time:(from:'2016-08-03 15:37:24-0600',mode:absolute,to:'2016-08-03 18:30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20" t="str">
            <v>N</v>
          </cell>
          <cell r="X120">
            <v>1</v>
          </cell>
          <cell r="Y120">
            <v>4.5999999999999999E-2</v>
          </cell>
          <cell r="Z120">
            <v>23.329699999999999</v>
          </cell>
          <cell r="AA120">
            <v>23.2837</v>
          </cell>
          <cell r="AB120" t="e">
            <v>#N/A</v>
          </cell>
          <cell r="AC120" t="e">
            <v>#N/A</v>
          </cell>
          <cell r="AD120" t="str">
            <v>0205-03</v>
          </cell>
          <cell r="AE120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21">
          <cell r="A121" t="str">
            <v>206-03</v>
          </cell>
          <cell r="B121">
            <v>4039</v>
          </cell>
          <cell r="C121" t="str">
            <v>DE.1.0.7.0</v>
          </cell>
          <cell r="D121" t="str">
            <v>204:232982</v>
          </cell>
          <cell r="E121">
            <v>42585.73369212963</v>
          </cell>
          <cell r="F121">
            <v>42585.737233796295</v>
          </cell>
          <cell r="G121">
            <v>5</v>
          </cell>
          <cell r="H121" t="str">
            <v>204:149</v>
          </cell>
          <cell r="I121">
            <v>42585.768206018518</v>
          </cell>
          <cell r="J121">
            <v>4</v>
          </cell>
          <cell r="K121" t="str">
            <v>4039/4040</v>
          </cell>
          <cell r="L121" t="str">
            <v>ARNOLD</v>
          </cell>
          <cell r="M121">
            <v>3.0972222222771961E-2</v>
          </cell>
          <cell r="N121">
            <v>44.600000000791624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21" t="str">
            <v>N</v>
          </cell>
          <cell r="X121">
            <v>1</v>
          </cell>
          <cell r="Y121">
            <v>23.298200000000001</v>
          </cell>
          <cell r="Z121">
            <v>1.49E-2</v>
          </cell>
          <cell r="AA121">
            <v>23.283300000000001</v>
          </cell>
          <cell r="AB121">
            <v>63309</v>
          </cell>
          <cell r="AC121" t="str">
            <v>GRADE CROSSING</v>
          </cell>
          <cell r="AD121" t="str">
            <v>0206-03</v>
          </cell>
          <cell r="AE121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22">
          <cell r="A122" t="str">
            <v>207-03</v>
          </cell>
          <cell r="B122">
            <v>4042</v>
          </cell>
          <cell r="C122" t="str">
            <v>DE.1.0.7.0</v>
          </cell>
          <cell r="D122" t="str">
            <v>204:442</v>
          </cell>
          <cell r="E122">
            <v>42585.706990740742</v>
          </cell>
          <cell r="F122">
            <v>42585.708090277774</v>
          </cell>
          <cell r="G122">
            <v>1</v>
          </cell>
          <cell r="H122" t="str">
            <v>204:233319</v>
          </cell>
          <cell r="I122">
            <v>42585.73773148148</v>
          </cell>
          <cell r="J122">
            <v>0</v>
          </cell>
          <cell r="K122" t="str">
            <v>4041/4042</v>
          </cell>
          <cell r="L122" t="str">
            <v>KILLION</v>
          </cell>
          <cell r="M122">
            <v>2.9641203705978114E-2</v>
          </cell>
          <cell r="N122">
            <v>42.683333336608484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https://search-rtdc-monitor-bjffxe2xuh6vdkpspy63sjmuny.us-east-1.es.amazonaws.com/_plugin/kibana/#/discover/Steve-Slow-Train-Analysis-(2080s-and-2083s)?_g=(refreshInterval:(display:Off,section:0,value:0),time:(from:'2016-08-03 15:58:04-0600',mode:absolute,to:'2016-08-03 18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2" t="str">
            <v>N</v>
          </cell>
          <cell r="X122">
            <v>1</v>
          </cell>
          <cell r="Y122">
            <v>4.4200000000000003E-2</v>
          </cell>
          <cell r="Z122">
            <v>23.331900000000001</v>
          </cell>
          <cell r="AA122">
            <v>23.287700000000001</v>
          </cell>
          <cell r="AB122" t="e">
            <v>#N/A</v>
          </cell>
          <cell r="AC122" t="e">
            <v>#N/A</v>
          </cell>
          <cell r="AD122" t="str">
            <v>0207-03</v>
          </cell>
          <cell r="AE122" t="str">
    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    </cell>
        </row>
        <row r="123">
          <cell r="A123" t="str">
            <v>208-03</v>
          </cell>
          <cell r="B123">
            <v>4041</v>
          </cell>
          <cell r="C123" t="str">
            <v>DE.1.0.7.0</v>
          </cell>
          <cell r="D123" t="str">
            <v>204:232983</v>
          </cell>
          <cell r="E123">
            <v>42585.744305555556</v>
          </cell>
          <cell r="F123">
            <v>42585.745104166665</v>
          </cell>
          <cell r="G123">
            <v>1</v>
          </cell>
          <cell r="H123" t="str">
            <v>204:94</v>
          </cell>
          <cell r="I123">
            <v>42585.782951388886</v>
          </cell>
          <cell r="J123">
            <v>1</v>
          </cell>
          <cell r="K123" t="str">
            <v>4041/4042</v>
          </cell>
          <cell r="L123" t="str">
            <v>KILLION</v>
          </cell>
          <cell r="M123">
            <v>3.7847222221898846E-2</v>
          </cell>
          <cell r="N123">
            <v>54.499999999534339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https://search-rtdc-monitor-bjffxe2xuh6vdkpspy63sjmuny.us-east-1.es.amazonaws.com/_plugin/kibana/#/discover/Steve-Slow-Train-Analysis-(2080s-and-2083s)?_g=(refreshInterval:(display:Off,section:0,value:0),time:(from:'2016-08-03 16:51:48-0600',mode:absolute,to:'2016-08-03 19:47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3" t="str">
            <v>N</v>
          </cell>
          <cell r="X123">
            <v>1</v>
          </cell>
          <cell r="Y123">
            <v>23.298300000000001</v>
          </cell>
          <cell r="Z123">
            <v>9.4000000000000004E-3</v>
          </cell>
          <cell r="AA123">
            <v>23.288900000000002</v>
          </cell>
          <cell r="AB123" t="e">
            <v>#N/A</v>
          </cell>
          <cell r="AC123" t="e">
            <v>#N/A</v>
          </cell>
          <cell r="AD123" t="str">
            <v>0208-03</v>
          </cell>
          <cell r="AE123" t="str">
    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    </cell>
        </row>
        <row r="124">
          <cell r="A124" t="str">
            <v>209-03</v>
          </cell>
          <cell r="B124">
            <v>4025</v>
          </cell>
          <cell r="C124" t="str">
            <v>DE.1.0.7.0</v>
          </cell>
          <cell r="D124" t="str">
            <v>204:455</v>
          </cell>
          <cell r="E124">
            <v>42585.716469907406</v>
          </cell>
          <cell r="F124">
            <v>42585.717766203707</v>
          </cell>
          <cell r="G124">
            <v>1</v>
          </cell>
          <cell r="H124" t="str">
            <v>204:233289</v>
          </cell>
          <cell r="I124">
            <v>42585.746689814812</v>
          </cell>
          <cell r="J124">
            <v>0</v>
          </cell>
          <cell r="K124" t="str">
            <v>4025/4026</v>
          </cell>
          <cell r="L124" t="str">
            <v>STURGEON</v>
          </cell>
          <cell r="M124">
            <v>2.8923611105710734E-2</v>
          </cell>
          <cell r="N124">
            <v>41.649999992223457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https://search-rtdc-monitor-bjffxe2xuh6vdkpspy63sjmuny.us-east-1.es.amazonaws.com/_plugin/kibana/#/discover/Steve-Slow-Train-Analysis-(2080s-and-2083s)?_g=(refreshInterval:(display:Off,section:0,value:0),time:(from:'2016-08-03 16:11:43-0600',mode:absolute,to:'2016-08-03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4" t="str">
            <v>N</v>
          </cell>
          <cell r="X124">
            <v>1</v>
          </cell>
          <cell r="Y124">
            <v>4.5499999999999999E-2</v>
          </cell>
          <cell r="Z124">
            <v>23.328900000000001</v>
          </cell>
          <cell r="AA124">
            <v>23.2834</v>
          </cell>
          <cell r="AB124" t="e">
            <v>#N/A</v>
          </cell>
          <cell r="AC124" t="e">
            <v>#N/A</v>
          </cell>
          <cell r="AD124" t="str">
            <v>0209-03</v>
          </cell>
          <cell r="AE124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25">
          <cell r="A125" t="str">
            <v>210-03</v>
          </cell>
          <cell r="B125">
            <v>4026</v>
          </cell>
          <cell r="C125" t="str">
            <v>DE.1.0.7.0</v>
          </cell>
          <cell r="D125" t="str">
            <v>204:232957</v>
          </cell>
          <cell r="E125">
            <v>42585.752060185187</v>
          </cell>
          <cell r="F125">
            <v>42585.752997685187</v>
          </cell>
          <cell r="G125">
            <v>1</v>
          </cell>
          <cell r="H125" t="str">
            <v>204:170</v>
          </cell>
          <cell r="I125">
            <v>42585.791145833333</v>
          </cell>
          <cell r="J125">
            <v>1</v>
          </cell>
          <cell r="K125" t="str">
            <v>4025/4026</v>
          </cell>
          <cell r="L125" t="str">
            <v>STURGEON</v>
          </cell>
          <cell r="M125">
            <v>3.8148148145410232E-2</v>
          </cell>
          <cell r="N125">
            <v>54.933333329390734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https://search-rtdc-monitor-bjffxe2xuh6vdkpspy63sjmuny.us-east-1.es.amazonaws.com/_plugin/kibana/#/discover/Steve-Slow-Train-Analysis-(2080s-and-2083s)?_g=(refreshInterval:(display:Off,section:0,value:0),time:(from:'2016-08-03 17:02:58-0600',mode:absolute,to:'2016-08-03 19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5" t="str">
            <v>N</v>
          </cell>
          <cell r="X125">
            <v>1</v>
          </cell>
          <cell r="Y125">
            <v>23.2957</v>
          </cell>
          <cell r="Z125">
            <v>1.7000000000000001E-2</v>
          </cell>
          <cell r="AA125">
            <v>23.278700000000001</v>
          </cell>
          <cell r="AB125" t="e">
            <v>#N/A</v>
          </cell>
          <cell r="AC125" t="e">
            <v>#N/A</v>
          </cell>
          <cell r="AD125" t="str">
            <v>0210-03</v>
          </cell>
          <cell r="AE125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26">
          <cell r="A126" t="str">
            <v>211-03</v>
          </cell>
          <cell r="B126">
            <v>4018</v>
          </cell>
          <cell r="C126" t="str">
            <v>DE.1.0.7.0</v>
          </cell>
          <cell r="D126" t="str">
            <v>204:460</v>
          </cell>
          <cell r="E126">
            <v>42585.733148148145</v>
          </cell>
          <cell r="F126">
            <v>42585.734432870369</v>
          </cell>
          <cell r="G126">
            <v>1</v>
          </cell>
          <cell r="H126" t="str">
            <v>204:233336</v>
          </cell>
          <cell r="I126">
            <v>42585.765636574077</v>
          </cell>
          <cell r="J126">
            <v>1</v>
          </cell>
          <cell r="K126" t="str">
            <v>4017/4018</v>
          </cell>
          <cell r="L126" t="str">
            <v>STORY</v>
          </cell>
          <cell r="M126">
            <v>3.1203703707433306E-2</v>
          </cell>
          <cell r="N126">
            <v>44.93333333870396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https://search-rtdc-monitor-bjffxe2xuh6vdkpspy63sjmuny.us-east-1.es.amazonaws.com/_plugin/kibana/#/discover/Steve-Slow-Train-Analysis-(2080s-and-2083s)?_g=(refreshInterval:(display:Off,section:0,value:0),time:(from:'2016-08-03 16:35:44-0600',mode:absolute,to:'2016-08-03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6" t="str">
            <v>N</v>
          </cell>
          <cell r="X126">
            <v>1</v>
          </cell>
          <cell r="Y126">
            <v>4.5999999999999999E-2</v>
          </cell>
          <cell r="Z126">
            <v>23.333600000000001</v>
          </cell>
          <cell r="AA126">
            <v>23.287600000000001</v>
          </cell>
          <cell r="AB126" t="e">
            <v>#N/A</v>
          </cell>
          <cell r="AC126" t="e">
            <v>#N/A</v>
          </cell>
          <cell r="AD126" t="str">
            <v>0211-03</v>
          </cell>
          <cell r="AE126" t="str">
    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    </cell>
        </row>
        <row r="127">
          <cell r="A127" t="str">
            <v>212-03</v>
          </cell>
          <cell r="B127">
            <v>4017</v>
          </cell>
          <cell r="C127" t="str">
            <v>DE.1.0.7.0</v>
          </cell>
          <cell r="D127" t="str">
            <v>204:233034</v>
          </cell>
          <cell r="E127">
            <v>42585.767094907409</v>
          </cell>
          <cell r="F127">
            <v>42585.769212962965</v>
          </cell>
          <cell r="G127">
            <v>3</v>
          </cell>
          <cell r="H127" t="str">
            <v>204:4081</v>
          </cell>
          <cell r="I127">
            <v>42585.79954861111</v>
          </cell>
          <cell r="J127">
            <v>2</v>
          </cell>
          <cell r="K127" t="str">
            <v>4017/4018</v>
          </cell>
          <cell r="L127" t="str">
            <v>STORY</v>
          </cell>
          <cell r="M127">
            <v>3.0335648145410232E-2</v>
          </cell>
          <cell r="N127">
            <v>43.683333329390734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7" t="str">
            <v>Y</v>
          </cell>
          <cell r="X127">
            <v>1</v>
          </cell>
          <cell r="Y127">
            <v>23.3034</v>
          </cell>
          <cell r="Z127">
            <v>0.40810000000000002</v>
          </cell>
          <cell r="AA127">
            <v>22.895299999999999</v>
          </cell>
          <cell r="AB127">
            <v>33257</v>
          </cell>
          <cell r="AC127" t="str">
            <v>GRADE CROSSING</v>
          </cell>
          <cell r="AD127" t="str">
            <v>0212-03</v>
          </cell>
          <cell r="AE127" t="str">
    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    </cell>
        </row>
        <row r="128">
          <cell r="A128" t="str">
            <v>213-03</v>
          </cell>
          <cell r="B128">
            <v>4014</v>
          </cell>
          <cell r="C128" t="str">
            <v>DE.1.0.7.0</v>
          </cell>
          <cell r="D128" t="str">
            <v>204:464</v>
          </cell>
          <cell r="E128">
            <v>42585.739675925928</v>
          </cell>
          <cell r="F128">
            <v>42585.741400462961</v>
          </cell>
          <cell r="G128">
            <v>2</v>
          </cell>
          <cell r="H128" t="str">
            <v>204:233295</v>
          </cell>
          <cell r="I128">
            <v>42585.772037037037</v>
          </cell>
          <cell r="J128">
            <v>0</v>
          </cell>
          <cell r="K128" t="str">
            <v>4013/4014</v>
          </cell>
          <cell r="L128" t="str">
            <v>HAITHCOX</v>
          </cell>
          <cell r="M128">
            <v>3.0636574076197576E-2</v>
          </cell>
          <cell r="N128">
            <v>44.116666669724509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https://search-rtdc-monitor-bjffxe2xuh6vdkpspy63sjmuny.us-east-1.es.amazonaws.com/_plugin/kibana/#/discover/Steve-Slow-Train-Analysis-(2080s-and-2083s)?_g=(refreshInterval:(display:Off,section:0,value:0),time:(from:'2016-08-03 16:45:08-0600',mode:absolute,to:'2016-08-03 19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8" t="str">
            <v>N</v>
          </cell>
          <cell r="X128">
            <v>1</v>
          </cell>
          <cell r="Y128">
            <v>4.6399999999999997E-2</v>
          </cell>
          <cell r="Z128">
            <v>23.329499999999999</v>
          </cell>
          <cell r="AA128">
            <v>23.283100000000001</v>
          </cell>
          <cell r="AB128" t="e">
            <v>#N/A</v>
          </cell>
          <cell r="AC128" t="e">
            <v>#N/A</v>
          </cell>
          <cell r="AD128" t="str">
            <v>0213-03</v>
          </cell>
          <cell r="AE128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29">
          <cell r="A129" t="str">
            <v>214-03</v>
          </cell>
          <cell r="B129">
            <v>4013</v>
          </cell>
          <cell r="C129" t="str">
            <v>DE.1.0.7.0</v>
          </cell>
          <cell r="D129" t="str">
            <v>204:232980</v>
          </cell>
          <cell r="E129">
            <v>42585.773877314816</v>
          </cell>
          <cell r="F129">
            <v>42585.775196759256</v>
          </cell>
          <cell r="G129">
            <v>1</v>
          </cell>
          <cell r="H129" t="str">
            <v>204:121425</v>
          </cell>
          <cell r="I129">
            <v>42585.793009259258</v>
          </cell>
          <cell r="J129">
            <v>0</v>
          </cell>
          <cell r="K129" t="str">
            <v>4013/4014</v>
          </cell>
          <cell r="L129" t="str">
            <v>HAITHCOX</v>
          </cell>
          <cell r="M129">
            <v>1.7812500002037268E-2</v>
          </cell>
          <cell r="P129">
            <v>40.549999997019768</v>
          </cell>
          <cell r="R129" t="str">
            <v>Onboard in-route failure</v>
          </cell>
          <cell r="S129">
            <v>0.75</v>
          </cell>
          <cell r="T129" t="str">
            <v>Southbound</v>
          </cell>
          <cell r="U129">
            <v>0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https://search-rtdc-monitor-bjffxe2xuh6vdkpspy63sjmuny.us-east-1.es.amazonaws.com/_plugin/kibana/#/discover/Steve-Slow-Train-Analysis-(2080s-and-2083s)?_g=(refreshInterval:(display:Off,section:0,value:0),time:(from:'2016-08-03 17:34:23-0600',mode:absolute,to:'2016-08-03 20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9" t="str">
            <v>Y</v>
          </cell>
          <cell r="X129">
            <v>1</v>
          </cell>
          <cell r="Y129">
            <v>23.297999999999998</v>
          </cell>
          <cell r="Z129">
            <v>12.1425</v>
          </cell>
          <cell r="AA129">
            <v>11.155499999999998</v>
          </cell>
          <cell r="AB129" t="e">
            <v>#N/A</v>
          </cell>
          <cell r="AC129" t="e">
            <v>#N/A</v>
          </cell>
          <cell r="AD129" t="str">
            <v>0214-03</v>
          </cell>
          <cell r="AE129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30">
          <cell r="A130" t="str">
            <v>214-03</v>
          </cell>
          <cell r="B130">
            <v>4013</v>
          </cell>
          <cell r="C130" t="str">
            <v>DE.1.0.7.0</v>
          </cell>
          <cell r="D130" t="str">
            <v>204:64174</v>
          </cell>
          <cell r="E130">
            <v>42585.80263888889</v>
          </cell>
          <cell r="F130">
            <v>42585.803391203706</v>
          </cell>
          <cell r="G130">
            <v>1</v>
          </cell>
          <cell r="H130" t="str">
            <v>204:139</v>
          </cell>
          <cell r="I130">
            <v>42585.813738425924</v>
          </cell>
          <cell r="J130">
            <v>0</v>
          </cell>
          <cell r="K130" t="str">
            <v>4013/4014</v>
          </cell>
          <cell r="L130" t="str">
            <v>HAITHCOX</v>
          </cell>
          <cell r="M130">
            <v>1.0347222218115348E-2</v>
          </cell>
          <cell r="T130" t="str">
            <v>Southbound</v>
          </cell>
          <cell r="U130">
            <v>9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https://search-rtdc-monitor-bjffxe2xuh6vdkpspy63sjmuny.us-east-1.es.amazonaws.com/_plugin/kibana/#/discover/Steve-Slow-Train-Analysis-(2080s-and-2083s)?_g=(refreshInterval:(display:Off,section:0,value:0),time:(from:'2016-08-03 18:15:48-0600',mode:absolute,to:'2016-08-03 20:31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0" t="str">
            <v>Y</v>
          </cell>
          <cell r="X130">
            <v>0</v>
          </cell>
          <cell r="Y130">
            <v>6.4173999999999998</v>
          </cell>
          <cell r="Z130">
            <v>1.3899999999999999E-2</v>
          </cell>
          <cell r="AA130">
            <v>6.4035000000000002</v>
          </cell>
          <cell r="AB130" t="e">
            <v>#N/A</v>
          </cell>
          <cell r="AC130" t="e">
            <v>#N/A</v>
          </cell>
          <cell r="AD130" t="str">
            <v>0214-03</v>
          </cell>
          <cell r="AE13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31">
          <cell r="A131" t="str">
            <v>215-03</v>
          </cell>
          <cell r="B131">
            <v>4011</v>
          </cell>
          <cell r="C131" t="str">
            <v>DE.1.0.7.0</v>
          </cell>
          <cell r="D131" t="str">
            <v>204:444</v>
          </cell>
          <cell r="E131">
            <v>42585.751793981479</v>
          </cell>
          <cell r="F131">
            <v>42585.752858796295</v>
          </cell>
          <cell r="G131">
            <v>1</v>
          </cell>
          <cell r="H131" t="str">
            <v>204:233293</v>
          </cell>
          <cell r="I131">
            <v>42585.784328703703</v>
          </cell>
          <cell r="J131">
            <v>0</v>
          </cell>
          <cell r="K131" t="str">
            <v>4011/4012</v>
          </cell>
          <cell r="L131" t="str">
            <v>SWANSON</v>
          </cell>
          <cell r="M131">
            <v>3.1469907407881692E-2</v>
          </cell>
          <cell r="N131">
            <v>45.316666667349637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https://search-rtdc-monitor-bjffxe2xuh6vdkpspy63sjmuny.us-east-1.es.amazonaws.com/_plugin/kibana/#/discover/Steve-Slow-Train-Analysis-(2080s-and-2083s)?_g=(refreshInterval:(display:Off,section:0,value:0),time:(from:'2016-08-03 17:02:35-0600',mode:absolute,to:'2016-08-03 19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1" t="str">
            <v>N</v>
          </cell>
          <cell r="X131">
            <v>1</v>
          </cell>
          <cell r="Y131">
            <v>4.4400000000000002E-2</v>
          </cell>
          <cell r="Z131">
            <v>23.3293</v>
          </cell>
          <cell r="AA131">
            <v>23.2849</v>
          </cell>
          <cell r="AB131" t="e">
            <v>#N/A</v>
          </cell>
          <cell r="AC131" t="e">
            <v>#N/A</v>
          </cell>
          <cell r="AD131" t="str">
            <v>0215-03</v>
          </cell>
          <cell r="AE131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132">
          <cell r="A132" t="str">
            <v>216-03</v>
          </cell>
          <cell r="B132">
            <v>4012</v>
          </cell>
          <cell r="C132" t="str">
            <v>DE.1.0.7.0</v>
          </cell>
          <cell r="D132" t="str">
            <v>204:154005</v>
          </cell>
          <cell r="E132">
            <v>42585.798703703702</v>
          </cell>
          <cell r="F132">
            <v>42585.800138888888</v>
          </cell>
          <cell r="G132">
            <v>2</v>
          </cell>
          <cell r="H132" t="str">
            <v>204:127</v>
          </cell>
          <cell r="I132">
            <v>42585.824050925927</v>
          </cell>
          <cell r="J132">
            <v>0</v>
          </cell>
          <cell r="K132" t="str">
            <v>4011/4012</v>
          </cell>
          <cell r="L132" t="str">
            <v>SWANSON</v>
          </cell>
          <cell r="M132">
            <v>2.3912037038826384E-2</v>
          </cell>
          <cell r="P132">
            <v>34.433333335909992</v>
          </cell>
          <cell r="R132" t="str">
            <v>Onboard in-route failure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https://search-rtdc-monitor-bjffxe2xuh6vdkpspy63sjmuny.us-east-1.es.amazonaws.com/_plugin/kibana/#/discover/Steve-Slow-Train-Analysis-(2080s-and-2083s)?_g=(refreshInterval:(display:Off,section:0,value:0),time:(from:'2016-08-03 18:10:08-0600',mode:absolute,to:'2016-08-03 20:46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2" t="str">
            <v>Y</v>
          </cell>
          <cell r="X132">
            <v>1</v>
          </cell>
          <cell r="Y132">
            <v>15.400499999999999</v>
          </cell>
          <cell r="Z132">
            <v>1.2699999999999999E-2</v>
          </cell>
          <cell r="AA132">
            <v>15.387799999999999</v>
          </cell>
          <cell r="AB132" t="e">
            <v>#N/A</v>
          </cell>
          <cell r="AC132" t="e">
            <v>#N/A</v>
          </cell>
          <cell r="AD132" t="str">
            <v>0216-03</v>
          </cell>
          <cell r="AE132" t="str">
    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    </cell>
        </row>
        <row r="133">
          <cell r="A133" t="str">
            <v>217-03</v>
          </cell>
          <cell r="B133">
            <v>4044</v>
          </cell>
          <cell r="C133" t="str">
            <v>DE.1.0.7.0</v>
          </cell>
          <cell r="D133" t="str">
            <v>204:467</v>
          </cell>
          <cell r="E133">
            <v>42585.760833333334</v>
          </cell>
          <cell r="F133">
            <v>42585.762025462966</v>
          </cell>
          <cell r="G133">
            <v>1</v>
          </cell>
          <cell r="H133" t="str">
            <v>204:233301</v>
          </cell>
          <cell r="I133">
            <v>42585.789652777778</v>
          </cell>
          <cell r="J133">
            <v>0</v>
          </cell>
          <cell r="K133" t="str">
            <v>4043/4044</v>
          </cell>
          <cell r="L133" t="str">
            <v>LEVIN</v>
          </cell>
          <cell r="M133">
            <v>2.7627314811979886E-2</v>
          </cell>
          <cell r="N133">
            <v>39.783333329251036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https://search-rtdc-monitor-bjffxe2xuh6vdkpspy63sjmuny.us-east-1.es.amazonaws.com/_plugin/kibana/#/discover/Steve-Slow-Train-Analysis-(2080s-and-2083s)?_g=(refreshInterval:(display:Off,section:0,value:0),time:(from:'2016-08-03 17:15:36-0600',mode:absolute,to:'2016-08-03 19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3" t="str">
            <v>N</v>
          </cell>
          <cell r="X133">
            <v>1</v>
          </cell>
          <cell r="Y133">
            <v>4.6699999999999998E-2</v>
          </cell>
          <cell r="Z133">
            <v>23.330100000000002</v>
          </cell>
          <cell r="AA133">
            <v>23.2834</v>
          </cell>
          <cell r="AB133" t="e">
            <v>#N/A</v>
          </cell>
          <cell r="AC133" t="e">
            <v>#N/A</v>
          </cell>
          <cell r="AD133" t="str">
            <v>0217-03</v>
          </cell>
          <cell r="AE133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34">
          <cell r="A134" t="str">
            <v>218-03</v>
          </cell>
          <cell r="B134">
            <v>4043</v>
          </cell>
          <cell r="C134" t="str">
            <v>DE.1.0.7.0</v>
          </cell>
          <cell r="D134" t="str">
            <v>204:232984</v>
          </cell>
          <cell r="E134">
            <v>42585.794131944444</v>
          </cell>
          <cell r="F134">
            <v>42585.795312499999</v>
          </cell>
          <cell r="G134">
            <v>1</v>
          </cell>
          <cell r="H134" t="str">
            <v>204:134</v>
          </cell>
          <cell r="I134">
            <v>42585.829895833333</v>
          </cell>
          <cell r="J134">
            <v>0</v>
          </cell>
          <cell r="K134" t="str">
            <v>4043/4044</v>
          </cell>
          <cell r="L134" t="str">
            <v>LEVIN</v>
          </cell>
          <cell r="M134">
            <v>3.4583333334012423E-2</v>
          </cell>
          <cell r="N134">
            <v>49.800000000977889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https://search-rtdc-monitor-bjffxe2xuh6vdkpspy63sjmuny.us-east-1.es.amazonaws.com/_plugin/kibana/#/discover/Steve-Slow-Train-Analysis-(2080s-and-2083s)?_g=(refreshInterval:(display:Off,section:0,value:0),time:(from:'2016-08-03 18:03:33-0600',mode:absolute,to:'2016-08-03 20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4" t="str">
            <v>N</v>
          </cell>
          <cell r="X134">
            <v>1</v>
          </cell>
          <cell r="Y134">
            <v>23.298400000000001</v>
          </cell>
          <cell r="Z134">
            <v>1.34E-2</v>
          </cell>
          <cell r="AA134">
            <v>23.285</v>
          </cell>
          <cell r="AB134" t="e">
            <v>#N/A</v>
          </cell>
          <cell r="AC134" t="e">
            <v>#N/A</v>
          </cell>
          <cell r="AD134" t="str">
            <v>0218-03</v>
          </cell>
          <cell r="AE134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35">
          <cell r="A135" t="str">
            <v>219-03</v>
          </cell>
          <cell r="B135">
            <v>4040</v>
          </cell>
          <cell r="C135" t="str">
            <v>DE.1.0.7.0</v>
          </cell>
          <cell r="D135" t="str">
            <v>204:466</v>
          </cell>
          <cell r="E135">
            <v>42585.769456018519</v>
          </cell>
          <cell r="F135">
            <v>42585.771215277775</v>
          </cell>
          <cell r="G135">
            <v>2</v>
          </cell>
          <cell r="H135" t="str">
            <v>204:233312</v>
          </cell>
          <cell r="I135">
            <v>42585.797766203701</v>
          </cell>
          <cell r="J135">
            <v>0</v>
          </cell>
          <cell r="K135" t="str">
            <v>4039/4040</v>
          </cell>
          <cell r="L135" t="str">
            <v>COOLAHAN</v>
          </cell>
          <cell r="M135">
            <v>2.6550925926130731E-2</v>
          </cell>
          <cell r="N135">
            <v>38.233333333628252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https://search-rtdc-monitor-bjffxe2xuh6vdkpspy63sjmuny.us-east-1.es.amazonaws.com/_plugin/kibana/#/discover/Steve-Slow-Train-Analysis-(2080s-and-2083s)?_g=(refreshInterval:(display:Off,section:0,value:0),time:(from:'2016-08-03 17:28:01-0600',mode:absolute,to:'2016-08-03 20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5" t="str">
            <v>N</v>
          </cell>
          <cell r="X135">
            <v>1</v>
          </cell>
          <cell r="Y135">
            <v>4.6600000000000003E-2</v>
          </cell>
          <cell r="Z135">
            <v>23.331199999999999</v>
          </cell>
          <cell r="AA135">
            <v>23.284599999999998</v>
          </cell>
          <cell r="AB135" t="e">
            <v>#N/A</v>
          </cell>
          <cell r="AC135" t="e">
            <v>#N/A</v>
          </cell>
          <cell r="AD135" t="str">
            <v>0219-03</v>
          </cell>
          <cell r="AE135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36">
          <cell r="A136" t="str">
            <v>220-03</v>
          </cell>
          <cell r="B136">
            <v>4039</v>
          </cell>
          <cell r="C136" t="str">
            <v>DE.1.0.7.0</v>
          </cell>
          <cell r="D136" t="str">
            <v>204:233004</v>
          </cell>
          <cell r="E136">
            <v>42585.806319444448</v>
          </cell>
          <cell r="F136">
            <v>42585.807824074072</v>
          </cell>
          <cell r="G136">
            <v>2</v>
          </cell>
          <cell r="H136" t="str">
            <v>204:103</v>
          </cell>
          <cell r="I136">
            <v>42585.83829861111</v>
          </cell>
          <cell r="J136">
            <v>2</v>
          </cell>
          <cell r="K136" t="str">
            <v>4039/4040</v>
          </cell>
          <cell r="L136" t="str">
            <v>COOLAHAN</v>
          </cell>
          <cell r="M136">
            <v>3.047453703766223E-2</v>
          </cell>
          <cell r="N136">
            <v>43.883333334233612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https://search-rtdc-monitor-bjffxe2xuh6vdkpspy63sjmuny.us-east-1.es.amazonaws.com/_plugin/kibana/#/discover/Steve-Slow-Train-Analysis-(2080s-and-2083s)?_g=(refreshInterval:(display:Off,section:0,value:0),time:(from:'2016-08-03 18:21:06-0600',mode:absolute,to:'2016-08-03 21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6" t="str">
            <v>N</v>
          </cell>
          <cell r="X136">
            <v>1</v>
          </cell>
          <cell r="Y136">
            <v>23.3004</v>
          </cell>
          <cell r="Z136">
            <v>1.03E-2</v>
          </cell>
          <cell r="AA136">
            <v>23.290099999999999</v>
          </cell>
          <cell r="AB136">
            <v>109135</v>
          </cell>
          <cell r="AC136" t="str">
            <v>GRADE CROSSING</v>
          </cell>
          <cell r="AD136" t="str">
            <v>0220-03</v>
          </cell>
          <cell r="AE136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37">
          <cell r="A137" t="str">
            <v>221-03</v>
          </cell>
          <cell r="B137">
            <v>4025</v>
          </cell>
          <cell r="C137" t="str">
            <v>DE.1.0.7.0</v>
          </cell>
          <cell r="D137" t="str">
            <v>204:467</v>
          </cell>
          <cell r="E137">
            <v>42585.792743055557</v>
          </cell>
          <cell r="F137">
            <v>42585.794652777775</v>
          </cell>
          <cell r="G137">
            <v>2</v>
          </cell>
          <cell r="H137" t="str">
            <v>204:233291</v>
          </cell>
          <cell r="I137">
            <v>42585.823842592596</v>
          </cell>
          <cell r="J137">
            <v>0</v>
          </cell>
          <cell r="K137" t="str">
            <v>4025/4026</v>
          </cell>
          <cell r="L137" t="str">
            <v>STURGEON</v>
          </cell>
          <cell r="M137">
            <v>2.9189814820711035E-2</v>
          </cell>
          <cell r="N137">
            <v>42.033333341823891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https://search-rtdc-monitor-bjffxe2xuh6vdkpspy63sjmuny.us-east-1.es.amazonaws.com/_plugin/kibana/#/discover/Steve-Slow-Train-Analysis-(2080s-and-2083s)?_g=(refreshInterval:(display:Off,section:0,value:0),time:(from:'2016-08-03 18:01:33-0600',mode:absolute,to:'2016-08-03 20:46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7" t="str">
            <v>N</v>
          </cell>
          <cell r="X137">
            <v>1</v>
          </cell>
          <cell r="Y137">
            <v>4.6699999999999998E-2</v>
          </cell>
          <cell r="Z137">
            <v>23.3291</v>
          </cell>
          <cell r="AA137">
            <v>23.282399999999999</v>
          </cell>
          <cell r="AB137" t="e">
            <v>#N/A</v>
          </cell>
          <cell r="AC137" t="e">
            <v>#N/A</v>
          </cell>
          <cell r="AD137" t="str">
            <v>0221-03</v>
          </cell>
          <cell r="AE137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38">
          <cell r="A138" t="str">
            <v>222-03</v>
          </cell>
          <cell r="B138">
            <v>4026</v>
          </cell>
          <cell r="C138" t="str">
            <v>DE.1.0.7.0</v>
          </cell>
          <cell r="D138" t="str">
            <v>204:232970</v>
          </cell>
          <cell r="E138">
            <v>42585.827881944446</v>
          </cell>
          <cell r="F138">
            <v>42585.828761574077</v>
          </cell>
          <cell r="G138">
            <v>1</v>
          </cell>
          <cell r="H138" t="str">
            <v>204:161</v>
          </cell>
          <cell r="I138">
            <v>42585.862488425926</v>
          </cell>
          <cell r="J138">
            <v>0</v>
          </cell>
          <cell r="K138" t="str">
            <v>4025/4026</v>
          </cell>
          <cell r="L138" t="str">
            <v>STURGEON</v>
          </cell>
          <cell r="M138">
            <v>3.3726851848769002E-2</v>
          </cell>
          <cell r="N138">
            <v>48.566666662227362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https://search-rtdc-monitor-bjffxe2xuh6vdkpspy63sjmuny.us-east-1.es.amazonaws.com/_plugin/kibana/#/discover/Steve-Slow-Train-Analysis-(2080s-and-2083s)?_g=(refreshInterval:(display:Off,section:0,value:0),time:(from:'2016-08-03 18:52:09-0600',mode:absolute,to:'2016-08-03 21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8" t="str">
            <v>N</v>
          </cell>
          <cell r="X138">
            <v>1</v>
          </cell>
          <cell r="Y138">
            <v>23.297000000000001</v>
          </cell>
          <cell r="Z138">
            <v>1.61E-2</v>
          </cell>
          <cell r="AA138">
            <v>23.280899999999999</v>
          </cell>
          <cell r="AB138" t="e">
            <v>#N/A</v>
          </cell>
          <cell r="AC138" t="e">
            <v>#N/A</v>
          </cell>
          <cell r="AD138" t="str">
            <v>0222-03</v>
          </cell>
          <cell r="AE138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39">
          <cell r="A139" t="str">
            <v>223-03</v>
          </cell>
          <cell r="B139">
            <v>4014</v>
          </cell>
          <cell r="C139" t="str">
            <v>DE.1.0.7.0</v>
          </cell>
          <cell r="D139" t="str">
            <v>204:455</v>
          </cell>
          <cell r="E139">
            <v>42585.814803240741</v>
          </cell>
          <cell r="F139">
            <v>42585.815625000003</v>
          </cell>
          <cell r="G139">
            <v>1</v>
          </cell>
          <cell r="H139" t="str">
            <v>204:233308</v>
          </cell>
          <cell r="I139">
            <v>42585.840729166666</v>
          </cell>
          <cell r="J139">
            <v>0</v>
          </cell>
          <cell r="K139" t="str">
            <v>4013/4014</v>
          </cell>
          <cell r="L139" t="str">
            <v>HAITHCOX</v>
          </cell>
          <cell r="M139">
            <v>2.5104166663368233E-2</v>
          </cell>
          <cell r="N139">
            <v>36.149999995250255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https://search-rtdc-monitor-bjffxe2xuh6vdkpspy63sjmuny.us-east-1.es.amazonaws.com/_plugin/kibana/#/discover/Steve-Slow-Train-Analysis-(2080s-and-2083s)?_g=(refreshInterval:(display:Off,section:0,value:0),time:(from:'2016-08-03 18:33:19-0600',mode:absolute,to:'2016-08-03 21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9" t="str">
            <v>N</v>
          </cell>
          <cell r="X139">
            <v>1</v>
          </cell>
          <cell r="Y139">
            <v>4.5499999999999999E-2</v>
          </cell>
          <cell r="Z139">
            <v>23.3308</v>
          </cell>
          <cell r="AA139">
            <v>23.285299999999999</v>
          </cell>
          <cell r="AB139" t="e">
            <v>#N/A</v>
          </cell>
          <cell r="AC139" t="e">
            <v>#N/A</v>
          </cell>
          <cell r="AD139" t="str">
            <v>0223-03</v>
          </cell>
          <cell r="AE139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40">
          <cell r="A140" t="str">
            <v>224-03</v>
          </cell>
          <cell r="B140">
            <v>4013</v>
          </cell>
          <cell r="C140" t="str">
            <v>DE.1.0.7.0</v>
          </cell>
          <cell r="D140" t="str">
            <v>204:232983</v>
          </cell>
          <cell r="E140">
            <v>42585.846689814818</v>
          </cell>
          <cell r="F140">
            <v>42585.847719907404</v>
          </cell>
          <cell r="G140">
            <v>1</v>
          </cell>
          <cell r="H140" t="str">
            <v>204:138</v>
          </cell>
          <cell r="I140">
            <v>42585.879189814812</v>
          </cell>
          <cell r="J140">
            <v>0</v>
          </cell>
          <cell r="K140" t="str">
            <v>4013/4014</v>
          </cell>
          <cell r="L140" t="str">
            <v>HAITHCOX</v>
          </cell>
          <cell r="M140">
            <v>3.1469907407881692E-2</v>
          </cell>
          <cell r="N140">
            <v>45.316666667349637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https://search-rtdc-monitor-bjffxe2xuh6vdkpspy63sjmuny.us-east-1.es.amazonaws.com/_plugin/kibana/#/discover/Steve-Slow-Train-Analysis-(2080s-and-2083s)?_g=(refreshInterval:(display:Off,section:0,value:0),time:(from:'2016-08-03 19:19:14-0600',mode:absolute,to:'2016-08-03 22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0" t="str">
            <v>N</v>
          </cell>
          <cell r="X140">
            <v>1</v>
          </cell>
          <cell r="Y140">
            <v>23.298300000000001</v>
          </cell>
          <cell r="Z140">
            <v>1.38E-2</v>
          </cell>
          <cell r="AA140">
            <v>23.284500000000001</v>
          </cell>
          <cell r="AB140" t="e">
            <v>#N/A</v>
          </cell>
          <cell r="AC140" t="e">
            <v>#N/A</v>
          </cell>
          <cell r="AD140" t="str">
            <v>0224-03</v>
          </cell>
          <cell r="AE140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41">
          <cell r="A141" t="str">
            <v>225-03</v>
          </cell>
          <cell r="B141">
            <v>4044</v>
          </cell>
          <cell r="C141" t="str">
            <v>DE.1.0.7.0</v>
          </cell>
          <cell r="D141" t="str">
            <v>204:460</v>
          </cell>
          <cell r="E141">
            <v>42585.831018518518</v>
          </cell>
          <cell r="F141">
            <v>42585.832268518519</v>
          </cell>
          <cell r="G141">
            <v>1</v>
          </cell>
          <cell r="H141" t="str">
            <v>204:233319</v>
          </cell>
          <cell r="I141">
            <v>42585.859039351853</v>
          </cell>
          <cell r="J141">
            <v>0</v>
          </cell>
          <cell r="K141" t="str">
            <v>4043/4044</v>
          </cell>
          <cell r="L141" t="str">
            <v>LEVIN</v>
          </cell>
          <cell r="M141">
            <v>2.6770833334012423E-2</v>
          </cell>
          <cell r="N141">
            <v>38.550000000977889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https://search-rtdc-monitor-bjffxe2xuh6vdkpspy63sjmuny.us-east-1.es.amazonaws.com/_plugin/kibana/#/discover/Steve-Slow-Train-Analysis-(2080s-and-2083s)?_g=(refreshInterval:(display:Off,section:0,value:0),time:(from:'2016-08-03 18:56:40-0600',mode:absolute,to:'2016-08-03 21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1" t="str">
            <v>N</v>
          </cell>
          <cell r="X141">
            <v>1</v>
          </cell>
          <cell r="Y141">
            <v>4.5999999999999999E-2</v>
          </cell>
          <cell r="Z141">
            <v>23.331900000000001</v>
          </cell>
          <cell r="AA141">
            <v>23.285900000000002</v>
          </cell>
          <cell r="AB141" t="e">
            <v>#N/A</v>
          </cell>
          <cell r="AC141" t="e">
            <v>#N/A</v>
          </cell>
          <cell r="AD141" t="str">
            <v>0225-03</v>
          </cell>
          <cell r="AE141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42">
          <cell r="A142" t="str">
            <v>226-03</v>
          </cell>
          <cell r="B142">
            <v>4043</v>
          </cell>
          <cell r="C142" t="str">
            <v>DE.1.0.7.0</v>
          </cell>
          <cell r="D142" t="str">
            <v>204:232989</v>
          </cell>
          <cell r="E142">
            <v>42585.864849537036</v>
          </cell>
          <cell r="F142">
            <v>42585.865578703706</v>
          </cell>
          <cell r="G142">
            <v>1</v>
          </cell>
          <cell r="H142" t="str">
            <v>204:134</v>
          </cell>
          <cell r="I142">
            <v>42585.899594907409</v>
          </cell>
          <cell r="J142">
            <v>0</v>
          </cell>
          <cell r="K142" t="str">
            <v>4043/4044</v>
          </cell>
          <cell r="L142" t="str">
            <v>LEVIN</v>
          </cell>
          <cell r="M142">
            <v>3.4016203702776693E-2</v>
          </cell>
          <cell r="N142">
            <v>48.983333331998438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https://search-rtdc-monitor-bjffxe2xuh6vdkpspy63sjmuny.us-east-1.es.amazonaws.com/_plugin/kibana/#/discover/Steve-Slow-Train-Analysis-(2080s-and-2083s)?_g=(refreshInterval:(display:Off,section:0,value:0),time:(from:'2016-08-03 19:45:23-0600',mode:absolute,to:'2016-08-03 22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2" t="str">
            <v>N</v>
          </cell>
          <cell r="X142">
            <v>1</v>
          </cell>
          <cell r="Y142">
            <v>23.2989</v>
          </cell>
          <cell r="Z142">
            <v>1.34E-2</v>
          </cell>
          <cell r="AA142">
            <v>23.285499999999999</v>
          </cell>
          <cell r="AB142" t="e">
            <v>#N/A</v>
          </cell>
          <cell r="AC142" t="e">
            <v>#N/A</v>
          </cell>
          <cell r="AD142" t="str">
            <v>0226-03</v>
          </cell>
          <cell r="AE142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43">
          <cell r="A143" t="str">
            <v>227-03</v>
          </cell>
          <cell r="B143">
            <v>4040</v>
          </cell>
          <cell r="C143" t="str">
            <v>DE.1.0.7.0</v>
          </cell>
          <cell r="D143" t="str">
            <v>204:413</v>
          </cell>
          <cell r="E143">
            <v>42585.85050925926</v>
          </cell>
          <cell r="F143">
            <v>42585.851689814815</v>
          </cell>
          <cell r="G143">
            <v>1</v>
          </cell>
          <cell r="H143" t="str">
            <v>204:233321</v>
          </cell>
          <cell r="I143">
            <v>42585.879363425927</v>
          </cell>
          <cell r="J143">
            <v>0</v>
          </cell>
          <cell r="K143" t="str">
            <v>4039/4040</v>
          </cell>
          <cell r="L143" t="str">
            <v>COOLAHAN</v>
          </cell>
          <cell r="M143">
            <v>2.7673611111822538E-2</v>
          </cell>
          <cell r="N143">
            <v>39.850000001024455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https://search-rtdc-monitor-bjffxe2xuh6vdkpspy63sjmuny.us-east-1.es.amazonaws.com/_plugin/kibana/#/discover/Steve-Slow-Train-Analysis-(2080s-and-2083s)?_g=(refreshInterval:(display:Off,section:0,value:0),time:(from:'2016-08-03 19:24:44-0600',mode:absolute,to:'2016-08-03 22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3" t="str">
            <v>N</v>
          </cell>
          <cell r="X143">
            <v>1</v>
          </cell>
          <cell r="Y143">
            <v>4.1300000000000003E-2</v>
          </cell>
          <cell r="Z143">
            <v>23.332100000000001</v>
          </cell>
          <cell r="AA143">
            <v>23.290800000000001</v>
          </cell>
          <cell r="AB143" t="e">
            <v>#N/A</v>
          </cell>
          <cell r="AC143" t="e">
            <v>#N/A</v>
          </cell>
          <cell r="AD143" t="str">
            <v>0227-03</v>
          </cell>
          <cell r="AE143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44">
          <cell r="A144" t="str">
            <v>228-03</v>
          </cell>
          <cell r="B144">
            <v>4039</v>
          </cell>
          <cell r="C144" t="str">
            <v>DE.1.0.7.0</v>
          </cell>
          <cell r="D144" t="str">
            <v>204:232989</v>
          </cell>
          <cell r="E144">
            <v>42585.888715277775</v>
          </cell>
          <cell r="F144">
            <v>42585.891203703701</v>
          </cell>
          <cell r="G144">
            <v>3</v>
          </cell>
          <cell r="H144" t="str">
            <v>204:136</v>
          </cell>
          <cell r="I144">
            <v>42585.920219907406</v>
          </cell>
          <cell r="J144">
            <v>0</v>
          </cell>
          <cell r="K144" t="str">
            <v>4039/4040</v>
          </cell>
          <cell r="L144" t="str">
            <v>COOLAHAN</v>
          </cell>
          <cell r="M144">
            <v>2.9016203705396038E-2</v>
          </cell>
          <cell r="N144">
            <v>41.783333335770294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https://search-rtdc-monitor-bjffxe2xuh6vdkpspy63sjmuny.us-east-1.es.amazonaws.com/_plugin/kibana/#/discover/Steve-Slow-Train-Analysis-(2080s-and-2083s)?_g=(refreshInterval:(display:Off,section:0,value:0),time:(from:'2016-08-03 20:19:45-0600',mode:absolute,to:'2016-08-03 23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4" t="str">
            <v>N</v>
          </cell>
          <cell r="X144">
            <v>1</v>
          </cell>
          <cell r="Y144">
            <v>23.2989</v>
          </cell>
          <cell r="Z144">
            <v>1.3599999999999999E-2</v>
          </cell>
          <cell r="AA144">
            <v>23.285299999999999</v>
          </cell>
          <cell r="AB144" t="e">
            <v>#N/A</v>
          </cell>
          <cell r="AC144" t="e">
            <v>#N/A</v>
          </cell>
          <cell r="AD144" t="str">
            <v>0228-03</v>
          </cell>
          <cell r="AE144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45">
          <cell r="A145" t="str">
            <v>229-03</v>
          </cell>
          <cell r="B145">
            <v>4025</v>
          </cell>
          <cell r="C145" t="str">
            <v>DE.1.0.7.0</v>
          </cell>
          <cell r="D145" t="str">
            <v>204:462</v>
          </cell>
          <cell r="E145">
            <v>42585.869988425926</v>
          </cell>
          <cell r="F145">
            <v>42585.87122685185</v>
          </cell>
          <cell r="G145">
            <v>1</v>
          </cell>
          <cell r="H145" t="str">
            <v>204:233268</v>
          </cell>
          <cell r="I145">
            <v>42585.900972222225</v>
          </cell>
          <cell r="J145">
            <v>0</v>
          </cell>
          <cell r="K145" t="str">
            <v>4025/4026</v>
          </cell>
          <cell r="L145" t="str">
            <v>STURGEON</v>
          </cell>
          <cell r="M145">
            <v>2.9745370375167113E-2</v>
          </cell>
          <cell r="N145">
            <v>42.833333340240642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https://search-rtdc-monitor-bjffxe2xuh6vdkpspy63sjmuny.us-east-1.es.amazonaws.com/_plugin/kibana/#/discover/Steve-Slow-Train-Analysis-(2080s-and-2083s)?_g=(refreshInterval:(display:Off,section:0,value:0),time:(from:'2016-08-03 19:52:47-0600',mode:absolute,to:'2016-08-03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5" t="str">
            <v>N</v>
          </cell>
          <cell r="X145">
            <v>1</v>
          </cell>
          <cell r="Y145">
            <v>4.6199999999999998E-2</v>
          </cell>
          <cell r="Z145">
            <v>23.326799999999999</v>
          </cell>
          <cell r="AA145">
            <v>23.2806</v>
          </cell>
          <cell r="AB145" t="e">
            <v>#N/A</v>
          </cell>
          <cell r="AC145" t="e">
            <v>#N/A</v>
          </cell>
          <cell r="AD145" t="str">
            <v>0229-03</v>
          </cell>
          <cell r="AE145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46">
          <cell r="A146" t="str">
            <v>230-03</v>
          </cell>
          <cell r="B146">
            <v>4026</v>
          </cell>
          <cell r="C146" t="str">
            <v>DE.1.0.7.0</v>
          </cell>
          <cell r="D146" t="str">
            <v>204:232959</v>
          </cell>
          <cell r="E146">
            <v>42585.907731481479</v>
          </cell>
          <cell r="F146">
            <v>42585.909618055557</v>
          </cell>
          <cell r="G146">
            <v>2</v>
          </cell>
          <cell r="H146" t="str">
            <v>204:176</v>
          </cell>
          <cell r="I146">
            <v>42585.94253472222</v>
          </cell>
          <cell r="J146">
            <v>0</v>
          </cell>
          <cell r="K146" t="str">
            <v>4025/4026</v>
          </cell>
          <cell r="L146" t="str">
            <v>STURGEON</v>
          </cell>
          <cell r="M146">
            <v>3.2916666663368233E-2</v>
          </cell>
          <cell r="N146">
            <v>47.399999995250255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https://search-rtdc-monitor-bjffxe2xuh6vdkpspy63sjmuny.us-east-1.es.amazonaws.com/_plugin/kibana/#/discover/Steve-Slow-Train-Analysis-(2080s-and-2083s)?_g=(refreshInterval:(display:Off,section:0,value:0),time:(from:'2016-08-03 20:47:08-0600',mode:absolute,to:'2016-08-03 23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6" t="str">
            <v>N</v>
          </cell>
          <cell r="X146">
            <v>1</v>
          </cell>
          <cell r="Y146">
            <v>23.2959</v>
          </cell>
          <cell r="Z146">
            <v>1.7600000000000001E-2</v>
          </cell>
          <cell r="AA146">
            <v>23.278299999999998</v>
          </cell>
          <cell r="AB146" t="e">
            <v>#N/A</v>
          </cell>
          <cell r="AC146" t="e">
            <v>#N/A</v>
          </cell>
          <cell r="AD146" t="str">
            <v>0230-03</v>
          </cell>
          <cell r="AE146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47">
          <cell r="A147" t="str">
            <v>231-03</v>
          </cell>
          <cell r="B147">
            <v>4014</v>
          </cell>
          <cell r="C147" t="str">
            <v>DE.1.0.7.0</v>
          </cell>
          <cell r="D147" t="str">
            <v>204:433</v>
          </cell>
          <cell r="E147">
            <v>42585.892222222225</v>
          </cell>
          <cell r="F147">
            <v>42585.893194444441</v>
          </cell>
          <cell r="G147">
            <v>1</v>
          </cell>
          <cell r="H147" t="str">
            <v>204:233300</v>
          </cell>
          <cell r="I147">
            <v>42585.9221875</v>
          </cell>
          <cell r="J147">
            <v>0</v>
          </cell>
          <cell r="K147" t="str">
            <v>4013/4014</v>
          </cell>
          <cell r="L147" t="str">
            <v>HAITHCOX</v>
          </cell>
          <cell r="M147">
            <v>2.899305555911269E-2</v>
          </cell>
          <cell r="N147">
            <v>41.750000005122274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https://search-rtdc-monitor-bjffxe2xuh6vdkpspy63sjmuny.us-east-1.es.amazonaws.com/_plugin/kibana/#/discover/Steve-Slow-Train-Analysis-(2080s-and-2083s)?_g=(refreshInterval:(display:Off,section:0,value:0),time:(from:'2016-08-03 20:24:48-0600',mode:absolute,to:'2016-08-03 23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47" t="str">
            <v>N</v>
          </cell>
          <cell r="X147">
            <v>1</v>
          </cell>
          <cell r="Y147">
            <v>4.3299999999999998E-2</v>
          </cell>
          <cell r="Z147">
            <v>23.33</v>
          </cell>
          <cell r="AA147">
            <v>23.2867</v>
          </cell>
          <cell r="AB147" t="e">
            <v>#N/A</v>
          </cell>
          <cell r="AC147" t="e">
            <v>#N/A</v>
          </cell>
          <cell r="AD147" t="str">
            <v>0231-03</v>
          </cell>
          <cell r="AE147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48">
          <cell r="A148" t="str">
            <v>232-03</v>
          </cell>
          <cell r="B148">
            <v>4013</v>
          </cell>
          <cell r="C148" t="str">
            <v>DE.1.0.7.0</v>
          </cell>
          <cell r="D148" t="str">
            <v>204:232991</v>
          </cell>
          <cell r="E148">
            <v>42585.930277777778</v>
          </cell>
          <cell r="F148">
            <v>42585.931539351855</v>
          </cell>
          <cell r="G148">
            <v>1</v>
          </cell>
          <cell r="H148" t="str">
            <v>204:139</v>
          </cell>
          <cell r="I148">
            <v>42585.961504629631</v>
          </cell>
          <cell r="J148">
            <v>0</v>
          </cell>
          <cell r="K148" t="str">
            <v>4013/4014</v>
          </cell>
          <cell r="L148" t="str">
            <v>HAITHCOX</v>
          </cell>
          <cell r="M148">
            <v>2.9965277775772847E-2</v>
          </cell>
          <cell r="N148">
            <v>43.1499999971129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https://search-rtdc-monitor-bjffxe2xuh6vdkpspy63sjmuny.us-east-1.es.amazonaws.com/_plugin/kibana/#/discover/Steve-Slow-Train-Analysis-(2080s-and-2083s)?_g=(refreshInterval:(display:Off,section:0,value:0),time:(from:'2016-08-03 21:19:36-0600',mode:absolute,to:'2016-08-04 00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8" t="str">
            <v>N</v>
          </cell>
          <cell r="X148">
            <v>1</v>
          </cell>
          <cell r="Y148">
            <v>23.299099999999999</v>
          </cell>
          <cell r="Z148">
            <v>1.3899999999999999E-2</v>
          </cell>
          <cell r="AA148">
            <v>23.2852</v>
          </cell>
          <cell r="AB148" t="e">
            <v>#N/A</v>
          </cell>
          <cell r="AC148" t="e">
            <v>#N/A</v>
          </cell>
          <cell r="AD148" t="str">
            <v>0232-03</v>
          </cell>
          <cell r="AE148" t="str">
    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    </cell>
        </row>
        <row r="149">
          <cell r="A149" t="str">
            <v>233-03</v>
          </cell>
          <cell r="B149">
            <v>4044</v>
          </cell>
          <cell r="C149" t="str">
            <v>DE.1.0.7.0</v>
          </cell>
          <cell r="D149" t="str">
            <v>204:422</v>
          </cell>
          <cell r="E149">
            <v>42585.906851851854</v>
          </cell>
          <cell r="F149">
            <v>42585.907951388886</v>
          </cell>
          <cell r="G149">
            <v>1</v>
          </cell>
          <cell r="H149" t="str">
            <v>204:233330</v>
          </cell>
          <cell r="I149">
            <v>42585.94153935185</v>
          </cell>
          <cell r="J149">
            <v>0</v>
          </cell>
          <cell r="K149" t="str">
            <v>4043/4044</v>
          </cell>
          <cell r="L149" t="str">
            <v>LEVIN</v>
          </cell>
          <cell r="M149">
            <v>3.3587962963792961E-2</v>
          </cell>
          <cell r="N149">
            <v>48.366666667861864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https://search-rtdc-monitor-bjffxe2xuh6vdkpspy63sjmuny.us-east-1.es.amazonaws.com/_plugin/kibana/#/discover/Steve-Slow-Train-Analysis-(2080s-and-2083s)?_g=(refreshInterval:(display:Off,section:0,value:0),time:(from:'2016-08-03 20:45:52-0600',mode:absolute,to:'2016-08-03 23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9" t="str">
            <v>N</v>
          </cell>
          <cell r="X149">
            <v>1</v>
          </cell>
          <cell r="Y149">
            <v>4.2200000000000001E-2</v>
          </cell>
          <cell r="Z149">
            <v>23.332999999999998</v>
          </cell>
          <cell r="AA149">
            <v>23.290799999999997</v>
          </cell>
          <cell r="AB149" t="e">
            <v>#N/A</v>
          </cell>
          <cell r="AC149" t="e">
            <v>#N/A</v>
          </cell>
          <cell r="AD149" t="str">
            <v>0233-03</v>
          </cell>
          <cell r="AE149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50">
          <cell r="A150" t="str">
            <v>234-03</v>
          </cell>
          <cell r="B150">
            <v>4043</v>
          </cell>
          <cell r="C150" t="str">
            <v>DE.1.0.7.0</v>
          </cell>
          <cell r="D150" t="str">
            <v>204:232982</v>
          </cell>
          <cell r="E150">
            <v>42585.949201388888</v>
          </cell>
          <cell r="F150">
            <v>42585.949872685182</v>
          </cell>
          <cell r="G150">
            <v>0</v>
          </cell>
          <cell r="H150" t="str">
            <v>204:26829</v>
          </cell>
          <cell r="I150">
            <v>42585.977141203701</v>
          </cell>
          <cell r="J150">
            <v>0</v>
          </cell>
          <cell r="K150" t="str">
            <v>4043/4044</v>
          </cell>
          <cell r="L150" t="str">
            <v>LEVIN</v>
          </cell>
          <cell r="M150">
            <v>2.7268518519122154E-2</v>
          </cell>
          <cell r="N150">
            <v>39.266666667535901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https://search-rtdc-monitor-bjffxe2xuh6vdkpspy63sjmuny.us-east-1.es.amazonaws.com/_plugin/kibana/#/discover/Steve-Slow-Train-Analysis-(2080s-and-2083s)?_g=(refreshInterval:(display:Off,section:0,value:0),time:(from:'2016-08-03 21:46:51-0600',mode:absolute,to:'2016-08-04 00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0" t="str">
            <v>N</v>
          </cell>
          <cell r="X150">
            <v>1</v>
          </cell>
          <cell r="Y150">
            <v>23.298200000000001</v>
          </cell>
          <cell r="Z150">
            <v>0.01</v>
          </cell>
          <cell r="AA150">
            <v>23.2882</v>
          </cell>
          <cell r="AB150" t="e">
            <v>#N/A</v>
          </cell>
          <cell r="AC150" t="e">
            <v>#N/A</v>
          </cell>
          <cell r="AD150" t="str">
            <v>0234-03</v>
          </cell>
          <cell r="AE150" t="str">
    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    </cell>
        </row>
        <row r="151">
          <cell r="A151" t="str">
            <v>235-03</v>
          </cell>
          <cell r="B151">
            <v>4040</v>
          </cell>
          <cell r="C151" t="str">
            <v>DE.1.0.7.0</v>
          </cell>
          <cell r="D151" t="str">
            <v>204:460</v>
          </cell>
          <cell r="E151">
            <v>42585.934050925927</v>
          </cell>
          <cell r="F151">
            <v>42585.937673611108</v>
          </cell>
          <cell r="G151">
            <v>5</v>
          </cell>
          <cell r="H151" t="str">
            <v>204:233312</v>
          </cell>
          <cell r="I151">
            <v>42585.962326388886</v>
          </cell>
          <cell r="J151">
            <v>0</v>
          </cell>
          <cell r="K151" t="str">
            <v>4039/4040</v>
          </cell>
          <cell r="L151" t="str">
            <v>COOLAHAN</v>
          </cell>
          <cell r="M151">
            <v>2.4652777778101154E-2</v>
          </cell>
          <cell r="N151">
            <v>35.500000000465661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https://search-rtdc-monitor-bjffxe2xuh6vdkpspy63sjmuny.us-east-1.es.amazonaws.com/_plugin/kibana/#/discover/Steve-Slow-Train-Analysis-(2080s-and-2083s)?_g=(refreshInterval:(display:Off,section:0,value:0),time:(from:'2016-08-03 21:25:02-0600',mode:absolute,to:'2016-08-04 00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1" t="str">
            <v>N</v>
          </cell>
          <cell r="X151">
            <v>1</v>
          </cell>
          <cell r="Y151">
            <v>4.5999999999999999E-2</v>
          </cell>
          <cell r="Z151">
            <v>23.331199999999999</v>
          </cell>
          <cell r="AA151">
            <v>23.2852</v>
          </cell>
          <cell r="AB151" t="e">
            <v>#N/A</v>
          </cell>
          <cell r="AC151" t="e">
            <v>#N/A</v>
          </cell>
          <cell r="AD151" t="str">
            <v>0235-03</v>
          </cell>
          <cell r="AE151" t="str">
            <v>aws s3 cp s3://rtdc.mdm.uploadarchive/RTDC4040/2016-08-03/ "%USERPROFILE%\AppData\Local\Temp\OnboardLogs"\RTDC4040\2016-08-03 --recursive &amp; "%USERPROFILE%\Documents\GitHub\mrs-test-scripts\Headless Mode &amp; Sideloading\WalkAndUnGZ.bat" "%USERPROFILE%\AppData\Local\Temp\OnboardLogs"\RTDC4040\2016-08-03 &amp; 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</v>
          </cell>
        </row>
        <row r="152">
          <cell r="A152" t="str">
            <v>236-03</v>
          </cell>
          <cell r="B152">
            <v>4039</v>
          </cell>
          <cell r="C152" t="str">
            <v>DE.1.0.7.0</v>
          </cell>
          <cell r="D152" t="str">
            <v>204:232998</v>
          </cell>
          <cell r="E152">
            <v>42585.971828703703</v>
          </cell>
          <cell r="F152">
            <v>42585.97284722222</v>
          </cell>
          <cell r="G152">
            <v>1</v>
          </cell>
          <cell r="H152" t="str">
            <v>204:165</v>
          </cell>
          <cell r="I152">
            <v>42586.004976851851</v>
          </cell>
          <cell r="J152">
            <v>0</v>
          </cell>
          <cell r="K152" t="str">
            <v>4039/4040</v>
          </cell>
          <cell r="L152" t="str">
            <v>COOLAHAN</v>
          </cell>
          <cell r="M152">
            <v>3.2129629631526768E-2</v>
          </cell>
          <cell r="N152">
            <v>46.266666669398546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https://search-rtdc-monitor-bjffxe2xuh6vdkpspy63sjmuny.us-east-1.es.amazonaws.com/_plugin/kibana/#/discover/Steve-Slow-Train-Analysis-(2080s-and-2083s)?_g=(refreshInterval:(display:Off,section:0,value:0),time:(from:'2016-08-03 22:19:26-0600',mode:absolute,to:'2016-08-04 01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2" t="str">
            <v>N</v>
          </cell>
          <cell r="X152">
            <v>1</v>
          </cell>
          <cell r="Y152">
            <v>23.299800000000001</v>
          </cell>
          <cell r="Z152">
            <v>1.6500000000000001E-2</v>
          </cell>
          <cell r="AA152">
            <v>23.283300000000001</v>
          </cell>
          <cell r="AB152" t="e">
            <v>#N/A</v>
          </cell>
          <cell r="AC152" t="e">
            <v>#N/A</v>
          </cell>
          <cell r="AD152" t="str">
            <v>0236-03</v>
          </cell>
          <cell r="AE152" t="str">
    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    </cell>
        </row>
        <row r="153">
          <cell r="A153" t="str">
            <v>237-03</v>
          </cell>
          <cell r="B153">
            <v>4025</v>
          </cell>
          <cell r="C153" t="str">
            <v>DE.1.0.7.0</v>
          </cell>
          <cell r="D153" t="str">
            <v>204:473</v>
          </cell>
          <cell r="E153">
            <v>42585.950613425928</v>
          </cell>
          <cell r="F153">
            <v>42585.951550925929</v>
          </cell>
          <cell r="G153">
            <v>1</v>
          </cell>
          <cell r="H153" t="str">
            <v>204:233270</v>
          </cell>
          <cell r="I153">
            <v>42585.983715277776</v>
          </cell>
          <cell r="J153">
            <v>0</v>
          </cell>
          <cell r="K153" t="str">
            <v>4025/4026</v>
          </cell>
          <cell r="L153" t="str">
            <v>STURGEON</v>
          </cell>
          <cell r="M153">
            <v>3.216435184731381E-2</v>
          </cell>
          <cell r="N153">
            <v>46.316666660131887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https://search-rtdc-monitor-bjffxe2xuh6vdkpspy63sjmuny.us-east-1.es.amazonaws.com/_plugin/kibana/#/discover/Steve-Slow-Train-Analysis-(2080s-and-2083s)?_g=(refreshInterval:(display:Off,section:0,value:0),time:(from:'2016-08-03 21:48:53-0600',mode:absolute,to:'2016-08-04 00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3" t="str">
            <v>N</v>
          </cell>
          <cell r="X153">
            <v>1</v>
          </cell>
          <cell r="Y153">
            <v>4.7300000000000002E-2</v>
          </cell>
          <cell r="Z153">
            <v>23.327000000000002</v>
          </cell>
          <cell r="AA153">
            <v>23.279700000000002</v>
          </cell>
          <cell r="AB153" t="e">
            <v>#N/A</v>
          </cell>
          <cell r="AC153" t="e">
            <v>#N/A</v>
          </cell>
          <cell r="AD153" t="str">
            <v>0237-03</v>
          </cell>
          <cell r="AE153" t="str">
    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    </cell>
        </row>
        <row r="154">
          <cell r="A154" t="str">
            <v>238-03</v>
          </cell>
          <cell r="B154">
            <v>4026</v>
          </cell>
          <cell r="C154" t="str">
            <v>DE.1.0.7.0</v>
          </cell>
          <cell r="D154" t="str">
            <v>204:232955</v>
          </cell>
          <cell r="E154">
            <v>42585.99113425926</v>
          </cell>
          <cell r="F154">
            <v>42585.992083333331</v>
          </cell>
          <cell r="G154">
            <v>1</v>
          </cell>
          <cell r="H154" t="str">
            <v>204:160</v>
          </cell>
          <cell r="I154">
            <v>42586.025011574071</v>
          </cell>
          <cell r="J154">
            <v>0</v>
          </cell>
          <cell r="K154" t="str">
            <v>4025/4026</v>
          </cell>
          <cell r="L154" t="str">
            <v>STURGEON</v>
          </cell>
          <cell r="M154">
            <v>3.2928240740147885E-2</v>
          </cell>
          <cell r="N154">
            <v>47.416666665812954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https://search-rtdc-monitor-bjffxe2xuh6vdkpspy63sjmuny.us-east-1.es.amazonaws.com/_plugin/kibana/#/discover/Steve-Slow-Train-Analysis-(2080s-and-2083s)?_g=(refreshInterval:(display:Off,section:0,value:0),time:(from:'2016-08-03 22:47:14-0600',mode:absolute,to:'2016-08-04 01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4" t="str">
            <v>N</v>
          </cell>
          <cell r="X154">
            <v>1</v>
          </cell>
          <cell r="Y154">
            <v>23.295500000000001</v>
          </cell>
          <cell r="Z154">
            <v>1.6E-2</v>
          </cell>
          <cell r="AA154">
            <v>23.279500000000002</v>
          </cell>
          <cell r="AB154" t="e">
            <v>#N/A</v>
          </cell>
          <cell r="AC154" t="e">
            <v>#N/A</v>
          </cell>
          <cell r="AD154" t="str">
            <v>0238-03</v>
          </cell>
          <cell r="AE154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155">
          <cell r="A155" t="str">
            <v>239-03</v>
          </cell>
          <cell r="B155">
            <v>4014</v>
          </cell>
          <cell r="C155" t="str">
            <v>DE.1.0.7.0</v>
          </cell>
          <cell r="D155" t="str">
            <v>204:427</v>
          </cell>
          <cell r="E155">
            <v>42585.976458333331</v>
          </cell>
          <cell r="F155">
            <v>42585.977870370371</v>
          </cell>
          <cell r="G155">
            <v>2</v>
          </cell>
          <cell r="H155" t="str">
            <v>204:233291</v>
          </cell>
          <cell r="I155">
            <v>42586.004050925927</v>
          </cell>
          <cell r="J155">
            <v>0</v>
          </cell>
          <cell r="K155" t="str">
            <v>4013/4014</v>
          </cell>
          <cell r="L155" t="str">
            <v>HAITHCOX</v>
          </cell>
          <cell r="M155">
            <v>2.6180555556493346E-2</v>
          </cell>
          <cell r="N155">
            <v>37.700000001350418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https://search-rtdc-monitor-bjffxe2xuh6vdkpspy63sjmuny.us-east-1.es.amazonaws.com/_plugin/kibana/#/discover/Steve-Slow-Train-Analysis-(2080s-and-2083s)?_g=(refreshInterval:(display:Off,section:0,value:0),time:(from:'2016-08-03 22:26:06-0600',mode:absolute,to:'2016-08-04 01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5" t="str">
            <v>N</v>
          </cell>
          <cell r="X155">
            <v>1</v>
          </cell>
          <cell r="Y155">
            <v>4.2700000000000002E-2</v>
          </cell>
          <cell r="Z155">
            <v>23.3291</v>
          </cell>
          <cell r="AA155">
            <v>23.2864</v>
          </cell>
          <cell r="AB155" t="e">
            <v>#N/A</v>
          </cell>
          <cell r="AC155" t="e">
            <v>#N/A</v>
          </cell>
          <cell r="AD155" t="str">
            <v>0239-03</v>
          </cell>
          <cell r="AE155" t="str">
    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    </cell>
        </row>
        <row r="156">
          <cell r="A156" t="str">
            <v>240-03</v>
          </cell>
          <cell r="B156">
            <v>4013</v>
          </cell>
          <cell r="C156" t="str">
            <v>DE.1.0.7.0</v>
          </cell>
          <cell r="D156" t="str">
            <v>204:232971</v>
          </cell>
          <cell r="E156">
            <v>42586.01458333333</v>
          </cell>
          <cell r="F156">
            <v>42586.018136574072</v>
          </cell>
          <cell r="G156">
            <v>5</v>
          </cell>
          <cell r="H156" t="str">
            <v>204:147</v>
          </cell>
          <cell r="I156">
            <v>42586.044652777775</v>
          </cell>
          <cell r="J156">
            <v>0</v>
          </cell>
          <cell r="K156" t="str">
            <v>4013/4014</v>
          </cell>
          <cell r="L156" t="str">
            <v>HAITHCOX</v>
          </cell>
          <cell r="M156">
            <v>2.6516203703067731E-2</v>
          </cell>
          <cell r="N156">
            <v>38.183333332417533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https://search-rtdc-monitor-bjffxe2xuh6vdkpspy63sjmuny.us-east-1.es.amazonaws.com/_plugin/kibana/#/discover/Steve-Slow-Train-Analysis-(2080s-and-2083s)?_g=(refreshInterval:(display:Off,section:0,value:0),time:(from:'2016-08-03 23:21:00-0600',mode:absolute,to:'2016-08-04 02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6" t="str">
            <v>N</v>
          </cell>
          <cell r="X156">
            <v>1</v>
          </cell>
          <cell r="Y156">
            <v>23.2971</v>
          </cell>
          <cell r="Z156">
            <v>1.47E-2</v>
          </cell>
          <cell r="AA156">
            <v>23.282399999999999</v>
          </cell>
          <cell r="AB156" t="e">
            <v>#N/A</v>
          </cell>
          <cell r="AC156" t="e">
            <v>#N/A</v>
          </cell>
          <cell r="AD156" t="str">
            <v>0240-03</v>
          </cell>
          <cell r="AE156" t="str">
            <v>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 &amp; aws s3 cp s3://rtdc.mdm.uploadarchive/RTDC4013/2016-08-05/ "%USERPROFILE%\AppData\Local\Temp\OnboardLogs"\RTDC4013\2016-08-05 --recursive &amp; "%USERPROFILE%\Documents\GitHub\mrs-test-scripts\Headless Mode &amp; Sideloading\WalkAndUnGZ.bat" "%USERPROFILE%\AppData\Local\Temp\OnboardLogs"\RTDC4013\2016-08-05</v>
          </cell>
        </row>
        <row r="157">
          <cell r="A157" t="str">
            <v>241-03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42585.987627314818</v>
          </cell>
          <cell r="F157">
            <v>42585.988668981481</v>
          </cell>
          <cell r="G157">
            <v>1</v>
          </cell>
          <cell r="H157" t="str">
            <v>204:233263</v>
          </cell>
          <cell r="I157">
            <v>42586.024664351855</v>
          </cell>
          <cell r="J157">
            <v>0</v>
          </cell>
          <cell r="K157" t="str">
            <v>4043/4044</v>
          </cell>
          <cell r="L157" t="str">
            <v>LEVIN</v>
          </cell>
          <cell r="M157">
            <v>3.5995370373711921E-2</v>
          </cell>
          <cell r="N157">
            <v>51.833333338145167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https://search-rtdc-monitor-bjffxe2xuh6vdkpspy63sjmuny.us-east-1.es.amazonaws.com/_plugin/kibana/#/discover/Steve-Slow-Train-Analysis-(2080s-and-2083s)?_g=(refreshInterval:(display:Off,section:0,value:0),time:(from:'2016-08-03 22:42:11-0600',mode:absolute,to:'2016-08-04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23.3263</v>
          </cell>
          <cell r="AA157">
            <v>23.280799999999999</v>
          </cell>
          <cell r="AB157" t="e">
            <v>#N/A</v>
          </cell>
          <cell r="AC157" t="e">
            <v>#N/A</v>
          </cell>
          <cell r="AD157" t="str">
            <v>0241-03</v>
          </cell>
          <cell r="AE157" t="str">
    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    </cell>
        </row>
        <row r="158">
          <cell r="A158" t="str">
            <v>242-03</v>
          </cell>
          <cell r="B158">
            <v>4043</v>
          </cell>
          <cell r="C158" t="str">
            <v>DE.1.0.7.0</v>
          </cell>
          <cell r="D158" t="str">
            <v>204:232975</v>
          </cell>
          <cell r="E158">
            <v>42586.030729166669</v>
          </cell>
          <cell r="F158">
            <v>42586.031574074077</v>
          </cell>
          <cell r="G158">
            <v>1</v>
          </cell>
          <cell r="H158" t="str">
            <v>204:161</v>
          </cell>
          <cell r="I158">
            <v>42586.065578703703</v>
          </cell>
          <cell r="J158">
            <v>0</v>
          </cell>
          <cell r="K158" t="str">
            <v>4043/4044</v>
          </cell>
          <cell r="L158" t="str">
            <v>LEVIN</v>
          </cell>
          <cell r="M158">
            <v>3.400462962599704E-2</v>
          </cell>
          <cell r="N158">
            <v>48.966666661435738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https://search-rtdc-monitor-bjffxe2xuh6vdkpspy63sjmuny.us-east-1.es.amazonaws.com/_plugin/kibana/#/discover/Steve-Slow-Train-Analysis-(2080s-and-2083s)?_g=(refreshInterval:(display:Off,section:0,value:0),time:(from:'2016-08-03 23:44:15-0600',mode:absolute,to:'2016-08-04 02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23.297499999999999</v>
          </cell>
          <cell r="Z158">
            <v>1.61E-2</v>
          </cell>
          <cell r="AA158">
            <v>23.281399999999998</v>
          </cell>
          <cell r="AB158" t="e">
            <v>#N/A</v>
          </cell>
          <cell r="AC158" t="e">
            <v>#N/A</v>
          </cell>
          <cell r="AD158" t="str">
            <v>0242-03</v>
          </cell>
          <cell r="AE158" t="str">
            <v>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 &amp; 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</v>
          </cell>
        </row>
        <row r="159">
          <cell r="A159" t="str">
            <v>243-03</v>
          </cell>
          <cell r="B159">
            <v>4040</v>
          </cell>
          <cell r="C159" t="str">
            <v>DE.1.0.7.0</v>
          </cell>
          <cell r="D159" t="str">
            <v>204:489</v>
          </cell>
          <cell r="E159">
            <v>42586.017256944448</v>
          </cell>
          <cell r="F159">
            <v>42586.018194444441</v>
          </cell>
          <cell r="G159">
            <v>1</v>
          </cell>
          <cell r="H159" t="str">
            <v>204:233293</v>
          </cell>
          <cell r="I159">
            <v>42586.045844907407</v>
          </cell>
          <cell r="J159">
            <v>0</v>
          </cell>
          <cell r="K159" t="str">
            <v>4039/4040</v>
          </cell>
          <cell r="L159" t="str">
            <v>COOLAHAN</v>
          </cell>
          <cell r="M159">
            <v>2.7650462965539191E-2</v>
          </cell>
          <cell r="N159">
            <v>39.816666670376435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https://search-rtdc-monitor-bjffxe2xuh6vdkpspy63sjmuny.us-east-1.es.amazonaws.com/_plugin/kibana/#/discover/Steve-Slow-Train-Analysis-(2080s-and-2083s)?_g=(refreshInterval:(display:Off,section:0,value:0),time:(from:'2016-08-03 23:24:51-0600',mode:absolute,to:'2016-08-04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9" t="str">
            <v>N</v>
          </cell>
          <cell r="X159">
            <v>1</v>
          </cell>
          <cell r="Y159">
            <v>4.8899999999999999E-2</v>
          </cell>
          <cell r="Z159">
            <v>23.3293</v>
          </cell>
          <cell r="AA159">
            <v>23.2804</v>
          </cell>
          <cell r="AB159" t="e">
            <v>#N/A</v>
          </cell>
          <cell r="AC159" t="e">
            <v>#N/A</v>
          </cell>
          <cell r="AD159" t="str">
            <v>0243-03</v>
          </cell>
          <cell r="AE159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160">
          <cell r="A160" t="str">
            <v>244-03</v>
          </cell>
          <cell r="B160">
            <v>4039</v>
          </cell>
          <cell r="C160" t="str">
            <v>DE.1.0.7.0</v>
          </cell>
          <cell r="D160" t="str">
            <v>204:232977</v>
          </cell>
          <cell r="E160">
            <v>42586.057175925926</v>
          </cell>
          <cell r="F160">
            <v>42586.058530092596</v>
          </cell>
          <cell r="G160">
            <v>1</v>
          </cell>
          <cell r="H160" t="str">
            <v>204:154</v>
          </cell>
          <cell r="I160">
            <v>42586.086261574077</v>
          </cell>
          <cell r="J160">
            <v>0</v>
          </cell>
          <cell r="K160" t="str">
            <v>4039/4040</v>
          </cell>
          <cell r="L160" t="str">
            <v>COOLAHAN</v>
          </cell>
          <cell r="M160">
            <v>2.7731481481168885E-2</v>
          </cell>
          <cell r="N160">
            <v>39.933333332883194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https://search-rtdc-monitor-bjffxe2xuh6vdkpspy63sjmuny.us-east-1.es.amazonaws.com/_plugin/kibana/#/discover/Steve-Slow-Train-Analysis-(2080s-and-2083s)?_g=(refreshInterval:(display:Off,section:0,value:0),time:(from:'2016-08-04 00:22:20-0600',mode:absolute,to:'2016-08-04 03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0" t="str">
            <v>N</v>
          </cell>
          <cell r="X160">
            <v>1</v>
          </cell>
          <cell r="Y160">
            <v>23.297699999999999</v>
          </cell>
          <cell r="Z160">
            <v>1.54E-2</v>
          </cell>
          <cell r="AA160">
            <v>23.282299999999999</v>
          </cell>
          <cell r="AB160" t="e">
            <v>#N/A</v>
          </cell>
          <cell r="AC160" t="e">
            <v>#N/A</v>
          </cell>
          <cell r="AD160" t="str">
            <v>0244-03</v>
          </cell>
          <cell r="AE160" t="str">
            <v>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 &amp; aws s3 cp s3://rtdc.mdm.uploadarchive/RTDC4039/2016-08-05/ "%USERPROFILE%\AppData\Local\Temp\OnboardLogs"\RTDC4039\2016-08-05 --recursive &amp; "%USERPROFILE%\Documents\GitHub\mrs-test-scripts\Headless Mode &amp; Sideloading\WalkAndUnGZ.bat" "%USERPROFILE%\AppData\Local\Temp\OnboardLogs"\RTDC4039\2016-08-05</v>
          </cell>
        </row>
        <row r="161">
          <cell r="A161" t="str">
            <v>800-03</v>
          </cell>
          <cell r="B161">
            <v>4015</v>
          </cell>
          <cell r="C161" t="str">
            <v>DE.1.0.7.0</v>
          </cell>
          <cell r="D161" t="str">
            <v>300:58608</v>
          </cell>
          <cell r="E161">
            <v>42585.217372685183</v>
          </cell>
          <cell r="F161">
            <v>42585.218333333331</v>
          </cell>
          <cell r="G161">
            <v>1</v>
          </cell>
          <cell r="H161" t="str">
            <v>204:657</v>
          </cell>
          <cell r="I161">
            <v>42585.231238425928</v>
          </cell>
          <cell r="J161">
            <v>0</v>
          </cell>
          <cell r="K161" t="str">
            <v>4015/4016</v>
          </cell>
          <cell r="L161" t="str">
            <v>STARKS</v>
          </cell>
          <cell r="M161">
            <v>1.2905092597065959E-2</v>
          </cell>
          <cell r="N161">
            <v>18.583333339774981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https://search-rtdc-monitor-bjffxe2xuh6vdkpspy63sjmuny.us-east-1.es.amazonaws.com/_plugin/kibana/#/discover/Steve-Slow-Train-Analysis-(2080s-and-2083s)?_g=(refreshInterval:(display:Off,section:0,value:0),time:(from:'2016-08-03 04:13:01-0600',mode:absolute,to:'2016-08-03 06:32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1" t="str">
            <v>N</v>
          </cell>
          <cell r="X161">
            <v>556</v>
          </cell>
          <cell r="Y161">
            <v>5.8608000000000002</v>
          </cell>
          <cell r="Z161">
            <v>6.5699999999999995E-2</v>
          </cell>
          <cell r="AA161">
            <v>5.7951000000000006</v>
          </cell>
          <cell r="AB161" t="e">
            <v>#N/A</v>
          </cell>
          <cell r="AC161" t="e">
            <v>#N/A</v>
          </cell>
          <cell r="AD161" t="str">
            <v>0800-03</v>
          </cell>
          <cell r="AE161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2">
          <cell r="A162" t="str">
            <v>801-03</v>
          </cell>
          <cell r="B162">
            <v>4016</v>
          </cell>
          <cell r="C162" t="str">
            <v>DE.1.0.7.0</v>
          </cell>
          <cell r="D162" t="str">
            <v>204:941</v>
          </cell>
          <cell r="E162">
            <v>42585.2424537037</v>
          </cell>
          <cell r="F162">
            <v>42585.243391203701</v>
          </cell>
          <cell r="G162">
            <v>1</v>
          </cell>
          <cell r="H162" t="str">
            <v>300:58922</v>
          </cell>
          <cell r="I162">
            <v>42585.254745370374</v>
          </cell>
          <cell r="J162">
            <v>1</v>
          </cell>
          <cell r="K162" t="str">
            <v>4015/4016</v>
          </cell>
          <cell r="L162" t="str">
            <v>STARKS</v>
          </cell>
          <cell r="M162">
            <v>1.135416667239042E-2</v>
          </cell>
          <cell r="N162">
            <v>16.350000008242205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https://search-rtdc-monitor-bjffxe2xuh6vdkpspy63sjmuny.us-east-1.es.amazonaws.com/_plugin/kibana/#/discover/Steve-Slow-Train-Analysis-(2080s-and-2083s)?_g=(refreshInterval:(display:Off,section:0,value:0),time:(from:'2016-08-03 04:49:08-0600',mode:absolute,to:'2016-08-03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2" t="str">
            <v>N</v>
          </cell>
          <cell r="X162">
            <v>1</v>
          </cell>
          <cell r="Y162">
            <v>9.4100000000000003E-2</v>
          </cell>
          <cell r="Z162">
            <v>5.8921999999999999</v>
          </cell>
          <cell r="AA162">
            <v>5.7980999999999998</v>
          </cell>
          <cell r="AB162" t="e">
            <v>#N/A</v>
          </cell>
          <cell r="AC162" t="e">
            <v>#N/A</v>
          </cell>
          <cell r="AD162" t="str">
            <v>0801-03</v>
          </cell>
          <cell r="AE162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63">
          <cell r="A163" t="str">
            <v>802-03</v>
          </cell>
          <cell r="B163">
            <v>4015</v>
          </cell>
          <cell r="C163" t="str">
            <v>DE.1.0.7.0</v>
          </cell>
          <cell r="D163" t="str">
            <v>300:58609</v>
          </cell>
          <cell r="E163">
            <v>42585.256944444445</v>
          </cell>
          <cell r="F163">
            <v>42585.258229166669</v>
          </cell>
          <cell r="G163">
            <v>1</v>
          </cell>
          <cell r="H163" t="str">
            <v>204:640</v>
          </cell>
          <cell r="I163">
            <v>42585.269456018519</v>
          </cell>
          <cell r="J163">
            <v>0</v>
          </cell>
          <cell r="K163" t="str">
            <v>4015/4016</v>
          </cell>
          <cell r="L163" t="str">
            <v>DAVIS</v>
          </cell>
          <cell r="M163">
            <v>1.1226851849642117E-2</v>
          </cell>
          <cell r="N163">
            <v>16.166666663484648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https://search-rtdc-monitor-bjffxe2xuh6vdkpspy63sjmuny.us-east-1.es.amazonaws.com/_plugin/kibana/#/discover/Steve-Slow-Train-Analysis-(2080s-and-2083s)?_g=(refreshInterval:(display:Off,section:0,value:0),time:(from:'2016-08-03 05:10:00-0600',mode:absolute,to:'2016-08-03 07:28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3" t="str">
            <v>N</v>
          </cell>
          <cell r="X163">
            <v>1</v>
          </cell>
          <cell r="Y163">
            <v>5.8609</v>
          </cell>
          <cell r="Z163">
            <v>6.4000000000000001E-2</v>
          </cell>
          <cell r="AA163">
            <v>5.7968999999999999</v>
          </cell>
          <cell r="AB163" t="e">
            <v>#N/A</v>
          </cell>
          <cell r="AC163" t="e">
            <v>#N/A</v>
          </cell>
          <cell r="AD163" t="str">
            <v>0802-03</v>
          </cell>
          <cell r="AE163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4">
          <cell r="A164" t="str">
            <v>803-03</v>
          </cell>
          <cell r="B164">
            <v>4007</v>
          </cell>
          <cell r="C164" t="str">
            <v>DE.1.0.7.0</v>
          </cell>
          <cell r="D164" t="str">
            <v>204:965</v>
          </cell>
          <cell r="E164">
            <v>42585.25644675926</v>
          </cell>
          <cell r="F164">
            <v>42585.257708333331</v>
          </cell>
          <cell r="G164">
            <v>1</v>
          </cell>
          <cell r="H164" t="str">
            <v>300:58973</v>
          </cell>
          <cell r="I164">
            <v>42585.275219907409</v>
          </cell>
          <cell r="J164">
            <v>0</v>
          </cell>
          <cell r="K164" t="str">
            <v>4007/4008</v>
          </cell>
          <cell r="L164" t="str">
            <v>ISHMAEL</v>
          </cell>
          <cell r="M164">
            <v>1.7511574078525882E-2</v>
          </cell>
          <cell r="N164">
            <v>25.21666667307727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https://search-rtdc-monitor-bjffxe2xuh6vdkpspy63sjmuny.us-east-1.es.amazonaws.com/_plugin/kibana/#/discover/Steve-Slow-Train-Analysis-(2080s-and-2083s)?_g=(refreshInterval:(display:Off,section:0,value:0),time:(from:'2016-08-03 05:09:17-0600',mode:absolute,to:'2016-08-03 07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4" t="str">
            <v>N</v>
          </cell>
          <cell r="X164">
            <v>1</v>
          </cell>
          <cell r="Y164">
            <v>9.6500000000000002E-2</v>
          </cell>
          <cell r="Z164">
            <v>5.8973000000000004</v>
          </cell>
          <cell r="AA164">
            <v>5.8008000000000006</v>
          </cell>
          <cell r="AB164" t="e">
            <v>#N/A</v>
          </cell>
          <cell r="AC164" t="e">
            <v>#N/A</v>
          </cell>
          <cell r="AD164" t="str">
            <v>0803-03</v>
          </cell>
          <cell r="AE16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65">
          <cell r="A165" t="str">
            <v>804-03</v>
          </cell>
          <cell r="B165">
            <v>4008</v>
          </cell>
          <cell r="C165" t="str">
            <v>DE.1.0.7.0</v>
          </cell>
          <cell r="D165" t="str">
            <v>300:58658</v>
          </cell>
          <cell r="E165">
            <v>42585.276145833333</v>
          </cell>
          <cell r="F165">
            <v>42585.277256944442</v>
          </cell>
          <cell r="G165">
            <v>1</v>
          </cell>
          <cell r="H165" t="str">
            <v>204:719</v>
          </cell>
          <cell r="I165">
            <v>42585.289826388886</v>
          </cell>
          <cell r="J165">
            <v>1</v>
          </cell>
          <cell r="K165" t="str">
            <v>4007/4008</v>
          </cell>
          <cell r="L165" t="str">
            <v>ISHMAEL</v>
          </cell>
          <cell r="M165">
            <v>1.2569444443215616E-2</v>
          </cell>
          <cell r="N165">
            <v>18.099999998230487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https://search-rtdc-monitor-bjffxe2xuh6vdkpspy63sjmuny.us-east-1.es.amazonaws.com/_plugin/kibana/#/discover/Steve-Slow-Train-Analysis-(2080s-and-2083s)?_g=(refreshInterval:(display:Off,section:0,value:0),time:(from:'2016-08-03 05:37:39-0600',mode:absolute,to:'2016-08-03 07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5" t="str">
            <v>N</v>
          </cell>
          <cell r="X165">
            <v>1</v>
          </cell>
          <cell r="Y165">
            <v>5.8658000000000001</v>
          </cell>
          <cell r="Z165">
            <v>7.1900000000000006E-2</v>
          </cell>
          <cell r="AA165">
            <v>5.7938999999999998</v>
          </cell>
          <cell r="AB165" t="e">
            <v>#N/A</v>
          </cell>
          <cell r="AC165" t="e">
            <v>#N/A</v>
          </cell>
          <cell r="AD165" t="str">
            <v>0804-03</v>
          </cell>
          <cell r="AE16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66">
          <cell r="A166" t="str">
            <v>805-03</v>
          </cell>
          <cell r="B166">
            <v>4016</v>
          </cell>
          <cell r="C166" t="str">
            <v>DE.1.0.7.0</v>
          </cell>
          <cell r="D166" t="str">
            <v>204:927</v>
          </cell>
          <cell r="E166">
            <v>42585.280231481483</v>
          </cell>
          <cell r="F166">
            <v>42585.281192129631</v>
          </cell>
          <cell r="G166">
            <v>1</v>
          </cell>
          <cell r="H166" t="str">
            <v>300:58943</v>
          </cell>
          <cell r="I166">
            <v>42585.296041666668</v>
          </cell>
          <cell r="J166">
            <v>0</v>
          </cell>
          <cell r="K166" t="str">
            <v>4015/4016</v>
          </cell>
          <cell r="L166" t="str">
            <v>DAVIS</v>
          </cell>
          <cell r="M166">
            <v>1.484953703766223E-2</v>
          </cell>
          <cell r="N166">
            <v>21.383333334233612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https://search-rtdc-monitor-bjffxe2xuh6vdkpspy63sjmuny.us-east-1.es.amazonaws.com/_plugin/kibana/#/discover/Steve-Slow-Train-Analysis-(2080s-and-2083s)?_g=(refreshInterval:(display:Off,section:0,value:0),time:(from:'2016-08-03 05:43:32-0600',mode:absolute,to:'2016-08-03 08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6" t="str">
            <v>N</v>
          </cell>
          <cell r="X166">
            <v>1</v>
          </cell>
          <cell r="Y166">
            <v>9.2700000000000005E-2</v>
          </cell>
          <cell r="Z166">
            <v>5.8943000000000003</v>
          </cell>
          <cell r="AA166">
            <v>5.8016000000000005</v>
          </cell>
          <cell r="AB166" t="e">
            <v>#N/A</v>
          </cell>
          <cell r="AC166" t="e">
            <v>#N/A</v>
          </cell>
          <cell r="AD166" t="str">
            <v>0805-03</v>
          </cell>
          <cell r="AE166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67">
          <cell r="A167" t="str">
            <v>806-03</v>
          </cell>
          <cell r="B167">
            <v>4015</v>
          </cell>
          <cell r="C167" t="str">
            <v>DE.1.0.7.0</v>
          </cell>
          <cell r="D167" t="str">
            <v>300:58626</v>
          </cell>
          <cell r="E167">
            <v>42585.297071759262</v>
          </cell>
          <cell r="F167">
            <v>42585.297858796293</v>
          </cell>
          <cell r="G167">
            <v>1</v>
          </cell>
          <cell r="H167" t="str">
            <v>204:661</v>
          </cell>
          <cell r="I167">
            <v>42585.310208333336</v>
          </cell>
          <cell r="J167">
            <v>0</v>
          </cell>
          <cell r="K167" t="str">
            <v>4015/4016</v>
          </cell>
          <cell r="L167" t="str">
            <v>DAVIS</v>
          </cell>
          <cell r="M167">
            <v>1.2349537042609882E-2</v>
          </cell>
          <cell r="N167">
            <v>17.78333334135823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https://search-rtdc-monitor-bjffxe2xuh6vdkpspy63sjmuny.us-east-1.es.amazonaws.com/_plugin/kibana/#/discover/Steve-Slow-Train-Analysis-(2080s-and-2083s)?_g=(refreshInterval:(display:Off,section:0,value:0),time:(from:'2016-08-03 06:07:47-0600',mode:absolute,to:'2016-08-03 08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7" t="str">
            <v>N</v>
          </cell>
          <cell r="X167">
            <v>1</v>
          </cell>
          <cell r="Y167">
            <v>5.8625999999999996</v>
          </cell>
          <cell r="Z167">
            <v>6.6100000000000006E-2</v>
          </cell>
          <cell r="AA167">
            <v>5.7965</v>
          </cell>
          <cell r="AB167" t="e">
            <v>#N/A</v>
          </cell>
          <cell r="AC167" t="e">
            <v>#N/A</v>
          </cell>
          <cell r="AD167" t="str">
            <v>0806-03</v>
          </cell>
          <cell r="AE167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68">
          <cell r="A168" t="str">
            <v>807-03</v>
          </cell>
          <cell r="B168">
            <v>4007</v>
          </cell>
          <cell r="C168" t="str">
            <v>DE.1.0.7.0</v>
          </cell>
          <cell r="D168" t="str">
            <v>204:1021</v>
          </cell>
          <cell r="E168">
            <v>42585.302928240744</v>
          </cell>
          <cell r="F168">
            <v>42585.304062499999</v>
          </cell>
          <cell r="G168">
            <v>1</v>
          </cell>
          <cell r="H168" t="str">
            <v>300:58984</v>
          </cell>
          <cell r="I168">
            <v>42585.31627314815</v>
          </cell>
          <cell r="J168">
            <v>0</v>
          </cell>
          <cell r="K168" t="str">
            <v>4007/4008</v>
          </cell>
          <cell r="L168" t="str">
            <v>ISHMAEL</v>
          </cell>
          <cell r="M168">
            <v>1.2210648150357883E-2</v>
          </cell>
          <cell r="N168">
            <v>17.583333336515352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https://search-rtdc-monitor-bjffxe2xuh6vdkpspy63sjmuny.us-east-1.es.amazonaws.com/_plugin/kibana/#/discover/Steve-Slow-Train-Analysis-(2080s-and-2083s)?_g=(refreshInterval:(display:Off,section:0,value:0),time:(from:'2016-08-03 06:16:13-0600',mode:absolute,to:'2016-08-03 08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8" t="str">
            <v>N</v>
          </cell>
          <cell r="X168">
            <v>1</v>
          </cell>
          <cell r="Y168">
            <v>0.1021</v>
          </cell>
          <cell r="Z168">
            <v>5.8983999999999996</v>
          </cell>
          <cell r="AA168">
            <v>5.7962999999999996</v>
          </cell>
          <cell r="AB168" t="e">
            <v>#N/A</v>
          </cell>
          <cell r="AC168" t="e">
            <v>#N/A</v>
          </cell>
          <cell r="AD168" t="str">
            <v>0807-03</v>
          </cell>
          <cell r="AE168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69">
          <cell r="A169" t="str">
            <v>808-03</v>
          </cell>
          <cell r="B169">
            <v>4008</v>
          </cell>
          <cell r="C169" t="str">
            <v>DE.1.0.7.0</v>
          </cell>
          <cell r="D169" t="str">
            <v>300:58668</v>
          </cell>
          <cell r="E169">
            <v>42585.317210648151</v>
          </cell>
          <cell r="F169">
            <v>42585.318773148145</v>
          </cell>
          <cell r="G169">
            <v>2</v>
          </cell>
          <cell r="H169" t="str">
            <v>204:682</v>
          </cell>
          <cell r="I169">
            <v>42585.330046296294</v>
          </cell>
          <cell r="J169">
            <v>0</v>
          </cell>
          <cell r="K169" t="str">
            <v>4007/4008</v>
          </cell>
          <cell r="L169" t="str">
            <v>ISHMAEL</v>
          </cell>
          <cell r="M169">
            <v>1.1273148149484769E-2</v>
          </cell>
          <cell r="N169">
            <v>16.233333335258067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https://search-rtdc-monitor-bjffxe2xuh6vdkpspy63sjmuny.us-east-1.es.amazonaws.com/_plugin/kibana/#/discover/Steve-Slow-Train-Analysis-(2080s-and-2083s)?_g=(refreshInterval:(display:Off,section:0,value:0),time:(from:'2016-08-03 06:36:47-0600',mode:absolute,to:'2016-08-03 08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9" t="str">
            <v>N</v>
          </cell>
          <cell r="X169">
            <v>1</v>
          </cell>
          <cell r="Y169">
            <v>5.8667999999999996</v>
          </cell>
          <cell r="Z169">
            <v>6.8199999999999997E-2</v>
          </cell>
          <cell r="AA169">
            <v>5.7985999999999995</v>
          </cell>
          <cell r="AB169" t="e">
            <v>#N/A</v>
          </cell>
          <cell r="AC169" t="e">
            <v>#N/A</v>
          </cell>
          <cell r="AD169" t="str">
            <v>0808-03</v>
          </cell>
          <cell r="AE169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0">
          <cell r="A170" t="str">
            <v>809-03</v>
          </cell>
          <cell r="B170">
            <v>4016</v>
          </cell>
          <cell r="C170" t="str">
            <v>DE.1.0.7.0</v>
          </cell>
          <cell r="D170" t="str">
            <v>204:943</v>
          </cell>
          <cell r="E170">
            <v>42585.322581018518</v>
          </cell>
          <cell r="F170">
            <v>42585.323449074072</v>
          </cell>
          <cell r="G170">
            <v>1</v>
          </cell>
          <cell r="H170" t="str">
            <v>300:58924</v>
          </cell>
          <cell r="I170">
            <v>42585.338321759256</v>
          </cell>
          <cell r="J170">
            <v>0</v>
          </cell>
          <cell r="K170" t="str">
            <v>4015/4016</v>
          </cell>
          <cell r="L170" t="str">
            <v>DAVIS</v>
          </cell>
          <cell r="M170">
            <v>1.4872685183945578E-2</v>
          </cell>
          <cell r="N170">
            <v>21.416666664881632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https://search-rtdc-monitor-bjffxe2xuh6vdkpspy63sjmuny.us-east-1.es.amazonaws.com/_plugin/kibana/#/discover/Steve-Slow-Train-Analysis-(2080s-and-2083s)?_g=(refreshInterval:(display:Off,section:0,value:0),time:(from:'2016-08-03 06:44:31-0600',mode:absolute,to:'2016-08-03 09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0" t="str">
            <v>N</v>
          </cell>
          <cell r="X170">
            <v>1</v>
          </cell>
          <cell r="Y170">
            <v>9.4299999999999995E-2</v>
          </cell>
          <cell r="Z170">
            <v>5.8924000000000003</v>
          </cell>
          <cell r="AA170">
            <v>5.7981000000000007</v>
          </cell>
          <cell r="AB170" t="e">
            <v>#N/A</v>
          </cell>
          <cell r="AC170" t="e">
            <v>#N/A</v>
          </cell>
          <cell r="AD170" t="str">
            <v>0809-03</v>
          </cell>
          <cell r="AE170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71">
          <cell r="A171" t="str">
            <v>810-03</v>
          </cell>
          <cell r="B171">
            <v>4015</v>
          </cell>
          <cell r="C171" t="str">
            <v>DE.1.0.7.0</v>
          </cell>
          <cell r="D171" t="str">
            <v>300:58617</v>
          </cell>
          <cell r="E171">
            <v>42585.339259259257</v>
          </cell>
          <cell r="F171">
            <v>42585.34003472222</v>
          </cell>
          <cell r="G171">
            <v>1</v>
          </cell>
          <cell r="H171" t="str">
            <v>204:680</v>
          </cell>
          <cell r="I171">
            <v>42585.352442129632</v>
          </cell>
          <cell r="J171">
            <v>0</v>
          </cell>
          <cell r="K171" t="str">
            <v>4015/4016</v>
          </cell>
          <cell r="L171" t="str">
            <v>DAVIS</v>
          </cell>
          <cell r="M171">
            <v>1.2407407411956228E-2</v>
          </cell>
          <cell r="N171">
            <v>17.866666673216969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https://search-rtdc-monitor-bjffxe2xuh6vdkpspy63sjmuny.us-east-1.es.amazonaws.com/_plugin/kibana/#/discover/Steve-Slow-Train-Analysis-(2080s-and-2083s)?_g=(refreshInterval:(display:Off,section:0,value:0),time:(from:'2016-08-03 07:08:32-0600',mode:absolute,to:'2016-08-03 09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1" t="str">
            <v>N</v>
          </cell>
          <cell r="X171">
            <v>1</v>
          </cell>
          <cell r="Y171">
            <v>5.8616999999999999</v>
          </cell>
          <cell r="Z171">
            <v>6.8000000000000005E-2</v>
          </cell>
          <cell r="AA171">
            <v>5.7937000000000003</v>
          </cell>
          <cell r="AB171" t="e">
            <v>#N/A</v>
          </cell>
          <cell r="AC171" t="e">
            <v>#N/A</v>
          </cell>
          <cell r="AD171" t="str">
            <v>0810-03</v>
          </cell>
          <cell r="AE171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72">
          <cell r="A172" t="str">
            <v>811-03</v>
          </cell>
          <cell r="B172">
            <v>4007</v>
          </cell>
          <cell r="C172" t="str">
            <v>DE.1.0.7.0</v>
          </cell>
          <cell r="D172" t="str">
            <v>204:981</v>
          </cell>
          <cell r="E172">
            <v>42585.343553240738</v>
          </cell>
          <cell r="F172">
            <v>42585.344363425924</v>
          </cell>
          <cell r="G172">
            <v>1</v>
          </cell>
          <cell r="H172" t="str">
            <v>300:58950</v>
          </cell>
          <cell r="I172">
            <v>42585.359618055554</v>
          </cell>
          <cell r="J172">
            <v>0</v>
          </cell>
          <cell r="K172" t="str">
            <v>4007/4008</v>
          </cell>
          <cell r="L172" t="str">
            <v>ISHMAEL</v>
          </cell>
          <cell r="M172">
            <v>1.5254629630362615E-2</v>
          </cell>
          <cell r="N172">
            <v>21.966666667722166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https://search-rtdc-monitor-bjffxe2xuh6vdkpspy63sjmuny.us-east-1.es.amazonaws.com/_plugin/kibana/#/discover/Steve-Slow-Train-Analysis-(2080s-and-2083s)?_g=(refreshInterval:(display:Off,section:0,value:0),time:(from:'2016-08-03 07:14:43-0600',mode:absolute,to:'2016-08-03 09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2" t="str">
            <v>N</v>
          </cell>
          <cell r="X172">
            <v>1</v>
          </cell>
          <cell r="Y172">
            <v>9.8100000000000007E-2</v>
          </cell>
          <cell r="Z172">
            <v>5.8949999999999996</v>
          </cell>
          <cell r="AA172">
            <v>5.7968999999999999</v>
          </cell>
          <cell r="AB172" t="e">
            <v>#N/A</v>
          </cell>
          <cell r="AC172" t="e">
            <v>#N/A</v>
          </cell>
          <cell r="AD172" t="str">
            <v>0811-03</v>
          </cell>
          <cell r="AE172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3">
          <cell r="A173" t="str">
            <v>812-03</v>
          </cell>
          <cell r="B173">
            <v>4008</v>
          </cell>
          <cell r="C173" t="str">
            <v>DE.1.0.7.0</v>
          </cell>
          <cell r="D173" t="str">
            <v>300:58619</v>
          </cell>
          <cell r="E173">
            <v>42585.360590277778</v>
          </cell>
          <cell r="F173">
            <v>42585.361585648148</v>
          </cell>
          <cell r="G173">
            <v>1</v>
          </cell>
          <cell r="H173" t="str">
            <v>204:685</v>
          </cell>
          <cell r="I173">
            <v>42585.371967592589</v>
          </cell>
          <cell r="J173">
            <v>0</v>
          </cell>
          <cell r="K173" t="str">
            <v>4007/4008</v>
          </cell>
          <cell r="L173" t="str">
            <v>ISHMAEL</v>
          </cell>
          <cell r="M173">
            <v>1.0381944441178348E-2</v>
          </cell>
          <cell r="N173">
            <v>14.949999995296821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https://search-rtdc-monitor-bjffxe2xuh6vdkpspy63sjmuny.us-east-1.es.amazonaws.com/_plugin/kibana/#/discover/Steve-Slow-Train-Analysis-(2080s-and-2083s)?_g=(refreshInterval:(display:Off,section:0,value:0),time:(from:'2016-08-03 07:39:15-0600',mode:absolute,to:'2016-08-03 09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3" t="str">
            <v>N</v>
          </cell>
          <cell r="X173">
            <v>1</v>
          </cell>
          <cell r="Y173">
            <v>5.8619000000000003</v>
          </cell>
          <cell r="Z173">
            <v>6.8500000000000005E-2</v>
          </cell>
          <cell r="AA173">
            <v>5.7934000000000001</v>
          </cell>
          <cell r="AB173" t="e">
            <v>#N/A</v>
          </cell>
          <cell r="AC173" t="e">
            <v>#N/A</v>
          </cell>
          <cell r="AD173" t="str">
            <v>0812-03</v>
          </cell>
          <cell r="AE173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4">
          <cell r="A174" t="str">
            <v>813-03</v>
          </cell>
          <cell r="B174">
            <v>4007</v>
          </cell>
          <cell r="C174" t="str">
            <v>DE.1.0.7.0</v>
          </cell>
          <cell r="D174" t="str">
            <v>204:983</v>
          </cell>
          <cell r="E174">
            <v>42585.386087962965</v>
          </cell>
          <cell r="F174">
            <v>42585.387118055558</v>
          </cell>
          <cell r="G174">
            <v>1</v>
          </cell>
          <cell r="H174" t="str">
            <v>300:58914</v>
          </cell>
          <cell r="I174">
            <v>42585.400752314818</v>
          </cell>
          <cell r="J174">
            <v>1</v>
          </cell>
          <cell r="K174" t="str">
            <v>4007/4008</v>
          </cell>
          <cell r="L174" t="str">
            <v>ISHMAEL</v>
          </cell>
          <cell r="M174">
            <v>1.3634259259561077E-2</v>
          </cell>
          <cell r="N174">
            <v>19.633333333767951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https://search-rtdc-monitor-bjffxe2xuh6vdkpspy63sjmuny.us-east-1.es.amazonaws.com/_plugin/kibana/#/discover/Steve-Slow-Train-Analysis-(2080s-and-2083s)?_g=(refreshInterval:(display:Off,section:0,value:0),time:(from:'2016-08-03 08:15:58-0600',mode:absolute,to:'2016-08-03 10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4" t="str">
            <v>N</v>
          </cell>
          <cell r="X174">
            <v>1</v>
          </cell>
          <cell r="Y174">
            <v>9.8299999999999998E-2</v>
          </cell>
          <cell r="Z174">
            <v>5.8914</v>
          </cell>
          <cell r="AA174">
            <v>5.7930999999999999</v>
          </cell>
          <cell r="AB174" t="e">
            <v>#N/A</v>
          </cell>
          <cell r="AC174" t="e">
            <v>#N/A</v>
          </cell>
          <cell r="AD174" t="str">
            <v>0813-03</v>
          </cell>
          <cell r="AE17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5">
          <cell r="A175" t="str">
            <v>814-03</v>
          </cell>
          <cell r="B175">
            <v>4008</v>
          </cell>
          <cell r="C175" t="str">
            <v>DE.1.0.7.0</v>
          </cell>
          <cell r="D175" t="str">
            <v>300:58589</v>
          </cell>
          <cell r="E175">
            <v>42585.401979166665</v>
          </cell>
          <cell r="F175">
            <v>42585.402766203704</v>
          </cell>
          <cell r="G175">
            <v>1</v>
          </cell>
          <cell r="H175" t="str">
            <v>204:692</v>
          </cell>
          <cell r="I175">
            <v>42585.41443287037</v>
          </cell>
          <cell r="J175">
            <v>1</v>
          </cell>
          <cell r="K175" t="str">
            <v>4007/4008</v>
          </cell>
          <cell r="L175" t="str">
            <v>ISHMAEL</v>
          </cell>
          <cell r="M175">
            <v>1.1666666665405501E-2</v>
          </cell>
          <cell r="N175">
            <v>16.799999998183921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https://search-rtdc-monitor-bjffxe2xuh6vdkpspy63sjmuny.us-east-1.es.amazonaws.com/_plugin/kibana/#/discover/Steve-Slow-Train-Analysis-(2080s-and-2083s)?_g=(refreshInterval:(display:Off,section:0,value:0),time:(from:'2016-08-03 08:38:51-0600',mode:absolute,to:'2016-08-03 10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5" t="str">
            <v>N</v>
          </cell>
          <cell r="X175">
            <v>1</v>
          </cell>
          <cell r="Y175">
            <v>5.8589000000000002</v>
          </cell>
          <cell r="Z175">
            <v>6.9199999999999998E-2</v>
          </cell>
          <cell r="AA175">
            <v>5.7896999999999998</v>
          </cell>
          <cell r="AB175" t="e">
            <v>#N/A</v>
          </cell>
          <cell r="AC175" t="e">
            <v>#N/A</v>
          </cell>
          <cell r="AD175" t="str">
            <v>0814-03</v>
          </cell>
          <cell r="AE17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6">
          <cell r="A176" t="str">
            <v>815-03</v>
          </cell>
          <cell r="B176">
            <v>4007</v>
          </cell>
          <cell r="C176" t="str">
            <v>DE.1.0.7.0</v>
          </cell>
          <cell r="D176" t="str">
            <v>204:986</v>
          </cell>
          <cell r="E176">
            <v>42585.424687500003</v>
          </cell>
          <cell r="F176">
            <v>42585.425555555557</v>
          </cell>
          <cell r="G176">
            <v>1</v>
          </cell>
          <cell r="H176" t="str">
            <v>300:58914</v>
          </cell>
          <cell r="I176">
            <v>42585.443368055552</v>
          </cell>
          <cell r="J176">
            <v>0</v>
          </cell>
          <cell r="K176" t="str">
            <v>4007/4008</v>
          </cell>
          <cell r="L176" t="str">
            <v>ISHMAEL</v>
          </cell>
          <cell r="M176">
            <v>1.7812499994761311E-2</v>
          </cell>
          <cell r="N176">
            <v>25.649999992456287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https://search-rtdc-monitor-bjffxe2xuh6vdkpspy63sjmuny.us-east-1.es.amazonaws.com/_plugin/kibana/#/discover/Steve-Slow-Train-Analysis-(2080s-and-2083s)?_g=(refreshInterval:(display:Off,section:0,value:0),time:(from:'2016-08-03 09:11:33-0600',mode:absolute,to:'2016-08-03 11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6" t="str">
            <v>N</v>
          </cell>
          <cell r="X176">
            <v>1</v>
          </cell>
          <cell r="Y176">
            <v>9.8599999999999993E-2</v>
          </cell>
          <cell r="Z176">
            <v>5.8914</v>
          </cell>
          <cell r="AA176">
            <v>5.7927999999999997</v>
          </cell>
          <cell r="AB176" t="e">
            <v>#N/A</v>
          </cell>
          <cell r="AC176" t="e">
            <v>#N/A</v>
          </cell>
          <cell r="AD176" t="str">
            <v>0815-03</v>
          </cell>
          <cell r="AE17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7">
          <cell r="A177" t="str">
            <v>816-03</v>
          </cell>
          <cell r="B177">
            <v>4008</v>
          </cell>
          <cell r="C177" t="str">
            <v>DE.1.0.7.0</v>
          </cell>
          <cell r="D177" t="str">
            <v>300:58598</v>
          </cell>
          <cell r="E177">
            <v>42585.44431712963</v>
          </cell>
          <cell r="F177">
            <v>42585.445231481484</v>
          </cell>
          <cell r="G177">
            <v>1</v>
          </cell>
          <cell r="H177" t="str">
            <v>204:640</v>
          </cell>
          <cell r="I177">
            <v>42585.457384259258</v>
          </cell>
          <cell r="J177">
            <v>0</v>
          </cell>
          <cell r="K177" t="str">
            <v>4007/4008</v>
          </cell>
          <cell r="L177" t="str">
            <v>ISHMAEL</v>
          </cell>
          <cell r="M177">
            <v>1.2152777773735579E-2</v>
          </cell>
          <cell r="N177">
            <v>17.499999994179234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https://search-rtdc-monitor-bjffxe2xuh6vdkpspy63sjmuny.us-east-1.es.amazonaws.com/_plugin/kibana/#/discover/Steve-Slow-Train-Analysis-(2080s-and-2083s)?_g=(refreshInterval:(display:Off,section:0,value:0),time:(from:'2016-08-03 09:39:49-0600',mode:absolute,to:'2016-08-03 11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7" t="str">
            <v>N</v>
          </cell>
          <cell r="X177">
            <v>1</v>
          </cell>
          <cell r="Y177">
            <v>5.8597999999999999</v>
          </cell>
          <cell r="Z177">
            <v>6.4000000000000001E-2</v>
          </cell>
          <cell r="AA177">
            <v>5.7957999999999998</v>
          </cell>
          <cell r="AB177" t="e">
            <v>#N/A</v>
          </cell>
          <cell r="AC177" t="e">
            <v>#N/A</v>
          </cell>
          <cell r="AD177" t="str">
            <v>0816-03</v>
          </cell>
          <cell r="AE177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78">
          <cell r="A178" t="str">
            <v>817-03</v>
          </cell>
          <cell r="B178">
            <v>4007</v>
          </cell>
          <cell r="C178" t="str">
            <v>DE.1.0.7.0</v>
          </cell>
          <cell r="D178" t="str">
            <v>204:941</v>
          </cell>
          <cell r="E178">
            <v>42585.462939814817</v>
          </cell>
          <cell r="F178">
            <v>42585.463946759257</v>
          </cell>
          <cell r="G178">
            <v>1</v>
          </cell>
          <cell r="H178" t="str">
            <v>300:58950</v>
          </cell>
          <cell r="I178">
            <v>42585.483425925922</v>
          </cell>
          <cell r="J178">
            <v>0</v>
          </cell>
          <cell r="K178" t="str">
            <v>4007/4008</v>
          </cell>
          <cell r="L178" t="str">
            <v>ISHMAEL</v>
          </cell>
          <cell r="M178">
            <v>1.9479166665405501E-2</v>
          </cell>
          <cell r="N178">
            <v>28.049999998183921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https://search-rtdc-monitor-bjffxe2xuh6vdkpspy63sjmuny.us-east-1.es.amazonaws.com/_plugin/kibana/#/discover/Steve-Slow-Train-Analysis-(2080s-and-2083s)?_g=(refreshInterval:(display:Off,section:0,value:0),time:(from:'2016-08-03 10:06:38-0600',mode:absolute,to:'2016-08-03 12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8" t="str">
            <v>N</v>
          </cell>
          <cell r="X178">
            <v>1</v>
          </cell>
          <cell r="Y178">
            <v>9.4100000000000003E-2</v>
          </cell>
          <cell r="Z178">
            <v>5.8949999999999996</v>
          </cell>
          <cell r="AA178">
            <v>5.8008999999999995</v>
          </cell>
          <cell r="AB178" t="e">
            <v>#N/A</v>
          </cell>
          <cell r="AC178" t="e">
            <v>#N/A</v>
          </cell>
          <cell r="AD178" t="str">
            <v>0817-03</v>
          </cell>
          <cell r="AE178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79">
          <cell r="A179" t="str">
            <v>818-03</v>
          </cell>
          <cell r="B179">
            <v>4008</v>
          </cell>
          <cell r="C179" t="str">
            <v>DE.1.0.7.0</v>
          </cell>
          <cell r="D179" t="str">
            <v>300:58634</v>
          </cell>
          <cell r="E179">
            <v>42585.484467592592</v>
          </cell>
          <cell r="F179">
            <v>42585.485300925924</v>
          </cell>
          <cell r="G179">
            <v>1</v>
          </cell>
          <cell r="H179" t="str">
            <v>204:701</v>
          </cell>
          <cell r="I179">
            <v>42585.497349537036</v>
          </cell>
          <cell r="J179">
            <v>0</v>
          </cell>
          <cell r="K179" t="str">
            <v>4007/4008</v>
          </cell>
          <cell r="L179" t="str">
            <v>ISHMAEL</v>
          </cell>
          <cell r="M179">
            <v>1.2048611111822538E-2</v>
          </cell>
          <cell r="N179">
            <v>17.350000001024455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https://search-rtdc-monitor-bjffxe2xuh6vdkpspy63sjmuny.us-east-1.es.amazonaws.com/_plugin/kibana/#/discover/Steve-Slow-Train-Analysis-(2080s-and-2083s)?_g=(refreshInterval:(display:Off,section:0,value:0),time:(from:'2016-08-03 10:37:38-0600',mode:absolute,to:'2016-08-03 12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9" t="str">
            <v>N</v>
          </cell>
          <cell r="X179">
            <v>1</v>
          </cell>
          <cell r="Y179">
            <v>5.8634000000000004</v>
          </cell>
          <cell r="Z179">
            <v>7.0099999999999996E-2</v>
          </cell>
          <cell r="AA179">
            <v>5.7933000000000003</v>
          </cell>
          <cell r="AB179" t="e">
            <v>#N/A</v>
          </cell>
          <cell r="AC179" t="e">
            <v>#N/A</v>
          </cell>
          <cell r="AD179" t="str">
            <v>0818-03</v>
          </cell>
          <cell r="AE179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0">
          <cell r="A180" t="str">
            <v>819-03</v>
          </cell>
          <cell r="B180">
            <v>4007</v>
          </cell>
          <cell r="C180" t="str">
            <v>DE.1.0.7.0</v>
          </cell>
          <cell r="D180" t="str">
            <v>204:979</v>
          </cell>
          <cell r="E180">
            <v>42585.50984953704</v>
          </cell>
          <cell r="F180">
            <v>42585.510648148149</v>
          </cell>
          <cell r="G180">
            <v>1</v>
          </cell>
          <cell r="H180" t="str">
            <v>300:58907</v>
          </cell>
          <cell r="I180">
            <v>42585.526192129626</v>
          </cell>
          <cell r="J180">
            <v>0</v>
          </cell>
          <cell r="K180" t="str">
            <v>4007/4008</v>
          </cell>
          <cell r="L180" t="str">
            <v>ISHMAEL</v>
          </cell>
          <cell r="M180">
            <v>1.5543981477094349E-2</v>
          </cell>
          <cell r="N180">
            <v>22.383333327015862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https://search-rtdc-monitor-bjffxe2xuh6vdkpspy63sjmuny.us-east-1.es.amazonaws.com/_plugin/kibana/#/discover/Steve-Slow-Train-Analysis-(2080s-and-2083s)?_g=(refreshInterval:(display:Off,section:0,value:0),time:(from:'2016-08-03 11:14:11-0600',mode:absolute,to:'2016-08-03 13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0" t="str">
            <v>N</v>
          </cell>
          <cell r="X180">
            <v>1</v>
          </cell>
          <cell r="Y180">
            <v>9.7900000000000001E-2</v>
          </cell>
          <cell r="Z180">
            <v>5.8906999999999998</v>
          </cell>
          <cell r="AA180">
            <v>5.7927999999999997</v>
          </cell>
          <cell r="AB180" t="e">
            <v>#N/A</v>
          </cell>
          <cell r="AC180" t="e">
            <v>#N/A</v>
          </cell>
          <cell r="AD180" t="str">
            <v>0819-03</v>
          </cell>
          <cell r="AE180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1">
          <cell r="A181" t="str">
            <v>820-03</v>
          </cell>
          <cell r="B181">
            <v>4008</v>
          </cell>
          <cell r="C181" t="str">
            <v>DE.1.0.7.0</v>
          </cell>
          <cell r="D181" t="str">
            <v>300:58594</v>
          </cell>
          <cell r="E181">
            <v>42585.527499999997</v>
          </cell>
          <cell r="F181">
            <v>42585.528379629628</v>
          </cell>
          <cell r="G181">
            <v>1</v>
          </cell>
          <cell r="H181" t="str">
            <v>204:691</v>
          </cell>
          <cell r="I181">
            <v>42585.539166666669</v>
          </cell>
          <cell r="J181">
            <v>0</v>
          </cell>
          <cell r="K181" t="str">
            <v>4007/4008</v>
          </cell>
          <cell r="L181" t="str">
            <v>ISHMAEL</v>
          </cell>
          <cell r="M181">
            <v>1.078703704115469E-2</v>
          </cell>
          <cell r="N181">
            <v>15.533333339262754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https://search-rtdc-monitor-bjffxe2xuh6vdkpspy63sjmuny.us-east-1.es.amazonaws.com/_plugin/kibana/#/discover/Steve-Slow-Train-Analysis-(2080s-and-2083s)?_g=(refreshInterval:(display:Off,section:0,value:0),time:(from:'2016-08-03 11:39:36-0600',mode:absolute,to:'2016-08-03 13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1" t="str">
            <v>N</v>
          </cell>
          <cell r="X181">
            <v>1</v>
          </cell>
          <cell r="Y181">
            <v>5.8593999999999999</v>
          </cell>
          <cell r="Z181">
            <v>6.9099999999999995E-2</v>
          </cell>
          <cell r="AA181">
            <v>5.7903000000000002</v>
          </cell>
          <cell r="AB181" t="e">
            <v>#N/A</v>
          </cell>
          <cell r="AC181" t="e">
            <v>#N/A</v>
          </cell>
          <cell r="AD181" t="str">
            <v>0820-03</v>
          </cell>
          <cell r="AE181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2">
          <cell r="A182" t="str">
            <v>821-03</v>
          </cell>
          <cell r="B182">
            <v>4007</v>
          </cell>
          <cell r="C182" t="str">
            <v>DE.1.0.7.0</v>
          </cell>
          <cell r="D182" t="str">
            <v>204:995</v>
          </cell>
          <cell r="E182">
            <v>42585.544942129629</v>
          </cell>
          <cell r="F182">
            <v>42585.546273148146</v>
          </cell>
          <cell r="G182">
            <v>1</v>
          </cell>
          <cell r="H182" t="str">
            <v>300:58924</v>
          </cell>
          <cell r="I182">
            <v>42585.56894675926</v>
          </cell>
          <cell r="J182">
            <v>0</v>
          </cell>
          <cell r="K182" t="str">
            <v>4007/4008</v>
          </cell>
          <cell r="L182" t="str">
            <v>MOSES</v>
          </cell>
          <cell r="M182">
            <v>2.2673611114441883E-2</v>
          </cell>
          <cell r="N182">
            <v>32.650000004796311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https://search-rtdc-monitor-bjffxe2xuh6vdkpspy63sjmuny.us-east-1.es.amazonaws.com/_plugin/kibana/#/discover/Steve-Slow-Train-Analysis-(2080s-and-2083s)?_g=(refreshInterval:(display:Off,section:0,value:0),time:(from:'2016-08-03 12:04:43-0600',mode:absolute,to:'2016-08-03 14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2" t="str">
            <v>N</v>
          </cell>
          <cell r="X182">
            <v>1</v>
          </cell>
          <cell r="Y182">
            <v>9.9500000000000005E-2</v>
          </cell>
          <cell r="Z182">
            <v>5.8924000000000003</v>
          </cell>
          <cell r="AA182">
            <v>5.7929000000000004</v>
          </cell>
          <cell r="AB182" t="e">
            <v>#N/A</v>
          </cell>
          <cell r="AC182" t="e">
            <v>#N/A</v>
          </cell>
          <cell r="AD182" t="str">
            <v>0821-03</v>
          </cell>
          <cell r="AE182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3">
          <cell r="A183" t="str">
            <v>822-03</v>
          </cell>
          <cell r="B183">
            <v>4008</v>
          </cell>
          <cell r="C183" t="str">
            <v>DE.1.0.7.0</v>
          </cell>
          <cell r="D183" t="str">
            <v>300:58619</v>
          </cell>
          <cell r="E183">
            <v>42585.569872685184</v>
          </cell>
          <cell r="F183">
            <v>42585.570960648147</v>
          </cell>
          <cell r="G183">
            <v>1</v>
          </cell>
          <cell r="H183" t="str">
            <v>204:661</v>
          </cell>
          <cell r="I183">
            <v>42585.582453703704</v>
          </cell>
          <cell r="J183">
            <v>0</v>
          </cell>
          <cell r="K183" t="str">
            <v>4007/4008</v>
          </cell>
          <cell r="L183" t="str">
            <v>MOSES</v>
          </cell>
          <cell r="M183">
            <v>1.1493055557366461E-2</v>
          </cell>
          <cell r="N183">
            <v>16.550000002607703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https://search-rtdc-monitor-bjffxe2xuh6vdkpspy63sjmuny.us-east-1.es.amazonaws.com/_plugin/kibana/#/discover/Steve-Slow-Train-Analysis-(2080s-and-2083s)?_g=(refreshInterval:(display:Off,section:0,value:0),time:(from:'2016-08-03 12:40:37-0600',mode:absolute,to:'2016-08-03 14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3" t="str">
            <v>N</v>
          </cell>
          <cell r="X183">
            <v>1</v>
          </cell>
          <cell r="Y183">
            <v>5.8619000000000003</v>
          </cell>
          <cell r="Z183">
            <v>6.6100000000000006E-2</v>
          </cell>
          <cell r="AA183">
            <v>5.7958000000000007</v>
          </cell>
          <cell r="AB183" t="e">
            <v>#N/A</v>
          </cell>
          <cell r="AC183" t="e">
            <v>#N/A</v>
          </cell>
          <cell r="AD183" t="str">
            <v>0822-03</v>
          </cell>
          <cell r="AE183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4">
          <cell r="A184" t="str">
            <v>823-03</v>
          </cell>
          <cell r="B184">
            <v>4007</v>
          </cell>
          <cell r="C184" t="str">
            <v>DE.1.0.7.0</v>
          </cell>
          <cell r="D184" t="str">
            <v>204:955</v>
          </cell>
          <cell r="E184">
            <v>42585.593113425923</v>
          </cell>
          <cell r="F184">
            <v>42585.593981481485</v>
          </cell>
          <cell r="G184">
            <v>1</v>
          </cell>
          <cell r="H184" t="str">
            <v>204:2883</v>
          </cell>
          <cell r="I184">
            <v>42585.604317129626</v>
          </cell>
          <cell r="J184">
            <v>8</v>
          </cell>
          <cell r="K184" t="str">
            <v>4007/4008</v>
          </cell>
          <cell r="L184" t="str">
            <v>MOSES</v>
          </cell>
          <cell r="M184">
            <v>1.0335648141335696E-2</v>
          </cell>
          <cell r="P184">
            <v>14.883333323523402</v>
          </cell>
          <cell r="R184" t="str">
            <v>DUS 28N premature downgrade</v>
          </cell>
          <cell r="S184">
            <v>0</v>
          </cell>
          <cell r="T184" t="str">
            <v>NorthBound</v>
          </cell>
          <cell r="U184">
            <v>0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4" t="str">
            <v>Y</v>
          </cell>
          <cell r="X184">
            <v>1</v>
          </cell>
          <cell r="Y184">
            <v>9.5500000000000002E-2</v>
          </cell>
          <cell r="Z184">
            <v>0.2883</v>
          </cell>
          <cell r="AA184">
            <v>0.1928</v>
          </cell>
          <cell r="AB184" t="e">
            <v>#N/A</v>
          </cell>
          <cell r="AC184" t="e">
            <v>#N/A</v>
          </cell>
          <cell r="AD184" t="str">
            <v>0823-03</v>
          </cell>
          <cell r="AE18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5">
          <cell r="A185" t="str">
            <v>824-03</v>
          </cell>
          <cell r="B185">
            <v>4008</v>
          </cell>
          <cell r="C185" t="str">
            <v>DE.1.0.7.0</v>
          </cell>
          <cell r="D185" t="str">
            <v>300:58634</v>
          </cell>
          <cell r="E185">
            <v>42585.617199074077</v>
          </cell>
          <cell r="F185">
            <v>42585.617986111109</v>
          </cell>
          <cell r="G185">
            <v>1</v>
          </cell>
          <cell r="H185" t="str">
            <v>204:657</v>
          </cell>
          <cell r="I185">
            <v>42585.628750000003</v>
          </cell>
          <cell r="J185">
            <v>0</v>
          </cell>
          <cell r="K185" t="str">
            <v>4007/4008</v>
          </cell>
          <cell r="L185" t="str">
            <v>MOSES</v>
          </cell>
          <cell r="M185">
            <v>1.0763888894871343E-2</v>
          </cell>
          <cell r="N185">
            <v>15.500000008614734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https://search-rtdc-monitor-bjffxe2xuh6vdkpspy63sjmuny.us-east-1.es.amazonaws.com/_plugin/kibana/#/discover/Steve-Slow-Train-Analysis-(2080s-and-2083s)?_g=(refreshInterval:(display:Off,section:0,value:0),time:(from:'2016-08-03 13:48:46-0600',mode:absolute,to:'2016-08-03 16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5" t="str">
            <v>N</v>
          </cell>
          <cell r="X185">
            <v>1</v>
          </cell>
          <cell r="Y185">
            <v>5.8634000000000004</v>
          </cell>
          <cell r="Z185">
            <v>6.5699999999999995E-2</v>
          </cell>
          <cell r="AA185">
            <v>5.7977000000000007</v>
          </cell>
          <cell r="AB185" t="e">
            <v>#N/A</v>
          </cell>
          <cell r="AC185" t="e">
            <v>#N/A</v>
          </cell>
          <cell r="AD185" t="str">
            <v>0824-03</v>
          </cell>
          <cell r="AE18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6">
          <cell r="A186" t="str">
            <v>825-03</v>
          </cell>
          <cell r="B186">
            <v>4007</v>
          </cell>
          <cell r="C186" t="str">
            <v>DE.1.0.7.0</v>
          </cell>
          <cell r="D186" t="str">
            <v>204:946</v>
          </cell>
          <cell r="E186">
            <v>42585.631747685184</v>
          </cell>
          <cell r="F186">
            <v>42585.632789351854</v>
          </cell>
          <cell r="G186">
            <v>1</v>
          </cell>
          <cell r="H186" t="str">
            <v>300:58939</v>
          </cell>
          <cell r="I186">
            <v>42585.654293981483</v>
          </cell>
          <cell r="J186">
            <v>2</v>
          </cell>
          <cell r="K186" t="str">
            <v>4007/4008</v>
          </cell>
          <cell r="L186" t="str">
            <v>MOSES</v>
          </cell>
          <cell r="M186">
            <v>2.1504629628907423E-2</v>
          </cell>
          <cell r="N186">
            <v>30.96666666562669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https://search-rtdc-monitor-bjffxe2xuh6vdkpspy63sjmuny.us-east-1.es.amazonaws.com/_plugin/kibana/#/discover/Steve-Slow-Train-Analysis-(2080s-and-2083s)?_g=(refreshInterval:(display:Off,section:0,value:0),time:(from:'2016-08-03 14:09:43-0600',mode:absolute,to:'2016-08-03 16:42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6" t="str">
            <v>N</v>
          </cell>
          <cell r="X186">
            <v>1</v>
          </cell>
          <cell r="Y186">
            <v>9.4600000000000004E-2</v>
          </cell>
          <cell r="Z186">
            <v>5.8939000000000004</v>
          </cell>
          <cell r="AA186">
            <v>5.7993000000000006</v>
          </cell>
          <cell r="AB186" t="e">
            <v>#N/A</v>
          </cell>
          <cell r="AC186" t="e">
            <v>#N/A</v>
          </cell>
          <cell r="AD186" t="str">
            <v>0825-03</v>
          </cell>
          <cell r="AE18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87">
          <cell r="A187" t="str">
            <v>826-03</v>
          </cell>
          <cell r="B187">
            <v>4008</v>
          </cell>
          <cell r="C187" t="str">
            <v>DE.1.0.7.0</v>
          </cell>
          <cell r="D187" t="str">
            <v>300:58623</v>
          </cell>
          <cell r="E187">
            <v>42585.655543981484</v>
          </cell>
          <cell r="F187">
            <v>42585.656631944446</v>
          </cell>
          <cell r="G187">
            <v>1</v>
          </cell>
          <cell r="H187" t="str">
            <v>204:675</v>
          </cell>
          <cell r="I187">
            <v>42585.667881944442</v>
          </cell>
          <cell r="J187">
            <v>0</v>
          </cell>
          <cell r="K187" t="str">
            <v>4007/4008</v>
          </cell>
          <cell r="L187" t="str">
            <v>MOSES</v>
          </cell>
          <cell r="M187">
            <v>1.1249999995925464E-2</v>
          </cell>
          <cell r="N187">
            <v>16.199999994132668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https://search-rtdc-monitor-bjffxe2xuh6vdkpspy63sjmuny.us-east-1.es.amazonaws.com/_plugin/kibana/#/discover/Steve-Slow-Train-Analysis-(2080s-and-2083s)?_g=(refreshInterval:(display:Off,section:0,value:0),time:(from:'2016-08-03 14:43:59-0600',mode:absolute,to:'2016-08-03 17:01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7" t="str">
            <v>N</v>
          </cell>
          <cell r="X187">
            <v>1</v>
          </cell>
          <cell r="Y187">
            <v>5.8623000000000003</v>
          </cell>
          <cell r="Z187">
            <v>6.7500000000000004E-2</v>
          </cell>
          <cell r="AA187">
            <v>5.7948000000000004</v>
          </cell>
          <cell r="AB187" t="e">
            <v>#N/A</v>
          </cell>
          <cell r="AC187" t="e">
            <v>#N/A</v>
          </cell>
          <cell r="AD187" t="str">
            <v>0826-03</v>
          </cell>
          <cell r="AE187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88">
          <cell r="A188" t="str">
            <v>827-03</v>
          </cell>
          <cell r="B188">
            <v>4016</v>
          </cell>
          <cell r="C188" t="str">
            <v>DE.1.0.7.0</v>
          </cell>
          <cell r="D188" t="str">
            <v>204:902</v>
          </cell>
          <cell r="E188">
            <v>42585.657488425924</v>
          </cell>
          <cell r="F188">
            <v>42585.658414351848</v>
          </cell>
          <cell r="G188">
            <v>1</v>
          </cell>
          <cell r="H188" t="str">
            <v>300:58924</v>
          </cell>
          <cell r="I188">
            <v>42585.673564814817</v>
          </cell>
          <cell r="J188">
            <v>0</v>
          </cell>
          <cell r="K188" t="str">
            <v>4015/4016</v>
          </cell>
          <cell r="L188" t="str">
            <v>ROBINSON</v>
          </cell>
          <cell r="M188">
            <v>1.5150462968449574E-2</v>
          </cell>
          <cell r="N188">
            <v>21.816666674567387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https://search-rtdc-monitor-bjffxe2xuh6vdkpspy63sjmuny.us-east-1.es.amazonaws.com/_plugin/kibana/#/discover/Steve-Slow-Train-Analysis-(2080s-and-2083s)?_g=(refreshInterval:(display:Off,section:0,value:0),time:(from:'2016-08-03 14:46:47-0600',mode:absolute,to:'2016-08-03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8" t="str">
            <v>N</v>
          </cell>
          <cell r="X188">
            <v>1</v>
          </cell>
          <cell r="Y188">
            <v>9.0200000000000002E-2</v>
          </cell>
          <cell r="Z188">
            <v>5.8924000000000003</v>
          </cell>
          <cell r="AA188">
            <v>5.8022</v>
          </cell>
          <cell r="AB188" t="e">
            <v>#N/A</v>
          </cell>
          <cell r="AC188" t="e">
            <v>#N/A</v>
          </cell>
          <cell r="AD188" t="str">
            <v>0827-03</v>
          </cell>
          <cell r="AE188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89">
          <cell r="A189" t="str">
            <v>828-03</v>
          </cell>
          <cell r="B189">
            <v>4015</v>
          </cell>
          <cell r="C189" t="str">
            <v>DE.1.0.7.0</v>
          </cell>
          <cell r="D189" t="str">
            <v>300:58598</v>
          </cell>
          <cell r="E189">
            <v>42585.674803240741</v>
          </cell>
          <cell r="F189">
            <v>42585.675555555557</v>
          </cell>
          <cell r="G189">
            <v>1</v>
          </cell>
          <cell r="H189" t="str">
            <v>204:680</v>
          </cell>
          <cell r="I189">
            <v>42585.686701388891</v>
          </cell>
          <cell r="J189">
            <v>1</v>
          </cell>
          <cell r="K189" t="str">
            <v>4015/4016</v>
          </cell>
          <cell r="L189" t="str">
            <v>ROBINSON</v>
          </cell>
          <cell r="M189">
            <v>1.1145833334012423E-2</v>
          </cell>
          <cell r="N189">
            <v>16.050000000977889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https://search-rtdc-monitor-bjffxe2xuh6vdkpspy63sjmuny.us-east-1.es.amazonaws.com/_plugin/kibana/#/discover/Steve-Slow-Train-Analysis-(2080s-and-2083s)?_g=(refreshInterval:(display:Off,section:0,value:0),time:(from:'2016-08-03 15:11:43-0600',mode:absolute,to:'2016-08-03 17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9" t="str">
            <v>N</v>
          </cell>
          <cell r="X189">
            <v>1</v>
          </cell>
          <cell r="Y189">
            <v>5.8597999999999999</v>
          </cell>
          <cell r="Z189">
            <v>6.8000000000000005E-2</v>
          </cell>
          <cell r="AA189">
            <v>5.7918000000000003</v>
          </cell>
          <cell r="AB189" t="e">
            <v>#N/A</v>
          </cell>
          <cell r="AC189" t="e">
            <v>#N/A</v>
          </cell>
          <cell r="AD189" t="str">
            <v>0828-03</v>
          </cell>
          <cell r="AE189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0">
          <cell r="A190" t="str">
            <v>829-03</v>
          </cell>
          <cell r="B190">
            <v>4007</v>
          </cell>
          <cell r="C190" t="str">
            <v>DE.1.0.7.0</v>
          </cell>
          <cell r="D190" t="str">
            <v>204:951</v>
          </cell>
          <cell r="E190">
            <v>42585.677569444444</v>
          </cell>
          <cell r="F190">
            <v>42585.678495370368</v>
          </cell>
          <cell r="G190">
            <v>1</v>
          </cell>
          <cell r="H190" t="str">
            <v>300:58854</v>
          </cell>
          <cell r="I190">
            <v>42585.693333333336</v>
          </cell>
          <cell r="J190">
            <v>1</v>
          </cell>
          <cell r="K190" t="str">
            <v>4007/4008</v>
          </cell>
          <cell r="L190" t="str">
            <v>MOSES</v>
          </cell>
          <cell r="M190">
            <v>1.4837962968158536E-2</v>
          </cell>
          <cell r="N190">
            <v>21.366666674148291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https://search-rtdc-monitor-bjffxe2xuh6vdkpspy63sjmuny.us-east-1.es.amazonaws.com/_plugin/kibana/#/discover/Steve-Slow-Train-Analysis-(2080s-and-2083s)?_g=(refreshInterval:(display:Off,section:0,value:0),time:(from:'2016-08-03 15:15:42-0600',mode:absolute,to:'2016-08-03 17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0" t="str">
            <v>N</v>
          </cell>
          <cell r="X190">
            <v>1</v>
          </cell>
          <cell r="Y190">
            <v>9.5100000000000004E-2</v>
          </cell>
          <cell r="Z190">
            <v>5.8853999999999997</v>
          </cell>
          <cell r="AA190">
            <v>5.7902999999999993</v>
          </cell>
          <cell r="AB190" t="e">
            <v>#N/A</v>
          </cell>
          <cell r="AC190" t="e">
            <v>#N/A</v>
          </cell>
          <cell r="AD190" t="str">
            <v>0829-03</v>
          </cell>
          <cell r="AE190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91">
          <cell r="A191" t="str">
            <v>830-03</v>
          </cell>
          <cell r="B191">
            <v>4008</v>
          </cell>
          <cell r="C191" t="str">
            <v>DE.1.0.7.0</v>
          </cell>
          <cell r="D191" t="str">
            <v>300:58634</v>
          </cell>
          <cell r="E191">
            <v>42585.694641203707</v>
          </cell>
          <cell r="F191">
            <v>42585.695706018516</v>
          </cell>
          <cell r="G191">
            <v>1</v>
          </cell>
          <cell r="H191" t="str">
            <v>204:650</v>
          </cell>
          <cell r="I191">
            <v>42585.706828703704</v>
          </cell>
          <cell r="J191">
            <v>0</v>
          </cell>
          <cell r="K191" t="str">
            <v>4007/4008</v>
          </cell>
          <cell r="L191" t="str">
            <v>MOSES</v>
          </cell>
          <cell r="M191">
            <v>1.1122685187729076E-2</v>
          </cell>
          <cell r="N191">
            <v>16.016666670329869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https://search-rtdc-monitor-bjffxe2xuh6vdkpspy63sjmuny.us-east-1.es.amazonaws.com/_plugin/kibana/#/discover/Steve-Slow-Train-Analysis-(2080s-and-2083s)?_g=(refreshInterval:(display:Off,section:0,value:0),time:(from:'2016-08-03 15:40:17-0600',mode:absolute,to:'2016-08-03 17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1" t="str">
            <v>N</v>
          </cell>
          <cell r="X191">
            <v>1</v>
          </cell>
          <cell r="Y191">
            <v>5.8634000000000004</v>
          </cell>
          <cell r="Z191">
            <v>6.5000000000000002E-2</v>
          </cell>
          <cell r="AA191">
            <v>5.7984</v>
          </cell>
          <cell r="AB191" t="e">
            <v>#N/A</v>
          </cell>
          <cell r="AC191" t="e">
            <v>#N/A</v>
          </cell>
          <cell r="AD191" t="str">
            <v>0830-03</v>
          </cell>
          <cell r="AE191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92">
          <cell r="A192" t="str">
            <v>831-03</v>
          </cell>
          <cell r="B192">
            <v>4016</v>
          </cell>
          <cell r="C192" t="str">
            <v>DE.1.0.7.0</v>
          </cell>
          <cell r="D192" t="str">
            <v>204:978</v>
          </cell>
          <cell r="E192">
            <v>42585.693842592591</v>
          </cell>
          <cell r="F192">
            <v>42585.694664351853</v>
          </cell>
          <cell r="G192">
            <v>1</v>
          </cell>
          <cell r="H192" t="str">
            <v>300:58916</v>
          </cell>
          <cell r="I192">
            <v>42585.714988425927</v>
          </cell>
          <cell r="J192">
            <v>0</v>
          </cell>
          <cell r="K192" t="str">
            <v>4015/4016</v>
          </cell>
          <cell r="L192" t="str">
            <v>ROBINSON</v>
          </cell>
          <cell r="M192">
            <v>2.0324074073869269E-2</v>
          </cell>
          <cell r="N192">
            <v>29.266666666371748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https://search-rtdc-monitor-bjffxe2xuh6vdkpspy63sjmuny.us-east-1.es.amazonaws.com/_plugin/kibana/#/discover/Steve-Slow-Train-Analysis-(2080s-and-2083s)?_g=(refreshInterval:(display:Off,section:0,value:0),time:(from:'2016-08-03 15:39:08-0600',mode:absolute,to:'2016-08-03 18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2" t="str">
            <v>N</v>
          </cell>
          <cell r="X192">
            <v>1</v>
          </cell>
          <cell r="Y192">
            <v>9.7799999999999998E-2</v>
          </cell>
          <cell r="Z192">
            <v>5.8916000000000004</v>
          </cell>
          <cell r="AA192">
            <v>5.7938000000000001</v>
          </cell>
          <cell r="AB192" t="e">
            <v>#N/A</v>
          </cell>
          <cell r="AC192" t="e">
            <v>#N/A</v>
          </cell>
          <cell r="AD192" t="str">
            <v>0831-03</v>
          </cell>
          <cell r="AE192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93">
          <cell r="A193" t="str">
            <v>832-03</v>
          </cell>
          <cell r="B193">
            <v>4015</v>
          </cell>
          <cell r="C193" t="str">
            <v>DE.1.0.7.0</v>
          </cell>
          <cell r="D193" t="str">
            <v>300:58598</v>
          </cell>
          <cell r="E193">
            <v>42585.715648148151</v>
          </cell>
          <cell r="F193">
            <v>42585.716689814813</v>
          </cell>
          <cell r="G193">
            <v>1</v>
          </cell>
          <cell r="H193" t="str">
            <v>204:701</v>
          </cell>
          <cell r="I193">
            <v>42585.728067129632</v>
          </cell>
          <cell r="J193">
            <v>1</v>
          </cell>
          <cell r="K193" t="str">
            <v>4015/4016</v>
          </cell>
          <cell r="L193" t="str">
            <v>ROBINSON</v>
          </cell>
          <cell r="M193">
            <v>1.1377314818673767E-2</v>
          </cell>
          <cell r="N193">
            <v>16.383333338890225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https://search-rtdc-monitor-bjffxe2xuh6vdkpspy63sjmuny.us-east-1.es.amazonaws.com/_plugin/kibana/#/discover/Steve-Slow-Train-Analysis-(2080s-and-2083s)?_g=(refreshInterval:(display:Off,section:0,value:0),time:(from:'2016-08-03 16:10:32-0600',mode:absolute,to:'2016-08-03 18:28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3" t="str">
            <v>N</v>
          </cell>
          <cell r="X193">
            <v>1</v>
          </cell>
          <cell r="Y193">
            <v>5.8597999999999999</v>
          </cell>
          <cell r="Z193">
            <v>7.0099999999999996E-2</v>
          </cell>
          <cell r="AA193">
            <v>5.7896999999999998</v>
          </cell>
          <cell r="AB193" t="e">
            <v>#N/A</v>
          </cell>
          <cell r="AC193" t="e">
            <v>#N/A</v>
          </cell>
          <cell r="AD193" t="str">
            <v>0832-03</v>
          </cell>
          <cell r="AE193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4">
          <cell r="A194" t="str">
            <v>833-03</v>
          </cell>
          <cell r="B194">
            <v>4007</v>
          </cell>
          <cell r="C194" t="str">
            <v>DE.1.0.7.0</v>
          </cell>
          <cell r="D194" t="str">
            <v>204:941</v>
          </cell>
          <cell r="E194">
            <v>42585.719155092593</v>
          </cell>
          <cell r="F194">
            <v>42585.720057870371</v>
          </cell>
          <cell r="G194">
            <v>1</v>
          </cell>
          <cell r="H194" t="str">
            <v>300:58935</v>
          </cell>
          <cell r="I194">
            <v>42585.734675925924</v>
          </cell>
          <cell r="J194">
            <v>1</v>
          </cell>
          <cell r="K194" t="str">
            <v>4007/4008</v>
          </cell>
          <cell r="L194" t="str">
            <v>MOSES</v>
          </cell>
          <cell r="M194">
            <v>1.4618055553000886E-2</v>
          </cell>
          <cell r="N194">
            <v>21.049999996321276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https://search-rtdc-monitor-bjffxe2xuh6vdkpspy63sjmuny.us-east-1.es.amazonaws.com/_plugin/kibana/#/discover/Steve-Slow-Train-Analysis-(2080s-and-2083s)?_g=(refreshInterval:(display:Off,section:0,value:0),time:(from:'2016-08-03 16:15:35-0600',mode:absolute,to:'2016-08-03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4" t="str">
            <v>N</v>
          </cell>
          <cell r="X194">
            <v>1</v>
          </cell>
          <cell r="Y194">
            <v>9.4100000000000003E-2</v>
          </cell>
          <cell r="Z194">
            <v>5.8935000000000004</v>
          </cell>
          <cell r="AA194">
            <v>5.7994000000000003</v>
          </cell>
          <cell r="AB194" t="e">
            <v>#N/A</v>
          </cell>
          <cell r="AC194" t="e">
            <v>#N/A</v>
          </cell>
          <cell r="AD194" t="str">
            <v>0833-03</v>
          </cell>
          <cell r="AE194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195">
          <cell r="A195" t="str">
            <v>834-03</v>
          </cell>
          <cell r="B195">
            <v>4008</v>
          </cell>
          <cell r="C195" t="str">
            <v>DE.1.0.7.0</v>
          </cell>
          <cell r="D195" t="str">
            <v>300:58624</v>
          </cell>
          <cell r="E195">
            <v>42585.736018518517</v>
          </cell>
          <cell r="F195">
            <v>42585.736956018518</v>
          </cell>
          <cell r="G195">
            <v>1</v>
          </cell>
          <cell r="H195" t="str">
            <v>204:146</v>
          </cell>
          <cell r="I195">
            <v>42585.782002314816</v>
          </cell>
          <cell r="J195">
            <v>0</v>
          </cell>
          <cell r="K195" t="str">
            <v>4007/4008</v>
          </cell>
          <cell r="L195" t="str">
            <v>MOSES</v>
          </cell>
          <cell r="M195">
            <v>4.5046296298096422E-2</v>
          </cell>
          <cell r="N195">
            <v>64.866666669258848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https://search-rtdc-monitor-bjffxe2xuh6vdkpspy63sjmuny.us-east-1.es.amazonaws.com/_plugin/kibana/#/discover/Steve-Slow-Train-Analysis-(2080s-and-2083s)?_g=(refreshInterval:(display:Off,section:0,value:0),time:(from:'2016-08-03 16:39:52-0600',mode:absolute,to:'2016-08-03 19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5" t="str">
            <v>N</v>
          </cell>
          <cell r="X195">
            <v>1</v>
          </cell>
          <cell r="Y195">
            <v>5.8624000000000001</v>
          </cell>
          <cell r="Z195">
            <v>1.46E-2</v>
          </cell>
          <cell r="AA195">
            <v>5.8478000000000003</v>
          </cell>
          <cell r="AB195" t="e">
            <v>#N/A</v>
          </cell>
          <cell r="AC195" t="e">
            <v>#N/A</v>
          </cell>
          <cell r="AD195" t="str">
            <v>0834-03</v>
          </cell>
          <cell r="AE19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196">
          <cell r="A196" t="str">
            <v>835-03</v>
          </cell>
          <cell r="B196">
            <v>4016</v>
          </cell>
          <cell r="C196" t="str">
            <v>DE.1.0.7.0</v>
          </cell>
          <cell r="D196" t="str">
            <v>204:983</v>
          </cell>
          <cell r="E196">
            <v>42585.737893518519</v>
          </cell>
          <cell r="F196">
            <v>42585.738796296297</v>
          </cell>
          <cell r="G196">
            <v>1</v>
          </cell>
          <cell r="H196" t="str">
            <v>300:58907</v>
          </cell>
          <cell r="I196">
            <v>42585.796527777777</v>
          </cell>
          <cell r="J196">
            <v>0</v>
          </cell>
          <cell r="K196" t="str">
            <v>4015/4016</v>
          </cell>
          <cell r="L196" t="str">
            <v>ROBINSON</v>
          </cell>
          <cell r="M196">
            <v>5.7731481480004732E-2</v>
          </cell>
          <cell r="N196">
            <v>83.133333331206813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https://search-rtdc-monitor-bjffxe2xuh6vdkpspy63sjmuny.us-east-1.es.amazonaws.com/_plugin/kibana/#/discover/Steve-Slow-Train-Analysis-(2080s-and-2083s)?_g=(refreshInterval:(display:Off,section:0,value:0),time:(from:'2016-08-03 16:42:34-0600',mode:absolute,to:'2016-08-03 20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6" t="str">
            <v>N</v>
          </cell>
          <cell r="X196">
            <v>1</v>
          </cell>
          <cell r="Y196">
            <v>9.8299999999999998E-2</v>
          </cell>
          <cell r="Z196">
            <v>5.8906999999999998</v>
          </cell>
          <cell r="AA196">
            <v>5.7923999999999998</v>
          </cell>
          <cell r="AB196" t="e">
            <v>#N/A</v>
          </cell>
          <cell r="AC196" t="e">
            <v>#N/A</v>
          </cell>
          <cell r="AD196" t="str">
            <v>0835-03</v>
          </cell>
          <cell r="AE196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197">
          <cell r="A197" t="str">
            <v>836-03</v>
          </cell>
          <cell r="B197">
            <v>4015</v>
          </cell>
          <cell r="C197" t="str">
            <v>DE.1.0.7.0</v>
          </cell>
          <cell r="D197" t="str">
            <v>300:58594</v>
          </cell>
          <cell r="E197">
            <v>42585.797407407408</v>
          </cell>
          <cell r="F197">
            <v>42585.798229166663</v>
          </cell>
          <cell r="G197">
            <v>1</v>
          </cell>
          <cell r="H197" t="str">
            <v>204:892</v>
          </cell>
          <cell r="I197">
            <v>42585.81</v>
          </cell>
          <cell r="J197">
            <v>0</v>
          </cell>
          <cell r="K197" t="str">
            <v>4015/4016</v>
          </cell>
          <cell r="L197" t="str">
            <v>ROBINSON</v>
          </cell>
          <cell r="M197">
            <v>1.1770833334594499E-2</v>
          </cell>
          <cell r="N197">
            <v>16.950000001816079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18:08:16-0600',mode:absolute,to:'2016-08-03 20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7" t="str">
            <v>N</v>
          </cell>
          <cell r="X197">
            <v>1</v>
          </cell>
          <cell r="Y197">
            <v>5.8593999999999999</v>
          </cell>
          <cell r="Z197">
            <v>8.9200000000000002E-2</v>
          </cell>
          <cell r="AA197">
            <v>5.7702</v>
          </cell>
          <cell r="AB197" t="e">
            <v>#N/A</v>
          </cell>
          <cell r="AC197" t="e">
            <v>#N/A</v>
          </cell>
          <cell r="AD197" t="str">
            <v>0836-03</v>
          </cell>
          <cell r="AE197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198">
          <cell r="A198" t="str">
            <v>838-03</v>
          </cell>
          <cell r="B198">
            <v>4007</v>
          </cell>
          <cell r="C198" t="str">
            <v>DE.1.0.7.0</v>
          </cell>
          <cell r="D198" t="str">
            <v>300:58594</v>
          </cell>
          <cell r="E198">
            <v>42585.797407407408</v>
          </cell>
          <cell r="K198" t="str">
            <v>4007/4008</v>
          </cell>
          <cell r="L198" t="str">
            <v>-</v>
          </cell>
          <cell r="M198">
            <v>0</v>
          </cell>
          <cell r="N198">
            <v>0</v>
          </cell>
          <cell r="P198">
            <v>1</v>
          </cell>
          <cell r="R198" t="str">
            <v>Did not initialize</v>
          </cell>
          <cell r="S198">
            <v>0</v>
          </cell>
          <cell r="T198" t="str">
            <v>Southbound</v>
          </cell>
          <cell r="U198">
            <v>0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8" t="e">
            <v>#VALUE!</v>
          </cell>
          <cell r="X198" t="e">
            <v>#REF!</v>
          </cell>
          <cell r="Y198">
            <v>5.8593999999999999</v>
          </cell>
          <cell r="Z198" t="e">
            <v>#VALUE!</v>
          </cell>
          <cell r="AA198" t="e">
            <v>#VALUE!</v>
          </cell>
          <cell r="AB198" t="e">
            <v>#N/A</v>
          </cell>
          <cell r="AC198" t="e">
            <v>#N/A</v>
          </cell>
          <cell r="AD198" t="str">
            <v>0838-03</v>
          </cell>
          <cell r="AE198" t="str">
            <v>aws s3 cp s3://rtdc.mdm.uploadarchive/RTDC4007/1900-01-00/ "%USERPROFILE%\AppData\Local\Temp\OnboardLogs"\RTDC4007\1900-01-00 --recursive &amp; "%USERPROFILE%\Documents\GitHub\mrs-test-scripts\Headless Mode &amp; Sideloading\WalkAndUnGZ.bat" "%USERPROFILE%\AppData\Local\Temp\OnboardLogs"\RTDC4007\1900-01-00 &amp; aws s3 cp s3://rtdc.mdm.uploadarchive/RTDC4007/1900-01-01/ "%USERPROFILE%\AppData\Local\Temp\OnboardLogs"\RTDC4007\1900-01-01 --recursive &amp; "%USERPROFILE%\Documents\GitHub\mrs-test-scripts\Headless Mode &amp; Sideloading\WalkAndUnGZ.bat" "%USERPROFILE%\AppData\Local\Temp\OnboardLogs"\RTDC4007\1900-01-01</v>
          </cell>
        </row>
        <row r="199">
          <cell r="A199" t="str">
            <v>839-03</v>
          </cell>
          <cell r="B199">
            <v>4016</v>
          </cell>
          <cell r="C199" t="str">
            <v>DE.1.0.7.0</v>
          </cell>
          <cell r="D199" t="str">
            <v>300:58594</v>
          </cell>
          <cell r="E199">
            <v>42585.797407407408</v>
          </cell>
          <cell r="K199" t="str">
            <v>4015/4016</v>
          </cell>
          <cell r="L199" t="str">
            <v>-</v>
          </cell>
          <cell r="M199">
            <v>0</v>
          </cell>
          <cell r="N199">
            <v>0</v>
          </cell>
          <cell r="P199">
            <v>1</v>
          </cell>
          <cell r="R199" t="str">
            <v>Did not initialize… or was it annulled?</v>
          </cell>
          <cell r="S199">
            <v>0</v>
          </cell>
          <cell r="T199" t="str">
            <v>NorthBound</v>
          </cell>
          <cell r="U199">
            <v>0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https://search-rtdc-monitor-bjffxe2xuh6vdkpspy63sjmuny.us-east-1.es.amazonaws.com/_plugin/kibana/#/discover/Steve-Slow-Train-Analysis-(2080s-and-2083s)?_g=(refreshInterval:(display:Off,section:0,value:0),time:(from:'2016-08-03 18:08:16-0600',mode:absolute,to:'1900-01-00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9" t="e">
            <v>#VALUE!</v>
          </cell>
          <cell r="X199">
            <v>1</v>
          </cell>
          <cell r="Y199">
            <v>5.8593999999999999</v>
          </cell>
          <cell r="Z199" t="e">
            <v>#VALUE!</v>
          </cell>
          <cell r="AA199" t="e">
            <v>#VALUE!</v>
          </cell>
          <cell r="AB199" t="e">
            <v>#N/A</v>
          </cell>
          <cell r="AC199" t="e">
            <v>#N/A</v>
          </cell>
          <cell r="AD199" t="str">
            <v>0839-03</v>
          </cell>
          <cell r="AE199" t="str">
            <v>aws s3 cp s3://rtdc.mdm.uploadarchive/RTDC4016/1900-01-00/ "%USERPROFILE%\AppData\Local\Temp\OnboardLogs"\RTDC4016\1900-01-00 --recursive &amp; "%USERPROFILE%\Documents\GitHub\mrs-test-scripts\Headless Mode &amp; Sideloading\WalkAndUnGZ.bat" "%USERPROFILE%\AppData\Local\Temp\OnboardLogs"\RTDC4016\1900-01-00 &amp; aws s3 cp s3://rtdc.mdm.uploadarchive/RTDC4016/1900-01-01/ "%USERPROFILE%\AppData\Local\Temp\OnboardLogs"\RTDC4016\1900-01-01 --recursive &amp; "%USERPROFILE%\Documents\GitHub\mrs-test-scripts\Headless Mode &amp; Sideloading\WalkAndUnGZ.bat" "%USERPROFILE%\AppData\Local\Temp\OnboardLogs"\RTDC4016\1900-01-01</v>
          </cell>
        </row>
        <row r="200">
          <cell r="A200" t="str">
            <v>840-03</v>
          </cell>
          <cell r="B200">
            <v>4008</v>
          </cell>
          <cell r="C200" t="str">
            <v>DE.1.0.7.0</v>
          </cell>
          <cell r="D200" t="str">
            <v>300:58624</v>
          </cell>
          <cell r="E200">
            <v>42585.81858796296</v>
          </cell>
          <cell r="F200">
            <v>42585.81962962963</v>
          </cell>
          <cell r="G200">
            <v>1</v>
          </cell>
          <cell r="H200" t="str">
            <v>204:155</v>
          </cell>
          <cell r="I200">
            <v>42585.830717592595</v>
          </cell>
          <cell r="J200">
            <v>1</v>
          </cell>
          <cell r="K200" t="str">
            <v>4007/4008</v>
          </cell>
          <cell r="L200" t="str">
            <v>MOSES</v>
          </cell>
          <cell r="M200">
            <v>1.1087962964666076E-2</v>
          </cell>
          <cell r="N200">
            <v>15.966666669119149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https://search-rtdc-monitor-bjffxe2xuh6vdkpspy63sjmuny.us-east-1.es.amazonaws.com/_plugin/kibana/#/discover/Steve-Slow-Train-Analysis-(2080s-and-2083s)?_g=(refreshInterval:(display:Off,section:0,value:0),time:(from:'2016-08-03 18:38:46-0600',mode:absolute,to:'2016-08-03 20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0" t="str">
            <v>N</v>
          </cell>
          <cell r="X200">
            <v>1</v>
          </cell>
          <cell r="Y200">
            <v>5.8624000000000001</v>
          </cell>
          <cell r="Z200">
            <v>1.55E-2</v>
          </cell>
          <cell r="AA200">
            <v>5.8468999999999998</v>
          </cell>
          <cell r="AB200" t="e">
            <v>#N/A</v>
          </cell>
          <cell r="AC200" t="e">
            <v>#N/A</v>
          </cell>
          <cell r="AD200" t="str">
            <v>0840-03</v>
          </cell>
          <cell r="AE200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1">
          <cell r="A201" t="str">
            <v>841-03</v>
          </cell>
          <cell r="B201">
            <v>4007</v>
          </cell>
          <cell r="C201" t="str">
            <v>DE.1.0.7.0</v>
          </cell>
          <cell r="D201" t="str">
            <v>204:442</v>
          </cell>
          <cell r="E201">
            <v>42585.800162037034</v>
          </cell>
          <cell r="F201">
            <v>42585.801157407404</v>
          </cell>
          <cell r="G201">
            <v>1</v>
          </cell>
          <cell r="H201" t="str">
            <v>300:58931</v>
          </cell>
          <cell r="I201">
            <v>42585.817303240743</v>
          </cell>
          <cell r="J201">
            <v>0</v>
          </cell>
          <cell r="K201" t="str">
            <v>4007/4008</v>
          </cell>
          <cell r="L201" t="str">
            <v>MOSES</v>
          </cell>
          <cell r="M201">
            <v>1.6145833338669036E-2</v>
          </cell>
          <cell r="N201">
            <v>23.250000007683411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https://search-rtdc-monitor-bjffxe2xuh6vdkpspy63sjmuny.us-east-1.es.amazonaws.com/_plugin/kibana/#/discover/Steve-Slow-Train-Analysis-(2080s-and-2083s)?_g=(refreshInterval:(display:Off,section:0,value:0),time:(from:'2016-08-03 18:12:14-0600',mode:absolute,to:'2016-08-03 20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1" t="str">
            <v>N</v>
          </cell>
          <cell r="X201">
            <v>1</v>
          </cell>
          <cell r="Y201">
            <v>4.4200000000000003E-2</v>
          </cell>
          <cell r="Z201">
            <v>5.8930999999999996</v>
          </cell>
          <cell r="AA201">
            <v>5.8488999999999995</v>
          </cell>
          <cell r="AB201" t="e">
            <v>#N/A</v>
          </cell>
          <cell r="AC201" t="e">
            <v>#N/A</v>
          </cell>
          <cell r="AD201" t="str">
            <v>0841-03</v>
          </cell>
          <cell r="AE201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2">
          <cell r="A202" t="str">
            <v>842-03</v>
          </cell>
          <cell r="B202">
            <v>4008</v>
          </cell>
          <cell r="C202" t="str">
            <v>DE.1.0.7.0</v>
          </cell>
          <cell r="D202" t="str">
            <v>300:58621</v>
          </cell>
          <cell r="E202">
            <v>42585.861226851855</v>
          </cell>
          <cell r="F202">
            <v>42585.862060185187</v>
          </cell>
          <cell r="G202">
            <v>1</v>
          </cell>
          <cell r="H202" t="str">
            <v>204:680</v>
          </cell>
          <cell r="I202">
            <v>42585.872662037036</v>
          </cell>
          <cell r="J202">
            <v>1</v>
          </cell>
          <cell r="K202" t="str">
            <v>4007/4008</v>
          </cell>
          <cell r="L202" t="str">
            <v>MOSES</v>
          </cell>
          <cell r="M202">
            <v>1.060185184906004E-2</v>
          </cell>
          <cell r="N202">
            <v>15.266666662646458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https://search-rtdc-monitor-bjffxe2xuh6vdkpspy63sjmuny.us-east-1.es.amazonaws.com/_plugin/kibana/#/discover/Steve-Slow-Train-Analysis-(2080s-and-2083s)?_g=(refreshInterval:(display:Off,section:0,value:0),time:(from:'2016-08-03 19:40:10-0600',mode:absolute,to:'2016-08-03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2" t="str">
            <v>N</v>
          </cell>
          <cell r="X202">
            <v>1</v>
          </cell>
          <cell r="Y202">
            <v>5.8620999999999999</v>
          </cell>
          <cell r="Z202">
            <v>6.8000000000000005E-2</v>
          </cell>
          <cell r="AA202">
            <v>5.7941000000000003</v>
          </cell>
          <cell r="AB202" t="e">
            <v>#N/A</v>
          </cell>
          <cell r="AC202" t="e">
            <v>#N/A</v>
          </cell>
          <cell r="AD202" t="str">
            <v>0842-03</v>
          </cell>
          <cell r="AE202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3">
          <cell r="A203" t="str">
            <v>843-03</v>
          </cell>
          <cell r="B203">
            <v>4007</v>
          </cell>
          <cell r="C203" t="str">
            <v>DE.1.0.7.0</v>
          </cell>
          <cell r="D203" t="str">
            <v>204:439</v>
          </cell>
          <cell r="E203">
            <v>42585.845613425925</v>
          </cell>
          <cell r="F203">
            <v>42585.846724537034</v>
          </cell>
          <cell r="G203">
            <v>1</v>
          </cell>
          <cell r="H203" t="str">
            <v>300:58941</v>
          </cell>
          <cell r="I203">
            <v>42585.859606481485</v>
          </cell>
          <cell r="J203">
            <v>0</v>
          </cell>
          <cell r="K203" t="str">
            <v>4007/4008</v>
          </cell>
          <cell r="L203" t="str">
            <v>MOSES</v>
          </cell>
          <cell r="M203">
            <v>1.2881944450782612E-2</v>
          </cell>
          <cell r="N203">
            <v>18.550000009126961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https://search-rtdc-monitor-bjffxe2xuh6vdkpspy63sjmuny.us-east-1.es.amazonaws.com/_plugin/kibana/#/discover/Steve-Slow-Train-Analysis-(2080s-and-2083s)?_g=(refreshInterval:(display:Off,section:0,value:0),time:(from:'2016-08-03 19:17:41-0600',mode:absolute,to:'2016-08-03 21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3" t="str">
            <v>N</v>
          </cell>
          <cell r="X203">
            <v>1</v>
          </cell>
          <cell r="Y203">
            <v>4.3900000000000002E-2</v>
          </cell>
          <cell r="Z203">
            <v>5.8940999999999999</v>
          </cell>
          <cell r="AA203">
            <v>5.8502000000000001</v>
          </cell>
          <cell r="AB203" t="e">
            <v>#N/A</v>
          </cell>
          <cell r="AC203" t="e">
            <v>#N/A</v>
          </cell>
          <cell r="AD203" t="str">
            <v>0843-03</v>
          </cell>
          <cell r="AE203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4">
          <cell r="A204" t="str">
            <v>844-03</v>
          </cell>
          <cell r="B204">
            <v>4008</v>
          </cell>
          <cell r="C204" t="str">
            <v>DE.1.0.7.0</v>
          </cell>
          <cell r="D204" t="str">
            <v>300:58585</v>
          </cell>
          <cell r="E204">
            <v>42585.902037037034</v>
          </cell>
          <cell r="F204">
            <v>42585.903078703705</v>
          </cell>
          <cell r="G204">
            <v>1</v>
          </cell>
          <cell r="H204" t="str">
            <v>204:720</v>
          </cell>
          <cell r="I204">
            <v>42585.916041666664</v>
          </cell>
          <cell r="J204">
            <v>0</v>
          </cell>
          <cell r="K204" t="str">
            <v>4007/4008</v>
          </cell>
          <cell r="L204" t="str">
            <v>ROBINSON</v>
          </cell>
          <cell r="M204">
            <v>1.2962962959136348E-2</v>
          </cell>
          <cell r="N204">
            <v>18.666666661156341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https://search-rtdc-monitor-bjffxe2xuh6vdkpspy63sjmuny.us-east-1.es.amazonaws.com/_plugin/kibana/#/discover/Steve-Slow-Train-Analysis-(2080s-and-2083s)?_g=(refreshInterval:(display:Off,section:0,value:0),time:(from:'2016-08-03 20:38:56-0600',mode:absolute,to:'2016-08-03 22:59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4" t="str">
            <v>N</v>
          </cell>
          <cell r="X204">
            <v>1</v>
          </cell>
          <cell r="Y204">
            <v>5.8585000000000003</v>
          </cell>
          <cell r="Z204">
            <v>7.1999999999999995E-2</v>
          </cell>
          <cell r="AA204">
            <v>5.7865000000000002</v>
          </cell>
          <cell r="AB204" t="e">
            <v>#N/A</v>
          </cell>
          <cell r="AC204" t="e">
            <v>#N/A</v>
          </cell>
          <cell r="AD204" t="str">
            <v>0844-03</v>
          </cell>
          <cell r="AE204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  <row r="205">
          <cell r="A205" t="str">
            <v>845-03</v>
          </cell>
          <cell r="B205">
            <v>4007</v>
          </cell>
          <cell r="C205" t="str">
            <v>DE.1.0.7.0</v>
          </cell>
          <cell r="D205" t="str">
            <v>204:976</v>
          </cell>
          <cell r="E205">
            <v>42585.878935185188</v>
          </cell>
          <cell r="F205">
            <v>42585.880115740743</v>
          </cell>
          <cell r="G205">
            <v>1</v>
          </cell>
          <cell r="H205" t="str">
            <v>300:58905</v>
          </cell>
          <cell r="I205">
            <v>42585.901087962964</v>
          </cell>
          <cell r="J205">
            <v>0</v>
          </cell>
          <cell r="K205" t="str">
            <v>4007/4008</v>
          </cell>
          <cell r="L205" t="str">
            <v>ROBINSON</v>
          </cell>
          <cell r="M205">
            <v>2.0972222220734693E-2</v>
          </cell>
          <cell r="N205">
            <v>30.199999997857958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https://search-rtdc-monitor-bjffxe2xuh6vdkpspy63sjmuny.us-east-1.es.amazonaws.com/_plugin/kibana/#/discover/Steve-Slow-Train-Analysis-(2080s-and-2083s)?_g=(refreshInterval:(display:Off,section:0,value:0),time:(from:'2016-08-03 20:05:40-0600',mode:absolute,to:'2016-08-03 22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5" t="str">
            <v>N</v>
          </cell>
          <cell r="X205">
            <v>1</v>
          </cell>
          <cell r="Y205">
            <v>9.7600000000000006E-2</v>
          </cell>
          <cell r="Z205">
            <v>5.8905000000000003</v>
          </cell>
          <cell r="AA205">
            <v>5.7929000000000004</v>
          </cell>
          <cell r="AB205" t="e">
            <v>#N/A</v>
          </cell>
          <cell r="AC205" t="e">
            <v>#N/A</v>
          </cell>
          <cell r="AD205" t="str">
            <v>0845-03</v>
          </cell>
          <cell r="AE205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6">
          <cell r="A206" t="str">
            <v>847-03</v>
          </cell>
          <cell r="B206">
            <v>4007</v>
          </cell>
          <cell r="C206" t="str">
            <v>DE.1.0.7.0</v>
          </cell>
          <cell r="D206" t="str">
            <v>204:1020</v>
          </cell>
          <cell r="E206">
            <v>42585.924097222225</v>
          </cell>
          <cell r="F206">
            <v>42585.925370370373</v>
          </cell>
          <cell r="G206">
            <v>1</v>
          </cell>
          <cell r="H206" t="str">
            <v>300:58912</v>
          </cell>
          <cell r="I206">
            <v>42585.943009259259</v>
          </cell>
          <cell r="J206">
            <v>0</v>
          </cell>
          <cell r="K206" t="str">
            <v>4007/4008</v>
          </cell>
          <cell r="L206" t="str">
            <v>ROBINSON</v>
          </cell>
          <cell r="M206">
            <v>1.763888888672227E-2</v>
          </cell>
          <cell r="N206">
            <v>25.399999996880069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https://search-rtdc-monitor-bjffxe2xuh6vdkpspy63sjmuny.us-east-1.es.amazonaws.com/_plugin/kibana/#/discover/Steve-Slow-Train-Analysis-(2080s-and-2083s)?_g=(refreshInterval:(display:Off,section:0,value:0),time:(from:'2016-08-03 21:10:42-0600',mode:absolute,to:'2016-08-03 23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6" t="str">
            <v>N</v>
          </cell>
          <cell r="X206">
            <v>2</v>
          </cell>
          <cell r="Y206">
            <v>0.10199999999999999</v>
          </cell>
          <cell r="Z206">
            <v>5.8912000000000004</v>
          </cell>
          <cell r="AA206">
            <v>5.7892000000000001</v>
          </cell>
          <cell r="AB206" t="e">
            <v>#N/A</v>
          </cell>
          <cell r="AC206" t="e">
            <v>#N/A</v>
          </cell>
          <cell r="AD206" t="str">
            <v>0847-03</v>
          </cell>
          <cell r="AE206" t="str">
    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    </cell>
        </row>
        <row r="207">
          <cell r="A207" t="str">
            <v>307-03</v>
          </cell>
          <cell r="B207">
            <v>4011</v>
          </cell>
          <cell r="C207" t="str">
            <v>DE.1.0.7.0</v>
          </cell>
          <cell r="D207" t="str">
            <v>204:491</v>
          </cell>
          <cell r="E207">
            <v>42585.825474537036</v>
          </cell>
          <cell r="F207">
            <v>42585.82644675926</v>
          </cell>
          <cell r="G207">
            <v>1</v>
          </cell>
          <cell r="H207" t="str">
            <v>300:23337</v>
          </cell>
          <cell r="I207">
            <v>42585.836550925924</v>
          </cell>
          <cell r="J207">
            <v>0</v>
          </cell>
          <cell r="K207" t="str">
            <v>4011/4012</v>
          </cell>
          <cell r="L207" t="str">
            <v>SWANSON</v>
          </cell>
          <cell r="M207">
            <v>1.0104166663950309E-2</v>
          </cell>
          <cell r="N207">
            <v>14.549999996088445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https://search-rtdc-monitor-bjffxe2xuh6vdkpspy63sjmuny.us-east-1.es.amazonaws.com/_plugin/kibana/#/discover/Steve-Slow-Train-Analysis-(2080s-and-2083s)?_g=(refreshInterval:(display:Off,section:0,value:0),time:(from:'2016-08-03 18:48:41-0600',mode:absolute,to:'2016-08-03 21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7" t="str">
            <v>Y</v>
          </cell>
          <cell r="X207">
            <v>63</v>
          </cell>
          <cell r="Y207">
            <v>4.9099999999999998E-2</v>
          </cell>
          <cell r="Z207">
            <v>2.3336999999999999</v>
          </cell>
          <cell r="AA207">
            <v>2.2845999999999997</v>
          </cell>
          <cell r="AB207" t="e">
            <v>#N/A</v>
          </cell>
          <cell r="AC207" t="e">
            <v>#N/A</v>
          </cell>
          <cell r="AD207" t="str">
            <v>0307-03</v>
          </cell>
          <cell r="AE207" t="str">
    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    </cell>
        </row>
        <row r="208">
          <cell r="A208" t="str">
            <v>309-03</v>
          </cell>
          <cell r="B208">
            <v>4025</v>
          </cell>
          <cell r="C208" t="str">
            <v>DE.1.0.7.0</v>
          </cell>
          <cell r="D208" t="str">
            <v>204:464</v>
          </cell>
          <cell r="E208">
            <v>42586.027731481481</v>
          </cell>
          <cell r="F208">
            <v>42586.028622685182</v>
          </cell>
          <cell r="G208">
            <v>1</v>
          </cell>
          <cell r="H208" t="str">
            <v>300:23314</v>
          </cell>
          <cell r="I208">
            <v>42586.039479166669</v>
          </cell>
          <cell r="J208">
            <v>0</v>
          </cell>
          <cell r="K208" t="str">
            <v>4025/4026</v>
          </cell>
          <cell r="L208" t="str">
            <v>STURGEON</v>
          </cell>
          <cell r="M208">
            <v>1.0856481487280689E-2</v>
          </cell>
          <cell r="N208">
            <v>15.633333341684192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https://search-rtdc-monitor-bjffxe2xuh6vdkpspy63sjmuny.us-east-1.es.amazonaws.com/_plugin/kibana/#/discover/Steve-Slow-Train-Analysis-(2080s-and-2083s)?_g=(refreshInterval:(display:Off,section:0,value:0),time:(from:'2016-08-03 23:39:56-0600',mode:absolute,to:'2016-08-04 01:56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8" t="str">
            <v>Y</v>
          </cell>
          <cell r="X208">
            <v>2</v>
          </cell>
          <cell r="Y208">
            <v>4.6399999999999997E-2</v>
          </cell>
          <cell r="Z208">
            <v>2.3313999999999999</v>
          </cell>
          <cell r="AA208">
            <v>2.2850000000000001</v>
          </cell>
          <cell r="AB208" t="e">
            <v>#N/A</v>
          </cell>
          <cell r="AC208" t="e">
            <v>#N/A</v>
          </cell>
          <cell r="AD208" t="str">
            <v>0309-03</v>
          </cell>
          <cell r="AE208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09">
          <cell r="A209" t="str">
            <v>310-03</v>
          </cell>
          <cell r="B209">
            <v>4026</v>
          </cell>
          <cell r="C209" t="str">
            <v>DE.1.0.7.0</v>
          </cell>
          <cell r="D209" t="str">
            <v>300:24197</v>
          </cell>
          <cell r="E209">
            <v>42585.182013888887</v>
          </cell>
          <cell r="F209">
            <v>42585.183171296296</v>
          </cell>
          <cell r="G209">
            <v>1</v>
          </cell>
          <cell r="H209" t="str">
            <v>204:158</v>
          </cell>
          <cell r="I209">
            <v>42585.191099537034</v>
          </cell>
          <cell r="J209">
            <v>0</v>
          </cell>
          <cell r="K209" t="str">
            <v>4025/4026</v>
          </cell>
          <cell r="L209" t="str">
            <v>HELVIE</v>
          </cell>
          <cell r="M209">
            <v>7.9282407386926934E-3</v>
          </cell>
          <cell r="N209">
            <v>11.416666663717479</v>
          </cell>
          <cell r="S209">
            <v>1</v>
          </cell>
          <cell r="T209" t="str">
            <v>Southbound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https://search-rtdc-monitor-bjffxe2xuh6vdkpspy63sjmuny.us-east-1.es.amazonaws.com/_plugin/kibana/#/discover/Steve-Slow-Train-Analysis-(2080s-and-2083s)?_g=(refreshInterval:(display:Off,section:0,value:0),time:(from:'2016-08-03 03:22:06-0600',mode:absolute,to:'2016-08-03 05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9" t="str">
            <v>Y</v>
          </cell>
          <cell r="X209">
            <v>1</v>
          </cell>
          <cell r="Y209">
            <v>2.4197000000000002</v>
          </cell>
          <cell r="Z209">
            <v>1.5800000000000002E-2</v>
          </cell>
          <cell r="AA209">
            <v>2.4039000000000001</v>
          </cell>
          <cell r="AB209" t="e">
            <v>#N/A</v>
          </cell>
          <cell r="AC209" t="e">
            <v>#N/A</v>
          </cell>
          <cell r="AD209" t="str">
            <v>0310-03</v>
          </cell>
          <cell r="AE209" t="str">
    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    </cell>
        </row>
        <row r="210">
          <cell r="A210" t="str">
            <v>311-03</v>
          </cell>
          <cell r="B210">
            <v>4014</v>
          </cell>
          <cell r="C210" t="str">
            <v>DE.1.0.7.0</v>
          </cell>
          <cell r="D210" t="str">
            <v>204:449</v>
          </cell>
          <cell r="E210">
            <v>42586.046620370369</v>
          </cell>
          <cell r="F210">
            <v>42586.047847222224</v>
          </cell>
          <cell r="G210">
            <v>1</v>
          </cell>
          <cell r="H210" t="str">
            <v>300:23081</v>
          </cell>
          <cell r="I210">
            <v>42586.052812499998</v>
          </cell>
          <cell r="J210">
            <v>0</v>
          </cell>
          <cell r="K210" t="str">
            <v>4013/4014</v>
          </cell>
          <cell r="L210" t="str">
            <v>HAITHCOX</v>
          </cell>
          <cell r="M210">
            <v>4.9652777743176557E-3</v>
          </cell>
          <cell r="N210">
            <v>7.1499999950174242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https://search-rtdc-monitor-bjffxe2xuh6vdkpspy63sjmuny.us-east-1.es.amazonaws.com/_plugin/kibana/#/discover/Steve-Slow-Train-Analysis-(2080s-and-2083s)?_g=(refreshInterval:(display:Off,section:0,value:0),time:(from:'2016-08-04 00:07:08-0600',mode:absolute,to:'2016-08-04 02:16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0" t="str">
            <v>Y</v>
          </cell>
          <cell r="X210">
            <v>1</v>
          </cell>
          <cell r="Y210">
            <v>4.4900000000000002E-2</v>
          </cell>
          <cell r="Z210">
            <v>2.3081</v>
          </cell>
          <cell r="AA210">
            <v>2.2631999999999999</v>
          </cell>
          <cell r="AB210" t="e">
            <v>#N/A</v>
          </cell>
          <cell r="AC210" t="e">
            <v>#N/A</v>
          </cell>
          <cell r="AD210" t="str">
            <v>0311-03</v>
          </cell>
          <cell r="AE210" t="str">
            <v>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 &amp; aws s3 cp s3://rtdc.mdm.uploadarchive/RTDC4014/2016-08-05/ "%USERPROFILE%\AppData\Local\Temp\OnboardLogs"\RTDC4014\2016-08-05 --recursive &amp; "%USERPROFILE%\Documents\GitHub\mrs-test-scripts\Headless Mode &amp; Sideloading\WalkAndUnGZ.bat" "%USERPROFILE%\AppData\Local\Temp\OnboardLogs"\RTDC4014\2016-08-05</v>
          </cell>
        </row>
        <row r="211">
          <cell r="A211" t="str">
            <v>315-02</v>
          </cell>
          <cell r="B211">
            <v>4009</v>
          </cell>
          <cell r="C211" t="str">
            <v>DE.1.0.7.0</v>
          </cell>
          <cell r="D211" t="str">
            <v>204:475</v>
          </cell>
          <cell r="E211">
            <v>42585.096851851849</v>
          </cell>
          <cell r="F211">
            <v>42585.097858796296</v>
          </cell>
          <cell r="G211">
            <v>1</v>
          </cell>
          <cell r="H211" t="str">
            <v>300:23304</v>
          </cell>
          <cell r="I211">
            <v>42585.104953703703</v>
          </cell>
          <cell r="J211">
            <v>0</v>
          </cell>
          <cell r="K211" t="str">
            <v>4009/4010</v>
          </cell>
          <cell r="L211" t="str">
            <v>CHANDLER</v>
          </cell>
          <cell r="M211">
            <v>7.0949074070085771E-3</v>
          </cell>
          <cell r="N211">
            <v>10.216666666092351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https://search-rtdc-monitor-bjffxe2xuh6vdkpspy63sjmuny.us-east-1.es.amazonaws.com/_plugin/kibana/#/discover/Steve-Slow-Train-Analysis-(2080s-and-2083s)?_g=(refreshInterval:(display:Off,section:0,value:0),time:(from:'2016-08-03 01:19:28-0600',mode:absolute,to:'2016-08-03 03:31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1" t="str">
            <v>Y</v>
          </cell>
          <cell r="X211">
            <v>4</v>
          </cell>
          <cell r="Y211">
            <v>4.7500000000000001E-2</v>
          </cell>
          <cell r="Z211">
            <v>2.3304</v>
          </cell>
          <cell r="AA211">
            <v>2.2829000000000002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 &amp; aws s3 cp s3://rtdc.mdm.uploadarchive/RTDC4009/2016-08-04/ "%USERPROFILE%\AppData\Local\Temp\OnboardLogs"\RTDC4009\2016-08-04 --recursive &amp; "%USERPROFILE%\Documents\GitHub\mrs-test-scripts\Headless Mode &amp; Sideloading\WalkAndUnGZ.bat" "%USERPROFILE%\AppData\Local\Temp\OnboardLogs"\RTDC4009\2016-08-04</v>
          </cell>
        </row>
        <row r="212">
          <cell r="A212" t="str">
            <v>315-03</v>
          </cell>
          <cell r="B212">
            <v>4040</v>
          </cell>
          <cell r="C212" t="str">
            <v>DE.1.0.7.0</v>
          </cell>
          <cell r="D212" t="str">
            <v>204:488</v>
          </cell>
          <cell r="E212">
            <v>42586.088495370372</v>
          </cell>
          <cell r="F212">
            <v>42586.089618055557</v>
          </cell>
          <cell r="G212">
            <v>1</v>
          </cell>
          <cell r="H212" t="str">
            <v>300:22282</v>
          </cell>
          <cell r="I212">
            <v>42586.095289351855</v>
          </cell>
          <cell r="J212">
            <v>0</v>
          </cell>
          <cell r="K212" t="str">
            <v>4039/4040</v>
          </cell>
          <cell r="L212" t="str">
            <v>COOLAHAN</v>
          </cell>
          <cell r="M212">
            <v>5.6712962978053838E-3</v>
          </cell>
          <cell r="N212">
            <v>8.1666666688397527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https://search-rtdc-monitor-bjffxe2xuh6vdkpspy63sjmuny.us-east-1.es.amazonaws.com/_plugin/kibana/#/discover/Steve-Slow-Train-Analysis-(2080s-and-2083s)?_g=(refreshInterval:(display:Off,section:0,value:0),time:(from:'2016-08-04 01:07:26-0600',mode:absolute,to:'2016-08-04 03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2" t="str">
            <v>Y</v>
          </cell>
          <cell r="X212">
            <v>0</v>
          </cell>
          <cell r="Y212">
            <v>4.8800000000000003E-2</v>
          </cell>
          <cell r="Z212">
            <v>2.2282000000000002</v>
          </cell>
          <cell r="AA212">
            <v>2.1794000000000002</v>
          </cell>
          <cell r="AB212" t="e">
            <v>#N/A</v>
          </cell>
          <cell r="AC212" t="e">
            <v>#N/A</v>
          </cell>
          <cell r="AD212" t="str">
            <v>0315-03</v>
          </cell>
          <cell r="AE212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213">
          <cell r="A213" t="str">
            <v>903-03</v>
          </cell>
          <cell r="B213">
            <v>4016</v>
          </cell>
          <cell r="C213" t="str">
            <v>DE.1.0.7.0</v>
          </cell>
          <cell r="D213" t="str">
            <v>204:972</v>
          </cell>
          <cell r="E213">
            <v>42585.354942129627</v>
          </cell>
          <cell r="F213">
            <v>42585.355729166666</v>
          </cell>
          <cell r="G213">
            <v>1</v>
          </cell>
          <cell r="H213" t="str">
            <v>300:24178</v>
          </cell>
          <cell r="I213">
            <v>42585.363009259258</v>
          </cell>
          <cell r="J213">
            <v>0</v>
          </cell>
          <cell r="K213" t="str">
            <v>4015/4016</v>
          </cell>
          <cell r="L213" t="str">
            <v>DAVIS</v>
          </cell>
          <cell r="M213">
            <v>7.2800925918272696E-3</v>
          </cell>
          <cell r="N213">
            <v>10.483333332231268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https://search-rtdc-monitor-bjffxe2xuh6vdkpspy63sjmuny.us-east-1.es.amazonaws.com/_plugin/kibana/#/discover/Steve-Slow-Train-Analysis-(2080s-and-2083s)?_g=(refreshInterval:(display:Off,section:0,value:0),time:(from:'2016-08-03 07:31:07-0600',mode:absolute,to:'2016-08-03 09:42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3" t="str">
            <v>Y</v>
          </cell>
          <cell r="X213">
            <v>56</v>
          </cell>
          <cell r="Y213">
            <v>9.7199999999999995E-2</v>
          </cell>
          <cell r="Z213">
            <v>2.4178000000000002</v>
          </cell>
          <cell r="AA213">
            <v>2.3206000000000002</v>
          </cell>
          <cell r="AB213" t="e">
            <v>#N/A</v>
          </cell>
          <cell r="AC213" t="e">
            <v>#N/A</v>
          </cell>
          <cell r="AD213" t="str">
            <v>0903-03</v>
          </cell>
          <cell r="AE213" t="str">
    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    </cell>
        </row>
        <row r="214">
          <cell r="A214" t="str">
            <v>904-03</v>
          </cell>
          <cell r="B214">
            <v>4015</v>
          </cell>
          <cell r="C214" t="str">
            <v>DE.1.0.7.0</v>
          </cell>
          <cell r="D214" t="str">
            <v>300:24476</v>
          </cell>
          <cell r="E214">
            <v>42585.644375000003</v>
          </cell>
          <cell r="F214">
            <v>42585.645636574074</v>
          </cell>
          <cell r="G214">
            <v>1</v>
          </cell>
          <cell r="H214" t="str">
            <v>300:24080</v>
          </cell>
          <cell r="I214">
            <v>42585.649467592593</v>
          </cell>
          <cell r="J214">
            <v>1</v>
          </cell>
          <cell r="K214" t="str">
            <v>4015/4016</v>
          </cell>
          <cell r="L214" t="str">
            <v>ROBINSON</v>
          </cell>
          <cell r="M214">
            <v>3.8310185191221535E-3</v>
          </cell>
          <cell r="N214">
            <v>5.5166666675359011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https://search-rtdc-monitor-bjffxe2xuh6vdkpspy63sjmuny.us-east-1.es.amazonaws.com/_plugin/kibana/#/discover/Steve-Slow-Train-Analysis-(2080s-and-2083s)?_g=(refreshInterval:(display:Off,section:0,value:0),time:(from:'2016-08-03 14:27:54-0600',mode:absolute,to:'2016-08-03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4" t="str">
            <v>Y</v>
          </cell>
          <cell r="X214">
            <v>1</v>
          </cell>
          <cell r="Y214">
            <v>2.4476</v>
          </cell>
          <cell r="Z214">
            <v>2.4079999999999999</v>
          </cell>
          <cell r="AA214">
            <v>3.960000000000008E-2</v>
          </cell>
          <cell r="AB214" t="e">
            <v>#N/A</v>
          </cell>
          <cell r="AC214" t="e">
            <v>#N/A</v>
          </cell>
          <cell r="AD214" t="str">
            <v>0904-03</v>
          </cell>
          <cell r="AE214" t="str">
    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    </cell>
        </row>
        <row r="215">
          <cell r="A215" t="str">
            <v>908-03</v>
          </cell>
          <cell r="B215">
            <v>4008</v>
          </cell>
          <cell r="C215" t="str">
            <v>DE.1.0.7.0</v>
          </cell>
          <cell r="D215" t="str">
            <v>300:58592</v>
          </cell>
          <cell r="E215">
            <v>42585.945185185185</v>
          </cell>
          <cell r="F215">
            <v>42585.94599537037</v>
          </cell>
          <cell r="G215">
            <v>1</v>
          </cell>
          <cell r="H215" t="str">
            <v>300:21793</v>
          </cell>
          <cell r="I215">
            <v>42585.954710648148</v>
          </cell>
          <cell r="J215">
            <v>0</v>
          </cell>
          <cell r="K215" t="str">
            <v>4007/4008</v>
          </cell>
          <cell r="L215" t="str">
            <v>ROBINSON</v>
          </cell>
          <cell r="M215">
            <v>8.7152777778101154E-3</v>
          </cell>
          <cell r="N215">
            <v>12.550000000046566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https://search-rtdc-monitor-bjffxe2xuh6vdkpspy63sjmuny.us-east-1.es.amazonaws.com/_plugin/kibana/#/discover/Steve-Slow-Train-Analysis-(2080s-and-2083s)?_g=(refreshInterval:(display:Off,section:0,value:0),time:(from:'2016-08-03 21:41:04-0600',mode:absolute,to:'2016-08-03 23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15" t="str">
            <v>Y</v>
          </cell>
          <cell r="X215">
            <v>4</v>
          </cell>
          <cell r="Y215">
            <v>5.8592000000000004</v>
          </cell>
          <cell r="Z215">
            <v>2.1793</v>
          </cell>
          <cell r="AA215">
            <v>3.6799000000000004</v>
          </cell>
          <cell r="AB215" t="e">
            <v>#N/A</v>
          </cell>
          <cell r="AC215" t="e">
            <v>#N/A</v>
          </cell>
          <cell r="AD215" t="str">
            <v>0908-03</v>
          </cell>
          <cell r="AE215" t="str">
    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    </cell>
        </row>
      </sheetData>
      <sheetData sheetId="1" refreshError="1"/>
      <sheetData sheetId="2" refreshError="1"/>
      <sheetData sheetId="3">
        <row r="1">
          <cell r="C1" t="str">
            <v>844-02</v>
          </cell>
          <cell r="D1">
            <v>1480000</v>
          </cell>
          <cell r="E1" t="str">
            <v>STURGEON</v>
          </cell>
        </row>
        <row r="2">
          <cell r="C2" t="str">
            <v>833-03</v>
          </cell>
          <cell r="D2">
            <v>2040000</v>
          </cell>
          <cell r="E2" t="str">
            <v>MOSES</v>
          </cell>
        </row>
        <row r="3">
          <cell r="C3" t="str">
            <v>213-03</v>
          </cell>
          <cell r="D3">
            <v>2090000</v>
          </cell>
          <cell r="E3" t="str">
            <v>HAITHCOX</v>
          </cell>
        </row>
        <row r="4">
          <cell r="C4" t="str">
            <v>210-03</v>
          </cell>
          <cell r="D4">
            <v>1480000</v>
          </cell>
          <cell r="E4" t="str">
            <v>STURGEON</v>
          </cell>
        </row>
        <row r="5">
          <cell r="C5" t="str">
            <v>832-03</v>
          </cell>
          <cell r="D5">
            <v>2140000</v>
          </cell>
          <cell r="E5" t="str">
            <v>ROBINSON</v>
          </cell>
        </row>
        <row r="6">
          <cell r="C6" t="str">
            <v>214-03</v>
          </cell>
          <cell r="D6">
            <v>2090000</v>
          </cell>
          <cell r="E6" t="str">
            <v>HAITHCOX</v>
          </cell>
        </row>
        <row r="7">
          <cell r="C7" t="str">
            <v>223-03</v>
          </cell>
          <cell r="D7">
            <v>2090000</v>
          </cell>
          <cell r="E7" t="str">
            <v>HAITHCOX</v>
          </cell>
        </row>
        <row r="8">
          <cell r="C8" t="str">
            <v>843-03</v>
          </cell>
          <cell r="D8">
            <v>2040000</v>
          </cell>
          <cell r="E8" t="str">
            <v>MOSES</v>
          </cell>
        </row>
        <row r="9">
          <cell r="C9" t="str">
            <v>231-03</v>
          </cell>
          <cell r="D9">
            <v>2090000</v>
          </cell>
          <cell r="E9" t="str">
            <v>HAITHCOX</v>
          </cell>
        </row>
        <row r="10">
          <cell r="C10" t="str">
            <v>232-03</v>
          </cell>
          <cell r="D10">
            <v>2090000</v>
          </cell>
          <cell r="E10" t="str">
            <v>HAITHCOX</v>
          </cell>
        </row>
        <row r="11">
          <cell r="C11" t="str">
            <v>831-03</v>
          </cell>
          <cell r="D11">
            <v>2140000</v>
          </cell>
          <cell r="E11" t="str">
            <v>ROBINSON</v>
          </cell>
        </row>
        <row r="12">
          <cell r="C12" t="str">
            <v>908-03</v>
          </cell>
          <cell r="D12">
            <v>2140000</v>
          </cell>
          <cell r="E12" t="str">
            <v>ROBINSON</v>
          </cell>
        </row>
        <row r="13">
          <cell r="C13" t="str">
            <v>205-03</v>
          </cell>
          <cell r="D13">
            <v>860000</v>
          </cell>
          <cell r="E13" t="str">
            <v>ARNOLD</v>
          </cell>
        </row>
        <row r="14">
          <cell r="C14" t="str">
            <v>237-03</v>
          </cell>
          <cell r="D14">
            <v>1480000</v>
          </cell>
          <cell r="E14" t="str">
            <v>STURGEON</v>
          </cell>
        </row>
        <row r="15">
          <cell r="C15" t="str">
            <v>203-03</v>
          </cell>
          <cell r="D15">
            <v>1280000</v>
          </cell>
          <cell r="E15" t="str">
            <v>BARTLETT</v>
          </cell>
        </row>
        <row r="16">
          <cell r="C16" t="str">
            <v>241-03</v>
          </cell>
          <cell r="D16">
            <v>1300000</v>
          </cell>
          <cell r="E16" t="str">
            <v>LEVIN</v>
          </cell>
        </row>
        <row r="17">
          <cell r="C17" t="str">
            <v>904-03</v>
          </cell>
          <cell r="D17">
            <v>2140000</v>
          </cell>
          <cell r="E17" t="str">
            <v>ROBINSON</v>
          </cell>
        </row>
        <row r="18">
          <cell r="C18" t="str">
            <v>309-03</v>
          </cell>
          <cell r="D18">
            <v>1480000</v>
          </cell>
          <cell r="E18" t="str">
            <v>STURGEON</v>
          </cell>
        </row>
        <row r="19">
          <cell r="C19" t="str">
            <v>193-03</v>
          </cell>
          <cell r="D19">
            <v>1750000</v>
          </cell>
          <cell r="E19" t="str">
            <v>REBOLETTI</v>
          </cell>
        </row>
        <row r="20">
          <cell r="C20" t="str">
            <v>244-03</v>
          </cell>
          <cell r="D20">
            <v>1290000</v>
          </cell>
          <cell r="E20" t="str">
            <v>COOLAHAN</v>
          </cell>
        </row>
        <row r="21">
          <cell r="C21" t="str">
            <v>189-03</v>
          </cell>
          <cell r="D21">
            <v>1280000</v>
          </cell>
          <cell r="E21" t="str">
            <v>BARTLETT</v>
          </cell>
        </row>
        <row r="22">
          <cell r="C22" t="str">
            <v>308-04</v>
          </cell>
          <cell r="D22">
            <v>1760000</v>
          </cell>
          <cell r="E22" t="str">
            <v>STRICKLAND</v>
          </cell>
        </row>
        <row r="23">
          <cell r="C23" t="str">
            <v>178-03</v>
          </cell>
          <cell r="D23">
            <v>2030000</v>
          </cell>
          <cell r="E23" t="str">
            <v>KILLION</v>
          </cell>
        </row>
        <row r="24">
          <cell r="C24" t="str">
            <v>113-04</v>
          </cell>
          <cell r="D24">
            <v>2010000</v>
          </cell>
          <cell r="E24" t="str">
            <v>MAELZER</v>
          </cell>
        </row>
        <row r="25">
          <cell r="C25" t="str">
            <v>176-03</v>
          </cell>
          <cell r="D25">
            <v>1280000</v>
          </cell>
          <cell r="E25" t="str">
            <v>BARTLETT</v>
          </cell>
        </row>
        <row r="26">
          <cell r="C26" t="str">
            <v>803-04</v>
          </cell>
          <cell r="D26">
            <v>2100000</v>
          </cell>
          <cell r="E26" t="str">
            <v>ISHMAEL</v>
          </cell>
        </row>
        <row r="27">
          <cell r="C27" t="str">
            <v>821-03</v>
          </cell>
          <cell r="D27">
            <v>2040000</v>
          </cell>
          <cell r="E27" t="str">
            <v>MOSES</v>
          </cell>
        </row>
        <row r="28">
          <cell r="C28" t="str">
            <v>123-04</v>
          </cell>
          <cell r="D28">
            <v>1360000</v>
          </cell>
          <cell r="E28" t="str">
            <v>SANTIZO</v>
          </cell>
        </row>
        <row r="29">
          <cell r="C29" t="str">
            <v>171-03</v>
          </cell>
          <cell r="D29">
            <v>2150000</v>
          </cell>
          <cell r="E29" t="str">
            <v>SWANSON</v>
          </cell>
        </row>
        <row r="30">
          <cell r="C30" t="str">
            <v>118-04</v>
          </cell>
          <cell r="D30">
            <v>1090000</v>
          </cell>
          <cell r="E30" t="str">
            <v>SPECTOR</v>
          </cell>
        </row>
        <row r="31">
          <cell r="C31" t="str">
            <v>819-03</v>
          </cell>
          <cell r="D31">
            <v>2100000</v>
          </cell>
          <cell r="E31" t="str">
            <v>ISHMAEL</v>
          </cell>
        </row>
        <row r="32">
          <cell r="C32" t="str">
            <v>120-04</v>
          </cell>
          <cell r="D32">
            <v>1310000</v>
          </cell>
          <cell r="E32" t="str">
            <v>MALAVE</v>
          </cell>
        </row>
        <row r="33">
          <cell r="C33" t="str">
            <v>160-03</v>
          </cell>
          <cell r="D33">
            <v>2110000</v>
          </cell>
          <cell r="E33" t="str">
            <v>OUN</v>
          </cell>
        </row>
        <row r="34">
          <cell r="C34" t="str">
            <v>120-04</v>
          </cell>
          <cell r="D34">
            <v>1310000</v>
          </cell>
          <cell r="E34" t="str">
            <v>MALAVE</v>
          </cell>
        </row>
        <row r="35">
          <cell r="C35" t="str">
            <v>159-03</v>
          </cell>
          <cell r="D35">
            <v>2110000</v>
          </cell>
          <cell r="E35" t="str">
            <v>OUN</v>
          </cell>
        </row>
        <row r="36">
          <cell r="C36" t="str">
            <v>223-02</v>
          </cell>
          <cell r="D36">
            <v>1290000</v>
          </cell>
          <cell r="E36" t="str">
            <v>COOLAHAN</v>
          </cell>
        </row>
        <row r="37">
          <cell r="C37" t="str">
            <v>152-03</v>
          </cell>
          <cell r="D37">
            <v>1540000</v>
          </cell>
          <cell r="E37" t="str">
            <v>HELVIE</v>
          </cell>
        </row>
        <row r="38">
          <cell r="C38" t="str">
            <v>840-02</v>
          </cell>
          <cell r="D38">
            <v>1770000</v>
          </cell>
          <cell r="E38" t="str">
            <v>BRUDER</v>
          </cell>
        </row>
        <row r="39">
          <cell r="C39" t="str">
            <v>153-03</v>
          </cell>
          <cell r="D39">
            <v>900000</v>
          </cell>
          <cell r="E39" t="str">
            <v>ROCHA</v>
          </cell>
        </row>
        <row r="40">
          <cell r="C40" t="str">
            <v>227-02</v>
          </cell>
          <cell r="D40">
            <v>1800000</v>
          </cell>
          <cell r="E40" t="str">
            <v>CHANDLER</v>
          </cell>
        </row>
        <row r="41">
          <cell r="C41" t="str">
            <v>815-03</v>
          </cell>
          <cell r="D41">
            <v>2100000</v>
          </cell>
          <cell r="E41" t="str">
            <v>ISHMAEL</v>
          </cell>
        </row>
        <row r="42">
          <cell r="C42" t="str">
            <v>842-02</v>
          </cell>
          <cell r="D42">
            <v>1770000</v>
          </cell>
          <cell r="E42" t="str">
            <v>BRUDER</v>
          </cell>
        </row>
        <row r="43">
          <cell r="C43" t="str">
            <v>814-03</v>
          </cell>
          <cell r="D43">
            <v>2100000</v>
          </cell>
          <cell r="E43" t="str">
            <v>ISHMAEL</v>
          </cell>
        </row>
        <row r="44">
          <cell r="C44" t="str">
            <v>235-02</v>
          </cell>
          <cell r="D44">
            <v>1800000</v>
          </cell>
          <cell r="E44" t="str">
            <v>CHANDLER</v>
          </cell>
        </row>
        <row r="45">
          <cell r="C45" t="str">
            <v>142-03</v>
          </cell>
          <cell r="D45">
            <v>2010000</v>
          </cell>
          <cell r="E45" t="str">
            <v>MAELZER</v>
          </cell>
        </row>
        <row r="46">
          <cell r="C46" t="str">
            <v>908-02</v>
          </cell>
          <cell r="D46">
            <v>1480000</v>
          </cell>
          <cell r="E46" t="str">
            <v>STURGEON</v>
          </cell>
        </row>
        <row r="47">
          <cell r="C47" t="str">
            <v>147-03</v>
          </cell>
          <cell r="D47">
            <v>1760000</v>
          </cell>
          <cell r="E47" t="str">
            <v>STRICKLAND</v>
          </cell>
        </row>
        <row r="48">
          <cell r="C48" t="str">
            <v>236-02</v>
          </cell>
          <cell r="D48">
            <v>1800000</v>
          </cell>
          <cell r="E48" t="str">
            <v>CHANDLER</v>
          </cell>
        </row>
        <row r="49">
          <cell r="C49" t="str">
            <v>813-03</v>
          </cell>
          <cell r="D49">
            <v>2100000</v>
          </cell>
          <cell r="E49" t="str">
            <v>ISHMAEL</v>
          </cell>
        </row>
        <row r="50">
          <cell r="C50" t="str">
            <v>241-02</v>
          </cell>
          <cell r="D50">
            <v>1230000</v>
          </cell>
          <cell r="E50" t="str">
            <v>YANAI</v>
          </cell>
        </row>
        <row r="51">
          <cell r="C51" t="str">
            <v>141-03</v>
          </cell>
          <cell r="D51">
            <v>2010000</v>
          </cell>
          <cell r="E51" t="str">
            <v>MAELZER</v>
          </cell>
        </row>
        <row r="52">
          <cell r="C52" t="str">
            <v>309-02</v>
          </cell>
          <cell r="D52">
            <v>2140000</v>
          </cell>
          <cell r="E52" t="str">
            <v>ROBINSON</v>
          </cell>
        </row>
        <row r="53">
          <cell r="C53" t="str">
            <v>903-03</v>
          </cell>
          <cell r="D53">
            <v>1990000</v>
          </cell>
          <cell r="E53" t="str">
            <v>DAVIS</v>
          </cell>
        </row>
        <row r="54">
          <cell r="C54" t="str">
            <v>244-02</v>
          </cell>
          <cell r="D54">
            <v>1800000</v>
          </cell>
          <cell r="E54" t="str">
            <v>CHANDLER</v>
          </cell>
        </row>
        <row r="55">
          <cell r="C55" t="str">
            <v>810-03</v>
          </cell>
          <cell r="D55">
            <v>1990000</v>
          </cell>
          <cell r="E55" t="str">
            <v>DAVIS</v>
          </cell>
        </row>
        <row r="56">
          <cell r="C56" t="str">
            <v>313-02</v>
          </cell>
          <cell r="D56">
            <v>1230000</v>
          </cell>
          <cell r="E56" t="str">
            <v>YANAI</v>
          </cell>
        </row>
        <row r="57">
          <cell r="C57" t="str">
            <v>130-03</v>
          </cell>
          <cell r="D57">
            <v>1190000</v>
          </cell>
          <cell r="E57" t="str">
            <v>BRANNON</v>
          </cell>
        </row>
        <row r="58">
          <cell r="C58" t="str">
            <v>315-02</v>
          </cell>
          <cell r="D58">
            <v>1800000</v>
          </cell>
          <cell r="E58" t="str">
            <v>CHANDLER</v>
          </cell>
        </row>
        <row r="59">
          <cell r="C59" t="str">
            <v>126-03</v>
          </cell>
          <cell r="D59">
            <v>900000</v>
          </cell>
          <cell r="E59" t="str">
            <v>ROCHA</v>
          </cell>
        </row>
        <row r="60">
          <cell r="C60" t="str">
            <v>104-03</v>
          </cell>
          <cell r="D60">
            <v>1260000</v>
          </cell>
          <cell r="E60" t="str">
            <v>ACKERMAN</v>
          </cell>
        </row>
        <row r="61">
          <cell r="C61" t="str">
            <v>808-03</v>
          </cell>
          <cell r="D61">
            <v>2100000</v>
          </cell>
          <cell r="E61" t="str">
            <v>ISHMAEL</v>
          </cell>
        </row>
        <row r="62">
          <cell r="C62" t="str">
            <v>113-03</v>
          </cell>
          <cell r="D62">
            <v>2010000</v>
          </cell>
          <cell r="E62" t="str">
            <v>MAELZER</v>
          </cell>
        </row>
        <row r="63">
          <cell r="C63" t="str">
            <v>127-03</v>
          </cell>
          <cell r="D63">
            <v>2010000</v>
          </cell>
          <cell r="E63" t="str">
            <v>MAELZER</v>
          </cell>
        </row>
        <row r="64">
          <cell r="C64" t="str">
            <v>115-03</v>
          </cell>
          <cell r="D64">
            <v>1190000</v>
          </cell>
          <cell r="E64" t="str">
            <v>BRANNON</v>
          </cell>
        </row>
        <row r="65">
          <cell r="C65" t="str">
            <v>120-03</v>
          </cell>
          <cell r="D65">
            <v>1760000</v>
          </cell>
          <cell r="E65" t="str">
            <v>STRICKLAND</v>
          </cell>
        </row>
        <row r="66">
          <cell r="C66" t="str">
            <v>110-03</v>
          </cell>
          <cell r="D66">
            <v>1540000</v>
          </cell>
          <cell r="E66" t="str">
            <v>HELVIE</v>
          </cell>
        </row>
        <row r="67">
          <cell r="C67" t="str">
            <v>805-03</v>
          </cell>
          <cell r="D67">
            <v>1990000</v>
          </cell>
          <cell r="E67" t="str">
            <v>DAVIS</v>
          </cell>
        </row>
        <row r="68">
          <cell r="C68" t="str">
            <v>117-03</v>
          </cell>
          <cell r="D68">
            <v>1260000</v>
          </cell>
          <cell r="E68" t="str">
            <v>ACKERMAN</v>
          </cell>
        </row>
        <row r="69">
          <cell r="C69" t="str">
            <v>125-03</v>
          </cell>
          <cell r="D69">
            <v>900000</v>
          </cell>
          <cell r="E69" t="str">
            <v>ROCHA</v>
          </cell>
        </row>
        <row r="70">
          <cell r="C70" t="str">
            <v>802-03</v>
          </cell>
          <cell r="D70">
            <v>1990000</v>
          </cell>
          <cell r="E70" t="str">
            <v>DAVIS</v>
          </cell>
        </row>
        <row r="71">
          <cell r="C71" t="str">
            <v>802-03</v>
          </cell>
          <cell r="D71">
            <v>1990000</v>
          </cell>
          <cell r="E71" t="str">
            <v>DAVIS</v>
          </cell>
        </row>
        <row r="72">
          <cell r="C72" t="str">
            <v>801-03</v>
          </cell>
          <cell r="D72">
            <v>1110000</v>
          </cell>
          <cell r="E72" t="str">
            <v>STARKS</v>
          </cell>
        </row>
        <row r="73">
          <cell r="C73" t="str">
            <v>803-03</v>
          </cell>
          <cell r="D73">
            <v>2100000</v>
          </cell>
          <cell r="E73" t="str">
            <v>ISHMAEL</v>
          </cell>
        </row>
        <row r="74">
          <cell r="C74" t="str">
            <v>116-03</v>
          </cell>
          <cell r="D74">
            <v>1190000</v>
          </cell>
          <cell r="E74" t="str">
            <v>BRANNON</v>
          </cell>
        </row>
        <row r="75">
          <cell r="C75" t="str">
            <v>102-03</v>
          </cell>
          <cell r="D75">
            <v>2010000</v>
          </cell>
          <cell r="E75" t="str">
            <v>MAELZER</v>
          </cell>
        </row>
        <row r="76">
          <cell r="C76" t="str">
            <v>118-03</v>
          </cell>
          <cell r="D76">
            <v>1260000</v>
          </cell>
          <cell r="E76" t="str">
            <v>ACKERMAN</v>
          </cell>
        </row>
        <row r="77">
          <cell r="C77" t="str">
            <v>103-03</v>
          </cell>
          <cell r="D77">
            <v>1260000</v>
          </cell>
          <cell r="E77" t="str">
            <v>ACKERMAN</v>
          </cell>
        </row>
        <row r="78">
          <cell r="C78" t="str">
            <v>804-03</v>
          </cell>
          <cell r="D78">
            <v>2100000</v>
          </cell>
          <cell r="E78" t="str">
            <v>ISHMAEL</v>
          </cell>
        </row>
        <row r="79">
          <cell r="C79" t="str">
            <v>237-02</v>
          </cell>
          <cell r="D79">
            <v>2140000</v>
          </cell>
          <cell r="E79" t="str">
            <v>ROBINSON</v>
          </cell>
        </row>
        <row r="80">
          <cell r="C80" t="str">
            <v>807-03</v>
          </cell>
          <cell r="D80">
            <v>2100000</v>
          </cell>
          <cell r="E80" t="str">
            <v>ISHMAEL</v>
          </cell>
        </row>
        <row r="81">
          <cell r="C81" t="str">
            <v>231-02</v>
          </cell>
          <cell r="D81">
            <v>1290000</v>
          </cell>
          <cell r="E81" t="str">
            <v>COOLAHAN</v>
          </cell>
        </row>
        <row r="82">
          <cell r="C82" t="str">
            <v>133-03</v>
          </cell>
          <cell r="D82">
            <v>1760000</v>
          </cell>
          <cell r="E82" t="str">
            <v>STRICKLAND</v>
          </cell>
        </row>
        <row r="83">
          <cell r="C83" t="str">
            <v>222-02</v>
          </cell>
          <cell r="D83">
            <v>2140000</v>
          </cell>
          <cell r="E83" t="str">
            <v>ROBINSON</v>
          </cell>
        </row>
        <row r="84">
          <cell r="C84" t="str">
            <v>134-03</v>
          </cell>
          <cell r="D84">
            <v>1760000</v>
          </cell>
          <cell r="E84" t="str">
            <v>STRICKLAND</v>
          </cell>
        </row>
        <row r="85">
          <cell r="C85" t="str">
            <v>129-04</v>
          </cell>
          <cell r="D85">
            <v>930000</v>
          </cell>
          <cell r="E85" t="str">
            <v>CLARK</v>
          </cell>
        </row>
        <row r="86">
          <cell r="C86" t="str">
            <v>138-03</v>
          </cell>
          <cell r="D86">
            <v>1540000</v>
          </cell>
          <cell r="E86" t="str">
            <v>HELVIE</v>
          </cell>
        </row>
        <row r="87">
          <cell r="C87" t="str">
            <v>804-04</v>
          </cell>
          <cell r="D87">
            <v>2100000</v>
          </cell>
          <cell r="E87" t="str">
            <v>ISHMAEL</v>
          </cell>
        </row>
        <row r="88">
          <cell r="C88" t="str">
            <v>145-03</v>
          </cell>
          <cell r="D88">
            <v>1260000</v>
          </cell>
          <cell r="E88" t="str">
            <v>ACKERMAN</v>
          </cell>
        </row>
        <row r="89">
          <cell r="C89" t="str">
            <v>800-04</v>
          </cell>
          <cell r="D89">
            <v>1830000</v>
          </cell>
          <cell r="E89" t="str">
            <v>YORK</v>
          </cell>
        </row>
        <row r="90">
          <cell r="C90" t="str">
            <v>140-03</v>
          </cell>
          <cell r="D90">
            <v>900000</v>
          </cell>
          <cell r="E90" t="str">
            <v>ROCHA</v>
          </cell>
        </row>
        <row r="91">
          <cell r="C91" t="str">
            <v>104-04</v>
          </cell>
          <cell r="D91">
            <v>1090000</v>
          </cell>
          <cell r="E91" t="str">
            <v>SPECTOR</v>
          </cell>
        </row>
        <row r="92">
          <cell r="C92" t="str">
            <v>195-03</v>
          </cell>
          <cell r="D92">
            <v>1740000</v>
          </cell>
          <cell r="E92" t="str">
            <v>STORY</v>
          </cell>
        </row>
        <row r="93">
          <cell r="C93" t="str">
            <v>239-03</v>
          </cell>
          <cell r="D93">
            <v>2090000</v>
          </cell>
          <cell r="E93" t="str">
            <v>HAITHCOX</v>
          </cell>
        </row>
        <row r="94">
          <cell r="C94" t="str">
            <v>190-03</v>
          </cell>
          <cell r="D94">
            <v>1280000</v>
          </cell>
          <cell r="E94" t="str">
            <v>BARTLETT</v>
          </cell>
        </row>
        <row r="95">
          <cell r="C95" t="str">
            <v>234-03</v>
          </cell>
          <cell r="D95">
            <v>1300000</v>
          </cell>
          <cell r="E95" t="str">
            <v>LEVIN</v>
          </cell>
        </row>
        <row r="96">
          <cell r="C96" t="str">
            <v>826-03</v>
          </cell>
          <cell r="D96">
            <v>2040000</v>
          </cell>
          <cell r="E96" t="str">
            <v>MOSES</v>
          </cell>
        </row>
        <row r="97">
          <cell r="C97" t="str">
            <v>226-03</v>
          </cell>
          <cell r="D97">
            <v>1300000</v>
          </cell>
          <cell r="E97" t="str">
            <v>LEVIN</v>
          </cell>
        </row>
        <row r="98">
          <cell r="C98" t="str">
            <v>828-03</v>
          </cell>
          <cell r="D98">
            <v>2140000</v>
          </cell>
          <cell r="E98" t="str">
            <v>ROBINSON</v>
          </cell>
        </row>
        <row r="99">
          <cell r="C99" t="str">
            <v>227-03</v>
          </cell>
          <cell r="D99">
            <v>1290000</v>
          </cell>
          <cell r="E99" t="str">
            <v>COOLAHAN</v>
          </cell>
        </row>
        <row r="100">
          <cell r="C100" t="str">
            <v>201-03</v>
          </cell>
          <cell r="D100">
            <v>2110000</v>
          </cell>
          <cell r="E100" t="str">
            <v>OUN</v>
          </cell>
        </row>
        <row r="101">
          <cell r="C101" t="str">
            <v>222-03</v>
          </cell>
          <cell r="D101">
            <v>1480000</v>
          </cell>
          <cell r="E101" t="str">
            <v>STURGEON</v>
          </cell>
        </row>
        <row r="102">
          <cell r="C102" t="str">
            <v>196-03</v>
          </cell>
          <cell r="D102">
            <v>1740000</v>
          </cell>
          <cell r="E102" t="str">
            <v>STORY</v>
          </cell>
        </row>
        <row r="103">
          <cell r="C103" t="str">
            <v>840-03</v>
          </cell>
          <cell r="D103">
            <v>2040000</v>
          </cell>
          <cell r="E103" t="str">
            <v>MOSES</v>
          </cell>
        </row>
        <row r="104">
          <cell r="C104" t="str">
            <v>202-03</v>
          </cell>
          <cell r="D104">
            <v>2110000</v>
          </cell>
          <cell r="E104" t="str">
            <v>OUN</v>
          </cell>
        </row>
        <row r="105">
          <cell r="C105" t="str">
            <v>841-03</v>
          </cell>
          <cell r="D105">
            <v>2040000</v>
          </cell>
          <cell r="E105" t="str">
            <v>MOSES</v>
          </cell>
        </row>
        <row r="106">
          <cell r="C106" t="str">
            <v>209-03</v>
          </cell>
          <cell r="D106">
            <v>1480000</v>
          </cell>
          <cell r="E106" t="str">
            <v>STURGEON</v>
          </cell>
        </row>
        <row r="107">
          <cell r="C107" t="str">
            <v>221-03</v>
          </cell>
          <cell r="D107">
            <v>1480000</v>
          </cell>
          <cell r="E107" t="str">
            <v>STURGEON</v>
          </cell>
        </row>
        <row r="108">
          <cell r="C108" t="str">
            <v>834-03</v>
          </cell>
          <cell r="D108">
            <v>2040000</v>
          </cell>
          <cell r="E108" t="str">
            <v>MOSES</v>
          </cell>
        </row>
        <row r="109">
          <cell r="C109" t="str">
            <v>219-03</v>
          </cell>
          <cell r="D109">
            <v>1290000</v>
          </cell>
          <cell r="E109" t="str">
            <v>COOLAHAN</v>
          </cell>
        </row>
        <row r="110">
          <cell r="C110" t="str">
            <v>835-03</v>
          </cell>
          <cell r="D110">
            <v>2140000</v>
          </cell>
          <cell r="E110" t="str">
            <v>ROBINSON</v>
          </cell>
        </row>
        <row r="111">
          <cell r="C111" t="str">
            <v>208-03</v>
          </cell>
          <cell r="D111">
            <v>2030000</v>
          </cell>
          <cell r="E111" t="str">
            <v>KILLION</v>
          </cell>
        </row>
        <row r="112">
          <cell r="C112" t="str">
            <v>214-03</v>
          </cell>
          <cell r="D112">
            <v>2090000</v>
          </cell>
          <cell r="E112" t="str">
            <v>HAITHCOX</v>
          </cell>
        </row>
        <row r="113">
          <cell r="C113" t="str">
            <v>198-03</v>
          </cell>
          <cell r="D113">
            <v>1770000</v>
          </cell>
          <cell r="E113" t="str">
            <v>BRUDER</v>
          </cell>
        </row>
        <row r="114">
          <cell r="C114" t="str">
            <v>220-03</v>
          </cell>
          <cell r="D114">
            <v>1290000</v>
          </cell>
          <cell r="E114" t="str">
            <v>COOLAHAN</v>
          </cell>
        </row>
        <row r="115">
          <cell r="C115" t="str">
            <v>192-03</v>
          </cell>
          <cell r="D115">
            <v>2030000</v>
          </cell>
          <cell r="E115" t="str">
            <v>KILLION</v>
          </cell>
        </row>
        <row r="116">
          <cell r="C116" t="str">
            <v>144-03</v>
          </cell>
          <cell r="D116">
            <v>1190000</v>
          </cell>
          <cell r="E116" t="str">
            <v>BRANNON</v>
          </cell>
        </row>
        <row r="117">
          <cell r="C117" t="str">
            <v>188-03</v>
          </cell>
          <cell r="D117">
            <v>2110000</v>
          </cell>
          <cell r="E117" t="str">
            <v>OUN</v>
          </cell>
        </row>
        <row r="118">
          <cell r="C118" t="str">
            <v>150-03</v>
          </cell>
          <cell r="D118">
            <v>1090000</v>
          </cell>
          <cell r="E118" t="str">
            <v>SPECTOR</v>
          </cell>
        </row>
        <row r="119">
          <cell r="C119" t="str">
            <v>824-03</v>
          </cell>
          <cell r="D119">
            <v>2040000</v>
          </cell>
          <cell r="E119" t="str">
            <v>MOSES</v>
          </cell>
        </row>
        <row r="120">
          <cell r="C120" t="str">
            <v>154-03</v>
          </cell>
          <cell r="D120">
            <v>900000</v>
          </cell>
          <cell r="E120" t="str">
            <v>ROCHA</v>
          </cell>
        </row>
        <row r="121">
          <cell r="C121" t="str">
            <v>172-03</v>
          </cell>
          <cell r="D121">
            <v>2150000</v>
          </cell>
          <cell r="E121" t="str">
            <v>SWANSON</v>
          </cell>
        </row>
        <row r="122">
          <cell r="C122" t="str">
            <v>165-03</v>
          </cell>
          <cell r="D122">
            <v>1750000</v>
          </cell>
          <cell r="E122" t="str">
            <v>REBOLETTI</v>
          </cell>
        </row>
        <row r="123">
          <cell r="C123" t="str">
            <v>173-03</v>
          </cell>
          <cell r="D123">
            <v>2110000</v>
          </cell>
          <cell r="E123" t="str">
            <v>OUN</v>
          </cell>
        </row>
        <row r="124">
          <cell r="C124" t="str">
            <v>174-03</v>
          </cell>
          <cell r="D124">
            <v>2110000</v>
          </cell>
          <cell r="E124" t="str">
            <v>OUN</v>
          </cell>
        </row>
        <row r="125">
          <cell r="C125" t="str">
            <v>167-03</v>
          </cell>
          <cell r="D125">
            <v>1740000</v>
          </cell>
          <cell r="E125" t="str">
            <v>STORY</v>
          </cell>
        </row>
        <row r="126">
          <cell r="C126" t="str">
            <v>822-03</v>
          </cell>
          <cell r="D126">
            <v>2040000</v>
          </cell>
          <cell r="E126" t="str">
            <v>MOSES</v>
          </cell>
        </row>
        <row r="127">
          <cell r="C127" t="str">
            <v>818-03</v>
          </cell>
          <cell r="D127">
            <v>2100000</v>
          </cell>
          <cell r="E127" t="str">
            <v>ISHMAEL</v>
          </cell>
        </row>
        <row r="128">
          <cell r="C128" t="str">
            <v>181-03</v>
          </cell>
          <cell r="D128">
            <v>1740000</v>
          </cell>
          <cell r="E128" t="str">
            <v>STORY</v>
          </cell>
        </row>
        <row r="129">
          <cell r="C129" t="str">
            <v>156-03</v>
          </cell>
          <cell r="D129">
            <v>1110000</v>
          </cell>
          <cell r="E129" t="str">
            <v>STARKS</v>
          </cell>
        </row>
        <row r="130">
          <cell r="C130" t="str">
            <v>182-03</v>
          </cell>
          <cell r="D130">
            <v>1740000</v>
          </cell>
          <cell r="E130" t="str">
            <v>STORY</v>
          </cell>
        </row>
        <row r="131">
          <cell r="C131" t="str">
            <v>155-03</v>
          </cell>
          <cell r="D131">
            <v>1110000</v>
          </cell>
          <cell r="E131" t="str">
            <v>STARKS</v>
          </cell>
        </row>
        <row r="132">
          <cell r="C132" t="str">
            <v>184-03</v>
          </cell>
          <cell r="D132">
            <v>1770000</v>
          </cell>
          <cell r="E132" t="str">
            <v>BRUDER</v>
          </cell>
        </row>
        <row r="133">
          <cell r="C133" t="str">
            <v>148-03</v>
          </cell>
          <cell r="D133">
            <v>1760000</v>
          </cell>
          <cell r="E133" t="str">
            <v>STRICKLAND</v>
          </cell>
        </row>
        <row r="134">
          <cell r="C134" t="str">
            <v>307-03</v>
          </cell>
          <cell r="D134">
            <v>2150000</v>
          </cell>
          <cell r="E134" t="str">
            <v>SWANSON</v>
          </cell>
        </row>
        <row r="135">
          <cell r="C135" t="str">
            <v>149-03</v>
          </cell>
          <cell r="D135">
            <v>1090000</v>
          </cell>
          <cell r="E135" t="str">
            <v>SPECTOR</v>
          </cell>
        </row>
        <row r="136">
          <cell r="C136" t="str">
            <v>233-03</v>
          </cell>
          <cell r="D136">
            <v>1300000</v>
          </cell>
          <cell r="E136" t="str">
            <v>LEVIN</v>
          </cell>
        </row>
        <row r="137">
          <cell r="C137" t="str">
            <v>143-03</v>
          </cell>
          <cell r="D137">
            <v>1190000</v>
          </cell>
          <cell r="E137" t="str">
            <v>BRANNON</v>
          </cell>
        </row>
        <row r="138">
          <cell r="C138" t="str">
            <v>236-03</v>
          </cell>
          <cell r="D138">
            <v>1290000</v>
          </cell>
          <cell r="E138" t="str">
            <v>COOLAHAN</v>
          </cell>
        </row>
        <row r="139">
          <cell r="C139" t="str">
            <v>904-03</v>
          </cell>
          <cell r="D139">
            <v>2140000</v>
          </cell>
          <cell r="E139" t="str">
            <v>ROBINSON</v>
          </cell>
        </row>
        <row r="140">
          <cell r="C140" t="str">
            <v>240-03</v>
          </cell>
          <cell r="D140">
            <v>2090000</v>
          </cell>
          <cell r="E140" t="str">
            <v>HAITHCOX</v>
          </cell>
        </row>
        <row r="141">
          <cell r="C141" t="str">
            <v>825-03</v>
          </cell>
          <cell r="D141">
            <v>2040000</v>
          </cell>
          <cell r="E141" t="str">
            <v>MOSES</v>
          </cell>
        </row>
        <row r="142">
          <cell r="C142" t="str">
            <v>311-03</v>
          </cell>
          <cell r="D142">
            <v>2090000</v>
          </cell>
          <cell r="E142" t="str">
            <v>HAITHCOX</v>
          </cell>
        </row>
        <row r="143">
          <cell r="C143" t="str">
            <v>186-03</v>
          </cell>
          <cell r="D143">
            <v>2150000</v>
          </cell>
          <cell r="E143" t="str">
            <v>SWANSON</v>
          </cell>
        </row>
        <row r="144">
          <cell r="C144" t="str">
            <v>313-03</v>
          </cell>
          <cell r="D144">
            <v>1300000</v>
          </cell>
          <cell r="E144" t="str">
            <v>LEVIN</v>
          </cell>
        </row>
        <row r="145">
          <cell r="C145" t="str">
            <v>191-03</v>
          </cell>
          <cell r="D145">
            <v>2030000</v>
          </cell>
          <cell r="E145" t="str">
            <v>KILLION</v>
          </cell>
        </row>
        <row r="146">
          <cell r="C146" t="str">
            <v>115-04</v>
          </cell>
          <cell r="D146">
            <v>1190000</v>
          </cell>
          <cell r="E146" t="str">
            <v>BRANNON</v>
          </cell>
        </row>
        <row r="147">
          <cell r="C147" t="str">
            <v>823-03</v>
          </cell>
          <cell r="D147">
            <v>2040000</v>
          </cell>
          <cell r="E147" t="str">
            <v>MOSES</v>
          </cell>
        </row>
        <row r="148">
          <cell r="C148" t="str">
            <v>119-04</v>
          </cell>
          <cell r="D148">
            <v>1310000</v>
          </cell>
          <cell r="E148" t="str">
            <v>MALAVE</v>
          </cell>
        </row>
        <row r="149">
          <cell r="C149" t="str">
            <v>139-03</v>
          </cell>
          <cell r="D149">
            <v>900000</v>
          </cell>
          <cell r="E149" t="str">
            <v>ROCHA</v>
          </cell>
        </row>
        <row r="150">
          <cell r="C150" t="str">
            <v>802-04</v>
          </cell>
          <cell r="D150">
            <v>1830000</v>
          </cell>
          <cell r="E150" t="str">
            <v>YORK</v>
          </cell>
        </row>
        <row r="151">
          <cell r="C151" t="str">
            <v>137-03</v>
          </cell>
          <cell r="D151">
            <v>1540000</v>
          </cell>
          <cell r="E151" t="str">
            <v>HELVIE</v>
          </cell>
        </row>
        <row r="152">
          <cell r="C152" t="str">
            <v>122-04</v>
          </cell>
          <cell r="D152">
            <v>1760000</v>
          </cell>
          <cell r="E152" t="str">
            <v>STRICKLAND</v>
          </cell>
        </row>
        <row r="153">
          <cell r="C153" t="str">
            <v>132-03</v>
          </cell>
          <cell r="D153">
            <v>1260000</v>
          </cell>
          <cell r="E153" t="str">
            <v>ACKERMAN</v>
          </cell>
        </row>
        <row r="154">
          <cell r="C154" t="str">
            <v>307-02</v>
          </cell>
          <cell r="D154">
            <v>2150000</v>
          </cell>
          <cell r="E154" t="str">
            <v>SWANSON</v>
          </cell>
        </row>
        <row r="155">
          <cell r="C155" t="str">
            <v>128-03</v>
          </cell>
          <cell r="D155">
            <v>2010000</v>
          </cell>
          <cell r="E155" t="str">
            <v>MAELZER</v>
          </cell>
        </row>
        <row r="156">
          <cell r="C156" t="str">
            <v>845-02</v>
          </cell>
          <cell r="D156">
            <v>1480000</v>
          </cell>
          <cell r="E156" t="str">
            <v>STURGEON</v>
          </cell>
        </row>
        <row r="157">
          <cell r="C157" t="str">
            <v>131-03</v>
          </cell>
          <cell r="D157">
            <v>1260000</v>
          </cell>
          <cell r="E157" t="str">
            <v>ACKERMAN</v>
          </cell>
        </row>
        <row r="158">
          <cell r="C158" t="str">
            <v>233-02</v>
          </cell>
          <cell r="D158">
            <v>1230000</v>
          </cell>
          <cell r="E158" t="str">
            <v>YANAI</v>
          </cell>
        </row>
        <row r="159">
          <cell r="C159" t="str">
            <v>119-03</v>
          </cell>
          <cell r="D159">
            <v>1760000</v>
          </cell>
          <cell r="E159" t="str">
            <v>STRICKLAND</v>
          </cell>
        </row>
        <row r="160">
          <cell r="C160" t="str">
            <v>234-02</v>
          </cell>
          <cell r="D160">
            <v>1230000</v>
          </cell>
          <cell r="E160" t="str">
            <v>YANAI</v>
          </cell>
        </row>
        <row r="161">
          <cell r="C161" t="str">
            <v>112-03</v>
          </cell>
          <cell r="D161">
            <v>900000</v>
          </cell>
          <cell r="E161" t="str">
            <v>ROCHA</v>
          </cell>
        </row>
        <row r="162">
          <cell r="C162" t="str">
            <v>239-02</v>
          </cell>
          <cell r="D162">
            <v>1290000</v>
          </cell>
          <cell r="E162" t="str">
            <v>COOLAHAN</v>
          </cell>
        </row>
        <row r="163">
          <cell r="C163" t="str">
            <v>106-03</v>
          </cell>
          <cell r="D163">
            <v>1760000</v>
          </cell>
          <cell r="E163" t="str">
            <v>STRICKLAND</v>
          </cell>
        </row>
        <row r="164">
          <cell r="C164" t="str">
            <v>238-02</v>
          </cell>
          <cell r="D164">
            <v>2140000</v>
          </cell>
          <cell r="E164" t="str">
            <v>ROBINSON</v>
          </cell>
        </row>
        <row r="165">
          <cell r="C165" t="str">
            <v>107-03</v>
          </cell>
          <cell r="D165">
            <v>1090000</v>
          </cell>
          <cell r="E165" t="str">
            <v>SPECTOR</v>
          </cell>
        </row>
        <row r="166">
          <cell r="C166" t="str">
            <v>238-02</v>
          </cell>
          <cell r="D166">
            <v>2140000</v>
          </cell>
          <cell r="E166" t="str">
            <v>ROBINSON</v>
          </cell>
        </row>
        <row r="167">
          <cell r="C167" t="str">
            <v>313-02</v>
          </cell>
          <cell r="D167">
            <v>1230000</v>
          </cell>
          <cell r="E167" t="str">
            <v>YANAI</v>
          </cell>
        </row>
        <row r="168">
          <cell r="C168" t="str">
            <v>243-02</v>
          </cell>
          <cell r="D168">
            <v>1800000</v>
          </cell>
          <cell r="E168" t="str">
            <v>CHANDLER</v>
          </cell>
        </row>
        <row r="169">
          <cell r="C169" t="str">
            <v>311-02</v>
          </cell>
          <cell r="D169">
            <v>1290000</v>
          </cell>
          <cell r="E169" t="str">
            <v>COOLAHAN</v>
          </cell>
        </row>
        <row r="170">
          <cell r="C170" t="str">
            <v>310-03</v>
          </cell>
          <cell r="D170">
            <v>1540000</v>
          </cell>
          <cell r="E170" t="str">
            <v>HELVIE</v>
          </cell>
        </row>
        <row r="171">
          <cell r="C171" t="str">
            <v>309-02</v>
          </cell>
          <cell r="D171">
            <v>2140000</v>
          </cell>
          <cell r="E171" t="str">
            <v>ROBINSON</v>
          </cell>
        </row>
        <row r="172">
          <cell r="C172" t="str">
            <v>800-03</v>
          </cell>
          <cell r="D172">
            <v>1110000</v>
          </cell>
          <cell r="E172" t="str">
            <v>STARKS</v>
          </cell>
        </row>
        <row r="173">
          <cell r="C173" t="str">
            <v>242-02</v>
          </cell>
          <cell r="D173">
            <v>1230000</v>
          </cell>
          <cell r="E173" t="str">
            <v>YANAI</v>
          </cell>
        </row>
        <row r="174">
          <cell r="C174" t="str">
            <v>114-03</v>
          </cell>
          <cell r="D174">
            <v>2010000</v>
          </cell>
          <cell r="E174" t="str">
            <v>MAELZER</v>
          </cell>
        </row>
        <row r="175">
          <cell r="C175" t="str">
            <v>232-02</v>
          </cell>
          <cell r="D175">
            <v>1290000</v>
          </cell>
          <cell r="E175" t="str">
            <v>COOLAHAN</v>
          </cell>
        </row>
        <row r="176">
          <cell r="C176" t="str">
            <v>121-03</v>
          </cell>
          <cell r="D176">
            <v>1090000</v>
          </cell>
          <cell r="E176" t="str">
            <v>SPECTOR</v>
          </cell>
        </row>
        <row r="177">
          <cell r="C177" t="str">
            <v>230-02</v>
          </cell>
          <cell r="D177">
            <v>2140000</v>
          </cell>
          <cell r="E177" t="str">
            <v>ROBINSON</v>
          </cell>
        </row>
        <row r="178">
          <cell r="C178" t="str">
            <v>122-03</v>
          </cell>
          <cell r="D178">
            <v>1090000</v>
          </cell>
          <cell r="E178" t="str">
            <v>SPECTOR</v>
          </cell>
        </row>
        <row r="179">
          <cell r="C179" t="str">
            <v>229-02</v>
          </cell>
          <cell r="D179">
            <v>2140000</v>
          </cell>
          <cell r="E179" t="str">
            <v>ROBINSON</v>
          </cell>
        </row>
        <row r="180">
          <cell r="C180" t="str">
            <v>135-03</v>
          </cell>
          <cell r="D180">
            <v>1090000</v>
          </cell>
          <cell r="E180" t="str">
            <v>SPECTOR</v>
          </cell>
        </row>
        <row r="181">
          <cell r="C181" t="str">
            <v>224-02</v>
          </cell>
          <cell r="D181">
            <v>1290000</v>
          </cell>
          <cell r="E181" t="str">
            <v>COOLAHAN</v>
          </cell>
        </row>
        <row r="182">
          <cell r="C182" t="str">
            <v>137-03</v>
          </cell>
          <cell r="D182">
            <v>1540000</v>
          </cell>
          <cell r="E182" t="str">
            <v>HELVIE</v>
          </cell>
        </row>
        <row r="183">
          <cell r="C183" t="str">
            <v>843-02</v>
          </cell>
          <cell r="D183">
            <v>1770000</v>
          </cell>
          <cell r="E183" t="str">
            <v>BRUDER</v>
          </cell>
        </row>
        <row r="184">
          <cell r="C184" t="str">
            <v>812-03</v>
          </cell>
          <cell r="D184">
            <v>2100000</v>
          </cell>
          <cell r="E184" t="str">
            <v>ISHMAEL</v>
          </cell>
        </row>
        <row r="185">
          <cell r="C185" t="str">
            <v>225-02</v>
          </cell>
          <cell r="D185">
            <v>2090000</v>
          </cell>
          <cell r="E185" t="str">
            <v>HAITHCOX</v>
          </cell>
        </row>
        <row r="186">
          <cell r="C186" t="str">
            <v>144-03</v>
          </cell>
          <cell r="D186">
            <v>1190000</v>
          </cell>
          <cell r="E186" t="str">
            <v>BRANNON</v>
          </cell>
        </row>
        <row r="187">
          <cell r="C187" t="str">
            <v>220-02</v>
          </cell>
          <cell r="D187">
            <v>1800000</v>
          </cell>
          <cell r="E187" t="str">
            <v>CHANDLER</v>
          </cell>
        </row>
        <row r="188">
          <cell r="C188" t="str">
            <v>151-03</v>
          </cell>
          <cell r="D188">
            <v>1540000</v>
          </cell>
          <cell r="E188" t="str">
            <v>HELVIE</v>
          </cell>
        </row>
        <row r="189">
          <cell r="C189" t="str">
            <v>806-04</v>
          </cell>
          <cell r="D189">
            <v>1830000</v>
          </cell>
          <cell r="E189" t="str">
            <v>YORK</v>
          </cell>
        </row>
        <row r="190">
          <cell r="C190" t="str">
            <v>816-03</v>
          </cell>
          <cell r="D190">
            <v>2100000</v>
          </cell>
          <cell r="E190" t="str">
            <v>ISHMAEL</v>
          </cell>
        </row>
        <row r="191">
          <cell r="C191" t="str">
            <v>113-04</v>
          </cell>
          <cell r="D191">
            <v>2010000</v>
          </cell>
          <cell r="E191" t="str">
            <v>MAELZER</v>
          </cell>
        </row>
        <row r="192">
          <cell r="C192" t="str">
            <v>161-03</v>
          </cell>
          <cell r="D192">
            <v>1280000</v>
          </cell>
          <cell r="E192" t="str">
            <v>BARTLETT</v>
          </cell>
        </row>
        <row r="193">
          <cell r="C193" t="str">
            <v>106-04</v>
          </cell>
          <cell r="D193">
            <v>1310000</v>
          </cell>
          <cell r="E193" t="str">
            <v>MALAVE</v>
          </cell>
        </row>
        <row r="194">
          <cell r="C194" t="str">
            <v>158-03</v>
          </cell>
          <cell r="D194">
            <v>1190000</v>
          </cell>
          <cell r="E194" t="str">
            <v>BRANNON</v>
          </cell>
        </row>
        <row r="195">
          <cell r="C195" t="str">
            <v>106-04</v>
          </cell>
          <cell r="D195">
            <v>1310000</v>
          </cell>
          <cell r="E195" t="str">
            <v>MALAVE</v>
          </cell>
        </row>
        <row r="196">
          <cell r="C196" t="str">
            <v>162-03</v>
          </cell>
          <cell r="D196">
            <v>1280000</v>
          </cell>
          <cell r="E196" t="str">
            <v>BARTLETT</v>
          </cell>
        </row>
        <row r="197">
          <cell r="C197" t="str">
            <v>101-04</v>
          </cell>
          <cell r="D197">
            <v>2010000</v>
          </cell>
          <cell r="E197" t="str">
            <v>MAELZER</v>
          </cell>
        </row>
        <row r="198">
          <cell r="C198" t="str">
            <v>169-03</v>
          </cell>
          <cell r="D198">
            <v>1770000</v>
          </cell>
          <cell r="E198" t="str">
            <v>BRUDER</v>
          </cell>
        </row>
        <row r="199">
          <cell r="C199" t="str">
            <v>315-03</v>
          </cell>
          <cell r="D199">
            <v>1290000</v>
          </cell>
          <cell r="E199" t="str">
            <v>COOLAHAN</v>
          </cell>
        </row>
        <row r="200">
          <cell r="C200" t="str">
            <v>164-03</v>
          </cell>
          <cell r="D200">
            <v>2030000</v>
          </cell>
          <cell r="E200" t="str">
            <v>KILLION</v>
          </cell>
        </row>
        <row r="201">
          <cell r="C201" t="str">
            <v>311-03</v>
          </cell>
          <cell r="D201">
            <v>2090000</v>
          </cell>
          <cell r="E201" t="str">
            <v>HAITHCOX</v>
          </cell>
        </row>
        <row r="202">
          <cell r="C202" t="str">
            <v>205-03</v>
          </cell>
          <cell r="D202">
            <v>860000</v>
          </cell>
          <cell r="E202" t="str">
            <v>ARNOLD</v>
          </cell>
        </row>
        <row r="203">
          <cell r="C203" t="str">
            <v>243-03</v>
          </cell>
          <cell r="D203">
            <v>1290000</v>
          </cell>
          <cell r="E203" t="str">
            <v>COOLAHAN</v>
          </cell>
        </row>
        <row r="204">
          <cell r="C204" t="str">
            <v>166-03</v>
          </cell>
          <cell r="D204">
            <v>1750000</v>
          </cell>
          <cell r="E204" t="str">
            <v>REBOLETTI</v>
          </cell>
        </row>
        <row r="205">
          <cell r="C205" t="str">
            <v>235-03</v>
          </cell>
          <cell r="D205">
            <v>1290000</v>
          </cell>
          <cell r="E205" t="str">
            <v>COOLAHAN</v>
          </cell>
        </row>
        <row r="206">
          <cell r="C206" t="str">
            <v>168-03</v>
          </cell>
          <cell r="D206">
            <v>1740000</v>
          </cell>
          <cell r="E206" t="str">
            <v>STORY</v>
          </cell>
        </row>
        <row r="207">
          <cell r="C207" t="str">
            <v>230-03</v>
          </cell>
          <cell r="D207">
            <v>1480000</v>
          </cell>
          <cell r="E207" t="str">
            <v>STURGEON</v>
          </cell>
        </row>
        <row r="208">
          <cell r="C208" t="str">
            <v>170-03</v>
          </cell>
          <cell r="D208">
            <v>1770000</v>
          </cell>
          <cell r="E208" t="str">
            <v>BRUDER</v>
          </cell>
        </row>
        <row r="209">
          <cell r="C209" t="str">
            <v>228-03</v>
          </cell>
          <cell r="D209">
            <v>1290000</v>
          </cell>
          <cell r="E209" t="str">
            <v>COOLAHAN</v>
          </cell>
        </row>
        <row r="210">
          <cell r="C210" t="str">
            <v>177-03</v>
          </cell>
          <cell r="D210">
            <v>2030000</v>
          </cell>
          <cell r="E210" t="str">
            <v>KILLION</v>
          </cell>
        </row>
        <row r="211">
          <cell r="C211" t="str">
            <v>229-03</v>
          </cell>
          <cell r="D211">
            <v>1480000</v>
          </cell>
          <cell r="E211" t="str">
            <v>STURGEON</v>
          </cell>
        </row>
        <row r="212">
          <cell r="C212" t="str">
            <v>177-03</v>
          </cell>
          <cell r="D212">
            <v>2030000</v>
          </cell>
          <cell r="E212" t="str">
            <v>KILLION</v>
          </cell>
        </row>
        <row r="213">
          <cell r="C213" t="str">
            <v>224-03</v>
          </cell>
          <cell r="D213">
            <v>2090000</v>
          </cell>
          <cell r="E213" t="str">
            <v>HAITHCOX</v>
          </cell>
        </row>
        <row r="214">
          <cell r="C214" t="str">
            <v>179-03</v>
          </cell>
          <cell r="D214">
            <v>1750000</v>
          </cell>
          <cell r="E214" t="str">
            <v>REBOLETTI</v>
          </cell>
        </row>
        <row r="215">
          <cell r="C215" t="str">
            <v>836-03</v>
          </cell>
          <cell r="D215">
            <v>2140000</v>
          </cell>
          <cell r="E215" t="str">
            <v>ROBINSON</v>
          </cell>
        </row>
        <row r="216">
          <cell r="C216" t="str">
            <v>183-03</v>
          </cell>
          <cell r="D216">
            <v>1770000</v>
          </cell>
          <cell r="E216" t="str">
            <v>BRUDER</v>
          </cell>
        </row>
        <row r="217">
          <cell r="C217" t="str">
            <v>212-03</v>
          </cell>
          <cell r="D217">
            <v>1740000</v>
          </cell>
          <cell r="E217" t="str">
            <v>STORY</v>
          </cell>
        </row>
        <row r="218">
          <cell r="C218" t="str">
            <v>185-03</v>
          </cell>
          <cell r="D218">
            <v>2150000</v>
          </cell>
          <cell r="E218" t="str">
            <v>SWANSON</v>
          </cell>
        </row>
        <row r="219">
          <cell r="C219" t="str">
            <v>217-03</v>
          </cell>
          <cell r="D219">
            <v>1300000</v>
          </cell>
          <cell r="E219" t="str">
            <v>LEVIN</v>
          </cell>
        </row>
        <row r="220">
          <cell r="C220" t="str">
            <v>180-03</v>
          </cell>
          <cell r="D220">
            <v>1750000</v>
          </cell>
          <cell r="E220" t="str">
            <v>REBOLETTI</v>
          </cell>
        </row>
        <row r="221">
          <cell r="C221" t="str">
            <v>215-03</v>
          </cell>
          <cell r="D221">
            <v>2150000</v>
          </cell>
          <cell r="E221" t="str">
            <v>SWANSON</v>
          </cell>
        </row>
        <row r="222">
          <cell r="C222" t="str">
            <v>191-03</v>
          </cell>
          <cell r="D222">
            <v>2030000</v>
          </cell>
          <cell r="E222" t="str">
            <v>KILLION</v>
          </cell>
        </row>
        <row r="223">
          <cell r="C223" t="str">
            <v>206-03</v>
          </cell>
          <cell r="D223">
            <v>860000</v>
          </cell>
          <cell r="E223" t="str">
            <v>ARNOLD</v>
          </cell>
        </row>
        <row r="224">
          <cell r="C224" t="str">
            <v>827-03</v>
          </cell>
          <cell r="D224">
            <v>2140000</v>
          </cell>
          <cell r="E224" t="str">
            <v>ROBINSON</v>
          </cell>
        </row>
        <row r="225">
          <cell r="C225" t="str">
            <v>211-03</v>
          </cell>
          <cell r="D225">
            <v>1740000</v>
          </cell>
          <cell r="E225" t="str">
            <v>STORY</v>
          </cell>
        </row>
        <row r="226">
          <cell r="C226" t="str">
            <v>199-03</v>
          </cell>
          <cell r="D226">
            <v>2150000</v>
          </cell>
          <cell r="E226" t="str">
            <v>SWANSON</v>
          </cell>
        </row>
        <row r="227">
          <cell r="C227" t="str">
            <v>204-03</v>
          </cell>
          <cell r="D227">
            <v>1280000</v>
          </cell>
          <cell r="E227" t="str">
            <v>BARTLETT</v>
          </cell>
        </row>
        <row r="228">
          <cell r="C228" t="str">
            <v>830-03</v>
          </cell>
          <cell r="D228">
            <v>2040000</v>
          </cell>
          <cell r="E228" t="str">
            <v>MOSES</v>
          </cell>
        </row>
        <row r="229">
          <cell r="C229" t="str">
            <v>198-03</v>
          </cell>
          <cell r="D229">
            <v>1770000</v>
          </cell>
          <cell r="E229" t="str">
            <v>BRUDER</v>
          </cell>
        </row>
        <row r="230">
          <cell r="C230" t="str">
            <v>207-03</v>
          </cell>
          <cell r="D230">
            <v>2030000</v>
          </cell>
          <cell r="E230" t="str">
            <v>KILLION</v>
          </cell>
        </row>
        <row r="231">
          <cell r="C231" t="str">
            <v>829-03</v>
          </cell>
          <cell r="D231">
            <v>2040000</v>
          </cell>
          <cell r="E231" t="str">
            <v>MOSES</v>
          </cell>
        </row>
        <row r="232">
          <cell r="C232" t="str">
            <v>216-03</v>
          </cell>
          <cell r="D232">
            <v>2150000</v>
          </cell>
          <cell r="E232" t="str">
            <v>SWANSON</v>
          </cell>
        </row>
        <row r="233">
          <cell r="C233" t="str">
            <v>194-03</v>
          </cell>
          <cell r="D233">
            <v>1750000</v>
          </cell>
          <cell r="E233" t="str">
            <v>REBOLETTI</v>
          </cell>
        </row>
        <row r="234">
          <cell r="C234" t="str">
            <v>218-03</v>
          </cell>
          <cell r="D234">
            <v>1300000</v>
          </cell>
          <cell r="E234" t="str">
            <v>LEVIN</v>
          </cell>
        </row>
        <row r="235">
          <cell r="C235" t="str">
            <v>197-03</v>
          </cell>
          <cell r="D235">
            <v>1770000</v>
          </cell>
          <cell r="E235" t="str">
            <v>BRUDER</v>
          </cell>
        </row>
        <row r="236">
          <cell r="C236" t="str">
            <v>225-03</v>
          </cell>
          <cell r="D236">
            <v>1300000</v>
          </cell>
          <cell r="E236" t="str">
            <v>LEVIN</v>
          </cell>
        </row>
        <row r="237">
          <cell r="C237" t="str">
            <v>182-03</v>
          </cell>
          <cell r="D237">
            <v>1740000</v>
          </cell>
          <cell r="E237" t="str">
            <v>STORY</v>
          </cell>
        </row>
        <row r="238">
          <cell r="C238" t="str">
            <v>842-03</v>
          </cell>
          <cell r="D238">
            <v>2040000</v>
          </cell>
          <cell r="E238" t="str">
            <v>MOSES</v>
          </cell>
        </row>
        <row r="239">
          <cell r="C239" t="str">
            <v>904-03</v>
          </cell>
          <cell r="D239">
            <v>2140000</v>
          </cell>
          <cell r="E239" t="str">
            <v>ROBINSON</v>
          </cell>
        </row>
        <row r="240">
          <cell r="C240" t="str">
            <v>845-03</v>
          </cell>
          <cell r="D240">
            <v>2140000</v>
          </cell>
          <cell r="E240" t="str">
            <v>ROBINSON</v>
          </cell>
        </row>
        <row r="241">
          <cell r="C241" t="str">
            <v>187-03</v>
          </cell>
          <cell r="D241">
            <v>2110000</v>
          </cell>
          <cell r="E241" t="str">
            <v>OUN</v>
          </cell>
        </row>
        <row r="242">
          <cell r="C242" t="str">
            <v>844-03</v>
          </cell>
          <cell r="D242">
            <v>2140000</v>
          </cell>
          <cell r="E242" t="str">
            <v>ROBINSON</v>
          </cell>
        </row>
        <row r="243">
          <cell r="C243" t="str">
            <v>179-03</v>
          </cell>
          <cell r="D243">
            <v>1750000</v>
          </cell>
          <cell r="E243" t="str">
            <v>REBOLETTI</v>
          </cell>
        </row>
        <row r="244">
          <cell r="C244" t="str">
            <v>847-03</v>
          </cell>
          <cell r="D244">
            <v>2140000</v>
          </cell>
          <cell r="E244" t="str">
            <v>ROBINSON</v>
          </cell>
        </row>
        <row r="245">
          <cell r="C245" t="str">
            <v>175-03</v>
          </cell>
          <cell r="D245">
            <v>1280000</v>
          </cell>
          <cell r="E245" t="str">
            <v>BARTLETT</v>
          </cell>
        </row>
        <row r="246">
          <cell r="C246" t="str">
            <v>238-03</v>
          </cell>
          <cell r="D246">
            <v>1480000</v>
          </cell>
          <cell r="E246" t="str">
            <v>STURGEON</v>
          </cell>
        </row>
        <row r="247">
          <cell r="C247" t="str">
            <v>820-03</v>
          </cell>
          <cell r="D247">
            <v>2100000</v>
          </cell>
          <cell r="E247" t="str">
            <v>ISHMAEL</v>
          </cell>
        </row>
        <row r="248">
          <cell r="C248" t="str">
            <v>242-03</v>
          </cell>
          <cell r="D248">
            <v>1300000</v>
          </cell>
          <cell r="E248" t="str">
            <v>LEVIN</v>
          </cell>
        </row>
        <row r="249">
          <cell r="C249" t="str">
            <v>200-03</v>
          </cell>
          <cell r="D249">
            <v>2150000</v>
          </cell>
          <cell r="E249" t="str">
            <v>SWANSON</v>
          </cell>
        </row>
        <row r="250">
          <cell r="C250" t="str">
            <v>313-03</v>
          </cell>
          <cell r="D250">
            <v>1300000</v>
          </cell>
          <cell r="E250" t="str">
            <v>LEVIN</v>
          </cell>
        </row>
        <row r="251">
          <cell r="C251" t="str">
            <v>163-03</v>
          </cell>
          <cell r="D251">
            <v>2030000</v>
          </cell>
          <cell r="E251" t="str">
            <v>KILLION</v>
          </cell>
        </row>
        <row r="252">
          <cell r="C252" t="str">
            <v>302-04</v>
          </cell>
          <cell r="D252">
            <v>2010000</v>
          </cell>
          <cell r="E252" t="str">
            <v>MAELZER</v>
          </cell>
        </row>
        <row r="253">
          <cell r="C253" t="str">
            <v>817-03</v>
          </cell>
          <cell r="D253">
            <v>2100000</v>
          </cell>
          <cell r="E253" t="str">
            <v>ISHMAEL</v>
          </cell>
        </row>
        <row r="254">
          <cell r="C254" t="str">
            <v>101-04</v>
          </cell>
          <cell r="D254">
            <v>2010000</v>
          </cell>
          <cell r="E254" t="str">
            <v>MAELZER</v>
          </cell>
        </row>
        <row r="255">
          <cell r="C255" t="str">
            <v>157-03</v>
          </cell>
          <cell r="D255">
            <v>1190000</v>
          </cell>
          <cell r="E255" t="str">
            <v>BRANNON</v>
          </cell>
        </row>
        <row r="256">
          <cell r="C256" t="str">
            <v>102-04</v>
          </cell>
          <cell r="D256">
            <v>2010000</v>
          </cell>
          <cell r="E256" t="str">
            <v>MAELZER</v>
          </cell>
        </row>
        <row r="257">
          <cell r="C257" t="str">
            <v>146-03</v>
          </cell>
          <cell r="D257">
            <v>1260000</v>
          </cell>
          <cell r="E257" t="str">
            <v>ACKERMAN</v>
          </cell>
        </row>
        <row r="258">
          <cell r="C258" t="str">
            <v>107-04</v>
          </cell>
          <cell r="D258">
            <v>1760000</v>
          </cell>
          <cell r="E258" t="str">
            <v>STRICKLAND</v>
          </cell>
        </row>
        <row r="259">
          <cell r="C259" t="str">
            <v>136-03</v>
          </cell>
          <cell r="D259">
            <v>1090000</v>
          </cell>
          <cell r="E259" t="str">
            <v>SPECTOR</v>
          </cell>
        </row>
        <row r="260">
          <cell r="C260" t="str">
            <v>109-04</v>
          </cell>
          <cell r="D260">
            <v>1360000</v>
          </cell>
          <cell r="E260" t="str">
            <v>SANTIZO</v>
          </cell>
        </row>
        <row r="261">
          <cell r="C261" t="str">
            <v>811-03</v>
          </cell>
          <cell r="D261">
            <v>2100000</v>
          </cell>
          <cell r="E261" t="str">
            <v>ISHMAEL</v>
          </cell>
        </row>
        <row r="262">
          <cell r="C262" t="str">
            <v>104-04</v>
          </cell>
          <cell r="D262">
            <v>1090000</v>
          </cell>
          <cell r="E262" t="str">
            <v>SPECTOR</v>
          </cell>
        </row>
        <row r="263">
          <cell r="C263" t="str">
            <v>809-03</v>
          </cell>
          <cell r="D263">
            <v>1990000</v>
          </cell>
          <cell r="E263" t="str">
            <v>DAVIS</v>
          </cell>
        </row>
        <row r="264">
          <cell r="C264" t="str">
            <v>111-04</v>
          </cell>
          <cell r="D264">
            <v>1110000</v>
          </cell>
          <cell r="E264" t="str">
            <v>STARKS</v>
          </cell>
        </row>
        <row r="265">
          <cell r="C265" t="str">
            <v>124-03</v>
          </cell>
          <cell r="D265">
            <v>1540000</v>
          </cell>
          <cell r="E265" t="str">
            <v>HELVIE</v>
          </cell>
        </row>
        <row r="266">
          <cell r="C266" t="str">
            <v>113-04</v>
          </cell>
          <cell r="D266">
            <v>2010000</v>
          </cell>
          <cell r="E266" t="str">
            <v>MAELZER</v>
          </cell>
        </row>
        <row r="267">
          <cell r="C267" t="str">
            <v>129-03</v>
          </cell>
          <cell r="D267">
            <v>1190000</v>
          </cell>
          <cell r="E267" t="str">
            <v>BRANNON</v>
          </cell>
        </row>
        <row r="268">
          <cell r="C268" t="str">
            <v>108-04</v>
          </cell>
          <cell r="D268">
            <v>1760000</v>
          </cell>
          <cell r="E268" t="str">
            <v>STRICKLAND</v>
          </cell>
        </row>
        <row r="269">
          <cell r="C269" t="str">
            <v>806-03</v>
          </cell>
          <cell r="D269">
            <v>1990000</v>
          </cell>
          <cell r="E269" t="str">
            <v>DAVIS</v>
          </cell>
        </row>
        <row r="270">
          <cell r="C270" t="str">
            <v>110-04</v>
          </cell>
          <cell r="D270">
            <v>1360000</v>
          </cell>
          <cell r="E270" t="str">
            <v>SANTIZO</v>
          </cell>
        </row>
        <row r="271">
          <cell r="C271" t="str">
            <v>123-03</v>
          </cell>
          <cell r="D271">
            <v>1540000</v>
          </cell>
          <cell r="E271" t="str">
            <v>HELVIE</v>
          </cell>
        </row>
        <row r="272">
          <cell r="C272" t="str">
            <v>801-04</v>
          </cell>
          <cell r="D272">
            <v>1830000</v>
          </cell>
          <cell r="E272" t="str">
            <v>YORK</v>
          </cell>
        </row>
        <row r="273">
          <cell r="C273" t="str">
            <v>108-03</v>
          </cell>
          <cell r="D273">
            <v>1090000</v>
          </cell>
          <cell r="E273" t="str">
            <v>SPECTOR</v>
          </cell>
        </row>
        <row r="274">
          <cell r="C274" t="str">
            <v>117-04</v>
          </cell>
          <cell r="D274">
            <v>1090000</v>
          </cell>
          <cell r="E274" t="str">
            <v>SPECTOR</v>
          </cell>
        </row>
        <row r="275">
          <cell r="C275" t="str">
            <v>111-03</v>
          </cell>
          <cell r="D275">
            <v>900000</v>
          </cell>
          <cell r="E275" t="str">
            <v>ROCHA</v>
          </cell>
        </row>
        <row r="276">
          <cell r="C276" t="str">
            <v>112-04</v>
          </cell>
          <cell r="D276">
            <v>1110000</v>
          </cell>
          <cell r="E276" t="str">
            <v>STARKS</v>
          </cell>
        </row>
        <row r="277">
          <cell r="C277" t="str">
            <v>109-03</v>
          </cell>
          <cell r="D277">
            <v>1540000</v>
          </cell>
          <cell r="E277" t="str">
            <v>HELVIE</v>
          </cell>
        </row>
        <row r="278">
          <cell r="C278" t="str">
            <v>114-04</v>
          </cell>
          <cell r="D278">
            <v>2010000</v>
          </cell>
          <cell r="E278" t="str">
            <v>MAELZER</v>
          </cell>
        </row>
        <row r="279">
          <cell r="C279" t="str">
            <v>105-03</v>
          </cell>
          <cell r="D279">
            <v>1760000</v>
          </cell>
          <cell r="E279" t="str">
            <v>STRICKLAND</v>
          </cell>
        </row>
        <row r="280">
          <cell r="C280" t="str">
            <v>121-04</v>
          </cell>
          <cell r="D280">
            <v>1760000</v>
          </cell>
          <cell r="E280" t="str">
            <v>STRICKLAND</v>
          </cell>
        </row>
        <row r="281">
          <cell r="C281" t="str">
            <v>306-03</v>
          </cell>
          <cell r="D281">
            <v>1760000</v>
          </cell>
          <cell r="E281" t="str">
            <v>STRICKLAND</v>
          </cell>
        </row>
        <row r="282">
          <cell r="C282" t="str">
            <v>805-04</v>
          </cell>
          <cell r="D282">
            <v>1830000</v>
          </cell>
          <cell r="E282" t="str">
            <v>YORK</v>
          </cell>
        </row>
        <row r="283">
          <cell r="C283" t="str">
            <v>103-03</v>
          </cell>
          <cell r="D283">
            <v>1260000</v>
          </cell>
          <cell r="E283" t="str">
            <v>ACKERMAN</v>
          </cell>
        </row>
        <row r="284">
          <cell r="C284" t="str">
            <v>116-04</v>
          </cell>
          <cell r="D284">
            <v>930000</v>
          </cell>
          <cell r="E284" t="str">
            <v>CLARK</v>
          </cell>
        </row>
        <row r="285">
          <cell r="C285" t="str">
            <v>101-03</v>
          </cell>
          <cell r="D285">
            <v>2010000</v>
          </cell>
          <cell r="E285" t="str">
            <v>MAELZER</v>
          </cell>
        </row>
        <row r="286">
          <cell r="C286" t="str">
            <v>125-04</v>
          </cell>
          <cell r="D286">
            <v>1110000</v>
          </cell>
          <cell r="E286" t="str">
            <v>STARKS</v>
          </cell>
        </row>
        <row r="287">
          <cell r="C287" t="str">
            <v>240-02</v>
          </cell>
          <cell r="D287">
            <v>1290000</v>
          </cell>
          <cell r="E287" t="str">
            <v>COOLAHAN</v>
          </cell>
        </row>
        <row r="288">
          <cell r="C288" t="str">
            <v>127-04</v>
          </cell>
          <cell r="D288">
            <v>2010000</v>
          </cell>
          <cell r="E288" t="str">
            <v>MAELZER</v>
          </cell>
        </row>
        <row r="289">
          <cell r="C289" t="str">
            <v>847-02</v>
          </cell>
          <cell r="D289">
            <v>1480000</v>
          </cell>
          <cell r="E289" t="str">
            <v>STURGEON</v>
          </cell>
        </row>
        <row r="290">
          <cell r="C290" t="str">
            <v>807-04</v>
          </cell>
          <cell r="D290">
            <v>2100000</v>
          </cell>
          <cell r="E290" t="str">
            <v>ISHMAEL</v>
          </cell>
        </row>
        <row r="291">
          <cell r="C291" t="str">
            <v>216-03</v>
          </cell>
          <cell r="D291">
            <v>2150000</v>
          </cell>
          <cell r="E291" t="str">
            <v>SWANSON</v>
          </cell>
        </row>
        <row r="293">
          <cell r="C293" t="str">
            <v>235-01</v>
          </cell>
          <cell r="D293">
            <v>2090000</v>
          </cell>
          <cell r="E293" t="str">
            <v>HAITHCOX</v>
          </cell>
        </row>
        <row r="294">
          <cell r="C294" t="str">
            <v>121-03</v>
          </cell>
          <cell r="D294">
            <v>1090000</v>
          </cell>
          <cell r="E294" t="str">
            <v>SPECTOR</v>
          </cell>
        </row>
        <row r="295">
          <cell r="C295" t="str">
            <v>225-01</v>
          </cell>
          <cell r="D295">
            <v>1800000</v>
          </cell>
          <cell r="E295" t="str">
            <v>CHANDLER</v>
          </cell>
        </row>
        <row r="296">
          <cell r="C296" t="str">
            <v>122-03</v>
          </cell>
          <cell r="D296">
            <v>1090000</v>
          </cell>
          <cell r="E296" t="str">
            <v>SPECTOR</v>
          </cell>
        </row>
        <row r="297">
          <cell r="C297" t="str">
            <v>832-02</v>
          </cell>
          <cell r="D297">
            <v>1480000</v>
          </cell>
          <cell r="E297" t="str">
            <v>STURGEON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101-04</v>
          </cell>
          <cell r="B13">
            <v>4020</v>
          </cell>
          <cell r="C13" t="str">
            <v>DE.1.0.7.0</v>
          </cell>
          <cell r="D13" t="str">
            <v>204:719</v>
          </cell>
          <cell r="E13">
            <v>42586.133344907408</v>
          </cell>
          <cell r="F13">
            <v>42586.134097222224</v>
          </cell>
          <cell r="G13">
            <v>1</v>
          </cell>
          <cell r="H13" t="str">
            <v>204:233326</v>
          </cell>
          <cell r="I13">
            <v>42586.163854166669</v>
          </cell>
          <cell r="J13">
            <v>1</v>
          </cell>
          <cell r="K13" t="str">
            <v>4019/4020</v>
          </cell>
          <cell r="L13" t="str">
            <v>MAELZER</v>
          </cell>
          <cell r="M13">
            <v>2.9756944444670808E-2</v>
          </cell>
          <cell r="N13">
            <v>42.850000000325963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https://search-rtdc-monitor-bjffxe2xuh6vdkpspy63sjmuny.us-east-1.es.amazonaws.com/_plugin/kibana/#/discover/Steve-Slow-Train-Analysis-(2080s-and-2083s)?_g=(refreshInterval:(display:Off,section:0,value:0),time:(from:'2016-08-04 02:12:01-0600',mode:absolute,to:'2016-08-04 04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23.332599999999999</v>
          </cell>
          <cell r="AA13">
            <v>23.2607</v>
          </cell>
          <cell r="AB13">
            <v>224231</v>
          </cell>
          <cell r="AC13" t="str">
            <v>SIGNAL</v>
          </cell>
          <cell r="AD13" t="str">
            <v>0101-04</v>
          </cell>
          <cell r="AE13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14">
          <cell r="A14" t="str">
            <v>102-04</v>
          </cell>
          <cell r="B14">
            <v>4032</v>
          </cell>
          <cell r="C14" t="str">
            <v>DE.1.0.7.0</v>
          </cell>
          <cell r="D14" t="str">
            <v>204:232689</v>
          </cell>
          <cell r="E14">
            <v>42586.169652777775</v>
          </cell>
          <cell r="F14">
            <v>42586.170914351853</v>
          </cell>
          <cell r="G14">
            <v>1</v>
          </cell>
          <cell r="H14" t="str">
            <v>204:109</v>
          </cell>
          <cell r="I14">
            <v>42586.200983796298</v>
          </cell>
          <cell r="J14">
            <v>0</v>
          </cell>
          <cell r="K14" t="str">
            <v>4031/4032</v>
          </cell>
          <cell r="L14" t="str">
            <v>MAELZER</v>
          </cell>
          <cell r="M14">
            <v>3.0069444444961846E-2</v>
          </cell>
          <cell r="N14">
            <v>43.300000000745058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https://search-rtdc-monitor-bjffxe2xuh6vdkpspy63sjmuny.us-east-1.es.amazonaws.com/_plugin/kibana/#/discover/Steve-Slow-Train-Analysis-(2080s-and-2083s)?_g=(refreshInterval:(display:Off,section:0,value:0),time:(from:'2016-08-04 03:04:18-0600',mode:absolute,to:'2016-08-04 05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" t="str">
            <v>N</v>
          </cell>
          <cell r="X14">
            <v>1</v>
          </cell>
          <cell r="Y14">
            <v>23.268899999999999</v>
          </cell>
          <cell r="Z14">
            <v>1.09E-2</v>
          </cell>
          <cell r="AA14">
            <v>23.257999999999999</v>
          </cell>
          <cell r="AB14" t="e">
            <v>#N/A</v>
          </cell>
          <cell r="AC14" t="e">
            <v>#N/A</v>
          </cell>
          <cell r="AD14" t="str">
            <v>0102-04</v>
          </cell>
          <cell r="AE1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5">
          <cell r="A15" t="str">
            <v>103-04</v>
          </cell>
          <cell r="B15" t="str">
            <v>-</v>
          </cell>
          <cell r="F15" t="str">
            <v>-</v>
          </cell>
          <cell r="I15" t="str">
            <v>-</v>
          </cell>
          <cell r="J15" t="str">
            <v>-</v>
          </cell>
          <cell r="K15" t="str">
            <v>-</v>
          </cell>
          <cell r="L15" t="str">
            <v>-</v>
          </cell>
          <cell r="M15" t="str">
            <v>-</v>
          </cell>
          <cell r="P15">
            <v>1</v>
          </cell>
          <cell r="R15" t="str">
            <v>Did not initialize</v>
          </cell>
          <cell r="V15" t="str">
    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22103-04%22)),sort:!(Time,asc))</v>
          </cell>
        </row>
        <row r="16">
          <cell r="A16" t="str">
            <v>104-04</v>
          </cell>
          <cell r="B16">
            <v>4030</v>
          </cell>
          <cell r="C16" t="str">
            <v>DE.1.0.7.0</v>
          </cell>
          <cell r="D16" t="str">
            <v>204:232652</v>
          </cell>
          <cell r="E16">
            <v>42586.19740740741</v>
          </cell>
          <cell r="F16">
            <v>42586.19809027778</v>
          </cell>
          <cell r="G16">
            <v>0</v>
          </cell>
          <cell r="H16" t="str">
            <v>204:4671</v>
          </cell>
          <cell r="I16">
            <v>42586.224826388891</v>
          </cell>
          <cell r="J16">
            <v>1</v>
          </cell>
          <cell r="K16" t="str">
            <v>4029/4030</v>
          </cell>
          <cell r="L16" t="str">
            <v>SPECTOR</v>
          </cell>
          <cell r="M16">
            <v>2.6736111110949423E-2</v>
          </cell>
          <cell r="N16">
            <v>38.499999999767169</v>
          </cell>
          <cell r="R16" t="str">
            <v>Wi-MAX outage, but made it into DUS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https://search-rtdc-monitor-bjffxe2xuh6vdkpspy63sjmuny.us-east-1.es.amazonaws.com/_plugin/kibana/#/discover/Steve-Slow-Train-Analysis-(2080s-and-2083s)?_g=(refreshInterval:(display:Off,section:0,value:0),time:(from:'2016-08-04 03:44:16-0600',mode:absolute,to:'2016-08-04 06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" t="str">
            <v>Y</v>
          </cell>
          <cell r="X16">
            <v>2</v>
          </cell>
          <cell r="Y16">
            <v>23.2652</v>
          </cell>
          <cell r="Z16">
            <v>0.46710000000000002</v>
          </cell>
          <cell r="AA16">
            <v>22.798100000000002</v>
          </cell>
          <cell r="AB16" t="e">
            <v>#N/A</v>
          </cell>
          <cell r="AC16" t="e">
            <v>#N/A</v>
          </cell>
          <cell r="AD16" t="str">
            <v>0104-04</v>
          </cell>
          <cell r="AE16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7">
          <cell r="A17" t="str">
            <v>105-04</v>
          </cell>
          <cell r="B17">
            <v>4011</v>
          </cell>
          <cell r="F17" t="str">
            <v>-</v>
          </cell>
          <cell r="I17" t="str">
            <v>-</v>
          </cell>
          <cell r="J17" t="str">
            <v>-</v>
          </cell>
          <cell r="K17" t="str">
            <v>4011/4012</v>
          </cell>
          <cell r="L17" t="str">
            <v>-</v>
          </cell>
          <cell r="M17" t="str">
            <v>-</v>
          </cell>
          <cell r="P17">
            <v>1</v>
          </cell>
          <cell r="R17" t="str">
            <v>Did not initialize</v>
          </cell>
          <cell r="V17" t="str">
    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22105-04%22)),sort:!(Time,asc))</v>
          </cell>
        </row>
        <row r="18">
          <cell r="A18" t="str">
            <v>106-04</v>
          </cell>
          <cell r="B18">
            <v>4037</v>
          </cell>
          <cell r="C18" t="str">
            <v>DE.1.0.7.0</v>
          </cell>
          <cell r="D18" t="str">
            <v>204:232639</v>
          </cell>
          <cell r="E18">
            <v>42586.214108796295</v>
          </cell>
          <cell r="F18">
            <v>42586.215254629627</v>
          </cell>
          <cell r="G18">
            <v>1</v>
          </cell>
          <cell r="H18" t="str">
            <v>204:105</v>
          </cell>
          <cell r="I18">
            <v>42586.243217592593</v>
          </cell>
          <cell r="J18">
            <v>1</v>
          </cell>
          <cell r="K18" t="str">
            <v>4037/4038</v>
          </cell>
          <cell r="L18" t="str">
            <v>MALAVE</v>
          </cell>
          <cell r="M18">
            <v>2.7962962965830229E-2</v>
          </cell>
          <cell r="N18">
            <v>40.26666667079553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https://search-rtdc-monitor-bjffxe2xuh6vdkpspy63sjmuny.us-east-1.es.amazonaws.com/_plugin/kibana/#/discover/Steve-Slow-Train-Analysis-(2080s-and-2083s)?_g=(refreshInterval:(display:Off,section:0,value:0),time:(from:'2016-08-04 04:08:19-0600',mode:absolute,to:'2016-08-04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" t="str">
            <v>N</v>
          </cell>
          <cell r="X18">
            <v>2</v>
          </cell>
          <cell r="Y18">
            <v>23.2639</v>
          </cell>
          <cell r="Z18">
            <v>1.0500000000000001E-2</v>
          </cell>
          <cell r="AA18">
            <v>23.253399999999999</v>
          </cell>
          <cell r="AB18" t="e">
            <v>#N/A</v>
          </cell>
          <cell r="AC18" t="e">
            <v>#N/A</v>
          </cell>
          <cell r="AD18" t="str">
            <v>0106-04</v>
          </cell>
          <cell r="AE18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9">
          <cell r="A19" t="str">
            <v>107-04</v>
          </cell>
          <cell r="B19">
            <v>4007</v>
          </cell>
          <cell r="C19" t="str">
            <v>DE.1.0.7.0</v>
          </cell>
          <cell r="D19" t="str">
            <v>204:473</v>
          </cell>
          <cell r="E19">
            <v>42586.184525462966</v>
          </cell>
          <cell r="F19">
            <v>42586.185752314814</v>
          </cell>
          <cell r="G19">
            <v>1</v>
          </cell>
          <cell r="H19" t="str">
            <v>204:233289</v>
          </cell>
          <cell r="I19">
            <v>42586.215358796297</v>
          </cell>
          <cell r="J19">
            <v>0</v>
          </cell>
          <cell r="K19" t="str">
            <v>4007/4008</v>
          </cell>
          <cell r="L19" t="str">
            <v>STRICKLAND</v>
          </cell>
          <cell r="M19">
            <v>2.9606481482915115E-2</v>
          </cell>
          <cell r="N19">
            <v>42.633333335397765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https://search-rtdc-monitor-bjffxe2xuh6vdkpspy63sjmuny.us-east-1.es.amazonaws.com/_plugin/kibana/#/discover/Steve-Slow-Train-Analysis-(2080s-and-2083s)?_g=(refreshInterval:(display:Off,section:0,value:0),time:(from:'2016-08-04 03:25:43-0600',mode:absolute,to:'2016-08-04 06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" t="str">
            <v>N</v>
          </cell>
          <cell r="X19">
            <v>1</v>
          </cell>
          <cell r="Y19">
            <v>4.7300000000000002E-2</v>
          </cell>
          <cell r="Z19">
            <v>23.328900000000001</v>
          </cell>
          <cell r="AA19">
            <v>23.281600000000001</v>
          </cell>
          <cell r="AB19" t="e">
            <v>#N/A</v>
          </cell>
          <cell r="AC19" t="e">
            <v>#N/A</v>
          </cell>
          <cell r="AD19" t="str">
            <v>0107-04</v>
          </cell>
          <cell r="AE1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20">
          <cell r="A20" t="str">
            <v>108-04</v>
          </cell>
          <cell r="B20">
            <v>4008</v>
          </cell>
          <cell r="C20" t="str">
            <v>DE.1.0.7.0</v>
          </cell>
          <cell r="D20" t="str">
            <v>204:232970</v>
          </cell>
          <cell r="E20">
            <v>42586.222719907404</v>
          </cell>
          <cell r="F20">
            <v>42586.224212962959</v>
          </cell>
          <cell r="G20">
            <v>2</v>
          </cell>
          <cell r="H20" t="str">
            <v>204:141</v>
          </cell>
          <cell r="I20">
            <v>42586.255567129629</v>
          </cell>
          <cell r="J20">
            <v>0</v>
          </cell>
          <cell r="K20" t="str">
            <v>4007/4008</v>
          </cell>
          <cell r="L20" t="str">
            <v>STRICKLAND</v>
          </cell>
          <cell r="M20">
            <v>3.1354166669188999E-2</v>
          </cell>
          <cell r="N20">
            <v>45.150000003632158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https://search-rtdc-monitor-bjffxe2xuh6vdkpspy63sjmuny.us-east-1.es.amazonaws.com/_plugin/kibana/#/discover/Steve-Slow-Train-Analysis-(2080s-and-2083s)?_g=(refreshInterval:(display:Off,section:0,value:0),time:(from:'2016-08-04 04:20:43-0600',mode:absolute,to:'2016-08-04 07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" t="str">
            <v>N</v>
          </cell>
          <cell r="X20">
            <v>1</v>
          </cell>
          <cell r="Y20">
            <v>23.297000000000001</v>
          </cell>
          <cell r="Z20">
            <v>1.41E-2</v>
          </cell>
          <cell r="AA20">
            <v>23.282900000000001</v>
          </cell>
          <cell r="AB20" t="e">
            <v>#N/A</v>
          </cell>
          <cell r="AC20" t="e">
            <v>#N/A</v>
          </cell>
          <cell r="AD20" t="str">
            <v>0108-04</v>
          </cell>
          <cell r="AE2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21">
          <cell r="A21" t="str">
            <v>109-04</v>
          </cell>
          <cell r="B21">
            <v>4025</v>
          </cell>
          <cell r="C21" t="str">
            <v>DE.1.0.7.0</v>
          </cell>
          <cell r="D21" t="str">
            <v>204:446</v>
          </cell>
          <cell r="E21">
            <v>42586.193252314813</v>
          </cell>
          <cell r="F21">
            <v>42586.194363425922</v>
          </cell>
          <cell r="G21">
            <v>1</v>
          </cell>
          <cell r="H21" t="str">
            <v>204:233307</v>
          </cell>
          <cell r="I21">
            <v>42586.223090277781</v>
          </cell>
          <cell r="J21">
            <v>0</v>
          </cell>
          <cell r="K21" t="str">
            <v>4025/4026</v>
          </cell>
          <cell r="L21" t="str">
            <v>SANTIZO</v>
          </cell>
          <cell r="M21">
            <v>2.8726851858664304E-2</v>
          </cell>
          <cell r="N21">
            <v>41.366666676476598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https://search-rtdc-monitor-bjffxe2xuh6vdkpspy63sjmuny.us-east-1.es.amazonaws.com/_plugin/kibana/#/discover/Steve-Slow-Train-Analysis-(2080s-and-2083s)?_g=(refreshInterval:(display:Off,section:0,value:0),time:(from:'2016-08-04 03:38:17-0600',mode:absolute,to:'2016-08-04 06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" t="str">
            <v>N</v>
          </cell>
          <cell r="X21">
            <v>1</v>
          </cell>
          <cell r="Y21">
            <v>4.4600000000000001E-2</v>
          </cell>
          <cell r="Z21">
            <v>23.3307</v>
          </cell>
          <cell r="AA21">
            <v>23.286100000000001</v>
          </cell>
          <cell r="AB21" t="e">
            <v>#N/A</v>
          </cell>
          <cell r="AC21" t="e">
            <v>#N/A</v>
          </cell>
          <cell r="AD21" t="str">
            <v>0109-04</v>
          </cell>
          <cell r="AE21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2">
          <cell r="A22" t="str">
            <v>110-04</v>
          </cell>
          <cell r="B22">
            <v>4026</v>
          </cell>
          <cell r="C22" t="str">
            <v>DE.1.0.7.0</v>
          </cell>
          <cell r="D22" t="str">
            <v>204:232978</v>
          </cell>
          <cell r="E22">
            <v>42586.22519675926</v>
          </cell>
          <cell r="F22">
            <v>42586.229525462964</v>
          </cell>
          <cell r="G22">
            <v>6</v>
          </cell>
          <cell r="H22" t="str">
            <v>204:138</v>
          </cell>
          <cell r="I22">
            <v>42586.264872685184</v>
          </cell>
          <cell r="J22">
            <v>0</v>
          </cell>
          <cell r="K22" t="str">
            <v>4025/4026</v>
          </cell>
          <cell r="L22" t="str">
            <v>SANTIZO</v>
          </cell>
          <cell r="M22">
            <v>3.534722221957054E-2</v>
          </cell>
          <cell r="N22">
            <v>50.899999996181577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https://search-rtdc-monitor-bjffxe2xuh6vdkpspy63sjmuny.us-east-1.es.amazonaws.com/_plugin/kibana/#/discover/Steve-Slow-Train-Analysis-(2080s-and-2083s)?_g=(refreshInterval:(display:Off,section:0,value:0),time:(from:'2016-08-04 04:24:17-0600',mode:absolute,to:'2016-08-04 07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2" t="str">
            <v>N</v>
          </cell>
          <cell r="X22">
            <v>1</v>
          </cell>
          <cell r="Y22">
            <v>23.297799999999999</v>
          </cell>
          <cell r="Z22">
            <v>1.38E-2</v>
          </cell>
          <cell r="AA22">
            <v>23.283999999999999</v>
          </cell>
          <cell r="AB22" t="e">
            <v>#N/A</v>
          </cell>
          <cell r="AC22" t="e">
            <v>#N/A</v>
          </cell>
          <cell r="AD22" t="str">
            <v>0110-04</v>
          </cell>
          <cell r="AE22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23">
          <cell r="A23" t="str">
            <v>111-04</v>
          </cell>
          <cell r="B23">
            <v>4020</v>
          </cell>
          <cell r="C23" t="str">
            <v>DE.1.0.7.0</v>
          </cell>
          <cell r="D23" t="str">
            <v>204:743</v>
          </cell>
          <cell r="E23">
            <v>42586.211296296293</v>
          </cell>
          <cell r="F23">
            <v>42586.212592592594</v>
          </cell>
          <cell r="G23">
            <v>1</v>
          </cell>
          <cell r="H23" t="str">
            <v>204:233321</v>
          </cell>
          <cell r="I23">
            <v>42586.242175925923</v>
          </cell>
          <cell r="J23">
            <v>1</v>
          </cell>
          <cell r="K23" t="str">
            <v>4019/4020</v>
          </cell>
          <cell r="L23" t="str">
            <v>STARKS</v>
          </cell>
          <cell r="M23">
            <v>2.958333332935581E-2</v>
          </cell>
          <cell r="N23">
            <v>42.599999994272366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https://search-rtdc-monitor-bjffxe2xuh6vdkpspy63sjmuny.us-east-1.es.amazonaws.com/_plugin/kibana/#/discover/Steve-Slow-Train-Analysis-(2080s-and-2083s)?_g=(refreshInterval:(display:Off,section:0,value:0),time:(from:'2016-08-04 04:04:16-0600',mode:absolute,to:'2016-08-04 06:48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" t="str">
            <v>N</v>
          </cell>
          <cell r="X23">
            <v>1</v>
          </cell>
          <cell r="Y23">
            <v>7.4300000000000005E-2</v>
          </cell>
          <cell r="Z23">
            <v>23.332100000000001</v>
          </cell>
          <cell r="AA23">
            <v>23.2578</v>
          </cell>
          <cell r="AB23" t="e">
            <v>#N/A</v>
          </cell>
          <cell r="AC23" t="e">
            <v>#N/A</v>
          </cell>
          <cell r="AD23" t="str">
            <v>0111-04</v>
          </cell>
          <cell r="AE23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24">
          <cell r="A24" t="str">
            <v>112-04</v>
          </cell>
          <cell r="B24">
            <v>4019</v>
          </cell>
          <cell r="C24" t="str">
            <v>DE.1.0.7.0</v>
          </cell>
          <cell r="D24" t="str">
            <v>204:233002</v>
          </cell>
          <cell r="E24">
            <v>42586.245104166665</v>
          </cell>
          <cell r="F24">
            <v>42586.246122685188</v>
          </cell>
          <cell r="G24">
            <v>1</v>
          </cell>
          <cell r="H24" t="str">
            <v>204:158</v>
          </cell>
          <cell r="I24">
            <v>42586.27616898148</v>
          </cell>
          <cell r="J24">
            <v>0</v>
          </cell>
          <cell r="K24" t="str">
            <v>4019/4020</v>
          </cell>
          <cell r="L24" t="str">
            <v>STARKS</v>
          </cell>
          <cell r="M24">
            <v>3.0046296291402541E-2</v>
          </cell>
          <cell r="N24">
            <v>43.266666659619659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https://search-rtdc-monitor-bjffxe2xuh6vdkpspy63sjmuny.us-east-1.es.amazonaws.com/_plugin/kibana/#/discover/Steve-Slow-Train-Analysis-(2080s-and-2083s)?_g=(refreshInterval:(display:Off,section:0,value:0),time:(from:'2016-08-04 04:52:57-0600',mode:absolute,to:'2016-08-04 07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" t="str">
            <v>N</v>
          </cell>
          <cell r="X24">
            <v>1</v>
          </cell>
          <cell r="Y24">
            <v>23.3002</v>
          </cell>
          <cell r="Z24">
            <v>1.5800000000000002E-2</v>
          </cell>
          <cell r="AA24">
            <v>23.284400000000002</v>
          </cell>
          <cell r="AB24" t="e">
            <v>#N/A</v>
          </cell>
          <cell r="AC24" t="e">
            <v>#N/A</v>
          </cell>
          <cell r="AD24" t="str">
            <v>0112-04</v>
          </cell>
          <cell r="AE24" t="str">
    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    </cell>
        </row>
        <row r="25">
          <cell r="A25" t="str">
            <v>113-04</v>
          </cell>
          <cell r="B25">
            <v>4031</v>
          </cell>
          <cell r="C25" t="str">
            <v>DE.1.0.7.0</v>
          </cell>
          <cell r="D25" t="str">
            <v>204:444</v>
          </cell>
          <cell r="E25">
            <v>42586.216689814813</v>
          </cell>
          <cell r="F25">
            <v>42586.217812499999</v>
          </cell>
          <cell r="G25">
            <v>1</v>
          </cell>
          <cell r="H25" t="str">
            <v>204:233291</v>
          </cell>
          <cell r="I25">
            <v>42586.246412037035</v>
          </cell>
          <cell r="J25">
            <v>0</v>
          </cell>
          <cell r="K25" t="str">
            <v>4031/4032</v>
          </cell>
          <cell r="L25" t="str">
            <v>MAELZER</v>
          </cell>
          <cell r="M25">
            <v>2.8599537035916001E-2</v>
          </cell>
          <cell r="N25">
            <v>41.183333331719041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https://search-rtdc-monitor-bjffxe2xuh6vdkpspy63sjmuny.us-east-1.es.amazonaws.com/_plugin/kibana/#/discover/Steve-Slow-Train-Analysis-(2080s-and-2083s)?_g=(refreshInterval:(display:Off,section:0,value:0),time:(from:'2016-08-04 04:12:02-0600',mode:absolute,to:'2016-08-04 06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5" t="str">
            <v>N</v>
          </cell>
          <cell r="X25">
            <v>1</v>
          </cell>
          <cell r="Y25">
            <v>4.4400000000000002E-2</v>
          </cell>
          <cell r="Z25">
            <v>23.3291</v>
          </cell>
          <cell r="AA25">
            <v>23.284700000000001</v>
          </cell>
          <cell r="AB25" t="e">
            <v>#N/A</v>
          </cell>
          <cell r="AC25" t="e">
            <v>#N/A</v>
          </cell>
          <cell r="AD25" t="str">
            <v>0113-04</v>
          </cell>
          <cell r="AE25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26">
          <cell r="A26" t="str">
            <v>114-04</v>
          </cell>
          <cell r="B26">
            <v>4032</v>
          </cell>
          <cell r="C26" t="str">
            <v>DE.1.0.7.0</v>
          </cell>
          <cell r="D26" t="str">
            <v>204:232967</v>
          </cell>
          <cell r="E26">
            <v>42586.251493055555</v>
          </cell>
          <cell r="F26">
            <v>42586.252291666664</v>
          </cell>
          <cell r="G26">
            <v>1</v>
          </cell>
          <cell r="H26" t="str">
            <v>204:145</v>
          </cell>
          <cell r="I26">
            <v>42586.287175925929</v>
          </cell>
          <cell r="J26">
            <v>0</v>
          </cell>
          <cell r="K26" t="str">
            <v>4031/4032</v>
          </cell>
          <cell r="L26" t="str">
            <v>MAELZER</v>
          </cell>
          <cell r="M26">
            <v>3.4884259264799766E-2</v>
          </cell>
          <cell r="N26">
            <v>50.233333341311663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https://search-rtdc-monitor-bjffxe2xuh6vdkpspy63sjmuny.us-east-1.es.amazonaws.com/_plugin/kibana/#/discover/Steve-Slow-Train-Analysis-(2080s-and-2083s)?_g=(refreshInterval:(display:Off,section:0,value:0),time:(from:'2016-08-04 05:02:09-0600',mode:absolute,to:'2016-08-04 07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6" t="str">
            <v>N</v>
          </cell>
          <cell r="X26">
            <v>1</v>
          </cell>
          <cell r="Y26">
            <v>23.296700000000001</v>
          </cell>
          <cell r="Z26">
            <v>1.4500000000000001E-2</v>
          </cell>
          <cell r="AA26">
            <v>23.2822</v>
          </cell>
          <cell r="AB26" t="e">
            <v>#N/A</v>
          </cell>
          <cell r="AC26" t="e">
            <v>#N/A</v>
          </cell>
          <cell r="AD26" t="str">
            <v>0114-04</v>
          </cell>
          <cell r="AE26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27">
          <cell r="A27" t="str">
            <v>115-04</v>
          </cell>
          <cell r="B27">
            <v>4027</v>
          </cell>
          <cell r="C27" t="str">
            <v>DE.1.0.7.0</v>
          </cell>
          <cell r="D27" t="str">
            <v>204:19128</v>
          </cell>
          <cell r="E27">
            <v>42586.238865740743</v>
          </cell>
          <cell r="F27">
            <v>42586.240381944444</v>
          </cell>
          <cell r="G27">
            <v>2</v>
          </cell>
          <cell r="H27" t="str">
            <v>204:233322</v>
          </cell>
          <cell r="I27">
            <v>42586.268333333333</v>
          </cell>
          <cell r="J27">
            <v>0</v>
          </cell>
          <cell r="K27" t="str">
            <v>4027/4028</v>
          </cell>
          <cell r="L27" t="str">
            <v>BRANNON</v>
          </cell>
          <cell r="M27">
            <v>2.7951388889050577E-2</v>
          </cell>
          <cell r="P27">
            <v>40.250000000232831</v>
          </cell>
          <cell r="R27" t="str">
            <v>Wi-MAX outage at DUS prevented init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https://search-rtdc-monitor-bjffxe2xuh6vdkpspy63sjmuny.us-east-1.es.amazonaws.com/_plugin/kibana/#/discover/Steve-Slow-Train-Analysis-(2080s-and-2083s)?_g=(refreshInterval:(display:Off,section:0,value:0),time:(from:'2016-08-04 04:43:58-0600',mode:absolute,to:'2016-08-04 07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7" t="str">
            <v>Y</v>
          </cell>
          <cell r="X27">
            <v>1</v>
          </cell>
          <cell r="Y27">
            <v>1.9128000000000001</v>
          </cell>
          <cell r="Z27">
            <v>23.3322</v>
          </cell>
          <cell r="AA27">
            <v>21.4194</v>
          </cell>
          <cell r="AB27" t="e">
            <v>#N/A</v>
          </cell>
          <cell r="AC27" t="e">
            <v>#N/A</v>
          </cell>
          <cell r="AD27" t="str">
            <v>0115-04</v>
          </cell>
          <cell r="AE27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28">
          <cell r="A28" t="str">
            <v>116-04</v>
          </cell>
          <cell r="B28">
            <v>4028</v>
          </cell>
          <cell r="C28" t="str">
            <v>DE.1.0.7.0</v>
          </cell>
          <cell r="D28" t="str">
            <v>204:19128</v>
          </cell>
          <cell r="E28">
            <v>42586.238865740743</v>
          </cell>
          <cell r="F28">
            <v>42586.269849537035</v>
          </cell>
          <cell r="G28">
            <v>2</v>
          </cell>
          <cell r="H28" t="str">
            <v>204:233322</v>
          </cell>
          <cell r="I28">
            <v>42586.270335648151</v>
          </cell>
          <cell r="J28">
            <v>0</v>
          </cell>
          <cell r="K28" t="str">
            <v>4027/4028</v>
          </cell>
          <cell r="L28" t="str">
            <v>CLARK</v>
          </cell>
          <cell r="M28">
            <v>4.8611111560603604E-4</v>
          </cell>
          <cell r="P28">
            <v>0.70000000647269189</v>
          </cell>
          <cell r="R28" t="str">
            <v>Onboard in-route failure</v>
          </cell>
          <cell r="S28">
            <v>0</v>
          </cell>
          <cell r="T28" t="str">
            <v>Southbound</v>
          </cell>
          <cell r="U28">
            <v>0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https://search-rtdc-monitor-bjffxe2xuh6vdkpspy63sjmuny.us-east-1.es.amazonaws.com/_plugin/kibana/#/discover/Steve-Slow-Train-Analysis-(2080s-and-2083s)?_g=(refreshInterval:(display:Off,section:0,value:0),time:(from:'2016-08-04 04:43:58-0600',mode:absolute,to:'2016-08-04 07:29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8" t="str">
            <v>Y</v>
          </cell>
          <cell r="X28">
            <v>1</v>
          </cell>
          <cell r="Y28">
            <v>23.3</v>
          </cell>
          <cell r="Z28">
            <v>23.3</v>
          </cell>
          <cell r="AA28">
            <v>0</v>
          </cell>
          <cell r="AB28" t="e">
            <v>#N/A</v>
          </cell>
          <cell r="AC28" t="e">
            <v>#N/A</v>
          </cell>
          <cell r="AD28" t="str">
            <v>0116-04</v>
          </cell>
          <cell r="AE28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29">
          <cell r="A29" t="str">
            <v>117-04</v>
          </cell>
          <cell r="B29">
            <v>4029</v>
          </cell>
          <cell r="C29" t="str">
            <v>DE.1.0.7.0</v>
          </cell>
          <cell r="D29" t="str">
            <v>204:424</v>
          </cell>
          <cell r="E29">
            <v>42586.236157407409</v>
          </cell>
          <cell r="F29">
            <v>42586.237141203703</v>
          </cell>
          <cell r="G29">
            <v>1</v>
          </cell>
          <cell r="H29" t="str">
            <v>204:233319</v>
          </cell>
          <cell r="I29">
            <v>42586.276099537034</v>
          </cell>
          <cell r="J29">
            <v>0</v>
          </cell>
          <cell r="K29" t="str">
            <v>4029/4030</v>
          </cell>
          <cell r="L29" t="str">
            <v>SPECTOR</v>
          </cell>
          <cell r="M29">
            <v>3.8958333330811001E-2</v>
          </cell>
          <cell r="N29">
            <v>56.099999996367842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https://search-rtdc-monitor-bjffxe2xuh6vdkpspy63sjmuny.us-east-1.es.amazonaws.com/_plugin/kibana/#/discover/Steve-Slow-Train-Analysis-(2080s-and-2083s)?_g=(refreshInterval:(display:Off,section:0,value:0),time:(from:'2016-08-04 04:40:04-0600',mode:absolute,to:'2016-08-04 07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23.331900000000001</v>
          </cell>
          <cell r="AA29">
            <v>23.2895</v>
          </cell>
          <cell r="AB29" t="e">
            <v>#N/A</v>
          </cell>
          <cell r="AC29" t="e">
            <v>#N/A</v>
          </cell>
          <cell r="AD29" t="str">
            <v>0117-04</v>
          </cell>
          <cell r="AE29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30">
          <cell r="A30" t="str">
            <v>118-04</v>
          </cell>
          <cell r="B30">
            <v>4030</v>
          </cell>
          <cell r="C30" t="str">
            <v>DE.1.0.7.0</v>
          </cell>
          <cell r="D30" t="str">
            <v>204:232998</v>
          </cell>
          <cell r="E30">
            <v>42586.278275462966</v>
          </cell>
          <cell r="F30">
            <v>42586.279004629629</v>
          </cell>
          <cell r="G30">
            <v>1</v>
          </cell>
          <cell r="H30" t="str">
            <v>204:138</v>
          </cell>
          <cell r="I30">
            <v>42586.307557870372</v>
          </cell>
          <cell r="J30">
            <v>0</v>
          </cell>
          <cell r="K30" t="str">
            <v>4029/4030</v>
          </cell>
          <cell r="L30" t="str">
            <v>SPECTOR</v>
          </cell>
          <cell r="M30">
            <v>2.8553240743349306E-2</v>
          </cell>
          <cell r="N30">
            <v>41.116666670423001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https://search-rtdc-monitor-bjffxe2xuh6vdkpspy63sjmuny.us-east-1.es.amazonaws.com/_plugin/kibana/#/discover/Steve-Slow-Train-Analysis-(2080s-and-2083s)?_g=(refreshInterval:(display:Off,section:0,value:0),time:(from:'2016-08-04 05:40:43-0600',mode:absolute,to:'2016-08-04 08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0" t="str">
            <v>N</v>
          </cell>
          <cell r="X30">
            <v>1</v>
          </cell>
          <cell r="Y30">
            <v>23.299800000000001</v>
          </cell>
          <cell r="Z30">
            <v>1.38E-2</v>
          </cell>
          <cell r="AA30">
            <v>23.286000000000001</v>
          </cell>
          <cell r="AB30" t="e">
            <v>#N/A</v>
          </cell>
          <cell r="AC30" t="e">
            <v>#N/A</v>
          </cell>
          <cell r="AD30" t="str">
            <v>0118-04</v>
          </cell>
          <cell r="AE30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31">
          <cell r="A31" t="str">
            <v>119-04</v>
          </cell>
          <cell r="B31">
            <v>4011</v>
          </cell>
          <cell r="C31" t="str">
            <v>DE.1.0.7.0</v>
          </cell>
          <cell r="D31" t="str">
            <v>204:699</v>
          </cell>
          <cell r="E31">
            <v>42586.247430555559</v>
          </cell>
          <cell r="F31">
            <v>42586.249097222222</v>
          </cell>
          <cell r="G31">
            <v>2</v>
          </cell>
          <cell r="H31" t="str">
            <v>204:233264</v>
          </cell>
          <cell r="I31">
            <v>42586.277673611112</v>
          </cell>
          <cell r="J31">
            <v>1</v>
          </cell>
          <cell r="K31" t="str">
            <v>4011/4012</v>
          </cell>
          <cell r="L31" t="str">
            <v>MALAVE</v>
          </cell>
          <cell r="M31">
            <v>2.8576388889632653E-2</v>
          </cell>
          <cell r="N31">
            <v>41.150000001071021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https://search-rtdc-monitor-bjffxe2xuh6vdkpspy63sjmuny.us-east-1.es.amazonaws.com/_plugin/kibana/#/discover/Steve-Slow-Train-Analysis-(2080s-and-2083s)?_g=(refreshInterval:(display:Off,section:0,value:0),time:(from:'2016-08-04 04:56:18-0600',mode:absolute,to:'2016-08-04 07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1" t="str">
            <v>N</v>
          </cell>
          <cell r="X31">
            <v>1</v>
          </cell>
          <cell r="Y31">
            <v>6.9900000000000004E-2</v>
          </cell>
          <cell r="Z31">
            <v>23.3264</v>
          </cell>
          <cell r="AA31">
            <v>23.256499999999999</v>
          </cell>
          <cell r="AB31">
            <v>155600</v>
          </cell>
          <cell r="AC31" t="str">
            <v>SIGNAL</v>
          </cell>
          <cell r="AD31" t="str">
            <v>0119-04</v>
          </cell>
          <cell r="AE31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32">
          <cell r="A32" t="str">
            <v>120-04</v>
          </cell>
          <cell r="B32">
            <v>4012</v>
          </cell>
          <cell r="C32" t="str">
            <v>DE.1.0.7.0</v>
          </cell>
          <cell r="D32" t="str">
            <v>204:232942</v>
          </cell>
          <cell r="E32">
            <v>42586.287106481483</v>
          </cell>
          <cell r="F32">
            <v>42586.288171296299</v>
          </cell>
          <cell r="G32">
            <v>1</v>
          </cell>
          <cell r="H32" t="str">
            <v>204:160</v>
          </cell>
          <cell r="I32">
            <v>42586.31690972222</v>
          </cell>
          <cell r="J32">
            <v>0</v>
          </cell>
          <cell r="K32" t="str">
            <v>4011/4012</v>
          </cell>
          <cell r="L32" t="str">
            <v>MALAVE</v>
          </cell>
          <cell r="M32">
            <v>2.8738425920892041E-2</v>
          </cell>
          <cell r="N32">
            <v>41.383333326084539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https://search-rtdc-monitor-bjffxe2xuh6vdkpspy63sjmuny.us-east-1.es.amazonaws.com/_plugin/kibana/#/discover/Steve-Slow-Train-Analysis-(2080s-and-2083s)?_g=(refreshInterval:(display:Off,section:0,value:0),time:(from:'2016-08-04 05:53:26-0600',mode:absolute,to:'2016-08-04 08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2" t="str">
            <v>N</v>
          </cell>
          <cell r="X32">
            <v>1</v>
          </cell>
          <cell r="Y32">
            <v>23.2942</v>
          </cell>
          <cell r="Z32">
            <v>1.6E-2</v>
          </cell>
          <cell r="AA32">
            <v>23.278200000000002</v>
          </cell>
          <cell r="AB32" t="e">
            <v>#N/A</v>
          </cell>
          <cell r="AC32" t="e">
            <v>#N/A</v>
          </cell>
          <cell r="AD32" t="str">
            <v>0120-04</v>
          </cell>
          <cell r="AE32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33">
          <cell r="A33" t="str">
            <v>121-04</v>
          </cell>
          <cell r="B33">
            <v>4007</v>
          </cell>
          <cell r="C33" t="str">
            <v>DE.1.0.7.0</v>
          </cell>
          <cell r="D33" t="str">
            <v>204:416</v>
          </cell>
          <cell r="E33">
            <v>42586.257962962962</v>
          </cell>
          <cell r="F33">
            <v>42586.259386574071</v>
          </cell>
          <cell r="G33">
            <v>2</v>
          </cell>
          <cell r="H33" t="str">
            <v>204:233213</v>
          </cell>
          <cell r="I33">
            <v>42586.29078703704</v>
          </cell>
          <cell r="J33">
            <v>5</v>
          </cell>
          <cell r="K33" t="str">
            <v>4007/4008</v>
          </cell>
          <cell r="L33" t="str">
            <v>STRICKLAND</v>
          </cell>
          <cell r="M33">
            <v>3.1400462969031651E-2</v>
          </cell>
          <cell r="N33">
            <v>45.216666675405577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3" t="str">
            <v>N</v>
          </cell>
          <cell r="X33">
            <v>1</v>
          </cell>
          <cell r="Y33">
            <v>4.1599999999999998E-2</v>
          </cell>
          <cell r="Z33">
            <v>23.321300000000001</v>
          </cell>
          <cell r="AA33">
            <v>23.279700000000002</v>
          </cell>
          <cell r="AB33">
            <v>230436</v>
          </cell>
          <cell r="AC33" t="str">
            <v>PERMANENT SPEED RESTRICTION</v>
          </cell>
          <cell r="AD33" t="str">
            <v>0121-04</v>
          </cell>
          <cell r="AE33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34">
          <cell r="A34" t="str">
            <v>122-04</v>
          </cell>
          <cell r="B34">
            <v>4008</v>
          </cell>
          <cell r="C34" t="str">
            <v>DE.1.0.7.0</v>
          </cell>
          <cell r="D34" t="str">
            <v>204:232906</v>
          </cell>
          <cell r="E34">
            <v>42586.295648148145</v>
          </cell>
          <cell r="F34">
            <v>42586.296585648146</v>
          </cell>
          <cell r="G34">
            <v>1</v>
          </cell>
          <cell r="H34" t="str">
            <v>204:145</v>
          </cell>
          <cell r="I34">
            <v>42586.327280092592</v>
          </cell>
          <cell r="J34">
            <v>0</v>
          </cell>
          <cell r="K34" t="str">
            <v>4007/4008</v>
          </cell>
          <cell r="L34" t="str">
            <v>STRICKLAND</v>
          </cell>
          <cell r="M34">
            <v>3.0694444445543922E-2</v>
          </cell>
          <cell r="N34">
            <v>44.200000001583248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https://search-rtdc-monitor-bjffxe2xuh6vdkpspy63sjmuny.us-east-1.es.amazonaws.com/_plugin/kibana/#/discover/Steve-Slow-Train-Analysis-(2080s-and-2083s)?_g=(refreshInterval:(display:Off,section:0,value:0),time:(from:'2016-08-04 06:05:44-0600',mode:absolute,to:'2016-08-04 08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4" t="str">
            <v>N</v>
          </cell>
          <cell r="X34">
            <v>1</v>
          </cell>
          <cell r="Y34">
            <v>23.290600000000001</v>
          </cell>
          <cell r="Z34">
            <v>1.4500000000000001E-2</v>
          </cell>
          <cell r="AA34">
            <v>23.2761</v>
          </cell>
          <cell r="AB34" t="e">
            <v>#N/A</v>
          </cell>
          <cell r="AC34" t="e">
            <v>#N/A</v>
          </cell>
          <cell r="AD34" t="str">
            <v>0122-04</v>
          </cell>
          <cell r="AE34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35">
          <cell r="A35" t="str">
            <v>123-04</v>
          </cell>
          <cell r="B35">
            <v>4025</v>
          </cell>
          <cell r="C35" t="str">
            <v>DE.1.0.7.0</v>
          </cell>
          <cell r="D35" t="str">
            <v>204:464</v>
          </cell>
          <cell r="E35">
            <v>42586.267141203702</v>
          </cell>
          <cell r="F35">
            <v>42586.268194444441</v>
          </cell>
          <cell r="G35">
            <v>1</v>
          </cell>
          <cell r="H35" t="str">
            <v>204:233309</v>
          </cell>
          <cell r="I35">
            <v>42586.298009259262</v>
          </cell>
          <cell r="J35">
            <v>0</v>
          </cell>
          <cell r="K35" t="str">
            <v>4025/4026</v>
          </cell>
          <cell r="L35" t="str">
            <v>SANTIZO</v>
          </cell>
          <cell r="M35">
            <v>2.9814814821293112E-2</v>
          </cell>
          <cell r="N35">
            <v>42.933333342662081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https://search-rtdc-monitor-bjffxe2xuh6vdkpspy63sjmuny.us-east-1.es.amazonaws.com/_plugin/kibana/#/discover/Steve-Slow-Train-Analysis-(2080s-and-2083s)?_g=(refreshInterval:(display:Off,section:0,value:0),time:(from:'2016-08-04 05:24:41-0600',mode:absolute,to:'2016-08-04 08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23.3309</v>
          </cell>
          <cell r="AA35">
            <v>23.284500000000001</v>
          </cell>
          <cell r="AB35" t="e">
            <v>#N/A</v>
          </cell>
          <cell r="AC35" t="e">
            <v>#N/A</v>
          </cell>
          <cell r="AD35" t="str">
            <v>0123-04</v>
          </cell>
          <cell r="AE3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36">
          <cell r="A36" t="str">
            <v>124-04</v>
          </cell>
          <cell r="B36">
            <v>4026</v>
          </cell>
          <cell r="C36" t="str">
            <v>DE.1.0.7.0</v>
          </cell>
          <cell r="D36" t="str">
            <v>204:232967</v>
          </cell>
          <cell r="E36">
            <v>42586.307372685187</v>
          </cell>
          <cell r="F36">
            <v>42586.310231481482</v>
          </cell>
          <cell r="G36">
            <v>4</v>
          </cell>
          <cell r="H36" t="str">
            <v>204:154</v>
          </cell>
          <cell r="I36">
            <v>42586.337870370371</v>
          </cell>
          <cell r="J36">
            <v>1</v>
          </cell>
          <cell r="K36" t="str">
            <v>4025/4026</v>
          </cell>
          <cell r="L36" t="str">
            <v>SANTIZO</v>
          </cell>
          <cell r="M36">
            <v>2.7638888888759539E-2</v>
          </cell>
          <cell r="N36">
            <v>39.799999999813735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https://search-rtdc-monitor-bjffxe2xuh6vdkpspy63sjmuny.us-east-1.es.amazonaws.com/_plugin/kibana/#/discover/Steve-Slow-Train-Analysis-(2080s-and-2083s)?_g=(refreshInterval:(display:Off,section:0,value:0),time:(from:'2016-08-04 06:22:37-0600',mode:absolute,to:'2016-08-04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6" t="str">
            <v>N</v>
          </cell>
          <cell r="X36">
            <v>1</v>
          </cell>
          <cell r="Y36">
            <v>23.296700000000001</v>
          </cell>
          <cell r="Z36">
            <v>1.54E-2</v>
          </cell>
          <cell r="AA36">
            <v>23.281300000000002</v>
          </cell>
          <cell r="AB36">
            <v>127587</v>
          </cell>
          <cell r="AC36" t="str">
            <v>SIGNAL</v>
          </cell>
          <cell r="AD36" t="str">
            <v>0124-04</v>
          </cell>
          <cell r="AE36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37">
          <cell r="A37" t="str">
            <v>125-04</v>
          </cell>
          <cell r="B37">
            <v>4020</v>
          </cell>
          <cell r="C37" t="str">
            <v>DE.1.0.7.0</v>
          </cell>
          <cell r="D37" t="str">
            <v>204:438</v>
          </cell>
          <cell r="E37">
            <v>42586.278414351851</v>
          </cell>
          <cell r="F37">
            <v>42586.279537037037</v>
          </cell>
          <cell r="G37">
            <v>1</v>
          </cell>
          <cell r="H37" t="str">
            <v>204:233361</v>
          </cell>
          <cell r="I37">
            <v>42586.307210648149</v>
          </cell>
          <cell r="J37">
            <v>1</v>
          </cell>
          <cell r="K37" t="str">
            <v>4019/4020</v>
          </cell>
          <cell r="L37" t="str">
            <v>STARKS</v>
          </cell>
          <cell r="M37">
            <v>2.7673611111822538E-2</v>
          </cell>
          <cell r="N37">
            <v>39.850000001024455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https://search-rtdc-monitor-bjffxe2xuh6vdkpspy63sjmuny.us-east-1.es.amazonaws.com/_plugin/kibana/#/discover/Steve-Slow-Train-Analysis-(2080s-and-2083s)?_g=(refreshInterval:(display:Off,section:0,value:0),time:(from:'2016-08-04 05:40:55-0600',mode:absolute,to:'2016-08-04 08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7" t="str">
            <v>N</v>
          </cell>
          <cell r="X37">
            <v>1</v>
          </cell>
          <cell r="Y37">
            <v>4.3799999999999999E-2</v>
          </cell>
          <cell r="Z37">
            <v>23.336099999999998</v>
          </cell>
          <cell r="AA37">
            <v>23.292299999999997</v>
          </cell>
          <cell r="AB37" t="e">
            <v>#N/A</v>
          </cell>
          <cell r="AC37" t="e">
            <v>#N/A</v>
          </cell>
          <cell r="AD37" t="str">
            <v>0125-04</v>
          </cell>
          <cell r="AE37" t="str">
    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    </cell>
        </row>
        <row r="38">
          <cell r="A38" t="str">
            <v>126-04</v>
          </cell>
          <cell r="B38">
            <v>4019</v>
          </cell>
          <cell r="C38" t="str">
            <v>DE.1.0.7.0</v>
          </cell>
          <cell r="D38" t="str">
            <v>204:233051</v>
          </cell>
          <cell r="E38">
            <v>42586.316979166666</v>
          </cell>
          <cell r="F38">
            <v>42586.31795138889</v>
          </cell>
          <cell r="G38">
            <v>1</v>
          </cell>
          <cell r="H38" t="str">
            <v>204:2619</v>
          </cell>
          <cell r="I38">
            <v>42586.347916666666</v>
          </cell>
          <cell r="J38">
            <v>1</v>
          </cell>
          <cell r="K38" t="str">
            <v>4019/4020</v>
          </cell>
          <cell r="L38" t="str">
            <v>STARKS</v>
          </cell>
          <cell r="M38">
            <v>2.9965277775772847E-2</v>
          </cell>
          <cell r="N38">
            <v>43.1499999971129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https://search-rtdc-monitor-bjffxe2xuh6vdkpspy63sjmuny.us-east-1.es.amazonaws.com/_plugin/kibana/#/discover/Steve-Slow-Train-Analysis-(2080s-and-2083s)?_g=(refreshInterval:(display:Off,section:0,value:0),time:(from:'2016-08-04 06:36:27-0600',mode:absolute,to:'2016-08-04 09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8" t="str">
            <v>N</v>
          </cell>
          <cell r="X38">
            <v>1</v>
          </cell>
          <cell r="Y38">
            <v>23.305099999999999</v>
          </cell>
          <cell r="Z38">
            <v>0.26190000000000002</v>
          </cell>
          <cell r="AA38">
            <v>23.043199999999999</v>
          </cell>
          <cell r="AB38">
            <v>5457</v>
          </cell>
          <cell r="AC38" t="str">
            <v>PERMANENT SPEED RESTRICTION</v>
          </cell>
          <cell r="AD38" t="str">
            <v>0126-04</v>
          </cell>
          <cell r="AE38" t="str">
    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    </cell>
        </row>
        <row r="39">
          <cell r="A39" t="str">
            <v>127-04</v>
          </cell>
          <cell r="B39">
            <v>4031</v>
          </cell>
          <cell r="C39" t="str">
            <v>DE.1.0.7.0</v>
          </cell>
          <cell r="D39" t="str">
            <v>204:438</v>
          </cell>
          <cell r="E39">
            <v>42586.289467592593</v>
          </cell>
          <cell r="F39">
            <v>42586.290393518517</v>
          </cell>
          <cell r="G39">
            <v>1</v>
          </cell>
          <cell r="H39" t="str">
            <v>204:233309</v>
          </cell>
          <cell r="I39">
            <v>42586.316759259258</v>
          </cell>
          <cell r="J39">
            <v>0</v>
          </cell>
          <cell r="K39" t="str">
            <v>4031/4032</v>
          </cell>
          <cell r="L39" t="str">
            <v>MAELZER</v>
          </cell>
          <cell r="M39">
            <v>2.6365740741312038E-2</v>
          </cell>
          <cell r="N39">
            <v>37.966666667489335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https://search-rtdc-monitor-bjffxe2xuh6vdkpspy63sjmuny.us-east-1.es.amazonaws.com/_plugin/kibana/#/discover/Steve-Slow-Train-Analysis-(2080s-and-2083s)?_g=(refreshInterval:(display:Off,section:0,value:0),time:(from:'2016-08-04 05:56:50-0600',mode:absolute,to:'2016-08-04 08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9" t="str">
            <v>N</v>
          </cell>
          <cell r="X39">
            <v>1</v>
          </cell>
          <cell r="Y39">
            <v>4.3799999999999999E-2</v>
          </cell>
          <cell r="Z39">
            <v>23.3309</v>
          </cell>
          <cell r="AA39">
            <v>23.287099999999999</v>
          </cell>
          <cell r="AB39" t="e">
            <v>#N/A</v>
          </cell>
          <cell r="AC39" t="e">
            <v>#N/A</v>
          </cell>
          <cell r="AD39" t="str">
            <v>0127-04</v>
          </cell>
          <cell r="AE39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40">
          <cell r="A40" t="str">
            <v>128-04</v>
          </cell>
          <cell r="B40">
            <v>4032</v>
          </cell>
          <cell r="C40" t="str">
            <v>DE.1.0.7.0</v>
          </cell>
          <cell r="D40" t="str">
            <v>204:232992</v>
          </cell>
          <cell r="E40">
            <v>42586.323067129626</v>
          </cell>
          <cell r="F40">
            <v>42586.323784722219</v>
          </cell>
          <cell r="G40">
            <v>1</v>
          </cell>
          <cell r="H40" t="str">
            <v>204:152</v>
          </cell>
          <cell r="I40">
            <v>42586.361562500002</v>
          </cell>
          <cell r="J40">
            <v>0</v>
          </cell>
          <cell r="K40" t="str">
            <v>4031/4032</v>
          </cell>
          <cell r="L40" t="str">
            <v>MAELZER</v>
          </cell>
          <cell r="M40">
            <v>3.7777777783048805E-2</v>
          </cell>
          <cell r="N40">
            <v>54.400000007590279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https://search-rtdc-monitor-bjffxe2xuh6vdkpspy63sjmuny.us-east-1.es.amazonaws.com/_plugin/kibana/#/discover/Steve-Slow-Train-Analysis-(2080s-and-2083s)?_g=(refreshInterval:(display:Off,section:0,value:0),time:(from:'2016-08-04 06:45:13-0600',mode:absolute,to:'2016-08-04 09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0" t="str">
            <v>N</v>
          </cell>
          <cell r="X40">
            <v>1</v>
          </cell>
          <cell r="Y40">
            <v>23.299199999999999</v>
          </cell>
          <cell r="Z40">
            <v>1.52E-2</v>
          </cell>
          <cell r="AA40">
            <v>23.283999999999999</v>
          </cell>
          <cell r="AB40" t="e">
            <v>#N/A</v>
          </cell>
          <cell r="AC40" t="e">
            <v>#N/A</v>
          </cell>
          <cell r="AD40" t="str">
            <v>0128-04</v>
          </cell>
          <cell r="AE40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41">
          <cell r="A41" t="str">
            <v>129-04</v>
          </cell>
          <cell r="B41">
            <v>4027</v>
          </cell>
          <cell r="C41" t="str">
            <v>DE.1.0.7.0</v>
          </cell>
          <cell r="D41" t="str">
            <v>204:458</v>
          </cell>
          <cell r="E41">
            <v>42586.301111111112</v>
          </cell>
          <cell r="F41">
            <v>42586.303020833337</v>
          </cell>
          <cell r="G41">
            <v>2</v>
          </cell>
          <cell r="H41" t="str">
            <v>204:233298</v>
          </cell>
          <cell r="I41">
            <v>42586.329675925925</v>
          </cell>
          <cell r="J41">
            <v>0</v>
          </cell>
          <cell r="K41" t="str">
            <v>4027/4028</v>
          </cell>
          <cell r="L41" t="str">
            <v>CLARK</v>
          </cell>
          <cell r="M41">
            <v>2.6655092588043772E-2</v>
          </cell>
          <cell r="N41">
            <v>38.383333326783031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https://search-rtdc-monitor-bjffxe2xuh6vdkpspy63sjmuny.us-east-1.es.amazonaws.com/_plugin/kibana/#/discover/Steve-Slow-Train-Analysis-(2080s-and-2083s)?_g=(refreshInterval:(display:Off,section:0,value:0),time:(from:'2016-08-04 06:13:36-0600',mode:absolute,to:'2016-08-04 08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1" t="str">
            <v>N</v>
          </cell>
          <cell r="X41">
            <v>1</v>
          </cell>
          <cell r="Y41">
            <v>4.58E-2</v>
          </cell>
          <cell r="Z41">
            <v>23.329799999999999</v>
          </cell>
          <cell r="AA41">
            <v>23.283999999999999</v>
          </cell>
          <cell r="AB41" t="e">
            <v>#N/A</v>
          </cell>
          <cell r="AC41" t="e">
            <v>#N/A</v>
          </cell>
          <cell r="AD41" t="str">
            <v>0129-04</v>
          </cell>
          <cell r="AE4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42">
          <cell r="A42" t="str">
            <v>130-04</v>
          </cell>
          <cell r="B42">
            <v>4028</v>
          </cell>
          <cell r="C42" t="str">
            <v>DE.1.0.7.0</v>
          </cell>
          <cell r="D42" t="str">
            <v>204:232993</v>
          </cell>
          <cell r="E42">
            <v>42586.336053240739</v>
          </cell>
          <cell r="F42">
            <v>42586.338148148148</v>
          </cell>
          <cell r="G42">
            <v>3</v>
          </cell>
          <cell r="H42" t="str">
            <v>204:132</v>
          </cell>
          <cell r="I42">
            <v>42586.368020833332</v>
          </cell>
          <cell r="J42">
            <v>0</v>
          </cell>
          <cell r="K42" t="str">
            <v>4027/4028</v>
          </cell>
          <cell r="L42" t="str">
            <v>CLARK</v>
          </cell>
          <cell r="M42">
            <v>2.9872685183363501E-2</v>
          </cell>
          <cell r="N42">
            <v>43.016666664043441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https://search-rtdc-monitor-bjffxe2xuh6vdkpspy63sjmuny.us-east-1.es.amazonaws.com/_plugin/kibana/#/discover/Steve-Slow-Train-Analysis-(2080s-and-2083s)?_g=(refreshInterval:(display:Off,section:0,value:0),time:(from:'2016-08-04 07:03:55-0600',mode:absolute,to:'2016-08-04 09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2" t="str">
            <v>N</v>
          </cell>
          <cell r="X42">
            <v>1</v>
          </cell>
          <cell r="Y42">
            <v>23.299299999999999</v>
          </cell>
          <cell r="Z42">
            <v>1.32E-2</v>
          </cell>
          <cell r="AA42">
            <v>23.286099999999998</v>
          </cell>
          <cell r="AB42" t="e">
            <v>#N/A</v>
          </cell>
          <cell r="AC42" t="e">
            <v>#N/A</v>
          </cell>
          <cell r="AD42" t="str">
            <v>0130-04</v>
          </cell>
          <cell r="AE42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43">
          <cell r="A43" t="str">
            <v>131-04</v>
          </cell>
          <cell r="B43">
            <v>4029</v>
          </cell>
          <cell r="C43" t="str">
            <v>DE.1.0.7.0</v>
          </cell>
          <cell r="D43" t="str">
            <v>204:449</v>
          </cell>
          <cell r="E43">
            <v>42586.309502314813</v>
          </cell>
          <cell r="F43">
            <v>42586.310416666667</v>
          </cell>
          <cell r="G43">
            <v>1</v>
          </cell>
          <cell r="H43" t="str">
            <v>204:233324</v>
          </cell>
          <cell r="I43">
            <v>42586.338506944441</v>
          </cell>
          <cell r="J43">
            <v>0</v>
          </cell>
          <cell r="K43" t="str">
            <v>4029/4030</v>
          </cell>
          <cell r="L43" t="str">
            <v>SPECTOR</v>
          </cell>
          <cell r="M43">
            <v>2.8090277774026617E-2</v>
          </cell>
          <cell r="N43">
            <v>40.449999994598329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https://search-rtdc-monitor-bjffxe2xuh6vdkpspy63sjmuny.us-east-1.es.amazonaws.com/_plugin/kibana/#/discover/Steve-Slow-Train-Analysis-(2080s-and-2083s)?_g=(refreshInterval:(display:Off,section:0,value:0),time:(from:'2016-08-04 06:25:41-0600',mode:absolute,to:'2016-08-04 09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N</v>
          </cell>
          <cell r="X43">
            <v>1</v>
          </cell>
          <cell r="Y43">
            <v>4.4900000000000002E-2</v>
          </cell>
          <cell r="Z43">
            <v>23.3324</v>
          </cell>
          <cell r="AA43">
            <v>23.287500000000001</v>
          </cell>
          <cell r="AB43" t="e">
            <v>#N/A</v>
          </cell>
          <cell r="AC43" t="e">
            <v>#N/A</v>
          </cell>
          <cell r="AD43" t="str">
            <v>0131-04</v>
          </cell>
          <cell r="AE43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44">
          <cell r="A44" t="str">
            <v>132-04</v>
          </cell>
          <cell r="B44">
            <v>4030</v>
          </cell>
          <cell r="C44" t="str">
            <v>DE.1.0.7.0</v>
          </cell>
          <cell r="D44" t="str">
            <v>204:233013</v>
          </cell>
          <cell r="E44">
            <v>42586.346018518518</v>
          </cell>
          <cell r="F44">
            <v>42586.347175925926</v>
          </cell>
          <cell r="G44">
            <v>1</v>
          </cell>
          <cell r="H44" t="str">
            <v>204:156</v>
          </cell>
          <cell r="I44">
            <v>42586.37903935185</v>
          </cell>
          <cell r="J44">
            <v>0</v>
          </cell>
          <cell r="K44" t="str">
            <v>4029/4030</v>
          </cell>
          <cell r="L44" t="str">
            <v>SPECTOR</v>
          </cell>
          <cell r="M44">
            <v>3.1863425923802424E-2</v>
          </cell>
          <cell r="N44">
            <v>45.883333330275491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https://search-rtdc-monitor-bjffxe2xuh6vdkpspy63sjmuny.us-east-1.es.amazonaws.com/_plugin/kibana/#/discover/Steve-Slow-Train-Analysis-(2080s-and-2083s)?_g=(refreshInterval:(display:Off,section:0,value:0),time:(from:'2016-08-04 07:18:16-0600',mode:absolute,to:'2016-08-04 10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23.301300000000001</v>
          </cell>
          <cell r="Z44">
            <v>1.5599999999999999E-2</v>
          </cell>
          <cell r="AA44">
            <v>23.285700000000002</v>
          </cell>
          <cell r="AB44" t="e">
            <v>#N/A</v>
          </cell>
          <cell r="AC44" t="e">
            <v>#N/A</v>
          </cell>
          <cell r="AD44" t="str">
            <v>0132-04</v>
          </cell>
          <cell r="AE44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45">
          <cell r="A45" t="str">
            <v>133-04</v>
          </cell>
          <cell r="B45">
            <v>4011</v>
          </cell>
          <cell r="C45" t="str">
            <v>DE.1.0.7.0</v>
          </cell>
          <cell r="D45" t="str">
            <v>204:462</v>
          </cell>
          <cell r="E45">
            <v>42586.321805555555</v>
          </cell>
          <cell r="F45">
            <v>42586.322650462964</v>
          </cell>
          <cell r="G45">
            <v>1</v>
          </cell>
          <cell r="H45" t="str">
            <v>204:233308</v>
          </cell>
          <cell r="I45">
            <v>42586.348483796297</v>
          </cell>
          <cell r="J45">
            <v>0</v>
          </cell>
          <cell r="K45" t="str">
            <v>4011/4012</v>
          </cell>
          <cell r="L45" t="str">
            <v>MALAVE</v>
          </cell>
          <cell r="M45">
            <v>2.5833333333139308E-2</v>
          </cell>
          <cell r="N45">
            <v>37.199999999720603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https://search-rtdc-monitor-bjffxe2xuh6vdkpspy63sjmuny.us-east-1.es.amazonaws.com/_plugin/kibana/#/discover/Steve-Slow-Train-Analysis-(2080s-and-2083s)?_g=(refreshInterval:(display:Off,section:0,value:0),time:(from:'2016-08-04 06:43:24-0600',mode:absolute,to:'2016-08-04 09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5" t="str">
            <v>N</v>
          </cell>
          <cell r="X45">
            <v>1</v>
          </cell>
          <cell r="Y45">
            <v>4.6199999999999998E-2</v>
          </cell>
          <cell r="Z45">
            <v>23.3308</v>
          </cell>
          <cell r="AA45">
            <v>23.284600000000001</v>
          </cell>
          <cell r="AB45" t="e">
            <v>#N/A</v>
          </cell>
          <cell r="AC45" t="e">
            <v>#N/A</v>
          </cell>
          <cell r="AD45" t="str">
            <v>0133-04</v>
          </cell>
          <cell r="AE4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46">
          <cell r="A46" t="str">
            <v>134-04</v>
          </cell>
          <cell r="B46">
            <v>4012</v>
          </cell>
          <cell r="C46" t="str">
            <v>DE.1.0.7.0</v>
          </cell>
          <cell r="D46" t="str">
            <v>204:233000</v>
          </cell>
          <cell r="E46">
            <v>42586.359837962962</v>
          </cell>
          <cell r="F46">
            <v>42586.362002314818</v>
          </cell>
          <cell r="G46">
            <v>3</v>
          </cell>
          <cell r="H46" t="str">
            <v>204:149</v>
          </cell>
          <cell r="I46">
            <v>42586.390324074076</v>
          </cell>
          <cell r="J46">
            <v>1</v>
          </cell>
          <cell r="K46" t="str">
            <v>4011/4012</v>
          </cell>
          <cell r="L46" t="str">
            <v>MALAVE</v>
          </cell>
          <cell r="M46">
            <v>2.8321759258687962E-2</v>
          </cell>
          <cell r="N46">
            <v>40.783333332510665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https://search-rtdc-monitor-bjffxe2xuh6vdkpspy63sjmuny.us-east-1.es.amazonaws.com/_plugin/kibana/#/discover/Steve-Slow-Train-Analysis-(2080s-and-2083s)?_g=(refreshInterval:(display:Off,section:0,value:0),time:(from:'2016-08-04 07:38:10-0600',mode:absolute,to:'2016-08-04 10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6" t="str">
            <v>N</v>
          </cell>
          <cell r="X46">
            <v>1</v>
          </cell>
          <cell r="Y46">
            <v>23.3</v>
          </cell>
          <cell r="Z46">
            <v>1.49E-2</v>
          </cell>
          <cell r="AA46">
            <v>23.2851</v>
          </cell>
          <cell r="AB46">
            <v>37462</v>
          </cell>
          <cell r="AC46" t="str">
            <v>GRADE CROSSING</v>
          </cell>
          <cell r="AD46" t="str">
            <v>0134-04</v>
          </cell>
          <cell r="AE4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47">
          <cell r="A47" t="str">
            <v>135-04</v>
          </cell>
          <cell r="B47">
            <v>4007</v>
          </cell>
          <cell r="C47" t="str">
            <v>DE.1.0.7.0</v>
          </cell>
          <cell r="D47" t="str">
            <v>204:458</v>
          </cell>
          <cell r="E47">
            <v>42586.329282407409</v>
          </cell>
          <cell r="F47">
            <v>42586.33048611111</v>
          </cell>
          <cell r="G47">
            <v>1</v>
          </cell>
          <cell r="H47" t="str">
            <v>204:233291</v>
          </cell>
          <cell r="I47">
            <v>42586.360219907408</v>
          </cell>
          <cell r="J47">
            <v>0</v>
          </cell>
          <cell r="K47" t="str">
            <v>4007/4008</v>
          </cell>
          <cell r="L47" t="str">
            <v>STRICKLAND</v>
          </cell>
          <cell r="M47">
            <v>2.973379629838746E-2</v>
          </cell>
          <cell r="N47">
            <v>42.816666669677943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https://search-rtdc-monitor-bjffxe2xuh6vdkpspy63sjmuny.us-east-1.es.amazonaws.com/_plugin/kibana/#/discover/Steve-Slow-Train-Analysis-(2080s-and-2083s)?_g=(refreshInterval:(display:Off,section:0,value:0),time:(from:'2016-08-04 06:54:10-0600',mode:absolute,to:'2016-08-04 09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7" t="str">
            <v>N</v>
          </cell>
          <cell r="X47">
            <v>1</v>
          </cell>
          <cell r="Y47">
            <v>4.58E-2</v>
          </cell>
          <cell r="Z47">
            <v>23.3291</v>
          </cell>
          <cell r="AA47">
            <v>23.283300000000001</v>
          </cell>
          <cell r="AB47" t="e">
            <v>#N/A</v>
          </cell>
          <cell r="AC47" t="e">
            <v>#N/A</v>
          </cell>
          <cell r="AD47" t="str">
            <v>0135-04</v>
          </cell>
          <cell r="AE4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48">
          <cell r="A48" t="str">
            <v>136-04</v>
          </cell>
          <cell r="B48">
            <v>4008</v>
          </cell>
          <cell r="C48" t="str">
            <v>DE.1.0.7.0</v>
          </cell>
          <cell r="D48" t="str">
            <v>204:232975</v>
          </cell>
          <cell r="E48">
            <v>42586.365543981483</v>
          </cell>
          <cell r="F48">
            <v>42586.36645833333</v>
          </cell>
          <cell r="G48">
            <v>1</v>
          </cell>
          <cell r="H48" t="str">
            <v>204:160</v>
          </cell>
          <cell r="I48">
            <v>42586.402256944442</v>
          </cell>
          <cell r="J48">
            <v>1</v>
          </cell>
          <cell r="K48" t="str">
            <v>4007/4008</v>
          </cell>
          <cell r="L48" t="str">
            <v>STRICKLAND</v>
          </cell>
          <cell r="M48">
            <v>3.5798611112113576E-2</v>
          </cell>
          <cell r="N48">
            <v>51.55000000144355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https://search-rtdc-monitor-bjffxe2xuh6vdkpspy63sjmuny.us-east-1.es.amazonaws.com/_plugin/kibana/#/discover/Steve-Slow-Train-Analysis-(2080s-and-2083s)?_g=(refreshInterval:(display:Off,section:0,value:0),time:(from:'2016-08-04 07:46:23-0600',mode:absolute,to:'2016-08-04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>
            <v>33257</v>
          </cell>
          <cell r="AC48" t="str">
            <v>GRADE CROSSING</v>
          </cell>
          <cell r="AD48" t="str">
            <v>0136-04</v>
          </cell>
          <cell r="AE4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49">
          <cell r="A49" t="str">
            <v>137-04</v>
          </cell>
          <cell r="B49">
            <v>4025</v>
          </cell>
          <cell r="C49" t="str">
            <v>DE.1.0.7.0</v>
          </cell>
          <cell r="D49" t="str">
            <v>204:458</v>
          </cell>
          <cell r="E49">
            <v>42586.340844907405</v>
          </cell>
          <cell r="F49">
            <v>42586.342199074075</v>
          </cell>
          <cell r="G49">
            <v>1</v>
          </cell>
          <cell r="H49" t="str">
            <v>204:233302</v>
          </cell>
          <cell r="I49">
            <v>42586.368854166663</v>
          </cell>
          <cell r="J49">
            <v>0</v>
          </cell>
          <cell r="K49" t="str">
            <v>4025/4026</v>
          </cell>
          <cell r="L49" t="str">
            <v>SANTIZO</v>
          </cell>
          <cell r="M49">
            <v>2.6655092588043772E-2</v>
          </cell>
          <cell r="N49">
            <v>38.383333326783031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https://search-rtdc-monitor-bjffxe2xuh6vdkpspy63sjmuny.us-east-1.es.amazonaws.com/_plugin/kibana/#/discover/Steve-Slow-Train-Analysis-(2080s-and-2083s)?_g=(refreshInterval:(display:Off,section:0,value:0),time:(from:'2016-08-04 07:10:49-0600',mode:absolute,to:'2016-08-04 09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9" t="str">
            <v>N</v>
          </cell>
          <cell r="X49">
            <v>1</v>
          </cell>
          <cell r="Y49">
            <v>4.58E-2</v>
          </cell>
          <cell r="Z49">
            <v>23.330200000000001</v>
          </cell>
          <cell r="AA49">
            <v>23.284400000000002</v>
          </cell>
          <cell r="AB49" t="e">
            <v>#N/A</v>
          </cell>
          <cell r="AC49" t="e">
            <v>#N/A</v>
          </cell>
          <cell r="AD49" t="str">
            <v>0137-04</v>
          </cell>
          <cell r="AE49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50">
          <cell r="A50" t="str">
            <v>138-04</v>
          </cell>
          <cell r="B50">
            <v>4026</v>
          </cell>
          <cell r="C50" t="str">
            <v>DE.1.0.7.0</v>
          </cell>
          <cell r="D50" t="str">
            <v>204:232994</v>
          </cell>
          <cell r="E50">
            <v>42586.370451388888</v>
          </cell>
          <cell r="F50">
            <v>42586.371215277781</v>
          </cell>
          <cell r="G50">
            <v>1</v>
          </cell>
          <cell r="H50" t="str">
            <v>204:145</v>
          </cell>
          <cell r="I50">
            <v>42586.408900462964</v>
          </cell>
          <cell r="J50">
            <v>0</v>
          </cell>
          <cell r="K50" t="str">
            <v>4025/4026</v>
          </cell>
          <cell r="L50" t="str">
            <v>SANTIZO</v>
          </cell>
          <cell r="M50">
            <v>3.7685185183363501E-2</v>
          </cell>
          <cell r="N50">
            <v>54.266666664043441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https://search-rtdc-monitor-bjffxe2xuh6vdkpspy63sjmuny.us-east-1.es.amazonaws.com/_plugin/kibana/#/discover/Steve-Slow-Train-Analysis-(2080s-and-2083s)?_g=(refreshInterval:(display:Off,section:0,value:0),time:(from:'2016-08-04 07:53:27-0600',mode:absolute,to:'2016-08-04 10:48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0" t="str">
            <v>N</v>
          </cell>
          <cell r="X50">
            <v>1</v>
          </cell>
          <cell r="Y50">
            <v>23.299399999999999</v>
          </cell>
          <cell r="Z50">
            <v>1.4500000000000001E-2</v>
          </cell>
          <cell r="AA50">
            <v>23.284899999999997</v>
          </cell>
          <cell r="AB50" t="e">
            <v>#N/A</v>
          </cell>
          <cell r="AC50" t="e">
            <v>#N/A</v>
          </cell>
          <cell r="AD50" t="str">
            <v>0138-04</v>
          </cell>
          <cell r="AE50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51">
          <cell r="A51" t="str">
            <v>139-04</v>
          </cell>
          <cell r="B51">
            <v>4038</v>
          </cell>
          <cell r="C51" t="str">
            <v>DE.1.0.7.0</v>
          </cell>
          <cell r="D51" t="str">
            <v>204:451</v>
          </cell>
          <cell r="E51">
            <v>42586.354097222225</v>
          </cell>
          <cell r="F51">
            <v>42586.355416666665</v>
          </cell>
          <cell r="G51">
            <v>1</v>
          </cell>
          <cell r="H51" t="str">
            <v>204:233297</v>
          </cell>
          <cell r="I51">
            <v>42586.38208333333</v>
          </cell>
          <cell r="J51">
            <v>1</v>
          </cell>
          <cell r="K51" t="str">
            <v>4037/4038</v>
          </cell>
          <cell r="L51" t="str">
            <v>STARKS</v>
          </cell>
          <cell r="M51">
            <v>2.6666666664823424E-2</v>
          </cell>
          <cell r="N51">
            <v>38.399999997345731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https://search-rtdc-monitor-bjffxe2xuh6vdkpspy63sjmuny.us-east-1.es.amazonaws.com/_plugin/kibana/#/discover/Steve-Slow-Train-Analysis-(2080s-and-2083s)?_g=(refreshInterval:(display:Off,section:0,value:0),time:(from:'2016-08-04 07:29:54-0600',mode:absolute,to:'2016-08-04 10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4.5100000000000001E-2</v>
          </cell>
          <cell r="Z51">
            <v>23.329699999999999</v>
          </cell>
          <cell r="AA51">
            <v>23.284599999999998</v>
          </cell>
          <cell r="AB51">
            <v>224231</v>
          </cell>
          <cell r="AC51" t="str">
            <v>SIGNAL</v>
          </cell>
          <cell r="AD51" t="str">
            <v>0139-04</v>
          </cell>
          <cell r="AE5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52">
          <cell r="A52" t="str">
            <v>140-04</v>
          </cell>
          <cell r="B52">
            <v>4037</v>
          </cell>
          <cell r="C52" t="str">
            <v>DE.1.0.7.0</v>
          </cell>
          <cell r="D52" t="str">
            <v>204:232980</v>
          </cell>
          <cell r="E52">
            <v>42586.39162037037</v>
          </cell>
          <cell r="F52">
            <v>42586.392824074072</v>
          </cell>
          <cell r="G52">
            <v>1</v>
          </cell>
          <cell r="H52" t="str">
            <v>204:149</v>
          </cell>
          <cell r="I52">
            <v>42586.421226851853</v>
          </cell>
          <cell r="J52">
            <v>1</v>
          </cell>
          <cell r="K52" t="str">
            <v>4037/4038</v>
          </cell>
          <cell r="L52" t="str">
            <v>STARKS</v>
          </cell>
          <cell r="M52">
            <v>2.8402777781593613E-2</v>
          </cell>
          <cell r="N52">
            <v>40.900000005494803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https://search-rtdc-monitor-bjffxe2xuh6vdkpspy63sjmuny.us-east-1.es.amazonaws.com/_plugin/kibana/#/discover/Steve-Slow-Train-Analysis-(2080s-and-2083s)?_g=(refreshInterval:(display:Off,section:0,value:0),time:(from:'2016-08-04 08:23:56-0600',mode:absolute,to:'2016-08-04 11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23.297999999999998</v>
          </cell>
          <cell r="Z52">
            <v>1.49E-2</v>
          </cell>
          <cell r="AA52">
            <v>23.283099999999997</v>
          </cell>
          <cell r="AB52">
            <v>30562</v>
          </cell>
          <cell r="AC52" t="str">
            <v>PERMANENT SPEED RESTRICTION</v>
          </cell>
          <cell r="AD52" t="str">
            <v>0140-04</v>
          </cell>
          <cell r="AE5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53">
          <cell r="A53" t="str">
            <v>141-04</v>
          </cell>
          <cell r="B53">
            <v>4031</v>
          </cell>
          <cell r="C53" t="str">
            <v>DE.1.0.7.0</v>
          </cell>
          <cell r="D53" t="str">
            <v>204:455</v>
          </cell>
          <cell r="E53">
            <v>42586.363530092596</v>
          </cell>
          <cell r="F53">
            <v>42586.364479166667</v>
          </cell>
          <cell r="G53">
            <v>1</v>
          </cell>
          <cell r="H53" t="str">
            <v>204:223985</v>
          </cell>
          <cell r="I53">
            <v>42586.388425925928</v>
          </cell>
          <cell r="J53">
            <v>1</v>
          </cell>
          <cell r="K53" t="str">
            <v>4031/4032</v>
          </cell>
          <cell r="L53" t="str">
            <v>MAELZER</v>
          </cell>
          <cell r="M53">
            <v>2.3946759261889383E-2</v>
          </cell>
          <cell r="P53">
            <v>34.483333337120712</v>
          </cell>
          <cell r="R53" t="str">
            <v>Wi-MAX outage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https://search-rtdc-monitor-bjffxe2xuh6vdkpspy63sjmuny.us-east-1.es.amazonaws.com/_plugin/kibana/#/discover/Steve-Slow-Train-Analysis-(2080s-and-2083s)?_g=(refreshInterval:(display:Off,section:0,value:0),time:(from:'2016-08-04 07:43:29-0600',mode:absolute,to:'2016-08-04 10:19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53" t="str">
            <v>Y</v>
          </cell>
          <cell r="X53">
            <v>1</v>
          </cell>
          <cell r="Y53">
            <v>4.5499999999999999E-2</v>
          </cell>
          <cell r="Z53">
            <v>22.398499999999999</v>
          </cell>
          <cell r="AA53">
            <v>22.352999999999998</v>
          </cell>
          <cell r="AB53">
            <v>224231</v>
          </cell>
          <cell r="AC53" t="str">
            <v>SIGNAL</v>
          </cell>
          <cell r="AD53" t="str">
            <v>0141-04</v>
          </cell>
          <cell r="AE53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54">
          <cell r="A54" t="str">
            <v>142-04</v>
          </cell>
          <cell r="B54">
            <v>4032</v>
          </cell>
          <cell r="C54" t="str">
            <v>DE.1.0.7.0</v>
          </cell>
          <cell r="D54" t="str">
            <v>204:232981</v>
          </cell>
          <cell r="E54">
            <v>42586.399606481478</v>
          </cell>
          <cell r="F54">
            <v>42586.400312500002</v>
          </cell>
          <cell r="G54">
            <v>1</v>
          </cell>
          <cell r="H54" t="str">
            <v>204:138</v>
          </cell>
          <cell r="I54">
            <v>42586.429837962962</v>
          </cell>
          <cell r="J54">
            <v>0</v>
          </cell>
          <cell r="K54" t="str">
            <v>4031/4032</v>
          </cell>
          <cell r="L54" t="str">
            <v>MAELZER</v>
          </cell>
          <cell r="M54">
            <v>2.9525462960009463E-2</v>
          </cell>
          <cell r="N54">
            <v>42.516666662413627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https://search-rtdc-monitor-bjffxe2xuh6vdkpspy63sjmuny.us-east-1.es.amazonaws.com/_plugin/kibana/#/discover/Steve-Slow-Train-Analysis-(2080s-and-2083s)?_g=(refreshInterval:(display:Off,section:0,value:0),time:(from:'2016-08-04 08:35:26-0600',mode:absolute,to:'2016-08-04 11:18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54" t="str">
            <v>N</v>
          </cell>
          <cell r="X54">
            <v>1</v>
          </cell>
          <cell r="Y54">
            <v>23.298100000000002</v>
          </cell>
          <cell r="Z54">
            <v>1.38E-2</v>
          </cell>
          <cell r="AA54">
            <v>23.284300000000002</v>
          </cell>
          <cell r="AB54" t="e">
            <v>#N/A</v>
          </cell>
          <cell r="AC54" t="e">
            <v>#N/A</v>
          </cell>
          <cell r="AD54" t="str">
            <v>0142-04</v>
          </cell>
          <cell r="AE5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55">
          <cell r="A55" t="str">
            <v>143-04</v>
          </cell>
          <cell r="B55">
            <v>4027</v>
          </cell>
          <cell r="C55" t="str">
            <v>DE.1.0.7.0</v>
          </cell>
          <cell r="D55" t="str">
            <v>204:449</v>
          </cell>
          <cell r="E55">
            <v>42586.370787037034</v>
          </cell>
          <cell r="F55">
            <v>42586.372210648151</v>
          </cell>
          <cell r="G55">
            <v>2</v>
          </cell>
          <cell r="H55" t="str">
            <v>204:233301</v>
          </cell>
          <cell r="I55">
            <v>42586.400324074071</v>
          </cell>
          <cell r="J55">
            <v>0</v>
          </cell>
          <cell r="K55" t="str">
            <v>4027/4028</v>
          </cell>
          <cell r="L55" t="str">
            <v>CLARK</v>
          </cell>
          <cell r="M55">
            <v>2.8113425920309965E-2</v>
          </cell>
          <cell r="N55">
            <v>40.483333325246349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https://search-rtdc-monitor-bjffxe2xuh6vdkpspy63sjmuny.us-east-1.es.amazonaws.com/_plugin/kibana/#/discover/Steve-Slow-Train-Analysis-(2080s-and-2083s)?_g=(refreshInterval:(display:Off,section:0,value:0),time:(from:'2016-08-04 07:53:56-0600',mode:absolute,to:'2016-08-04 10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5" t="str">
            <v>N</v>
          </cell>
          <cell r="X55">
            <v>1</v>
          </cell>
          <cell r="Y55">
            <v>4.4900000000000002E-2</v>
          </cell>
          <cell r="Z55">
            <v>23.330100000000002</v>
          </cell>
          <cell r="AA55">
            <v>23.285200000000003</v>
          </cell>
          <cell r="AB55" t="e">
            <v>#N/A</v>
          </cell>
          <cell r="AC55" t="e">
            <v>#N/A</v>
          </cell>
          <cell r="AD55" t="str">
            <v>0143-04</v>
          </cell>
          <cell r="AE5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56">
          <cell r="A56" t="str">
            <v>144-04</v>
          </cell>
          <cell r="B56">
            <v>4028</v>
          </cell>
          <cell r="C56" t="str">
            <v>DE.1.0.7.0</v>
          </cell>
          <cell r="D56" t="str">
            <v>204:232994</v>
          </cell>
          <cell r="E56">
            <v>42586.410474537035</v>
          </cell>
          <cell r="F56">
            <v>42586.411574074074</v>
          </cell>
          <cell r="G56">
            <v>1</v>
          </cell>
          <cell r="H56" t="str">
            <v>204:145</v>
          </cell>
          <cell r="I56">
            <v>42586.440370370372</v>
          </cell>
          <cell r="J56">
            <v>0</v>
          </cell>
          <cell r="K56" t="str">
            <v>4027/4028</v>
          </cell>
          <cell r="L56" t="str">
            <v>CLARK</v>
          </cell>
          <cell r="M56">
            <v>2.8796296297514345E-2</v>
          </cell>
          <cell r="N56">
            <v>41.466666668420658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https://search-rtdc-monitor-bjffxe2xuh6vdkpspy63sjmuny.us-east-1.es.amazonaws.com/_plugin/kibana/#/discover/Steve-Slow-Train-Analysis-(2080s-and-2083s)?_g=(refreshInterval:(display:Off,section:0,value:0),time:(from:'2016-08-04 08:51:05-0600',mode:absolute,to:'2016-08-04 11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6" t="str">
            <v>N</v>
          </cell>
          <cell r="X56">
            <v>1</v>
          </cell>
          <cell r="Y56">
            <v>23.299399999999999</v>
          </cell>
          <cell r="Z56">
            <v>1.4500000000000001E-2</v>
          </cell>
          <cell r="AA56">
            <v>23.284899999999997</v>
          </cell>
          <cell r="AB56" t="e">
            <v>#N/A</v>
          </cell>
          <cell r="AC56" t="e">
            <v>#N/A</v>
          </cell>
          <cell r="AD56" t="str">
            <v>0144-04</v>
          </cell>
          <cell r="AE5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57">
          <cell r="A57" t="str">
            <v>145-04</v>
          </cell>
          <cell r="B57">
            <v>4029</v>
          </cell>
          <cell r="C57" t="str">
            <v>DE.1.0.7.0</v>
          </cell>
          <cell r="D57" t="str">
            <v>204:442</v>
          </cell>
          <cell r="E57">
            <v>42586.381643518522</v>
          </cell>
          <cell r="F57">
            <v>42586.382372685184</v>
          </cell>
          <cell r="G57">
            <v>1</v>
          </cell>
          <cell r="H57" t="str">
            <v>204:233315</v>
          </cell>
          <cell r="I57">
            <v>42586.411805555559</v>
          </cell>
          <cell r="J57">
            <v>0</v>
          </cell>
          <cell r="K57" t="str">
            <v>4029/4030</v>
          </cell>
          <cell r="L57" t="str">
            <v>SPECTOR</v>
          </cell>
          <cell r="M57">
            <v>2.9432870374876074E-2</v>
          </cell>
          <cell r="N57">
            <v>42.383333339821547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https://search-rtdc-monitor-bjffxe2xuh6vdkpspy63sjmuny.us-east-1.es.amazonaws.com/_plugin/kibana/#/discover/Steve-Slow-Train-Analysis-(2080s-and-2083s)?_g=(refreshInterval:(display:Off,section:0,value:0),time:(from:'2016-08-04 08:09:34-0600',mode:absolute,to:'2016-08-04 10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4.4200000000000003E-2</v>
          </cell>
          <cell r="Z57">
            <v>23.331499999999998</v>
          </cell>
          <cell r="AA57">
            <v>23.287299999999998</v>
          </cell>
          <cell r="AB57" t="e">
            <v>#N/A</v>
          </cell>
          <cell r="AC57" t="e">
            <v>#N/A</v>
          </cell>
          <cell r="AD57" t="str">
            <v>0145-04</v>
          </cell>
          <cell r="AE5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58">
          <cell r="A58" t="str">
            <v>146-04</v>
          </cell>
          <cell r="B58">
            <v>4030</v>
          </cell>
          <cell r="C58" t="str">
            <v>DE.1.0.7.0</v>
          </cell>
          <cell r="D58" t="str">
            <v>204:233000</v>
          </cell>
          <cell r="E58">
            <v>42586.418032407404</v>
          </cell>
          <cell r="F58">
            <v>42586.4221875</v>
          </cell>
          <cell r="G58">
            <v>5</v>
          </cell>
          <cell r="H58" t="str">
            <v>204:150</v>
          </cell>
          <cell r="I58">
            <v>42586.451562499999</v>
          </cell>
          <cell r="J58">
            <v>0</v>
          </cell>
          <cell r="K58" t="str">
            <v>4029/4030</v>
          </cell>
          <cell r="L58" t="str">
            <v>SPECTOR</v>
          </cell>
          <cell r="M58">
            <v>2.937499999825377E-2</v>
          </cell>
          <cell r="N58">
            <v>42.299999997485429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https://search-rtdc-monitor-bjffxe2xuh6vdkpspy63sjmuny.us-east-1.es.amazonaws.com/_plugin/kibana/#/discover/Steve-Slow-Train-Analysis-(2080s-and-2083s)?_g=(refreshInterval:(display:Off,section:0,value:0),time:(from:'2016-08-04 09:01:58-0600',mode:absolute,to:'2016-08-04 11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23.3</v>
          </cell>
          <cell r="Z58">
            <v>1.4999999999999999E-2</v>
          </cell>
          <cell r="AA58">
            <v>23.285</v>
          </cell>
          <cell r="AB58" t="e">
            <v>#N/A</v>
          </cell>
          <cell r="AC58" t="e">
            <v>#N/A</v>
          </cell>
          <cell r="AD58" t="str">
            <v>0146-04</v>
          </cell>
          <cell r="AE58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59">
          <cell r="A59" t="str">
            <v>147-04</v>
          </cell>
          <cell r="B59">
            <v>4011</v>
          </cell>
          <cell r="C59" t="str">
            <v>DE.1.0.7.0</v>
          </cell>
          <cell r="D59" t="str">
            <v>204:460</v>
          </cell>
          <cell r="E59">
            <v>42586.394432870373</v>
          </cell>
          <cell r="F59">
            <v>42586.395254629628</v>
          </cell>
          <cell r="G59">
            <v>1</v>
          </cell>
          <cell r="H59" t="str">
            <v>204:233291</v>
          </cell>
          <cell r="I59">
            <v>42586.421724537038</v>
          </cell>
          <cell r="J59">
            <v>0</v>
          </cell>
          <cell r="K59" t="str">
            <v>4011/4012</v>
          </cell>
          <cell r="L59" t="str">
            <v>MALAVE</v>
          </cell>
          <cell r="M59">
            <v>2.6469907410501037E-2</v>
          </cell>
          <cell r="N59">
            <v>38.116666671121493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https://search-rtdc-monitor-bjffxe2xuh6vdkpspy63sjmuny.us-east-1.es.amazonaws.com/_plugin/kibana/#/discover/Steve-Slow-Train-Analysis-(2080s-and-2083s)?_g=(refreshInterval:(display:Off,section:0,value:0),time:(from:'2016-08-04 08:27:59-0600',mode:absolute,to:'2016-08-04 11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23.3291</v>
          </cell>
          <cell r="AA59">
            <v>23.283100000000001</v>
          </cell>
          <cell r="AB59" t="e">
            <v>#N/A</v>
          </cell>
          <cell r="AC59" t="e">
            <v>#N/A</v>
          </cell>
          <cell r="AD59" t="str">
            <v>0147-04</v>
          </cell>
          <cell r="AE59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60">
          <cell r="A60" t="str">
            <v>148-04</v>
          </cell>
          <cell r="B60">
            <v>4012</v>
          </cell>
          <cell r="C60" t="str">
            <v>DE.1.0.7.0</v>
          </cell>
          <cell r="D60" t="str">
            <v>204:232961</v>
          </cell>
          <cell r="E60">
            <v>42586.433344907404</v>
          </cell>
          <cell r="F60">
            <v>42586.434861111113</v>
          </cell>
          <cell r="G60">
            <v>2</v>
          </cell>
          <cell r="H60" t="str">
            <v>204:181</v>
          </cell>
          <cell r="I60">
            <v>42586.462696759256</v>
          </cell>
          <cell r="J60">
            <v>2</v>
          </cell>
          <cell r="K60" t="str">
            <v>4011/4012</v>
          </cell>
          <cell r="L60" t="str">
            <v>MALAVE</v>
          </cell>
          <cell r="M60">
            <v>2.7835648143081926E-2</v>
          </cell>
          <cell r="N60">
            <v>40.083333326037973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https://search-rtdc-monitor-bjffxe2xuh6vdkpspy63sjmuny.us-east-1.es.amazonaws.com/_plugin/kibana/#/discover/Steve-Slow-Train-Analysis-(2080s-and-2083s)?_g=(refreshInterval:(display:Off,section:0,value:0),time:(from:'2016-08-04 09:24:01-0600',mode:absolute,to:'2016-08-04 12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0" t="str">
            <v>N</v>
          </cell>
          <cell r="X60">
            <v>1</v>
          </cell>
          <cell r="Y60">
            <v>23.296099999999999</v>
          </cell>
          <cell r="Z60">
            <v>1.8100000000000002E-2</v>
          </cell>
          <cell r="AA60">
            <v>23.277999999999999</v>
          </cell>
          <cell r="AB60" t="e">
            <v>#N/A</v>
          </cell>
          <cell r="AC60" t="e">
            <v>#N/A</v>
          </cell>
          <cell r="AD60" t="str">
            <v>0148-04</v>
          </cell>
          <cell r="AE60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61">
          <cell r="A61" t="str">
            <v>149-04</v>
          </cell>
          <cell r="B61">
            <v>4007</v>
          </cell>
          <cell r="C61" t="str">
            <v>DE.1.0.7.0</v>
          </cell>
          <cell r="D61" t="str">
            <v>204:464</v>
          </cell>
          <cell r="E61">
            <v>42586.404097222221</v>
          </cell>
          <cell r="F61">
            <v>42586.405046296299</v>
          </cell>
          <cell r="G61">
            <v>1</v>
          </cell>
          <cell r="H61" t="str">
            <v>204:233306</v>
          </cell>
          <cell r="I61">
            <v>42586.433541666665</v>
          </cell>
          <cell r="J61">
            <v>1</v>
          </cell>
          <cell r="K61" t="str">
            <v>4007/4008</v>
          </cell>
          <cell r="L61" t="str">
            <v>STRICKLAND</v>
          </cell>
          <cell r="M61">
            <v>2.8495370366727002E-2</v>
          </cell>
          <cell r="N61">
            <v>41.033333328086883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https://search-rtdc-monitor-bjffxe2xuh6vdkpspy63sjmuny.us-east-1.es.amazonaws.com/_plugin/kibana/#/discover/Steve-Slow-Train-Analysis-(2080s-and-2083s)?_g=(refreshInterval:(display:Off,section:0,value:0),time:(from:'2016-08-04 08:41:54-0600',mode:absolute,to:'2016-08-04 11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>
            <v>230436</v>
          </cell>
          <cell r="AC61" t="str">
            <v>PERMANENT SPEED RESTRICTION</v>
          </cell>
          <cell r="AD61" t="str">
            <v>0149-04</v>
          </cell>
          <cell r="AE61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62">
          <cell r="A62" t="str">
            <v>150-04</v>
          </cell>
          <cell r="B62">
            <v>4008</v>
          </cell>
          <cell r="C62" t="str">
            <v>DE.1.0.7.0</v>
          </cell>
          <cell r="D62" t="str">
            <v>204:232985</v>
          </cell>
          <cell r="E62">
            <v>42586.440196759257</v>
          </cell>
          <cell r="F62">
            <v>42586.441145833334</v>
          </cell>
          <cell r="G62">
            <v>1</v>
          </cell>
          <cell r="H62" t="str">
            <v>204:143</v>
          </cell>
          <cell r="I62">
            <v>42586.472870370373</v>
          </cell>
          <cell r="J62">
            <v>2</v>
          </cell>
          <cell r="K62" t="str">
            <v>4007/4008</v>
          </cell>
          <cell r="L62" t="str">
            <v>STRICKLAND</v>
          </cell>
          <cell r="M62">
            <v>3.1724537038826384E-2</v>
          </cell>
          <cell r="N62">
            <v>45.683333335909992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https://search-rtdc-monitor-bjffxe2xuh6vdkpspy63sjmuny.us-east-1.es.amazonaws.com/_plugin/kibana/#/discover/Steve-Slow-Train-Analysis-(2080s-and-2083s)?_g=(refreshInterval:(display:Off,section:0,value:0),time:(from:'2016-08-04 09:33:53-0600',mode:absolute,to:'2016-08-04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2" t="str">
            <v>N</v>
          </cell>
          <cell r="X62">
            <v>1</v>
          </cell>
          <cell r="Y62">
            <v>23.298500000000001</v>
          </cell>
          <cell r="Z62">
            <v>1.43E-2</v>
          </cell>
          <cell r="AA62">
            <v>23.284200000000002</v>
          </cell>
          <cell r="AB62">
            <v>183829</v>
          </cell>
          <cell r="AC62" t="str">
            <v>PERMANENT SPEED RESTRICTION</v>
          </cell>
          <cell r="AD62" t="str">
            <v>0150-04</v>
          </cell>
          <cell r="AE62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63">
          <cell r="A63" t="str">
            <v>151-04</v>
          </cell>
          <cell r="B63">
            <v>4025</v>
          </cell>
          <cell r="C63" t="str">
            <v>DE.1.0.7.0</v>
          </cell>
          <cell r="D63" t="str">
            <v>204:457</v>
          </cell>
          <cell r="E63">
            <v>42586.413124999999</v>
          </cell>
          <cell r="F63">
            <v>42586.414074074077</v>
          </cell>
          <cell r="G63">
            <v>1</v>
          </cell>
          <cell r="H63" t="str">
            <v>204:233293</v>
          </cell>
          <cell r="I63">
            <v>42586.441655092596</v>
          </cell>
          <cell r="J63">
            <v>0</v>
          </cell>
          <cell r="K63" t="str">
            <v>4025/4026</v>
          </cell>
          <cell r="L63" t="str">
            <v>SANTIZO</v>
          </cell>
          <cell r="M63">
            <v>2.7581018519413192E-2</v>
          </cell>
          <cell r="N63">
            <v>39.716666667954996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https://search-rtdc-monitor-bjffxe2xuh6vdkpspy63sjmuny.us-east-1.es.amazonaws.com/_plugin/kibana/#/discover/Steve-Slow-Train-Analysis-(2080s-and-2083s)?_g=(refreshInterval:(display:Off,section:0,value:0),time:(from:'2016-08-04 08:54:54-0600',mode:absolute,to:'2016-08-04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3" t="str">
            <v>N</v>
          </cell>
          <cell r="X63">
            <v>1</v>
          </cell>
          <cell r="Y63">
            <v>4.5699999999999998E-2</v>
          </cell>
          <cell r="Z63">
            <v>23.3293</v>
          </cell>
          <cell r="AA63">
            <v>23.2836</v>
          </cell>
          <cell r="AB63" t="e">
            <v>#N/A</v>
          </cell>
          <cell r="AC63" t="e">
            <v>#N/A</v>
          </cell>
          <cell r="AD63" t="str">
            <v>0151-04</v>
          </cell>
          <cell r="AE63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64">
          <cell r="A64" t="str">
            <v>152-04</v>
          </cell>
          <cell r="B64">
            <v>4026</v>
          </cell>
          <cell r="C64" t="str">
            <v>DE.1.0.7.0</v>
          </cell>
          <cell r="D64" t="str">
            <v>204:232973</v>
          </cell>
          <cell r="E64">
            <v>42586.443379629629</v>
          </cell>
          <cell r="F64">
            <v>42586.444050925929</v>
          </cell>
          <cell r="G64">
            <v>0</v>
          </cell>
          <cell r="H64" t="str">
            <v>204:149</v>
          </cell>
          <cell r="I64">
            <v>42586.484120370369</v>
          </cell>
          <cell r="J64">
            <v>0</v>
          </cell>
          <cell r="K64" t="str">
            <v>4025/4026</v>
          </cell>
          <cell r="L64" t="str">
            <v>SANTIZO</v>
          </cell>
          <cell r="M64">
            <v>4.0069444439723156E-2</v>
          </cell>
          <cell r="N64">
            <v>57.699999993201345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https://search-rtdc-monitor-bjffxe2xuh6vdkpspy63sjmuny.us-east-1.es.amazonaws.com/_plugin/kibana/#/discover/Steve-Slow-Train-Analysis-(2080s-and-2083s)?_g=(refreshInterval:(display:Off,section:0,value:0),time:(from:'2016-08-04 09:38:28-0600',mode:absolute,to:'2016-08-04 12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4" t="str">
            <v>N</v>
          </cell>
          <cell r="X64">
            <v>1</v>
          </cell>
          <cell r="Y64">
            <v>23.2973</v>
          </cell>
          <cell r="Z64">
            <v>1.49E-2</v>
          </cell>
          <cell r="AA64">
            <v>23.282399999999999</v>
          </cell>
          <cell r="AB64" t="e">
            <v>#N/A</v>
          </cell>
          <cell r="AC64" t="e">
            <v>#N/A</v>
          </cell>
          <cell r="AD64" t="str">
            <v>0152-04</v>
          </cell>
          <cell r="AE64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65">
          <cell r="A65" t="str">
            <v>153-04</v>
          </cell>
          <cell r="B65">
            <v>4038</v>
          </cell>
          <cell r="C65" t="str">
            <v>DE.1.0.7.0</v>
          </cell>
          <cell r="D65" t="str">
            <v>204:473</v>
          </cell>
          <cell r="E65">
            <v>42586.423784722225</v>
          </cell>
          <cell r="F65">
            <v>42586.424490740741</v>
          </cell>
          <cell r="G65">
            <v>1</v>
          </cell>
          <cell r="H65" t="str">
            <v>204:233287</v>
          </cell>
          <cell r="I65">
            <v>42586.45239583333</v>
          </cell>
          <cell r="J65">
            <v>0</v>
          </cell>
          <cell r="K65" t="str">
            <v>4037/4038</v>
          </cell>
          <cell r="L65" t="str">
            <v>STARKS</v>
          </cell>
          <cell r="M65">
            <v>2.7905092589207925E-2</v>
          </cell>
          <cell r="N65">
            <v>40.183333328459412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https://search-rtdc-monitor-bjffxe2xuh6vdkpspy63sjmuny.us-east-1.es.amazonaws.com/_plugin/kibana/#/discover/Steve-Slow-Train-Analysis-(2080s-and-2083s)?_g=(refreshInterval:(display:Off,section:0,value:0),time:(from:'2016-08-04 09:10:15-0600',mode:absolute,to:'2016-08-04 11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4.7300000000000002E-2</v>
          </cell>
          <cell r="Z65">
            <v>23.328700000000001</v>
          </cell>
          <cell r="AA65">
            <v>23.281400000000001</v>
          </cell>
          <cell r="AB65" t="e">
            <v>#N/A</v>
          </cell>
          <cell r="AC65" t="e">
            <v>#N/A</v>
          </cell>
          <cell r="AD65" t="str">
            <v>0153-04</v>
          </cell>
          <cell r="AE65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66">
          <cell r="A66" t="str">
            <v>154-04</v>
          </cell>
          <cell r="B66">
            <v>4037</v>
          </cell>
          <cell r="C66" t="str">
            <v>DE.1.0.7.0</v>
          </cell>
          <cell r="D66" t="str">
            <v>204:232977</v>
          </cell>
          <cell r="E66">
            <v>42586.463831018518</v>
          </cell>
          <cell r="F66">
            <v>42586.464872685188</v>
          </cell>
          <cell r="G66">
            <v>1</v>
          </cell>
          <cell r="H66" t="str">
            <v>204:154</v>
          </cell>
          <cell r="I66">
            <v>42586.496030092596</v>
          </cell>
          <cell r="J66">
            <v>0</v>
          </cell>
          <cell r="K66" t="str">
            <v>4037/4038</v>
          </cell>
          <cell r="L66" t="str">
            <v>STARKS</v>
          </cell>
          <cell r="M66">
            <v>3.1157407407590654E-2</v>
          </cell>
          <cell r="N66">
            <v>44.866666666930541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https://search-rtdc-monitor-bjffxe2xuh6vdkpspy63sjmuny.us-east-1.es.amazonaws.com/_plugin/kibana/#/discover/Steve-Slow-Train-Analysis-(2080s-and-2083s)?_g=(refreshInterval:(display:Off,section:0,value:0),time:(from:'2016-08-04 10:07:55-0600',mode:absolute,to:'2016-08-04 12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23.297699999999999</v>
          </cell>
          <cell r="Z66">
            <v>1.54E-2</v>
          </cell>
          <cell r="AA66">
            <v>23.282299999999999</v>
          </cell>
          <cell r="AB66" t="e">
            <v>#N/A</v>
          </cell>
          <cell r="AC66" t="e">
            <v>#N/A</v>
          </cell>
          <cell r="AD66" t="str">
            <v>0154-04</v>
          </cell>
          <cell r="AE66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67">
          <cell r="A67" t="str">
            <v>155-04</v>
          </cell>
          <cell r="B67">
            <v>4031</v>
          </cell>
          <cell r="C67" t="str">
            <v>DE.1.0.7.0</v>
          </cell>
          <cell r="D67" t="str">
            <v>204:469</v>
          </cell>
          <cell r="E67">
            <v>42586.432928240742</v>
          </cell>
          <cell r="F67">
            <v>42586.434351851851</v>
          </cell>
          <cell r="G67">
            <v>2</v>
          </cell>
          <cell r="H67" t="str">
            <v>204:233301</v>
          </cell>
          <cell r="I67">
            <v>42586.46197916667</v>
          </cell>
          <cell r="J67">
            <v>0</v>
          </cell>
          <cell r="K67" t="str">
            <v>4031/4032</v>
          </cell>
          <cell r="L67" t="str">
            <v>YORK</v>
          </cell>
          <cell r="M67">
            <v>2.7627314819255844E-2</v>
          </cell>
          <cell r="N67">
            <v>39.783333339728415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https://search-rtdc-monitor-bjffxe2xuh6vdkpspy63sjmuny.us-east-1.es.amazonaws.com/_plugin/kibana/#/discover/Steve-Slow-Train-Analysis-(2080s-and-2083s)?_g=(refreshInterval:(display:Off,section:0,value:0),time:(from:'2016-08-04 09:23:25-0600',mode:absolute,to:'2016-08-04 12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23.330100000000002</v>
          </cell>
          <cell r="AA67">
            <v>23.283200000000001</v>
          </cell>
          <cell r="AB67" t="e">
            <v>#N/A</v>
          </cell>
          <cell r="AC67" t="e">
            <v>#N/A</v>
          </cell>
          <cell r="AD67" t="str">
            <v>0155-04</v>
          </cell>
          <cell r="AE67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68">
          <cell r="A68" t="str">
            <v>156-04</v>
          </cell>
          <cell r="B68">
            <v>4032</v>
          </cell>
          <cell r="C68" t="str">
            <v>DE.1.0.7.0</v>
          </cell>
          <cell r="D68" t="str">
            <v>204:232980</v>
          </cell>
          <cell r="E68">
            <v>42586.466249999998</v>
          </cell>
          <cell r="F68">
            <v>42586.467002314814</v>
          </cell>
          <cell r="G68">
            <v>1</v>
          </cell>
          <cell r="H68" t="str">
            <v>204:165</v>
          </cell>
          <cell r="I68">
            <v>42586.503483796296</v>
          </cell>
          <cell r="J68">
            <v>0</v>
          </cell>
          <cell r="K68" t="str">
            <v>4031/4032</v>
          </cell>
          <cell r="L68" t="str">
            <v>YORK</v>
          </cell>
          <cell r="M68">
            <v>3.6481481482042E-2</v>
          </cell>
          <cell r="N68">
            <v>52.53333333414048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https://search-rtdc-monitor-bjffxe2xuh6vdkpspy63sjmuny.us-east-1.es.amazonaws.com/_plugin/kibana/#/discover/Steve-Slow-Train-Analysis-(2080s-and-2083s)?_g=(refreshInterval:(display:Off,section:0,value:0),time:(from:'2016-08-04 10:11:24-0600',mode:absolute,to:'2016-08-04 13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8" t="str">
            <v>N</v>
          </cell>
          <cell r="X68">
            <v>1</v>
          </cell>
          <cell r="Y68">
            <v>23.297999999999998</v>
          </cell>
          <cell r="Z68">
            <v>1.6500000000000001E-2</v>
          </cell>
          <cell r="AA68">
            <v>23.281499999999998</v>
          </cell>
          <cell r="AB68" t="e">
            <v>#N/A</v>
          </cell>
          <cell r="AC68" t="e">
            <v>#N/A</v>
          </cell>
          <cell r="AD68" t="str">
            <v>0156-04</v>
          </cell>
          <cell r="AE68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69">
          <cell r="A69" t="str">
            <v>157-04</v>
          </cell>
          <cell r="B69">
            <v>4027</v>
          </cell>
          <cell r="C69" t="str">
            <v>DE.1.0.7.0</v>
          </cell>
          <cell r="D69" t="str">
            <v>204:464</v>
          </cell>
          <cell r="E69">
            <v>42586.44363425926</v>
          </cell>
          <cell r="F69">
            <v>42586.444861111115</v>
          </cell>
          <cell r="G69">
            <v>1</v>
          </cell>
          <cell r="H69" t="str">
            <v>204:233344</v>
          </cell>
          <cell r="I69">
            <v>42586.476365740738</v>
          </cell>
          <cell r="J69">
            <v>0</v>
          </cell>
          <cell r="K69" t="str">
            <v>4027/4028</v>
          </cell>
          <cell r="L69" t="str">
            <v>CLARK</v>
          </cell>
          <cell r="M69">
            <v>3.1504629623668734E-2</v>
          </cell>
          <cell r="N69">
            <v>45.366666658082977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https://search-rtdc-monitor-bjffxe2xuh6vdkpspy63sjmuny.us-east-1.es.amazonaws.com/_plugin/kibana/#/discover/Steve-Slow-Train-Analysis-(2080s-and-2083s)?_g=(refreshInterval:(display:Off,section:0,value:0),time:(from:'2016-08-04 09:38:50-0600',mode:absolute,to:'2016-08-04 12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9" t="str">
            <v>N</v>
          </cell>
          <cell r="X69">
            <v>1</v>
          </cell>
          <cell r="Y69">
            <v>4.6399999999999997E-2</v>
          </cell>
          <cell r="Z69">
            <v>23.334399999999999</v>
          </cell>
          <cell r="AA69">
            <v>23.288</v>
          </cell>
          <cell r="AB69" t="e">
            <v>#N/A</v>
          </cell>
          <cell r="AC69" t="e">
            <v>#N/A</v>
          </cell>
          <cell r="AD69" t="str">
            <v>0157-04</v>
          </cell>
          <cell r="AE69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70">
          <cell r="A70" t="str">
            <v>158-04</v>
          </cell>
          <cell r="B70">
            <v>4028</v>
          </cell>
          <cell r="C70" t="str">
            <v>DE.1.0.7.0</v>
          </cell>
          <cell r="D70" t="str">
            <v>204:233010</v>
          </cell>
          <cell r="E70">
            <v>42586.484039351853</v>
          </cell>
          <cell r="F70">
            <v>42586.486238425925</v>
          </cell>
          <cell r="G70">
            <v>3</v>
          </cell>
          <cell r="H70" t="str">
            <v>204:158</v>
          </cell>
          <cell r="I70">
            <v>42586.516875000001</v>
          </cell>
          <cell r="J70">
            <v>1</v>
          </cell>
          <cell r="K70" t="str">
            <v>4027/4028</v>
          </cell>
          <cell r="L70" t="str">
            <v>CLARK</v>
          </cell>
          <cell r="M70">
            <v>3.0636574076197576E-2</v>
          </cell>
          <cell r="N70">
            <v>44.116666669724509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https://search-rtdc-monitor-bjffxe2xuh6vdkpspy63sjmuny.us-east-1.es.amazonaws.com/_plugin/kibana/#/discover/Steve-Slow-Train-Analysis-(2080s-and-2083s)?_g=(refreshInterval:(display:Off,section:0,value:0),time:(from:'2016-08-04 10:37:01-0600',mode:absolute,to:'2016-08-04 13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0" t="str">
            <v>N</v>
          </cell>
          <cell r="X70">
            <v>1</v>
          </cell>
          <cell r="Y70">
            <v>23.300999999999998</v>
          </cell>
          <cell r="Z70">
            <v>1.5800000000000002E-2</v>
          </cell>
          <cell r="AA70">
            <v>23.2852</v>
          </cell>
          <cell r="AB70">
            <v>5457</v>
          </cell>
          <cell r="AC70" t="str">
            <v>PERMANENT SPEED RESTRICTION</v>
          </cell>
          <cell r="AD70" t="str">
            <v>0158-04</v>
          </cell>
          <cell r="AE70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71">
          <cell r="A71" t="str">
            <v>159-04</v>
          </cell>
          <cell r="B71">
            <v>4029</v>
          </cell>
          <cell r="C71" t="str">
            <v>DE.1.0.7.0</v>
          </cell>
          <cell r="D71" t="str">
            <v>204:464</v>
          </cell>
          <cell r="E71">
            <v>42586.453784722224</v>
          </cell>
          <cell r="F71">
            <v>42586.454780092594</v>
          </cell>
          <cell r="G71">
            <v>1</v>
          </cell>
          <cell r="H71" t="str">
            <v>204:233295</v>
          </cell>
          <cell r="I71">
            <v>42586.486226851855</v>
          </cell>
          <cell r="J71">
            <v>1</v>
          </cell>
          <cell r="K71" t="str">
            <v>4029/4030</v>
          </cell>
          <cell r="L71" t="str">
            <v>OUN</v>
          </cell>
          <cell r="M71">
            <v>3.1446759261598345E-2</v>
          </cell>
          <cell r="N71">
            <v>45.283333336701617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https://search-rtdc-monitor-bjffxe2xuh6vdkpspy63sjmuny.us-east-1.es.amazonaws.com/_plugin/kibana/#/discover/Steve-Slow-Train-Analysis-(2080s-and-2083s)?_g=(refreshInterval:(display:Off,section:0,value:0),time:(from:'2016-08-04 09:53:27-0600',mode:absolute,to:'2016-08-04 12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4.6399999999999997E-2</v>
          </cell>
          <cell r="Z71">
            <v>23.329499999999999</v>
          </cell>
          <cell r="AA71">
            <v>23.283100000000001</v>
          </cell>
          <cell r="AB71">
            <v>43651</v>
          </cell>
          <cell r="AC71" t="str">
            <v>SIGNAL</v>
          </cell>
          <cell r="AD71" t="str">
            <v>0159-04</v>
          </cell>
          <cell r="AE71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72">
          <cell r="A72" t="str">
            <v>160-04</v>
          </cell>
          <cell r="B72">
            <v>4030</v>
          </cell>
          <cell r="C72" t="str">
            <v>DE.1.0.7.0</v>
          </cell>
          <cell r="D72" t="str">
            <v>204:232994</v>
          </cell>
          <cell r="E72">
            <v>42586.490486111114</v>
          </cell>
          <cell r="F72">
            <v>42586.491412037038</v>
          </cell>
          <cell r="G72">
            <v>1</v>
          </cell>
          <cell r="H72" t="str">
            <v>204:149</v>
          </cell>
          <cell r="I72">
            <v>42586.523333333331</v>
          </cell>
          <cell r="J72">
            <v>0</v>
          </cell>
          <cell r="K72" t="str">
            <v>4029/4030</v>
          </cell>
          <cell r="L72" t="str">
            <v>OUN</v>
          </cell>
          <cell r="M72">
            <v>3.1921296293148771E-2</v>
          </cell>
          <cell r="N72">
            <v>45.96666666213423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https://search-rtdc-monitor-bjffxe2xuh6vdkpspy63sjmuny.us-east-1.es.amazonaws.com/_plugin/kibana/#/discover/Steve-Slow-Train-Analysis-(2080s-and-2083s)?_g=(refreshInterval:(display:Off,section:0,value:0),time:(from:'2016-08-04 10:46:18-0600',mode:absolute,to:'2016-08-04 13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23.299399999999999</v>
          </cell>
          <cell r="Z72">
            <v>1.49E-2</v>
          </cell>
          <cell r="AA72">
            <v>23.284499999999998</v>
          </cell>
          <cell r="AB72" t="e">
            <v>#N/A</v>
          </cell>
          <cell r="AC72" t="e">
            <v>#N/A</v>
          </cell>
          <cell r="AD72" t="str">
            <v>0160-04</v>
          </cell>
          <cell r="AE72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73">
          <cell r="A73" t="str">
            <v>161-04</v>
          </cell>
          <cell r="B73">
            <v>4011</v>
          </cell>
          <cell r="C73" t="str">
            <v>DE.1.0.7.0</v>
          </cell>
          <cell r="D73" t="str">
            <v>204:508</v>
          </cell>
          <cell r="E73">
            <v>42586.465937499997</v>
          </cell>
          <cell r="F73">
            <v>42586.467291666668</v>
          </cell>
          <cell r="G73">
            <v>1</v>
          </cell>
          <cell r="H73" t="str">
            <v>204:233359</v>
          </cell>
          <cell r="I73">
            <v>42586.495173611111</v>
          </cell>
          <cell r="J73">
            <v>0</v>
          </cell>
          <cell r="K73" t="str">
            <v>4011/4012</v>
          </cell>
          <cell r="L73" t="str">
            <v>SHOOK</v>
          </cell>
          <cell r="M73">
            <v>2.7881944442924578E-2</v>
          </cell>
          <cell r="N73">
            <v>40.149999997811392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https://search-rtdc-monitor-bjffxe2xuh6vdkpspy63sjmuny.us-east-1.es.amazonaws.com/_plugin/kibana/#/discover/Steve-Slow-Train-Analysis-(2080s-and-2083s)?_g=(refreshInterval:(display:Off,section:0,value:0),time:(from:'2016-08-04 10:10:57-0600',mode:absolute,to:'2016-08-04 12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3" t="str">
            <v>N</v>
          </cell>
          <cell r="X73">
            <v>1</v>
          </cell>
          <cell r="Y73">
            <v>5.0799999999999998E-2</v>
          </cell>
          <cell r="Z73">
            <v>23.335899999999999</v>
          </cell>
          <cell r="AA73">
            <v>23.2851</v>
          </cell>
          <cell r="AB73" t="e">
            <v>#N/A</v>
          </cell>
          <cell r="AC73" t="e">
            <v>#N/A</v>
          </cell>
          <cell r="AD73" t="str">
            <v>0161-04</v>
          </cell>
          <cell r="AE73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74">
          <cell r="A74" t="str">
            <v>162-04</v>
          </cell>
          <cell r="B74">
            <v>4012</v>
          </cell>
          <cell r="C74" t="str">
            <v>DE.1.0.7.0</v>
          </cell>
          <cell r="D74" t="str">
            <v>204:233060</v>
          </cell>
          <cell r="E74">
            <v>42586.502291666664</v>
          </cell>
          <cell r="F74">
            <v>42586.50335648148</v>
          </cell>
          <cell r="G74">
            <v>1</v>
          </cell>
          <cell r="H74" t="str">
            <v>204:150</v>
          </cell>
          <cell r="I74">
            <v>42586.534803240742</v>
          </cell>
          <cell r="J74">
            <v>0</v>
          </cell>
          <cell r="K74" t="str">
            <v>4011/4012</v>
          </cell>
          <cell r="L74" t="str">
            <v>SHOOK</v>
          </cell>
          <cell r="M74">
            <v>3.1446759261598345E-2</v>
          </cell>
          <cell r="N74">
            <v>45.283333336701617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https://search-rtdc-monitor-bjffxe2xuh6vdkpspy63sjmuny.us-east-1.es.amazonaws.com/_plugin/kibana/#/discover/Steve-Slow-Train-Analysis-(2080s-and-2083s)?_g=(refreshInterval:(display:Off,section:0,value:0),time:(from:'2016-08-04 11:03:18-0600',mode:absolute,to:'2016-08-04 13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4" t="str">
            <v>N</v>
          </cell>
          <cell r="X74">
            <v>1</v>
          </cell>
          <cell r="Y74">
            <v>23.306000000000001</v>
          </cell>
          <cell r="Z74">
            <v>1.4999999999999999E-2</v>
          </cell>
          <cell r="AA74">
            <v>23.291</v>
          </cell>
          <cell r="AB74" t="e">
            <v>#N/A</v>
          </cell>
          <cell r="AC74" t="e">
            <v>#N/A</v>
          </cell>
          <cell r="AD74" t="str">
            <v>0162-04</v>
          </cell>
          <cell r="AE74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75">
          <cell r="A75" t="str">
            <v>163-04</v>
          </cell>
          <cell r="B75">
            <v>4007</v>
          </cell>
          <cell r="C75" t="str">
            <v>DE.1.0.7.0</v>
          </cell>
          <cell r="D75" t="str">
            <v>204:464</v>
          </cell>
          <cell r="E75">
            <v>42586.47625</v>
          </cell>
          <cell r="F75">
            <v>42586.477476851855</v>
          </cell>
          <cell r="G75">
            <v>1</v>
          </cell>
          <cell r="H75" t="str">
            <v>204:233295</v>
          </cell>
          <cell r="I75">
            <v>42586.504606481481</v>
          </cell>
          <cell r="J75">
            <v>0</v>
          </cell>
          <cell r="K75" t="str">
            <v>4007/4008</v>
          </cell>
          <cell r="L75" t="str">
            <v>MOSES</v>
          </cell>
          <cell r="M75">
            <v>2.7129629626870155E-2</v>
          </cell>
          <cell r="N75">
            <v>39.066666662693024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https://search-rtdc-monitor-bjffxe2xuh6vdkpspy63sjmuny.us-east-1.es.amazonaws.com/_plugin/kibana/#/discover/Steve-Slow-Train-Analysis-(2080s-and-2083s)?_g=(refreshInterval:(display:Off,section:0,value:0),time:(from:'2016-08-04 10:25:48-0600',mode:absolute,to:'2016-08-04 13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5" t="str">
            <v>N</v>
          </cell>
          <cell r="X75">
            <v>1</v>
          </cell>
          <cell r="Y75">
            <v>4.6399999999999997E-2</v>
          </cell>
          <cell r="Z75">
            <v>23.329499999999999</v>
          </cell>
          <cell r="AA75">
            <v>23.283100000000001</v>
          </cell>
          <cell r="AB75" t="e">
            <v>#N/A</v>
          </cell>
          <cell r="AC75" t="e">
            <v>#N/A</v>
          </cell>
          <cell r="AD75" t="str">
            <v>0163-04</v>
          </cell>
          <cell r="AE75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76">
          <cell r="A76" t="str">
            <v>164-04</v>
          </cell>
          <cell r="B76">
            <v>4008</v>
          </cell>
          <cell r="C76" t="str">
            <v>DE.1.0.7.0</v>
          </cell>
          <cell r="D76" t="str">
            <v>204:232967</v>
          </cell>
          <cell r="E76">
            <v>42586.514884259261</v>
          </cell>
          <cell r="F76">
            <v>42586.516006944446</v>
          </cell>
          <cell r="G76">
            <v>1</v>
          </cell>
          <cell r="H76" t="str">
            <v>204:165</v>
          </cell>
          <cell r="I76">
            <v>42586.545740740738</v>
          </cell>
          <cell r="J76">
            <v>0</v>
          </cell>
          <cell r="K76" t="str">
            <v>4007/4008</v>
          </cell>
          <cell r="L76" t="str">
            <v>MOSES</v>
          </cell>
          <cell r="M76">
            <v>2.9733796291111503E-2</v>
          </cell>
          <cell r="N76">
            <v>42.816666659200564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https://search-rtdc-monitor-bjffxe2xuh6vdkpspy63sjmuny.us-east-1.es.amazonaws.com/_plugin/kibana/#/discover/Steve-Slow-Train-Analysis-(2080s-and-2083s)?_g=(refreshInterval:(display:Off,section:0,value:0),time:(from:'2016-08-04 11:21:26-0600',mode:absolute,to:'2016-08-04 14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6" t="str">
            <v>N</v>
          </cell>
          <cell r="X76">
            <v>1</v>
          </cell>
          <cell r="Y76">
            <v>23.296700000000001</v>
          </cell>
          <cell r="Z76">
            <v>1.6500000000000001E-2</v>
          </cell>
          <cell r="AA76">
            <v>23.280200000000001</v>
          </cell>
          <cell r="AB76" t="e">
            <v>#N/A</v>
          </cell>
          <cell r="AC76" t="e">
            <v>#N/A</v>
          </cell>
          <cell r="AD76" t="str">
            <v>0164-04</v>
          </cell>
          <cell r="AE76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77">
          <cell r="A77" t="str">
            <v>165-04</v>
          </cell>
          <cell r="B77">
            <v>4025</v>
          </cell>
          <cell r="C77" t="str">
            <v>DE.1.0.7.0</v>
          </cell>
          <cell r="D77" t="str">
            <v>204:464</v>
          </cell>
          <cell r="E77">
            <v>42586.486898148149</v>
          </cell>
          <cell r="F77">
            <v>42586.488263888888</v>
          </cell>
          <cell r="G77">
            <v>1</v>
          </cell>
          <cell r="H77" t="str">
            <v>204:233312</v>
          </cell>
          <cell r="I77">
            <v>42586.514305555553</v>
          </cell>
          <cell r="J77">
            <v>0</v>
          </cell>
          <cell r="K77" t="str">
            <v>4025/4026</v>
          </cell>
          <cell r="L77" t="str">
            <v>NEWELL</v>
          </cell>
          <cell r="M77">
            <v>2.6041666664241347E-2</v>
          </cell>
          <cell r="N77">
            <v>37.49999999650754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https://search-rtdc-monitor-bjffxe2xuh6vdkpspy63sjmuny.us-east-1.es.amazonaws.com/_plugin/kibana/#/discover/Steve-Slow-Train-Analysis-(2080s-and-2083s)?_g=(refreshInterval:(display:Off,section:0,value:0),time:(from:'2016-08-04 10:41:08-0600',mode:absolute,to:'2016-08-04 13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23.331199999999999</v>
          </cell>
          <cell r="AA77">
            <v>23.284800000000001</v>
          </cell>
          <cell r="AB77" t="e">
            <v>#N/A</v>
          </cell>
          <cell r="AC77" t="e">
            <v>#N/A</v>
          </cell>
          <cell r="AD77" t="str">
            <v>0165-04</v>
          </cell>
          <cell r="AE77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78">
          <cell r="A78" t="str">
            <v>166-04</v>
          </cell>
          <cell r="B78">
            <v>4026</v>
          </cell>
          <cell r="C78" t="str">
            <v>DE.1.0.7.0</v>
          </cell>
          <cell r="D78" t="str">
            <v>204:233011</v>
          </cell>
          <cell r="E78">
            <v>42586.515949074077</v>
          </cell>
          <cell r="F78">
            <v>42586.516932870371</v>
          </cell>
          <cell r="G78">
            <v>1</v>
          </cell>
          <cell r="H78" t="str">
            <v>204:130</v>
          </cell>
          <cell r="I78">
            <v>42586.555081018516</v>
          </cell>
          <cell r="J78">
            <v>0</v>
          </cell>
          <cell r="K78" t="str">
            <v>4025/4026</v>
          </cell>
          <cell r="L78" t="str">
            <v>NEWELL</v>
          </cell>
          <cell r="M78">
            <v>3.8148148145410232E-2</v>
          </cell>
          <cell r="N78">
            <v>54.933333329390734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https://search-rtdc-monitor-bjffxe2xuh6vdkpspy63sjmuny.us-east-1.es.amazonaws.com/_plugin/kibana/#/discover/Steve-Slow-Train-Analysis-(2080s-and-2083s)?_g=(refreshInterval:(display:Off,section:0,value:0),time:(from:'2016-08-04 11:22:58-0600',mode:absolute,to:'2016-08-04 14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23.301100000000002</v>
          </cell>
          <cell r="Z78">
            <v>1.2999999999999999E-2</v>
          </cell>
          <cell r="AA78">
            <v>23.2881</v>
          </cell>
          <cell r="AB78" t="e">
            <v>#N/A</v>
          </cell>
          <cell r="AC78" t="e">
            <v>#N/A</v>
          </cell>
          <cell r="AD78" t="str">
            <v>0166-04</v>
          </cell>
          <cell r="AE78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79">
          <cell r="A79" t="str">
            <v>167-04</v>
          </cell>
          <cell r="B79">
            <v>4038</v>
          </cell>
          <cell r="C79" t="str">
            <v>DE.1.0.7.0</v>
          </cell>
          <cell r="D79" t="str">
            <v>204:451</v>
          </cell>
          <cell r="E79">
            <v>42586.499791666669</v>
          </cell>
          <cell r="F79">
            <v>42586.500810185185</v>
          </cell>
          <cell r="G79">
            <v>1</v>
          </cell>
          <cell r="H79" t="str">
            <v>204:233318</v>
          </cell>
          <cell r="I79">
            <v>42586.525393518517</v>
          </cell>
          <cell r="J79">
            <v>0</v>
          </cell>
          <cell r="K79" t="str">
            <v>4037/4038</v>
          </cell>
          <cell r="L79" t="str">
            <v>HELVIE</v>
          </cell>
          <cell r="M79">
            <v>2.4583333331975155E-2</v>
          </cell>
          <cell r="N79">
            <v>35.399999998044223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https://search-rtdc-monitor-bjffxe2xuh6vdkpspy63sjmuny.us-east-1.es.amazonaws.com/_plugin/kibana/#/discover/Steve-Slow-Train-Analysis-(2080s-and-2083s)?_g=(refreshInterval:(display:Off,section:0,value:0),time:(from:'2016-08-04 10:59:42-0600',mode:absolute,to:'2016-08-04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4.5100000000000001E-2</v>
          </cell>
          <cell r="Z79">
            <v>23.331800000000001</v>
          </cell>
          <cell r="AA79">
            <v>23.2867</v>
          </cell>
          <cell r="AB79" t="e">
            <v>#N/A</v>
          </cell>
          <cell r="AC79" t="e">
            <v>#N/A</v>
          </cell>
          <cell r="AD79" t="str">
            <v>0167-04</v>
          </cell>
          <cell r="AE79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80">
          <cell r="A80" t="str">
            <v>168-04</v>
          </cell>
          <cell r="B80">
            <v>4037</v>
          </cell>
          <cell r="C80" t="str">
            <v>DE.1.0.7.0</v>
          </cell>
          <cell r="D80" t="str">
            <v>204:232994</v>
          </cell>
          <cell r="E80">
            <v>42586.533275462964</v>
          </cell>
          <cell r="F80">
            <v>42586.53528935185</v>
          </cell>
          <cell r="G80">
            <v>2</v>
          </cell>
          <cell r="H80" t="str">
            <v>204:163</v>
          </cell>
          <cell r="I80">
            <v>42586.566793981481</v>
          </cell>
          <cell r="J80">
            <v>0</v>
          </cell>
          <cell r="K80" t="str">
            <v>4037/4038</v>
          </cell>
          <cell r="L80" t="str">
            <v>HELVIE</v>
          </cell>
          <cell r="M80">
            <v>3.1504629630944692E-2</v>
          </cell>
          <cell r="N80">
            <v>45.366666668560356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https://search-rtdc-monitor-bjffxe2xuh6vdkpspy63sjmuny.us-east-1.es.amazonaws.com/_plugin/kibana/#/discover/Steve-Slow-Train-Analysis-(2080s-and-2083s)?_g=(refreshInterval:(display:Off,section:0,value:0),time:(from:'2016-08-04 11:47:55-0600',mode:absolute,to:'2016-08-04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23.299399999999999</v>
          </cell>
          <cell r="Z80">
            <v>1.6299999999999999E-2</v>
          </cell>
          <cell r="AA80">
            <v>23.283099999999997</v>
          </cell>
          <cell r="AB80" t="e">
            <v>#N/A</v>
          </cell>
          <cell r="AC80" t="e">
            <v>#N/A</v>
          </cell>
          <cell r="AD80" t="str">
            <v>0168-04</v>
          </cell>
          <cell r="AE80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81">
          <cell r="A81" t="str">
            <v>169-04</v>
          </cell>
          <cell r="B81">
            <v>4031</v>
          </cell>
          <cell r="C81" t="str">
            <v>DE.1.0.7.0</v>
          </cell>
          <cell r="D81" t="str">
            <v>204:477</v>
          </cell>
          <cell r="E81">
            <v>42586.506840277776</v>
          </cell>
          <cell r="F81">
            <v>42586.507870370369</v>
          </cell>
          <cell r="G81">
            <v>1</v>
          </cell>
          <cell r="H81" t="str">
            <v>204:233295</v>
          </cell>
          <cell r="I81">
            <v>42586.536145833335</v>
          </cell>
          <cell r="J81">
            <v>0</v>
          </cell>
          <cell r="K81" t="str">
            <v>4031/4032</v>
          </cell>
          <cell r="L81" t="str">
            <v>SUR</v>
          </cell>
          <cell r="M81">
            <v>2.8275462966121268E-2</v>
          </cell>
          <cell r="N81">
            <v>40.716666671214625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https://search-rtdc-monitor-bjffxe2xuh6vdkpspy63sjmuny.us-east-1.es.amazonaws.com/_plugin/kibana/#/discover/Steve-Slow-Train-Analysis-(2080s-and-2083s)?_g=(refreshInterval:(display:Off,section:0,value:0),time:(from:'2016-08-04 11:09:51-0600',mode:absolute,to:'2016-08-04 13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1" t="str">
            <v>N</v>
          </cell>
          <cell r="X81">
            <v>1</v>
          </cell>
          <cell r="Y81">
            <v>4.7699999999999999E-2</v>
          </cell>
          <cell r="Z81">
            <v>23.329499999999999</v>
          </cell>
          <cell r="AA81">
            <v>23.2818</v>
          </cell>
          <cell r="AB81" t="e">
            <v>#N/A</v>
          </cell>
          <cell r="AC81" t="e">
            <v>#N/A</v>
          </cell>
          <cell r="AD81" t="str">
            <v>0169-04</v>
          </cell>
          <cell r="AE81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82">
          <cell r="A82" t="str">
            <v>170-04</v>
          </cell>
          <cell r="B82">
            <v>4032</v>
          </cell>
          <cell r="C82" t="str">
            <v>DE.1.0.7.0</v>
          </cell>
          <cell r="D82" t="str">
            <v>204:232976</v>
          </cell>
          <cell r="E82">
            <v>42586.540983796294</v>
          </cell>
          <cell r="F82">
            <v>42586.542118055557</v>
          </cell>
          <cell r="G82">
            <v>1</v>
          </cell>
          <cell r="H82" t="str">
            <v>204:234</v>
          </cell>
          <cell r="I82">
            <v>42586.576909722222</v>
          </cell>
          <cell r="J82">
            <v>1</v>
          </cell>
          <cell r="K82" t="str">
            <v>4031/4032</v>
          </cell>
          <cell r="L82" t="str">
            <v>SUR</v>
          </cell>
          <cell r="M82">
            <v>3.4791666665114462E-2</v>
          </cell>
          <cell r="N82">
            <v>50.099999997764826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https://search-rtdc-monitor-bjffxe2xuh6vdkpspy63sjmuny.us-east-1.es.amazonaws.com/_plugin/kibana/#/discover/Steve-Slow-Train-Analysis-(2080s-and-2083s)?_g=(refreshInterval:(display:Off,section:0,value:0),time:(from:'2016-08-04 11:59:01-0600',mode:absolute,to:'2016-08-04 14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2" t="str">
            <v>N</v>
          </cell>
          <cell r="X82">
            <v>1</v>
          </cell>
          <cell r="Y82">
            <v>23.297599999999999</v>
          </cell>
          <cell r="Z82">
            <v>2.3400000000000001E-2</v>
          </cell>
          <cell r="AA82">
            <v>23.2742</v>
          </cell>
          <cell r="AB82" t="e">
            <v>#N/A</v>
          </cell>
          <cell r="AC82" t="e">
            <v>#N/A</v>
          </cell>
          <cell r="AD82" t="str">
            <v>0170-04</v>
          </cell>
          <cell r="AE82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83">
          <cell r="A83" t="str">
            <v>171-04</v>
          </cell>
          <cell r="B83">
            <v>4027</v>
          </cell>
          <cell r="C83" t="str">
            <v>DE.1.0.7.0</v>
          </cell>
          <cell r="D83" t="str">
            <v>204:457</v>
          </cell>
          <cell r="E83">
            <v>42586.520879629628</v>
          </cell>
          <cell r="F83">
            <v>42586.522245370368</v>
          </cell>
          <cell r="G83">
            <v>1</v>
          </cell>
          <cell r="H83" t="str">
            <v>204:233268</v>
          </cell>
          <cell r="I83">
            <v>42586.548379629632</v>
          </cell>
          <cell r="J83">
            <v>0</v>
          </cell>
          <cell r="K83" t="str">
            <v>4027/4028</v>
          </cell>
          <cell r="L83" t="str">
            <v>SWANSON</v>
          </cell>
          <cell r="M83">
            <v>2.6134259263926651E-2</v>
          </cell>
          <cell r="N83">
            <v>37.633333340054378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https://search-rtdc-monitor-bjffxe2xuh6vdkpspy63sjmuny.us-east-1.es.amazonaws.com/_plugin/kibana/#/discover/Steve-Slow-Train-Analysis-(2080s-and-2083s)?_g=(refreshInterval:(display:Off,section:0,value:0),time:(from:'2016-08-04 11:30:04-0600',mode:absolute,to:'2016-08-04 14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3" t="str">
            <v>N</v>
          </cell>
          <cell r="X83">
            <v>1</v>
          </cell>
          <cell r="Y83">
            <v>4.5699999999999998E-2</v>
          </cell>
          <cell r="Z83">
            <v>23.326799999999999</v>
          </cell>
          <cell r="AA83">
            <v>23.281099999999999</v>
          </cell>
          <cell r="AB83" t="e">
            <v>#N/A</v>
          </cell>
          <cell r="AC83" t="e">
            <v>#N/A</v>
          </cell>
          <cell r="AD83" t="str">
            <v>0171-04</v>
          </cell>
          <cell r="AE83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84">
          <cell r="A84" t="str">
            <v>172-04</v>
          </cell>
          <cell r="B84">
            <v>4028</v>
          </cell>
          <cell r="C84" t="str">
            <v>DE.1.0.7.0</v>
          </cell>
          <cell r="D84" t="str">
            <v>204:232961</v>
          </cell>
          <cell r="E84">
            <v>42586.550578703704</v>
          </cell>
          <cell r="F84">
            <v>42586.554351851853</v>
          </cell>
          <cell r="G84">
            <v>5</v>
          </cell>
          <cell r="H84" t="str">
            <v>204:152</v>
          </cell>
          <cell r="I84">
            <v>42586.58866898148</v>
          </cell>
          <cell r="J84">
            <v>0</v>
          </cell>
          <cell r="K84" t="str">
            <v>4027/4028</v>
          </cell>
          <cell r="L84" t="str">
            <v>SWANSON</v>
          </cell>
          <cell r="M84">
            <v>3.4317129626288079E-2</v>
          </cell>
          <cell r="N84">
            <v>49.416666661854833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https://search-rtdc-monitor-bjffxe2xuh6vdkpspy63sjmuny.us-east-1.es.amazonaws.com/_plugin/kibana/#/discover/Steve-Slow-Train-Analysis-(2080s-and-2083s)?_g=(refreshInterval:(display:Off,section:0,value:0),time:(from:'2016-08-04 12:12:50-0600',mode:absolute,to:'2016-08-04 15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4" t="str">
            <v>N</v>
          </cell>
          <cell r="X84">
            <v>1</v>
          </cell>
          <cell r="Y84">
            <v>23.296099999999999</v>
          </cell>
          <cell r="Z84">
            <v>1.52E-2</v>
          </cell>
          <cell r="AA84">
            <v>23.280899999999999</v>
          </cell>
          <cell r="AB84" t="e">
            <v>#N/A</v>
          </cell>
          <cell r="AC84" t="e">
            <v>#N/A</v>
          </cell>
          <cell r="AD84" t="str">
            <v>0172-04</v>
          </cell>
          <cell r="AE84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85">
          <cell r="A85" t="str">
            <v>173-04</v>
          </cell>
          <cell r="B85">
            <v>4029</v>
          </cell>
          <cell r="C85" t="str">
            <v>DE.1.0.7.0</v>
          </cell>
          <cell r="D85" t="str">
            <v>204:444</v>
          </cell>
          <cell r="E85">
            <v>42586.525370370371</v>
          </cell>
          <cell r="F85">
            <v>42586.526250000003</v>
          </cell>
          <cell r="G85">
            <v>1</v>
          </cell>
          <cell r="H85" t="str">
            <v>204:233281</v>
          </cell>
          <cell r="I85">
            <v>42586.557905092595</v>
          </cell>
          <cell r="J85">
            <v>0</v>
          </cell>
          <cell r="K85" t="str">
            <v>4029/4030</v>
          </cell>
          <cell r="L85" t="str">
            <v>OUN</v>
          </cell>
          <cell r="M85">
            <v>3.1655092592700385E-2</v>
          </cell>
          <cell r="N85">
            <v>45.583333333488554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https://search-rtdc-monitor-bjffxe2xuh6vdkpspy63sjmuny.us-east-1.es.amazonaws.com/_plugin/kibana/#/discover/Steve-Slow-Train-Analysis-(2080s-and-2083s)?_g=(refreshInterval:(display:Off,section:0,value:0),time:(from:'2016-08-04 11:36:32-0600',mode:absolute,to:'2016-08-04 14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4.4400000000000002E-2</v>
          </cell>
          <cell r="Z85">
            <v>23.328099999999999</v>
          </cell>
          <cell r="AA85">
            <v>23.2837</v>
          </cell>
          <cell r="AB85" t="e">
            <v>#N/A</v>
          </cell>
          <cell r="AC85" t="e">
            <v>#N/A</v>
          </cell>
          <cell r="AD85" t="str">
            <v>0173-04</v>
          </cell>
          <cell r="AE85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86">
          <cell r="A86" t="str">
            <v>174-04</v>
          </cell>
          <cell r="B86">
            <v>4030</v>
          </cell>
          <cell r="C86" t="str">
            <v>DE.1.0.7.0</v>
          </cell>
          <cell r="D86" t="str">
            <v>204:232976</v>
          </cell>
          <cell r="E86">
            <v>42586.565324074072</v>
          </cell>
          <cell r="F86">
            <v>42586.566307870373</v>
          </cell>
          <cell r="G86">
            <v>1</v>
          </cell>
          <cell r="H86" t="str">
            <v>204:163</v>
          </cell>
          <cell r="I86">
            <v>42586.598032407404</v>
          </cell>
          <cell r="J86">
            <v>0</v>
          </cell>
          <cell r="K86" t="str">
            <v>4029/4030</v>
          </cell>
          <cell r="L86" t="str">
            <v>OUN</v>
          </cell>
          <cell r="M86">
            <v>3.1724537031550426E-2</v>
          </cell>
          <cell r="N86">
            <v>45.683333325432613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https://search-rtdc-monitor-bjffxe2xuh6vdkpspy63sjmuny.us-east-1.es.amazonaws.com/_plugin/kibana/#/discover/Steve-Slow-Train-Analysis-(2080s-and-2083s)?_g=(refreshInterval:(display:Off,section:0,value:0),time:(from:'2016-08-04 12:34:04-0600',mode:absolute,to:'2016-08-04 15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23.297599999999999</v>
          </cell>
          <cell r="Z86">
            <v>1.6299999999999999E-2</v>
          </cell>
          <cell r="AA86">
            <v>23.281299999999998</v>
          </cell>
          <cell r="AB86" t="e">
            <v>#N/A</v>
          </cell>
          <cell r="AC86" t="e">
            <v>#N/A</v>
          </cell>
          <cell r="AD86" t="str">
            <v>0174-04</v>
          </cell>
          <cell r="AE86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87">
          <cell r="A87" t="str">
            <v>175-04</v>
          </cell>
          <cell r="B87">
            <v>4011</v>
          </cell>
          <cell r="C87" t="str">
            <v>DE.1.0.7.0</v>
          </cell>
          <cell r="D87" t="str">
            <v>204:442</v>
          </cell>
          <cell r="E87">
            <v>42586.537638888891</v>
          </cell>
          <cell r="F87">
            <v>42586.538668981484</v>
          </cell>
          <cell r="G87">
            <v>1</v>
          </cell>
          <cell r="H87" t="str">
            <v>204:233385</v>
          </cell>
          <cell r="I87">
            <v>42586.569814814815</v>
          </cell>
          <cell r="J87">
            <v>0</v>
          </cell>
          <cell r="K87" t="str">
            <v>4011/4012</v>
          </cell>
          <cell r="L87" t="str">
            <v>SHOOK</v>
          </cell>
          <cell r="M87">
            <v>3.1145833330811001E-2</v>
          </cell>
          <cell r="N87">
            <v>44.849999996367842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https://search-rtdc-monitor-bjffxe2xuh6vdkpspy63sjmuny.us-east-1.es.amazonaws.com/_plugin/kibana/#/discover/Steve-Slow-Train-Analysis-(2080s-and-2083s)?_g=(refreshInterval:(display:Off,section:0,value:0),time:(from:'2016-08-04 11:54:12-0600',mode:absolute,to:'2016-08-04 14:40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7" t="str">
            <v>N</v>
          </cell>
          <cell r="X87">
            <v>1</v>
          </cell>
          <cell r="Y87">
            <v>4.4200000000000003E-2</v>
          </cell>
          <cell r="Z87">
            <v>23.3385</v>
          </cell>
          <cell r="AA87">
            <v>23.2943</v>
          </cell>
          <cell r="AB87" t="e">
            <v>#N/A</v>
          </cell>
          <cell r="AC87" t="e">
            <v>#N/A</v>
          </cell>
          <cell r="AD87" t="str">
            <v>0175-04</v>
          </cell>
          <cell r="AE87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88">
          <cell r="A88" t="str">
            <v>176-04</v>
          </cell>
          <cell r="B88">
            <v>4012</v>
          </cell>
          <cell r="C88" t="str">
            <v>DE.1.0.7.0</v>
          </cell>
          <cell r="D88" t="str">
            <v>204:233057</v>
          </cell>
          <cell r="E88">
            <v>42586.57576388889</v>
          </cell>
          <cell r="F88">
            <v>42586.576493055552</v>
          </cell>
          <cell r="G88">
            <v>1</v>
          </cell>
          <cell r="H88" t="str">
            <v>204:150</v>
          </cell>
          <cell r="I88">
            <v>42586.608344907407</v>
          </cell>
          <cell r="J88">
            <v>1</v>
          </cell>
          <cell r="K88" t="str">
            <v>4011/4012</v>
          </cell>
          <cell r="L88" t="str">
            <v>SHOOK</v>
          </cell>
          <cell r="M88">
            <v>3.1851851854298729E-2</v>
          </cell>
          <cell r="N88">
            <v>45.86666667019017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https://search-rtdc-monitor-bjffxe2xuh6vdkpspy63sjmuny.us-east-1.es.amazonaws.com/_plugin/kibana/#/discover/Steve-Slow-Train-Analysis-(2080s-and-2083s)?_g=(refreshInterval:(display:Off,section:0,value:0),time:(from:'2016-08-04 12:49:06-0600',mode:absolute,to:'2016-08-04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8" t="str">
            <v>N</v>
          </cell>
          <cell r="X88">
            <v>1</v>
          </cell>
          <cell r="Y88">
            <v>23.305700000000002</v>
          </cell>
          <cell r="Z88">
            <v>1.4999999999999999E-2</v>
          </cell>
          <cell r="AA88">
            <v>23.290700000000001</v>
          </cell>
          <cell r="AB88">
            <v>33257</v>
          </cell>
          <cell r="AC88" t="str">
            <v>GRADE CROSSING</v>
          </cell>
          <cell r="AD88" t="str">
            <v>0176-04</v>
          </cell>
          <cell r="AE88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89">
          <cell r="A89" t="str">
            <v>177-04</v>
          </cell>
          <cell r="B89">
            <v>4007</v>
          </cell>
          <cell r="C89" t="str">
            <v>DE.1.0.7.0</v>
          </cell>
          <cell r="D89" t="str">
            <v>204:444</v>
          </cell>
          <cell r="E89">
            <v>42586.550104166665</v>
          </cell>
          <cell r="F89">
            <v>42586.55133101852</v>
          </cell>
          <cell r="G89">
            <v>1</v>
          </cell>
          <cell r="H89" t="str">
            <v>204:233298</v>
          </cell>
          <cell r="I89">
            <v>42586.577789351853</v>
          </cell>
          <cell r="J89">
            <v>0</v>
          </cell>
          <cell r="K89" t="str">
            <v>4007/4008</v>
          </cell>
          <cell r="L89" t="str">
            <v>MOSES</v>
          </cell>
          <cell r="M89">
            <v>2.6458333333721384E-2</v>
          </cell>
          <cell r="N89">
            <v>38.100000000558794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https://search-rtdc-monitor-bjffxe2xuh6vdkpspy63sjmuny.us-east-1.es.amazonaws.com/_plugin/kibana/#/discover/Steve-Slow-Train-Analysis-(2080s-and-2083s)?_g=(refreshInterval:(display:Off,section:0,value:0),time:(from:'2016-08-04 12:12:09-0600',mode:absolute,to:'2016-08-04 14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9" t="str">
            <v>N</v>
          </cell>
          <cell r="X89">
            <v>1</v>
          </cell>
          <cell r="Y89">
            <v>4.4400000000000002E-2</v>
          </cell>
          <cell r="Z89">
            <v>23.329799999999999</v>
          </cell>
          <cell r="AA89">
            <v>23.285399999999999</v>
          </cell>
          <cell r="AB89" t="e">
            <v>#N/A</v>
          </cell>
          <cell r="AC89" t="e">
            <v>#N/A</v>
          </cell>
          <cell r="AD89" t="str">
            <v>0177-04</v>
          </cell>
          <cell r="AE8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90">
          <cell r="A90" t="str">
            <v>178-04</v>
          </cell>
          <cell r="B90">
            <v>4008</v>
          </cell>
          <cell r="C90" t="str">
            <v>DE.1.0.7.0</v>
          </cell>
          <cell r="D90" t="str">
            <v>204:232977</v>
          </cell>
          <cell r="E90">
            <v>42586.588287037041</v>
          </cell>
          <cell r="F90">
            <v>42586.589756944442</v>
          </cell>
          <cell r="G90">
            <v>2</v>
          </cell>
          <cell r="H90" t="str">
            <v>204:141</v>
          </cell>
          <cell r="I90">
            <v>42586.617372685185</v>
          </cell>
          <cell r="J90">
            <v>0</v>
          </cell>
          <cell r="K90" t="str">
            <v>4007/4008</v>
          </cell>
          <cell r="L90" t="str">
            <v>MOSES</v>
          </cell>
          <cell r="M90">
            <v>2.7615740742476191E-2</v>
          </cell>
          <cell r="N90">
            <v>39.766666669165716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https://search-rtdc-monitor-bjffxe2xuh6vdkpspy63sjmuny.us-east-1.es.amazonaws.com/_plugin/kibana/#/discover/Steve-Slow-Train-Analysis-(2080s-and-2083s)?_g=(refreshInterval:(display:Off,section:0,value:0),time:(from:'2016-08-04 13:07:08-0600',mode:absolute,to:'2016-08-04 15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0" t="str">
            <v>N</v>
          </cell>
          <cell r="X90">
            <v>1</v>
          </cell>
          <cell r="Y90">
            <v>23.297699999999999</v>
          </cell>
          <cell r="Z90">
            <v>1.41E-2</v>
          </cell>
          <cell r="AA90">
            <v>23.2836</v>
          </cell>
          <cell r="AB90" t="e">
            <v>#N/A</v>
          </cell>
          <cell r="AC90" t="e">
            <v>#N/A</v>
          </cell>
          <cell r="AD90" t="str">
            <v>0178-04</v>
          </cell>
          <cell r="AE9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91">
          <cell r="A91" t="str">
            <v>179-04</v>
          </cell>
          <cell r="B91">
            <v>4025</v>
          </cell>
          <cell r="C91" t="str">
            <v>DE.1.0.7.0</v>
          </cell>
          <cell r="D91" t="str">
            <v>204:460</v>
          </cell>
          <cell r="E91">
            <v>42586.558067129627</v>
          </cell>
          <cell r="F91">
            <v>42586.559050925927</v>
          </cell>
          <cell r="G91">
            <v>1</v>
          </cell>
          <cell r="H91" t="str">
            <v>204:233299</v>
          </cell>
          <cell r="I91">
            <v>42586.58693287037</v>
          </cell>
          <cell r="J91">
            <v>0</v>
          </cell>
          <cell r="K91" t="str">
            <v>4025/4026</v>
          </cell>
          <cell r="L91" t="str">
            <v>NEWELL</v>
          </cell>
          <cell r="M91">
            <v>2.7881944442924578E-2</v>
          </cell>
          <cell r="N91">
            <v>40.149999997811392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https://search-rtdc-monitor-bjffxe2xuh6vdkpspy63sjmuny.us-east-1.es.amazonaws.com/_plugin/kibana/#/discover/Steve-Slow-Train-Analysis-(2080s-and-2083s)?_g=(refreshInterval:(display:Off,section:0,value:0),time:(from:'2016-08-04 12:23:37-0600',mode:absolute,to:'2016-08-04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1" t="str">
            <v>N</v>
          </cell>
          <cell r="X91">
            <v>1</v>
          </cell>
          <cell r="Y91">
            <v>4.5999999999999999E-2</v>
          </cell>
          <cell r="Z91">
            <v>23.329899999999999</v>
          </cell>
          <cell r="AA91">
            <v>23.283899999999999</v>
          </cell>
          <cell r="AB91" t="e">
            <v>#N/A</v>
          </cell>
          <cell r="AC91" t="e">
            <v>#N/A</v>
          </cell>
          <cell r="AD91" t="str">
            <v>0179-04</v>
          </cell>
          <cell r="AE91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92">
          <cell r="A92" t="str">
            <v>180-04</v>
          </cell>
          <cell r="B92">
            <v>4026</v>
          </cell>
          <cell r="C92" t="str">
            <v>DE.1.0.7.0</v>
          </cell>
          <cell r="D92" t="str">
            <v>204:232986</v>
          </cell>
          <cell r="E92">
            <v>42586.588506944441</v>
          </cell>
          <cell r="F92">
            <v>42586.589247685188</v>
          </cell>
          <cell r="G92">
            <v>1</v>
          </cell>
          <cell r="H92" t="str">
            <v>204:149</v>
          </cell>
          <cell r="I92">
            <v>42586.628148148149</v>
          </cell>
          <cell r="J92">
            <v>1</v>
          </cell>
          <cell r="K92" t="str">
            <v>4025/4026</v>
          </cell>
          <cell r="L92" t="str">
            <v>NEWELL</v>
          </cell>
          <cell r="M92">
            <v>3.8900462961464655E-2</v>
          </cell>
          <cell r="N92">
            <v>56.016666664509103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https://search-rtdc-monitor-bjffxe2xuh6vdkpspy63sjmuny.us-east-1.es.amazonaws.com/_plugin/kibana/#/discover/Steve-Slow-Train-Analysis-(2080s-and-2083s)?_g=(refreshInterval:(display:Off,section:0,value:0),time:(from:'2016-08-04 13:07:27-0600',mode:absolute,to:'2016-08-04 16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2" t="str">
            <v>N</v>
          </cell>
          <cell r="X92">
            <v>1</v>
          </cell>
          <cell r="Y92">
            <v>23.2986</v>
          </cell>
          <cell r="Z92">
            <v>1.49E-2</v>
          </cell>
          <cell r="AA92">
            <v>23.2837</v>
          </cell>
          <cell r="AB92">
            <v>127587</v>
          </cell>
          <cell r="AC92" t="str">
            <v>SIGNAL</v>
          </cell>
          <cell r="AD92" t="str">
            <v>0180-04</v>
          </cell>
          <cell r="AE92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93">
          <cell r="A93" t="str">
            <v>181-04</v>
          </cell>
          <cell r="B93">
            <v>4038</v>
          </cell>
          <cell r="C93" t="str">
            <v>DE.1.0.7.0</v>
          </cell>
          <cell r="D93" t="str">
            <v>204:457</v>
          </cell>
          <cell r="E93">
            <v>42586.570162037038</v>
          </cell>
          <cell r="F93">
            <v>42586.571122685185</v>
          </cell>
          <cell r="G93">
            <v>1</v>
          </cell>
          <cell r="H93" t="str">
            <v>204:233298</v>
          </cell>
          <cell r="I93">
            <v>42586.597025462965</v>
          </cell>
          <cell r="J93">
            <v>0</v>
          </cell>
          <cell r="K93" t="str">
            <v>4037/4038</v>
          </cell>
          <cell r="L93" t="str">
            <v>HELVIE</v>
          </cell>
          <cell r="M93">
            <v>2.5902777779265307E-2</v>
          </cell>
          <cell r="N93">
            <v>37.300000002142042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https://search-rtdc-monitor-bjffxe2xuh6vdkpspy63sjmuny.us-east-1.es.amazonaws.com/_plugin/kibana/#/discover/Steve-Slow-Train-Analysis-(2080s-and-2083s)?_g=(refreshInterval:(display:Off,section:0,value:0),time:(from:'2016-08-04 12:41:02-0600',mode:absolute,to:'2016-08-04 15:19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4.5699999999999998E-2</v>
          </cell>
          <cell r="Z93">
            <v>23.329799999999999</v>
          </cell>
          <cell r="AA93">
            <v>23.284099999999999</v>
          </cell>
          <cell r="AB93" t="e">
            <v>#N/A</v>
          </cell>
          <cell r="AC93" t="e">
            <v>#N/A</v>
          </cell>
          <cell r="AD93" t="str">
            <v>0181-04</v>
          </cell>
          <cell r="AE93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94">
          <cell r="A94" t="str">
            <v>182-04</v>
          </cell>
          <cell r="B94">
            <v>4037</v>
          </cell>
          <cell r="C94" t="str">
            <v>DE.1.0.7.0</v>
          </cell>
          <cell r="D94" t="str">
            <v>204:232983</v>
          </cell>
          <cell r="E94">
            <v>42586.608807870369</v>
          </cell>
          <cell r="F94">
            <v>42586.609629629631</v>
          </cell>
          <cell r="G94">
            <v>1</v>
          </cell>
          <cell r="H94" t="str">
            <v>204:150</v>
          </cell>
          <cell r="I94">
            <v>42586.638460648152</v>
          </cell>
          <cell r="J94">
            <v>0</v>
          </cell>
          <cell r="K94" t="str">
            <v>4037/4038</v>
          </cell>
          <cell r="L94" t="str">
            <v>HELVIE</v>
          </cell>
          <cell r="M94">
            <v>2.8831018520577345E-2</v>
          </cell>
          <cell r="N94">
            <v>41.516666669631377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https://search-rtdc-monitor-bjffxe2xuh6vdkpspy63sjmuny.us-east-1.es.amazonaws.com/_plugin/kibana/#/discover/Steve-Slow-Train-Analysis-(2080s-and-2083s)?_g=(refreshInterval:(display:Off,section:0,value:0),time:(from:'2016-08-04 13:36:41-0600',mode:absolute,to:'2016-08-04 16:19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1.4999999999999999E-2</v>
          </cell>
          <cell r="AA94">
            <v>23.283300000000001</v>
          </cell>
          <cell r="AB94" t="e">
            <v>#N/A</v>
          </cell>
          <cell r="AC94" t="e">
            <v>#N/A</v>
          </cell>
          <cell r="AD94" t="str">
            <v>0182-04</v>
          </cell>
          <cell r="AE94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95">
          <cell r="A95" t="str">
            <v>183-04</v>
          </cell>
          <cell r="B95">
            <v>4031</v>
          </cell>
          <cell r="C95" t="str">
            <v>DE.1.0.7.0</v>
          </cell>
          <cell r="D95" t="str">
            <v>204:553</v>
          </cell>
          <cell r="E95">
            <v>42586.578402777777</v>
          </cell>
          <cell r="F95">
            <v>42586.579745370371</v>
          </cell>
          <cell r="G95">
            <v>1</v>
          </cell>
          <cell r="H95" t="str">
            <v>204:233264</v>
          </cell>
          <cell r="I95">
            <v>42586.608668981484</v>
          </cell>
          <cell r="J95">
            <v>0</v>
          </cell>
          <cell r="K95" t="str">
            <v>4031/4032</v>
          </cell>
          <cell r="L95" t="str">
            <v>SUR</v>
          </cell>
          <cell r="M95">
            <v>2.8923611112986691E-2</v>
          </cell>
          <cell r="N95">
            <v>41.650000002700835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https://search-rtdc-monitor-bjffxe2xuh6vdkpspy63sjmuny.us-east-1.es.amazonaws.com/_plugin/kibana/#/discover/Steve-Slow-Train-Analysis-(2080s-and-2083s)?_g=(refreshInterval:(display:Off,section:0,value:0),time:(from:'2016-08-04 12:52:54-0600',mode:absolute,to:'2016-08-04 15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5" t="str">
            <v>N</v>
          </cell>
          <cell r="X95">
            <v>1</v>
          </cell>
          <cell r="Y95">
            <v>5.5300000000000002E-2</v>
          </cell>
          <cell r="Z95">
            <v>23.3264</v>
          </cell>
          <cell r="AA95">
            <v>23.271100000000001</v>
          </cell>
          <cell r="AB95" t="e">
            <v>#N/A</v>
          </cell>
          <cell r="AC95" t="e">
            <v>#N/A</v>
          </cell>
          <cell r="AD95" t="str">
            <v>0183-04</v>
          </cell>
          <cell r="AE95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96">
          <cell r="A96" t="str">
            <v>184-04</v>
          </cell>
          <cell r="B96">
            <v>4032</v>
          </cell>
          <cell r="C96" t="str">
            <v>DE.1.0.7.0</v>
          </cell>
          <cell r="D96" t="str">
            <v>204:232967</v>
          </cell>
          <cell r="E96">
            <v>42586.615868055553</v>
          </cell>
          <cell r="F96">
            <v>42586.616527777776</v>
          </cell>
          <cell r="G96">
            <v>0</v>
          </cell>
          <cell r="H96" t="str">
            <v>204:167</v>
          </cell>
          <cell r="I96">
            <v>42586.650335648148</v>
          </cell>
          <cell r="J96">
            <v>0</v>
          </cell>
          <cell r="K96" t="str">
            <v>4031/4032</v>
          </cell>
          <cell r="L96" t="str">
            <v>SUR</v>
          </cell>
          <cell r="M96">
            <v>3.3807870371674653E-2</v>
          </cell>
          <cell r="N96">
            <v>48.683333335211501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https://search-rtdc-monitor-bjffxe2xuh6vdkpspy63sjmuny.us-east-1.es.amazonaws.com/_plugin/kibana/#/discover/Steve-Slow-Train-Analysis-(2080s-and-2083s)?_g=(refreshInterval:(display:Off,section:0,value:0),time:(from:'2016-08-04 13:46:51-0600',mode:absolute,to:'2016-08-04 16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6" t="str">
            <v>N</v>
          </cell>
          <cell r="X96">
            <v>1</v>
          </cell>
          <cell r="Y96">
            <v>23.296700000000001</v>
          </cell>
          <cell r="Z96">
            <v>1.67E-2</v>
          </cell>
          <cell r="AA96">
            <v>23.28</v>
          </cell>
          <cell r="AB96" t="e">
            <v>#N/A</v>
          </cell>
          <cell r="AC96" t="e">
            <v>#N/A</v>
          </cell>
          <cell r="AD96" t="str">
            <v>0184-04</v>
          </cell>
          <cell r="AE96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97">
          <cell r="A97" t="str">
            <v>185-04</v>
          </cell>
          <cell r="B97">
            <v>4027</v>
          </cell>
          <cell r="C97" t="str">
            <v>DE.1.0.7.0</v>
          </cell>
          <cell r="D97" t="str">
            <v>204:462</v>
          </cell>
          <cell r="E97">
            <v>42586.590462962966</v>
          </cell>
          <cell r="F97">
            <v>42586.591458333336</v>
          </cell>
          <cell r="G97">
            <v>1</v>
          </cell>
          <cell r="H97" t="str">
            <v>204:233281</v>
          </cell>
          <cell r="I97">
            <v>42586.61986111111</v>
          </cell>
          <cell r="J97">
            <v>0</v>
          </cell>
          <cell r="K97" t="str">
            <v>4027/4028</v>
          </cell>
          <cell r="L97" t="str">
            <v>SWANSON</v>
          </cell>
          <cell r="M97">
            <v>2.8402777774317656E-2</v>
          </cell>
          <cell r="N97">
            <v>40.899999995017424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https://search-rtdc-monitor-bjffxe2xuh6vdkpspy63sjmuny.us-east-1.es.amazonaws.com/_plugin/kibana/#/discover/Steve-Slow-Train-Analysis-(2080s-and-2083s)?_g=(refreshInterval:(display:Off,section:0,value:0),time:(from:'2016-08-04 13:10:16-0600',mode:absolute,to:'2016-08-04 15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7" t="str">
            <v>N</v>
          </cell>
          <cell r="X97">
            <v>1</v>
          </cell>
          <cell r="Y97">
            <v>4.6199999999999998E-2</v>
          </cell>
          <cell r="Z97">
            <v>23.328099999999999</v>
          </cell>
          <cell r="AA97">
            <v>23.2819</v>
          </cell>
          <cell r="AB97" t="e">
            <v>#N/A</v>
          </cell>
          <cell r="AC97" t="e">
            <v>#N/A</v>
          </cell>
          <cell r="AD97" t="str">
            <v>0185-04</v>
          </cell>
          <cell r="AE97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98">
          <cell r="A98" t="str">
            <v>186-04</v>
          </cell>
          <cell r="B98">
            <v>4028</v>
          </cell>
          <cell r="C98" t="str">
            <v>DE.1.0.7.0</v>
          </cell>
          <cell r="D98" t="str">
            <v>204:232968</v>
          </cell>
          <cell r="E98">
            <v>42586.621562499997</v>
          </cell>
          <cell r="F98">
            <v>42586.622314814813</v>
          </cell>
          <cell r="G98">
            <v>1</v>
          </cell>
          <cell r="H98" t="str">
            <v>204:139</v>
          </cell>
          <cell r="I98">
            <v>42586.660092592596</v>
          </cell>
          <cell r="J98">
            <v>0</v>
          </cell>
          <cell r="K98" t="str">
            <v>4027/4028</v>
          </cell>
          <cell r="L98" t="str">
            <v>SWANSON</v>
          </cell>
          <cell r="M98">
            <v>3.7777777783048805E-2</v>
          </cell>
          <cell r="N98">
            <v>54.400000007590279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https://search-rtdc-monitor-bjffxe2xuh6vdkpspy63sjmuny.us-east-1.es.amazonaws.com/_plugin/kibana/#/discover/Steve-Slow-Train-Analysis-(2080s-and-2083s)?_g=(refreshInterval:(display:Off,section:0,value:0),time:(from:'2016-08-04 13:55:03-0600',mode:absolute,to:'2016-08-04 16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8" t="str">
            <v>N</v>
          </cell>
          <cell r="X98">
            <v>1</v>
          </cell>
          <cell r="Y98">
            <v>23.296800000000001</v>
          </cell>
          <cell r="Z98">
            <v>1.3899999999999999E-2</v>
          </cell>
          <cell r="AA98">
            <v>23.282900000000001</v>
          </cell>
          <cell r="AB98" t="e">
            <v>#N/A</v>
          </cell>
          <cell r="AC98" t="e">
            <v>#N/A</v>
          </cell>
          <cell r="AD98" t="str">
            <v>0186-04</v>
          </cell>
          <cell r="AE98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99">
          <cell r="A99" t="str">
            <v>187-04</v>
          </cell>
          <cell r="B99">
            <v>4029</v>
          </cell>
          <cell r="C99" t="str">
            <v>DE.1.0.7.0</v>
          </cell>
          <cell r="D99" t="str">
            <v>204:477</v>
          </cell>
          <cell r="E99">
            <v>42586.599560185183</v>
          </cell>
          <cell r="F99">
            <v>42586.600671296299</v>
          </cell>
          <cell r="G99">
            <v>1</v>
          </cell>
          <cell r="H99" t="str">
            <v>204:233309</v>
          </cell>
          <cell r="I99">
            <v>42586.631539351853</v>
          </cell>
          <cell r="J99">
            <v>0</v>
          </cell>
          <cell r="K99" t="str">
            <v>4029/4030</v>
          </cell>
          <cell r="L99" t="str">
            <v>OUN</v>
          </cell>
          <cell r="M99">
            <v>3.0868055553582963E-2</v>
          </cell>
          <cell r="N99">
            <v>44.449999997159466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https://search-rtdc-monitor-bjffxe2xuh6vdkpspy63sjmuny.us-east-1.es.amazonaws.com/_plugin/kibana/#/discover/Steve-Slow-Train-Analysis-(2080s-and-2083s)?_g=(refreshInterval:(display:Off,section:0,value:0),time:(from:'2016-08-04 13:23:22-0600',mode:absolute,to:'2016-08-04 16:09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4.7699999999999999E-2</v>
          </cell>
          <cell r="Z99">
            <v>23.3309</v>
          </cell>
          <cell r="AA99">
            <v>23.283200000000001</v>
          </cell>
          <cell r="AB99" t="e">
            <v>#N/A</v>
          </cell>
          <cell r="AC99" t="e">
            <v>#N/A</v>
          </cell>
          <cell r="AD99" t="str">
            <v>0187-04</v>
          </cell>
          <cell r="AE99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00">
          <cell r="A100" t="str">
            <v>188-04</v>
          </cell>
          <cell r="B100">
            <v>4030</v>
          </cell>
          <cell r="C100" t="str">
            <v>DE.1.0.7.0</v>
          </cell>
          <cell r="D100" t="str">
            <v>204:232955</v>
          </cell>
          <cell r="E100">
            <v>42586.639317129629</v>
          </cell>
          <cell r="F100">
            <v>42586.640138888892</v>
          </cell>
          <cell r="G100">
            <v>1</v>
          </cell>
          <cell r="H100" t="str">
            <v>204:163</v>
          </cell>
          <cell r="I100">
            <v>42586.671724537038</v>
          </cell>
          <cell r="J100">
            <v>0</v>
          </cell>
          <cell r="K100" t="str">
            <v>4029/4030</v>
          </cell>
          <cell r="L100" t="str">
            <v>OUN</v>
          </cell>
          <cell r="M100">
            <v>3.1585648146574385E-2</v>
          </cell>
          <cell r="N100">
            <v>45.483333331067115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https://search-rtdc-monitor-bjffxe2xuh6vdkpspy63sjmuny.us-east-1.es.amazonaws.com/_plugin/kibana/#/discover/Steve-Slow-Train-Analysis-(2080s-and-2083s)?_g=(refreshInterval:(display:Off,section:0,value:0),time:(from:'2016-08-04 14:20:37-0600',mode:absolute,to:'2016-08-04 17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23.295500000000001</v>
          </cell>
          <cell r="Z100">
            <v>1.6299999999999999E-2</v>
          </cell>
          <cell r="AA100">
            <v>23.279199999999999</v>
          </cell>
          <cell r="AB100" t="e">
            <v>#N/A</v>
          </cell>
          <cell r="AC100" t="e">
            <v>#N/A</v>
          </cell>
          <cell r="AD100" t="str">
            <v>0188-04</v>
          </cell>
          <cell r="AE100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01">
          <cell r="A101" t="str">
            <v>189-04</v>
          </cell>
          <cell r="B101">
            <v>4011</v>
          </cell>
          <cell r="C101" t="str">
            <v>DE.1.0.7.0</v>
          </cell>
          <cell r="D101" t="str">
            <v>204:440</v>
          </cell>
          <cell r="E101">
            <v>42586.610243055555</v>
          </cell>
          <cell r="F101">
            <v>42586.611319444448</v>
          </cell>
          <cell r="G101">
            <v>1</v>
          </cell>
          <cell r="H101" t="str">
            <v>204:233368</v>
          </cell>
          <cell r="I101">
            <v>42586.641099537039</v>
          </cell>
          <cell r="J101">
            <v>0</v>
          </cell>
          <cell r="K101" t="str">
            <v>4011/4012</v>
          </cell>
          <cell r="L101" t="str">
            <v>SHOOK</v>
          </cell>
          <cell r="M101">
            <v>2.9780092590954155E-2</v>
          </cell>
          <cell r="N101">
            <v>42.883333330973983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https://search-rtdc-monitor-bjffxe2xuh6vdkpspy63sjmuny.us-east-1.es.amazonaws.com/_plugin/kibana/#/discover/Steve-Slow-Train-Analysis-(2080s-and-2083s)?_g=(refreshInterval:(display:Off,section:0,value:0),time:(from:'2016-08-04 13:38:45-0600',mode:absolute,to:'2016-08-04 16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1" t="str">
            <v>N</v>
          </cell>
          <cell r="X101">
            <v>1</v>
          </cell>
          <cell r="Y101">
            <v>4.3999999999999997E-2</v>
          </cell>
          <cell r="Z101">
            <v>23.3368</v>
          </cell>
          <cell r="AA101">
            <v>23.2928</v>
          </cell>
          <cell r="AB101" t="e">
            <v>#N/A</v>
          </cell>
          <cell r="AC101" t="e">
            <v>#N/A</v>
          </cell>
          <cell r="AD101" t="str">
            <v>0189-04</v>
          </cell>
          <cell r="AE101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02">
          <cell r="A102" t="str">
            <v>190-04</v>
          </cell>
          <cell r="B102">
            <v>4012</v>
          </cell>
          <cell r="C102" t="str">
            <v>DE.1.0.7.0</v>
          </cell>
          <cell r="D102" t="str">
            <v>204:233066</v>
          </cell>
          <cell r="E102">
            <v>42586.6484837963</v>
          </cell>
          <cell r="F102">
            <v>42586.649386574078</v>
          </cell>
          <cell r="G102">
            <v>1</v>
          </cell>
          <cell r="H102" t="str">
            <v>204:141</v>
          </cell>
          <cell r="I102">
            <v>42586.680497685185</v>
          </cell>
          <cell r="J102">
            <v>0</v>
          </cell>
          <cell r="K102" t="str">
            <v>4011/4012</v>
          </cell>
          <cell r="L102" t="str">
            <v>SHOOK</v>
          </cell>
          <cell r="M102">
            <v>3.1111111107748002E-2</v>
          </cell>
          <cell r="N102">
            <v>44.799999995157123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https://search-rtdc-monitor-bjffxe2xuh6vdkpspy63sjmuny.us-east-1.es.amazonaws.com/_plugin/kibana/#/discover/Steve-Slow-Train-Analysis-(2080s-and-2083s)?_g=(refreshInterval:(display:Off,section:0,value:0),time:(from:'2016-08-04 14:33:49-0600',mode:absolute,to:'2016-08-04 17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2" t="str">
            <v>N</v>
          </cell>
          <cell r="X102">
            <v>1</v>
          </cell>
          <cell r="Y102">
            <v>23.3066</v>
          </cell>
          <cell r="Z102">
            <v>1.41E-2</v>
          </cell>
          <cell r="AA102">
            <v>23.2925</v>
          </cell>
          <cell r="AB102" t="e">
            <v>#N/A</v>
          </cell>
          <cell r="AC102" t="e">
            <v>#N/A</v>
          </cell>
          <cell r="AD102" t="str">
            <v>0190-04</v>
          </cell>
          <cell r="AE102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03">
          <cell r="A103" t="str">
            <v>191-04</v>
          </cell>
          <cell r="B103">
            <v>4007</v>
          </cell>
          <cell r="C103" t="str">
            <v>DE.1.0.7.0</v>
          </cell>
          <cell r="D103" t="str">
            <v>204:458</v>
          </cell>
          <cell r="E103">
            <v>42586.621099537035</v>
          </cell>
          <cell r="F103">
            <v>42586.622361111113</v>
          </cell>
          <cell r="G103">
            <v>1</v>
          </cell>
          <cell r="H103" t="str">
            <v>204:233301</v>
          </cell>
          <cell r="I103">
            <v>42586.650300925925</v>
          </cell>
          <cell r="J103">
            <v>0</v>
          </cell>
          <cell r="K103" t="str">
            <v>4007/4008</v>
          </cell>
          <cell r="L103" t="str">
            <v>MOSES</v>
          </cell>
          <cell r="M103">
            <v>2.7939814812270924E-2</v>
          </cell>
          <cell r="N103">
            <v>40.233333329670131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https://search-rtdc-monitor-bjffxe2xuh6vdkpspy63sjmuny.us-east-1.es.amazonaws.com/_plugin/kibana/#/discover/Steve-Slow-Train-Analysis-(2080s-and-2083s)?_g=(refreshInterval:(display:Off,section:0,value:0),time:(from:'2016-08-04 13:54:23-0600',mode:absolute,to:'2016-08-04 16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3" t="str">
            <v>N</v>
          </cell>
          <cell r="X103">
            <v>1</v>
          </cell>
          <cell r="Y103">
            <v>4.58E-2</v>
          </cell>
          <cell r="Z103">
            <v>23.330100000000002</v>
          </cell>
          <cell r="AA103">
            <v>23.284300000000002</v>
          </cell>
          <cell r="AB103" t="e">
            <v>#N/A</v>
          </cell>
          <cell r="AC103" t="e">
            <v>#N/A</v>
          </cell>
          <cell r="AD103" t="str">
            <v>0191-04</v>
          </cell>
          <cell r="AE103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04">
          <cell r="A104" t="str">
            <v>192-04</v>
          </cell>
          <cell r="B104">
            <v>4008</v>
          </cell>
          <cell r="C104" t="str">
            <v>DE.1.0.7.0</v>
          </cell>
          <cell r="D104" t="str">
            <v>204:232990</v>
          </cell>
          <cell r="E104">
            <v>42586.660451388889</v>
          </cell>
          <cell r="F104">
            <v>42586.661400462966</v>
          </cell>
          <cell r="G104">
            <v>1</v>
          </cell>
          <cell r="H104" t="str">
            <v>204:127</v>
          </cell>
          <cell r="I104">
            <v>42586.691481481481</v>
          </cell>
          <cell r="J104">
            <v>0</v>
          </cell>
          <cell r="K104" t="str">
            <v>4007/4008</v>
          </cell>
          <cell r="L104" t="str">
            <v>MOSES</v>
          </cell>
          <cell r="M104">
            <v>3.0081018514465541E-2</v>
          </cell>
          <cell r="N104">
            <v>43.316666660830379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https://search-rtdc-monitor-bjffxe2xuh6vdkpspy63sjmuny.us-east-1.es.amazonaws.com/_plugin/kibana/#/discover/Steve-Slow-Train-Analysis-(2080s-and-2083s)?_g=(refreshInterval:(display:Off,section:0,value:0),time:(from:'2016-08-04 14:51:03-0600',mode:absolute,to:'2016-08-04 17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4" t="str">
            <v>N</v>
          </cell>
          <cell r="X104">
            <v>1</v>
          </cell>
          <cell r="Y104">
            <v>23.298999999999999</v>
          </cell>
          <cell r="Z104">
            <v>1.2699999999999999E-2</v>
          </cell>
          <cell r="AA104">
            <v>23.286300000000001</v>
          </cell>
          <cell r="AB104" t="e">
            <v>#N/A</v>
          </cell>
          <cell r="AC104" t="e">
            <v>#N/A</v>
          </cell>
          <cell r="AD104" t="str">
            <v>0192-04</v>
          </cell>
          <cell r="AE104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05">
          <cell r="A105" t="str">
            <v>193-04</v>
          </cell>
          <cell r="B105">
            <v>4025</v>
          </cell>
          <cell r="C105" t="str">
            <v>DE.1.0.7.0</v>
          </cell>
          <cell r="D105" t="str">
            <v>204:451</v>
          </cell>
          <cell r="E105">
            <v>42586.631273148145</v>
          </cell>
          <cell r="F105">
            <v>42586.632662037038</v>
          </cell>
          <cell r="G105">
            <v>1</v>
          </cell>
          <cell r="H105" t="str">
            <v>204:233321</v>
          </cell>
          <cell r="I105">
            <v>42586.660439814812</v>
          </cell>
          <cell r="J105">
            <v>0</v>
          </cell>
          <cell r="K105" t="str">
            <v>4025/4026</v>
          </cell>
          <cell r="L105" t="str">
            <v>NEWELL</v>
          </cell>
          <cell r="M105">
            <v>2.7777777773735579E-2</v>
          </cell>
          <cell r="N105">
            <v>39.999999994179234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https://search-rtdc-monitor-bjffxe2xuh6vdkpspy63sjmuny.us-east-1.es.amazonaws.com/_plugin/kibana/#/discover/Steve-Slow-Train-Analysis-(2080s-and-2083s)?_g=(refreshInterval:(display:Off,section:0,value:0),time:(from:'2016-08-04 14:09:02-0600',mode:absolute,to:'2016-08-04 16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5" t="str">
            <v>N</v>
          </cell>
          <cell r="X105">
            <v>1</v>
          </cell>
          <cell r="Y105">
            <v>4.5100000000000001E-2</v>
          </cell>
          <cell r="Z105">
            <v>23.332100000000001</v>
          </cell>
          <cell r="AA105">
            <v>23.286999999999999</v>
          </cell>
          <cell r="AB105" t="e">
            <v>#N/A</v>
          </cell>
          <cell r="AC105" t="e">
            <v>#N/A</v>
          </cell>
          <cell r="AD105" t="str">
            <v>0193-04</v>
          </cell>
          <cell r="AE10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106">
          <cell r="A106" t="str">
            <v>194-04</v>
          </cell>
          <cell r="B106">
            <v>4026</v>
          </cell>
          <cell r="C106" t="str">
            <v>DE.1.0.7.0</v>
          </cell>
          <cell r="D106" t="str">
            <v>204:232994</v>
          </cell>
          <cell r="E106">
            <v>42586.671701388892</v>
          </cell>
          <cell r="F106">
            <v>42586.672824074078</v>
          </cell>
          <cell r="G106">
            <v>1</v>
          </cell>
          <cell r="H106" t="str">
            <v>204:149</v>
          </cell>
          <cell r="I106">
            <v>42586.702685185184</v>
          </cell>
          <cell r="J106">
            <v>0</v>
          </cell>
          <cell r="K106" t="str">
            <v>4025/4026</v>
          </cell>
          <cell r="L106" t="str">
            <v>NEWELL</v>
          </cell>
          <cell r="M106">
            <v>2.9861111106583849E-2</v>
          </cell>
          <cell r="N106">
            <v>42.999999993480742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https://search-rtdc-monitor-bjffxe2xuh6vdkpspy63sjmuny.us-east-1.es.amazonaws.com/_plugin/kibana/#/discover/Steve-Slow-Train-Analysis-(2080s-and-2083s)?_g=(refreshInterval:(display:Off,section:0,value:0),time:(from:'2016-08-04 15:07:15-0600',mode:absolute,to:'2016-08-04 17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6" t="str">
            <v>N</v>
          </cell>
          <cell r="X106">
            <v>1</v>
          </cell>
          <cell r="Y106">
            <v>23.299399999999999</v>
          </cell>
          <cell r="Z106">
            <v>1.49E-2</v>
          </cell>
          <cell r="AA106">
            <v>23.284499999999998</v>
          </cell>
          <cell r="AB106" t="e">
            <v>#N/A</v>
          </cell>
          <cell r="AC106" t="e">
            <v>#N/A</v>
          </cell>
          <cell r="AD106" t="str">
            <v>0194-04</v>
          </cell>
          <cell r="AE106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107">
          <cell r="A107" t="str">
            <v>195-04</v>
          </cell>
          <cell r="B107">
            <v>4038</v>
          </cell>
          <cell r="C107" t="str">
            <v>DE.1.0.7.0</v>
          </cell>
          <cell r="D107" t="str">
            <v>204:467</v>
          </cell>
          <cell r="E107">
            <v>42586.643912037034</v>
          </cell>
          <cell r="F107">
            <v>42586.644675925927</v>
          </cell>
          <cell r="G107">
            <v>1</v>
          </cell>
          <cell r="H107" t="str">
            <v>204:233303</v>
          </cell>
          <cell r="I107">
            <v>42586.670532407406</v>
          </cell>
          <cell r="J107">
            <v>0</v>
          </cell>
          <cell r="K107" t="str">
            <v>4037/4038</v>
          </cell>
          <cell r="L107" t="str">
            <v>HELVIE</v>
          </cell>
          <cell r="M107">
            <v>2.5856481479422655E-2</v>
          </cell>
          <cell r="N107">
            <v>37.233333330368623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https://search-rtdc-monitor-bjffxe2xuh6vdkpspy63sjmuny.us-east-1.es.amazonaws.com/_plugin/kibana/#/discover/Steve-Slow-Train-Analysis-(2080s-and-2083s)?_g=(refreshInterval:(display:Off,section:0,value:0),time:(from:'2016-08-04 14:27:14-0600',mode:absolute,to:'2016-08-04 17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4.6699999999999998E-2</v>
          </cell>
          <cell r="Z107">
            <v>23.330300000000001</v>
          </cell>
          <cell r="AA107">
            <v>23.2836</v>
          </cell>
          <cell r="AB107" t="e">
            <v>#N/A</v>
          </cell>
          <cell r="AC107" t="e">
            <v>#N/A</v>
          </cell>
          <cell r="AD107" t="str">
            <v>0195-04</v>
          </cell>
          <cell r="AE107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08">
          <cell r="A108" t="str">
            <v>196-04</v>
          </cell>
          <cell r="B108">
            <v>4037</v>
          </cell>
          <cell r="C108" t="str">
            <v>DE.1.0.7.0</v>
          </cell>
          <cell r="D108" t="str">
            <v>204:232978</v>
          </cell>
          <cell r="E108">
            <v>42586.681759259256</v>
          </cell>
          <cell r="F108">
            <v>42586.682476851849</v>
          </cell>
          <cell r="G108">
            <v>1</v>
          </cell>
          <cell r="H108" t="str">
            <v>204:160</v>
          </cell>
          <cell r="I108">
            <v>42586.710879629631</v>
          </cell>
          <cell r="J108">
            <v>0</v>
          </cell>
          <cell r="K108" t="str">
            <v>4037/4038</v>
          </cell>
          <cell r="L108" t="str">
            <v>HELVIE</v>
          </cell>
          <cell r="M108">
            <v>2.8402777781593613E-2</v>
          </cell>
          <cell r="N108">
            <v>40.900000005494803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https://search-rtdc-monitor-bjffxe2xuh6vdkpspy63sjmuny.us-east-1.es.amazonaws.com/_plugin/kibana/#/discover/Steve-Slow-Train-Analysis-(2080s-and-2083s)?_g=(refreshInterval:(display:Off,section:0,value:0),time:(from:'2016-08-04 15:21:44-0600',mode:absolute,to:'2016-08-04 18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23.297799999999999</v>
          </cell>
          <cell r="Z108">
            <v>1.6E-2</v>
          </cell>
          <cell r="AA108">
            <v>23.2818</v>
          </cell>
          <cell r="AB108" t="e">
            <v>#N/A</v>
          </cell>
          <cell r="AC108" t="e">
            <v>#N/A</v>
          </cell>
          <cell r="AD108" t="str">
            <v>0196-04</v>
          </cell>
          <cell r="AE108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09">
          <cell r="A109" t="str">
            <v>197-04</v>
          </cell>
          <cell r="B109">
            <v>4031</v>
          </cell>
          <cell r="C109" t="str">
            <v>DE.1.0.7.0</v>
          </cell>
          <cell r="D109" t="str">
            <v>204:473</v>
          </cell>
          <cell r="E109">
            <v>42586.651898148149</v>
          </cell>
          <cell r="F109">
            <v>42586.653009259258</v>
          </cell>
          <cell r="G109">
            <v>1</v>
          </cell>
          <cell r="H109" t="str">
            <v>204:233306</v>
          </cell>
          <cell r="I109">
            <v>42586.681145833332</v>
          </cell>
          <cell r="J109">
            <v>0</v>
          </cell>
          <cell r="K109" t="str">
            <v>4031/4032</v>
          </cell>
          <cell r="L109" t="str">
            <v>SUR</v>
          </cell>
          <cell r="M109">
            <v>2.8136574073869269E-2</v>
          </cell>
          <cell r="N109">
            <v>40.516666666371748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https://search-rtdc-monitor-bjffxe2xuh6vdkpspy63sjmuny.us-east-1.es.amazonaws.com/_plugin/kibana/#/discover/Steve-Slow-Train-Analysis-(2080s-and-2083s)?_g=(refreshInterval:(display:Off,section:0,value:0),time:(from:'2016-08-04 14:38:44-0600',mode:absolute,to:'2016-08-04 17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9" t="str">
            <v>N</v>
          </cell>
          <cell r="X109">
            <v>1</v>
          </cell>
          <cell r="Y109">
            <v>4.7300000000000002E-2</v>
          </cell>
          <cell r="Z109">
            <v>23.3306</v>
          </cell>
          <cell r="AA109">
            <v>23.283300000000001</v>
          </cell>
          <cell r="AB109" t="e">
            <v>#N/A</v>
          </cell>
          <cell r="AC109" t="e">
            <v>#N/A</v>
          </cell>
          <cell r="AD109" t="str">
            <v>0197-04</v>
          </cell>
          <cell r="AE109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110">
          <cell r="A110" t="str">
            <v>198-04</v>
          </cell>
          <cell r="B110">
            <v>4032</v>
          </cell>
          <cell r="C110" t="str">
            <v>DE.1.0.7.0</v>
          </cell>
          <cell r="D110" t="str">
            <v>204:232998</v>
          </cell>
          <cell r="E110">
            <v>42586.687083333331</v>
          </cell>
          <cell r="F110">
            <v>42586.687881944446</v>
          </cell>
          <cell r="G110">
            <v>1</v>
          </cell>
          <cell r="H110" t="str">
            <v>204:143</v>
          </cell>
          <cell r="I110">
            <v>42586.722569444442</v>
          </cell>
          <cell r="J110">
            <v>0</v>
          </cell>
          <cell r="K110" t="str">
            <v>4031/4032</v>
          </cell>
          <cell r="L110" t="str">
            <v>SUR</v>
          </cell>
          <cell r="M110">
            <v>3.4687499995925464E-2</v>
          </cell>
          <cell r="N110">
            <v>49.949999994132668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https://search-rtdc-monitor-bjffxe2xuh6vdkpspy63sjmuny.us-east-1.es.amazonaws.com/_plugin/kibana/#/discover/Steve-Slow-Train-Analysis-(2080s-and-2083s)?_g=(refreshInterval:(display:Off,section:0,value:0),time:(from:'2016-08-04 15:29:24-0600',mode:absolute,to:'2016-08-04 18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0" t="str">
            <v>N</v>
          </cell>
          <cell r="X110">
            <v>1</v>
          </cell>
          <cell r="Y110">
            <v>23.299800000000001</v>
          </cell>
          <cell r="Z110">
            <v>1.43E-2</v>
          </cell>
          <cell r="AA110">
            <v>23.285500000000003</v>
          </cell>
          <cell r="AB110" t="e">
            <v>#N/A</v>
          </cell>
          <cell r="AC110" t="e">
            <v>#N/A</v>
          </cell>
          <cell r="AD110" t="str">
            <v>0198-04</v>
          </cell>
          <cell r="AE110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11">
          <cell r="A111" t="str">
            <v>199-04</v>
          </cell>
          <cell r="B111">
            <v>4027</v>
          </cell>
          <cell r="C111" t="str">
            <v>DE.1.0.7.0</v>
          </cell>
          <cell r="D111" t="str">
            <v>204:444</v>
          </cell>
          <cell r="E111">
            <v>42586.66138888889</v>
          </cell>
          <cell r="F111">
            <v>42586.662349537037</v>
          </cell>
          <cell r="G111">
            <v>1</v>
          </cell>
          <cell r="H111" t="str">
            <v>204:233291</v>
          </cell>
          <cell r="I111">
            <v>42586.692615740743</v>
          </cell>
          <cell r="J111">
            <v>0</v>
          </cell>
          <cell r="K111" t="str">
            <v>4027/4028</v>
          </cell>
          <cell r="L111" t="str">
            <v>SWANSON</v>
          </cell>
          <cell r="M111">
            <v>3.0266203706560191E-2</v>
          </cell>
          <cell r="N111">
            <v>43.583333337446675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https://search-rtdc-monitor-bjffxe2xuh6vdkpspy63sjmuny.us-east-1.es.amazonaws.com/_plugin/kibana/#/discover/Steve-Slow-Train-Analysis-(2080s-and-2083s)?_g=(refreshInterval:(display:Off,section:0,value:0),time:(from:'2016-08-04 14:52:24-0600',mode:absolute,to:'2016-08-04 17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1" t="str">
            <v>N</v>
          </cell>
          <cell r="X111">
            <v>1</v>
          </cell>
          <cell r="Y111">
            <v>4.4400000000000002E-2</v>
          </cell>
          <cell r="Z111">
            <v>23.3291</v>
          </cell>
          <cell r="AA111">
            <v>23.284700000000001</v>
          </cell>
          <cell r="AB111" t="e">
            <v>#N/A</v>
          </cell>
          <cell r="AC111" t="e">
            <v>#N/A</v>
          </cell>
          <cell r="AD111" t="str">
            <v>0199-04</v>
          </cell>
          <cell r="AE11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12">
          <cell r="A112" t="str">
            <v>200-04</v>
          </cell>
          <cell r="B112">
            <v>4028</v>
          </cell>
          <cell r="C112" t="str">
            <v>DE.1.0.7.0</v>
          </cell>
          <cell r="D112" t="str">
            <v>204:232977</v>
          </cell>
          <cell r="E112">
            <v>42586.695069444446</v>
          </cell>
          <cell r="F112">
            <v>42586.695879629631</v>
          </cell>
          <cell r="G112">
            <v>1</v>
          </cell>
          <cell r="H112" t="str">
            <v>204:136</v>
          </cell>
          <cell r="I112">
            <v>42586.733055555553</v>
          </cell>
          <cell r="J112">
            <v>0</v>
          </cell>
          <cell r="K112" t="str">
            <v>4027/4028</v>
          </cell>
          <cell r="L112" t="str">
            <v>SWANSON</v>
          </cell>
          <cell r="M112">
            <v>3.7175925921474118E-2</v>
          </cell>
          <cell r="N112">
            <v>53.53333332692273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https://search-rtdc-monitor-bjffxe2xuh6vdkpspy63sjmuny.us-east-1.es.amazonaws.com/_plugin/kibana/#/discover/Steve-Slow-Train-Analysis-(2080s-and-2083s)?_g=(refreshInterval:(display:Off,section:0,value:0),time:(from:'2016-08-04 15:40:54-0600',mode:absolute,to:'2016-08-04 18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2" t="str">
            <v>N</v>
          </cell>
          <cell r="X112">
            <v>1</v>
          </cell>
          <cell r="Y112">
            <v>23.297699999999999</v>
          </cell>
          <cell r="Z112">
            <v>1.3599999999999999E-2</v>
          </cell>
          <cell r="AA112">
            <v>23.284099999999999</v>
          </cell>
          <cell r="AB112" t="e">
            <v>#N/A</v>
          </cell>
          <cell r="AC112" t="e">
            <v>#N/A</v>
          </cell>
          <cell r="AD112" t="str">
            <v>0200-04</v>
          </cell>
          <cell r="AE112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13">
          <cell r="A113" t="str">
            <v>201-04</v>
          </cell>
          <cell r="B113">
            <v>4029</v>
          </cell>
          <cell r="C113" t="str">
            <v>DE.1.0.7.0</v>
          </cell>
          <cell r="D113" t="str">
            <v>204:462</v>
          </cell>
          <cell r="E113">
            <v>42586.67454861111</v>
          </cell>
          <cell r="F113">
            <v>42586.675567129627</v>
          </cell>
          <cell r="G113">
            <v>1</v>
          </cell>
          <cell r="H113" t="str">
            <v>204:233317</v>
          </cell>
          <cell r="I113">
            <v>42586.702870370369</v>
          </cell>
          <cell r="J113">
            <v>0</v>
          </cell>
          <cell r="K113" t="str">
            <v>4029/4030</v>
          </cell>
          <cell r="L113" t="str">
            <v>OUN</v>
          </cell>
          <cell r="M113">
            <v>2.7303240742185153E-2</v>
          </cell>
          <cell r="N113">
            <v>39.31666666874662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https://search-rtdc-monitor-bjffxe2xuh6vdkpspy63sjmuny.us-east-1.es.amazonaws.com/_plugin/kibana/#/discover/Steve-Slow-Train-Analysis-(2080s-and-2083s)?_g=(refreshInterval:(display:Off,section:0,value:0),time:(from:'2016-08-04 15:11:21-0600',mode:absolute,to:'2016-08-04 17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4.6199999999999998E-2</v>
          </cell>
          <cell r="Z113">
            <v>23.331700000000001</v>
          </cell>
          <cell r="AA113">
            <v>23.285500000000003</v>
          </cell>
          <cell r="AB113" t="e">
            <v>#N/A</v>
          </cell>
          <cell r="AC113" t="e">
            <v>#N/A</v>
          </cell>
          <cell r="AD113" t="str">
            <v>0201-04</v>
          </cell>
          <cell r="AE113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14">
          <cell r="A114" t="str">
            <v>202-04</v>
          </cell>
          <cell r="B114">
            <v>4030</v>
          </cell>
          <cell r="C114" t="str">
            <v>DE.1.0.7.0</v>
          </cell>
          <cell r="D114" t="str">
            <v>204:233004</v>
          </cell>
          <cell r="E114">
            <v>42586.711111111108</v>
          </cell>
          <cell r="F114">
            <v>42586.711851851855</v>
          </cell>
          <cell r="G114">
            <v>1</v>
          </cell>
          <cell r="H114" t="str">
            <v>204:165</v>
          </cell>
          <cell r="I114">
            <v>42586.742997685185</v>
          </cell>
          <cell r="J114">
            <v>0</v>
          </cell>
          <cell r="K114" t="str">
            <v>4029/4030</v>
          </cell>
          <cell r="L114" t="str">
            <v>OUN</v>
          </cell>
          <cell r="M114">
            <v>3.1145833330811001E-2</v>
          </cell>
          <cell r="N114">
            <v>44.849999996367842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https://search-rtdc-monitor-bjffxe2xuh6vdkpspy63sjmuny.us-east-1.es.amazonaws.com/_plugin/kibana/#/discover/Steve-Slow-Train-Analysis-(2080s-and-2083s)?_g=(refreshInterval:(display:Off,section:0,value:0),time:(from:'2016-08-04 16:04:00-0600',mode:absolute,to:'2016-08-04 18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23.3004</v>
          </cell>
          <cell r="Z114">
            <v>1.6500000000000001E-2</v>
          </cell>
          <cell r="AA114">
            <v>23.283899999999999</v>
          </cell>
          <cell r="AB114" t="e">
            <v>#N/A</v>
          </cell>
          <cell r="AC114" t="e">
            <v>#N/A</v>
          </cell>
          <cell r="AD114" t="str">
            <v>0202-04</v>
          </cell>
          <cell r="AE114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15">
          <cell r="A115" t="str">
            <v>203-04</v>
          </cell>
          <cell r="B115">
            <v>4011</v>
          </cell>
          <cell r="C115" t="str">
            <v>DE.1.0.7.0</v>
          </cell>
          <cell r="D115" t="str">
            <v>204:440</v>
          </cell>
          <cell r="E115">
            <v>42586.682534722226</v>
          </cell>
          <cell r="F115">
            <v>42586.683541666665</v>
          </cell>
          <cell r="G115">
            <v>1</v>
          </cell>
          <cell r="H115" t="str">
            <v>204:233376</v>
          </cell>
          <cell r="I115">
            <v>42586.71361111111</v>
          </cell>
          <cell r="J115">
            <v>0</v>
          </cell>
          <cell r="K115" t="str">
            <v>4011/4012</v>
          </cell>
          <cell r="L115" t="str">
            <v>SHOOK</v>
          </cell>
          <cell r="M115">
            <v>3.0069444444961846E-2</v>
          </cell>
          <cell r="N115">
            <v>43.300000000745058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https://search-rtdc-monitor-bjffxe2xuh6vdkpspy63sjmuny.us-east-1.es.amazonaws.com/_plugin/kibana/#/discover/Steve-Slow-Train-Analysis-(2080s-and-2083s)?_g=(refreshInterval:(display:Off,section:0,value:0),time:(from:'2016-08-04 15:22:51-0600',mode:absolute,to:'2016-08-04 18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5" t="str">
            <v>N</v>
          </cell>
          <cell r="X115">
            <v>1</v>
          </cell>
          <cell r="Y115">
            <v>4.3999999999999997E-2</v>
          </cell>
          <cell r="Z115">
            <v>23.337599999999998</v>
          </cell>
          <cell r="AA115">
            <v>23.293599999999998</v>
          </cell>
          <cell r="AB115" t="e">
            <v>#N/A</v>
          </cell>
          <cell r="AC115" t="e">
            <v>#N/A</v>
          </cell>
          <cell r="AD115" t="str">
            <v>0203-04</v>
          </cell>
          <cell r="AE11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16">
          <cell r="A116" t="str">
            <v>204-04</v>
          </cell>
          <cell r="B116">
            <v>4012</v>
          </cell>
          <cell r="C116" t="str">
            <v>DE.1.0.7.0</v>
          </cell>
          <cell r="D116" t="str">
            <v>204:233046</v>
          </cell>
          <cell r="E116">
            <v>42586.720069444447</v>
          </cell>
          <cell r="F116">
            <v>42586.721099537041</v>
          </cell>
          <cell r="G116">
            <v>1</v>
          </cell>
          <cell r="H116" t="str">
            <v>204:145</v>
          </cell>
          <cell r="I116">
            <v>42586.753472222219</v>
          </cell>
          <cell r="J116">
            <v>0</v>
          </cell>
          <cell r="K116" t="str">
            <v>4011/4012</v>
          </cell>
          <cell r="L116" t="str">
            <v>SHOOK</v>
          </cell>
          <cell r="M116">
            <v>3.237268517841585E-2</v>
          </cell>
          <cell r="N116">
            <v>46.616666656918824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https://search-rtdc-monitor-bjffxe2xuh6vdkpspy63sjmuny.us-east-1.es.amazonaws.com/_plugin/kibana/#/discover/Steve-Slow-Train-Analysis-(2080s-and-2083s)?_g=(refreshInterval:(display:Off,section:0,value:0),time:(from:'2016-08-04 16:16:54-0600',mode:absolute,to:'2016-08-04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6" t="str">
            <v>N</v>
          </cell>
          <cell r="X116">
            <v>1</v>
          </cell>
          <cell r="Y116">
            <v>23.304600000000001</v>
          </cell>
          <cell r="Z116">
            <v>1.4500000000000001E-2</v>
          </cell>
          <cell r="AA116">
            <v>23.290099999999999</v>
          </cell>
          <cell r="AB116" t="e">
            <v>#N/A</v>
          </cell>
          <cell r="AC116" t="e">
            <v>#N/A</v>
          </cell>
          <cell r="AD116" t="str">
            <v>0204-04</v>
          </cell>
          <cell r="AE11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17">
          <cell r="A117" t="str">
            <v>205-04</v>
          </cell>
          <cell r="B117">
            <v>4007</v>
          </cell>
          <cell r="C117" t="str">
            <v>DE.1.0.7.0</v>
          </cell>
          <cell r="D117" t="str">
            <v>204:467</v>
          </cell>
          <cell r="E117">
            <v>42586.694803240738</v>
          </cell>
          <cell r="F117">
            <v>42586.696458333332</v>
          </cell>
          <cell r="G117">
            <v>2</v>
          </cell>
          <cell r="H117" t="str">
            <v>204:233230</v>
          </cell>
          <cell r="I117">
            <v>42586.723634259259</v>
          </cell>
          <cell r="J117">
            <v>1</v>
          </cell>
          <cell r="K117" t="str">
            <v>4007/4008</v>
          </cell>
          <cell r="L117" t="str">
            <v>MOSES</v>
          </cell>
          <cell r="M117">
            <v>2.7175925926712807E-2</v>
          </cell>
          <cell r="N117">
            <v>39.133333334466442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https://search-rtdc-monitor-bjffxe2xuh6vdkpspy63sjmuny.us-east-1.es.amazonaws.com/_plugin/kibana/#/discover/Steve-Slow-Train-Analysis-(2080s-and-2083s)?_g=(refreshInterval:(display:Off,section:0,value:0),time:(from:'2016-08-04 15:40:31-0600',mode:absolute,to:'2016-08-04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7" t="str">
            <v>N</v>
          </cell>
          <cell r="X117">
            <v>1</v>
          </cell>
          <cell r="Y117">
            <v>4.6699999999999998E-2</v>
          </cell>
          <cell r="Z117">
            <v>23.323</v>
          </cell>
          <cell r="AA117">
            <v>23.276299999999999</v>
          </cell>
          <cell r="AB117" t="e">
            <v>#N/A</v>
          </cell>
          <cell r="AC117" t="e">
            <v>#N/A</v>
          </cell>
          <cell r="AD117" t="str">
            <v>0205-04</v>
          </cell>
          <cell r="AE11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18">
          <cell r="A118" t="str">
            <v>206-04</v>
          </cell>
          <cell r="B118">
            <v>4008</v>
          </cell>
          <cell r="C118" t="str">
            <v>DE.1.0.7.0</v>
          </cell>
          <cell r="D118" t="str">
            <v>204:232925</v>
          </cell>
          <cell r="E118">
            <v>42586.734571759262</v>
          </cell>
          <cell r="F118">
            <v>42586.736631944441</v>
          </cell>
          <cell r="G118">
            <v>2</v>
          </cell>
          <cell r="H118" t="str">
            <v>204:154</v>
          </cell>
          <cell r="I118">
            <v>42586.764479166668</v>
          </cell>
          <cell r="J118">
            <v>0</v>
          </cell>
          <cell r="K118" t="str">
            <v>4007/4008</v>
          </cell>
          <cell r="L118" t="str">
            <v>MOSES</v>
          </cell>
          <cell r="M118">
            <v>2.7847222227137536E-2</v>
          </cell>
          <cell r="N118">
            <v>40.100000007078052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https://search-rtdc-monitor-bjffxe2xuh6vdkpspy63sjmuny.us-east-1.es.amazonaws.com/_plugin/kibana/#/discover/Steve-Slow-Train-Analysis-(2080s-and-2083s)?_g=(refreshInterval:(display:Off,section:0,value:0),time:(from:'2016-08-04 16:37:47-0600',mode:absolute,to:'2016-08-04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8" t="str">
            <v>N</v>
          </cell>
          <cell r="X118">
            <v>1</v>
          </cell>
          <cell r="Y118">
            <v>23.2925</v>
          </cell>
          <cell r="Z118">
            <v>1.54E-2</v>
          </cell>
          <cell r="AA118">
            <v>23.277100000000001</v>
          </cell>
          <cell r="AB118" t="e">
            <v>#N/A</v>
          </cell>
          <cell r="AC118" t="e">
            <v>#N/A</v>
          </cell>
          <cell r="AD118" t="str">
            <v>0206-04</v>
          </cell>
          <cell r="AE11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19">
          <cell r="A119" t="str">
            <v>207-04</v>
          </cell>
          <cell r="B119">
            <v>4025</v>
          </cell>
          <cell r="C119" t="str">
            <v>DE.1.0.7.0</v>
          </cell>
          <cell r="D119" t="str">
            <v>204:437</v>
          </cell>
          <cell r="E119">
            <v>42586.704629629632</v>
          </cell>
          <cell r="F119">
            <v>42586.705509259256</v>
          </cell>
          <cell r="G119">
            <v>1</v>
          </cell>
          <cell r="H119" t="str">
            <v>204:233316</v>
          </cell>
          <cell r="I119">
            <v>42586.732777777775</v>
          </cell>
          <cell r="J119">
            <v>0</v>
          </cell>
          <cell r="K119" t="str">
            <v>4025/4026</v>
          </cell>
          <cell r="L119" t="str">
            <v>NEWELL</v>
          </cell>
          <cell r="M119">
            <v>2.7268518519122154E-2</v>
          </cell>
          <cell r="N119">
            <v>39.266666667535901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https://search-rtdc-monitor-bjffxe2xuh6vdkpspy63sjmuny.us-east-1.es.amazonaws.com/_plugin/kibana/#/discover/Steve-Slow-Train-Analysis-(2080s-and-2083s)?_g=(refreshInterval:(display:Off,section:0,value:0),time:(from:'2016-08-04 15:54:40-0600',mode:absolute,to:'2016-08-04 18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9" t="str">
            <v>N</v>
          </cell>
          <cell r="X119">
            <v>1</v>
          </cell>
          <cell r="Y119">
            <v>4.3700000000000003E-2</v>
          </cell>
          <cell r="Z119">
            <v>23.331600000000002</v>
          </cell>
          <cell r="AA119">
            <v>23.2879</v>
          </cell>
          <cell r="AB119" t="e">
            <v>#N/A</v>
          </cell>
          <cell r="AC119" t="e">
            <v>#N/A</v>
          </cell>
          <cell r="AD119" t="str">
            <v>0207-04</v>
          </cell>
          <cell r="AE119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120">
          <cell r="A120" t="str">
            <v>208-04</v>
          </cell>
          <cell r="B120">
            <v>4026</v>
          </cell>
          <cell r="C120" t="str">
            <v>DE.1.0.7.0</v>
          </cell>
          <cell r="D120" t="str">
            <v>204:232990</v>
          </cell>
          <cell r="E120">
            <v>42586.734479166669</v>
          </cell>
          <cell r="F120">
            <v>42586.735567129632</v>
          </cell>
          <cell r="G120">
            <v>1</v>
          </cell>
          <cell r="H120" t="str">
            <v>204:150</v>
          </cell>
          <cell r="I120">
            <v>42586.773645833331</v>
          </cell>
          <cell r="J120">
            <v>0</v>
          </cell>
          <cell r="K120" t="str">
            <v>4025/4026</v>
          </cell>
          <cell r="L120" t="str">
            <v>NEWELL</v>
          </cell>
          <cell r="M120">
            <v>3.8078703699284233E-2</v>
          </cell>
          <cell r="N120">
            <v>54.833333326969296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https://search-rtdc-monitor-bjffxe2xuh6vdkpspy63sjmuny.us-east-1.es.amazonaws.com/_plugin/kibana/#/discover/Steve-Slow-Train-Analysis-(2080s-and-2083s)?_g=(refreshInterval:(display:Off,section:0,value:0),time:(from:'2016-08-04 16:37:39-0600',mode:absolute,to:'2016-08-04 19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0" t="str">
            <v>N</v>
          </cell>
          <cell r="X120">
            <v>1</v>
          </cell>
          <cell r="Y120">
            <v>23.298999999999999</v>
          </cell>
          <cell r="Z120">
            <v>1.4999999999999999E-2</v>
          </cell>
          <cell r="AA120">
            <v>23.283999999999999</v>
          </cell>
          <cell r="AB120" t="e">
            <v>#N/A</v>
          </cell>
          <cell r="AC120" t="e">
            <v>#N/A</v>
          </cell>
          <cell r="AD120" t="str">
            <v>0208-04</v>
          </cell>
          <cell r="AE120" t="str">
    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    </cell>
        </row>
        <row r="121">
          <cell r="A121" t="str">
            <v>209-04</v>
          </cell>
          <cell r="B121">
            <v>4038</v>
          </cell>
          <cell r="C121" t="str">
            <v>DE.1.0.7.0</v>
          </cell>
          <cell r="D121" t="str">
            <v>204:477</v>
          </cell>
          <cell r="E121">
            <v>42586.713113425925</v>
          </cell>
          <cell r="F121">
            <v>42586.714247685188</v>
          </cell>
          <cell r="G121">
            <v>1</v>
          </cell>
          <cell r="H121" t="str">
            <v>204:233308</v>
          </cell>
          <cell r="I121">
            <v>42586.745312500003</v>
          </cell>
          <cell r="J121">
            <v>0</v>
          </cell>
          <cell r="K121" t="str">
            <v>4037/4038</v>
          </cell>
          <cell r="L121" t="str">
            <v>ROBINSON</v>
          </cell>
          <cell r="M121">
            <v>3.1064814815181307E-2</v>
          </cell>
          <cell r="N121">
            <v>44.733333333861083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https://search-rtdc-monitor-bjffxe2xuh6vdkpspy63sjmuny.us-east-1.es.amazonaws.com/_plugin/kibana/#/discover/Steve-Slow-Train-Analysis-(2080s-and-2083s)?_g=(refreshInterval:(display:Off,section:0,value:0),time:(from:'2016-08-04 16:06:53-0600',mode:absolute,to:'2016-08-04 18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4.7699999999999999E-2</v>
          </cell>
          <cell r="Z121">
            <v>23.3308</v>
          </cell>
          <cell r="AA121">
            <v>23.283100000000001</v>
          </cell>
          <cell r="AB121" t="e">
            <v>#N/A</v>
          </cell>
          <cell r="AC121" t="e">
            <v>#N/A</v>
          </cell>
          <cell r="AD121" t="str">
            <v>0209-04</v>
          </cell>
          <cell r="AE12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22">
          <cell r="A122" t="str">
            <v>210-04</v>
          </cell>
          <cell r="B122">
            <v>4037</v>
          </cell>
          <cell r="C122" t="str">
            <v>DE.1.0.7.0</v>
          </cell>
          <cell r="D122" t="str">
            <v>204:232987</v>
          </cell>
          <cell r="E122">
            <v>42586.75072916667</v>
          </cell>
          <cell r="F122">
            <v>42586.75172453704</v>
          </cell>
          <cell r="G122">
            <v>1</v>
          </cell>
          <cell r="H122" t="str">
            <v>204:145</v>
          </cell>
          <cell r="I122">
            <v>42586.786076388889</v>
          </cell>
          <cell r="J122">
            <v>1</v>
          </cell>
          <cell r="K122" t="str">
            <v>4037/4038</v>
          </cell>
          <cell r="L122" t="str">
            <v>ROBINSON</v>
          </cell>
          <cell r="M122">
            <v>3.4351851849351078E-2</v>
          </cell>
          <cell r="N122">
            <v>49.466666663065553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https://search-rtdc-monitor-bjffxe2xuh6vdkpspy63sjmuny.us-east-1.es.amazonaws.com/_plugin/kibana/#/discover/Steve-Slow-Train-Analysis-(2080s-and-2083s)?_g=(refreshInterval:(display:Off,section:0,value:0),time:(from:'2016-08-04 17:01:03-0600',mode:absolute,to:'2016-08-04 19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23.2987</v>
          </cell>
          <cell r="Z122">
            <v>1.4500000000000001E-2</v>
          </cell>
          <cell r="AA122">
            <v>23.284199999999998</v>
          </cell>
          <cell r="AB122">
            <v>190834</v>
          </cell>
          <cell r="AC122" t="str">
            <v>PERMANENT SPEED RESTRICTION</v>
          </cell>
          <cell r="AD122" t="str">
            <v>0210-04</v>
          </cell>
          <cell r="AE12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23">
          <cell r="A123" t="str">
            <v>211-04</v>
          </cell>
          <cell r="B123">
            <v>4031</v>
          </cell>
          <cell r="C123" t="str">
            <v>DE.1.0.7.0</v>
          </cell>
          <cell r="D123" t="str">
            <v>204:447</v>
          </cell>
          <cell r="E123">
            <v>42586.724062499998</v>
          </cell>
          <cell r="F123">
            <v>42586.725138888891</v>
          </cell>
          <cell r="G123">
            <v>1</v>
          </cell>
          <cell r="H123" t="str">
            <v>204:233272</v>
          </cell>
          <cell r="I123">
            <v>42586.753530092596</v>
          </cell>
          <cell r="J123">
            <v>0</v>
          </cell>
          <cell r="K123" t="str">
            <v>4031/4032</v>
          </cell>
          <cell r="L123" t="str">
            <v>HELVIE</v>
          </cell>
          <cell r="M123">
            <v>2.8391203704813961E-2</v>
          </cell>
          <cell r="N123">
            <v>40.883333334932104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https://search-rtdc-monitor-bjffxe2xuh6vdkpspy63sjmuny.us-east-1.es.amazonaws.com/_plugin/kibana/#/discover/Steve-Slow-Train-Analysis-(2080s-and-2083s)?_g=(refreshInterval:(display:Off,section:0,value:0),time:(from:'2016-08-04 16:22:39-0600',mode:absolute,to:'2016-08-04 19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23" t="str">
            <v>N</v>
          </cell>
          <cell r="X123">
            <v>1</v>
          </cell>
          <cell r="Y123">
            <v>4.4699999999999997E-2</v>
          </cell>
          <cell r="Z123">
            <v>23.327200000000001</v>
          </cell>
          <cell r="AA123">
            <v>23.282500000000002</v>
          </cell>
          <cell r="AB123" t="e">
            <v>#N/A</v>
          </cell>
          <cell r="AC123" t="e">
            <v>#N/A</v>
          </cell>
          <cell r="AD123" t="str">
            <v>0211-04</v>
          </cell>
          <cell r="AE123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124">
          <cell r="A124" t="str">
            <v>212-04</v>
          </cell>
          <cell r="B124">
            <v>4032</v>
          </cell>
          <cell r="C124" t="str">
            <v>DE.1.0.7.0</v>
          </cell>
          <cell r="D124" t="str">
            <v>204:232978</v>
          </cell>
          <cell r="E124">
            <v>42586.763113425928</v>
          </cell>
          <cell r="F124">
            <v>42586.764050925929</v>
          </cell>
          <cell r="G124">
            <v>1</v>
          </cell>
          <cell r="H124" t="str">
            <v>204:152</v>
          </cell>
          <cell r="I124">
            <v>42586.79378472222</v>
          </cell>
          <cell r="J124">
            <v>0</v>
          </cell>
          <cell r="K124" t="str">
            <v>4031/4032</v>
          </cell>
          <cell r="L124" t="str">
            <v>HELVIE</v>
          </cell>
          <cell r="M124">
            <v>2.9733796291111503E-2</v>
          </cell>
          <cell r="N124">
            <v>42.816666659200564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https://search-rtdc-monitor-bjffxe2xuh6vdkpspy63sjmuny.us-east-1.es.amazonaws.com/_plugin/kibana/#/discover/Steve-Slow-Train-Analysis-(2080s-and-2083s)?_g=(refreshInterval:(display:Off,section:0,value:0),time:(from:'2016-08-04 17:18:53-0600',mode:absolute,to:'2016-08-04 20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24" t="str">
            <v>N</v>
          </cell>
          <cell r="X124">
            <v>1</v>
          </cell>
          <cell r="Y124">
            <v>23.297799999999999</v>
          </cell>
          <cell r="Z124">
            <v>1.52E-2</v>
          </cell>
          <cell r="AA124">
            <v>23.282599999999999</v>
          </cell>
          <cell r="AB124" t="e">
            <v>#N/A</v>
          </cell>
          <cell r="AC124" t="e">
            <v>#N/A</v>
          </cell>
          <cell r="AD124" t="str">
            <v>0212-04</v>
          </cell>
          <cell r="AE124" t="str">
    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    </cell>
        </row>
        <row r="125">
          <cell r="A125" t="str">
            <v>213-04</v>
          </cell>
          <cell r="B125">
            <v>4027</v>
          </cell>
          <cell r="C125" t="str">
            <v>DE.1.0.7.0</v>
          </cell>
          <cell r="D125" t="str">
            <v>204:453</v>
          </cell>
          <cell r="E125">
            <v>42586.735138888886</v>
          </cell>
          <cell r="F125">
            <v>42586.739618055559</v>
          </cell>
          <cell r="G125">
            <v>6</v>
          </cell>
          <cell r="H125" t="str">
            <v>204:233306</v>
          </cell>
          <cell r="I125">
            <v>42586.76458333333</v>
          </cell>
          <cell r="J125">
            <v>0</v>
          </cell>
          <cell r="K125" t="str">
            <v>4027/4028</v>
          </cell>
          <cell r="L125" t="str">
            <v>COOLAHAN</v>
          </cell>
          <cell r="M125">
            <v>2.4965277771116234E-2</v>
          </cell>
          <cell r="N125">
            <v>35.949999990407377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https://search-rtdc-monitor-bjffxe2xuh6vdkpspy63sjmuny.us-east-1.es.amazonaws.com/_plugin/kibana/#/discover/Steve-Slow-Train-Analysis-(2080s-and-2083s)?_g=(refreshInterval:(display:Off,section:0,value:0),time:(from:'2016-08-04 16:38:36-0600',mode:absolute,to:'2016-08-04 19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5" t="str">
            <v>N</v>
          </cell>
          <cell r="X125">
            <v>1</v>
          </cell>
          <cell r="Y125">
            <v>4.53E-2</v>
          </cell>
          <cell r="Z125">
            <v>23.3306</v>
          </cell>
          <cell r="AA125">
            <v>23.285299999999999</v>
          </cell>
          <cell r="AB125" t="e">
            <v>#N/A</v>
          </cell>
          <cell r="AC125" t="e">
            <v>#N/A</v>
          </cell>
          <cell r="AD125" t="str">
            <v>0213-04</v>
          </cell>
          <cell r="AE12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26">
          <cell r="A126" t="str">
            <v>214-04</v>
          </cell>
          <cell r="B126">
            <v>4028</v>
          </cell>
          <cell r="C126" t="str">
            <v>DE.1.0.7.0</v>
          </cell>
          <cell r="D126" t="str">
            <v>204:233002</v>
          </cell>
          <cell r="E126">
            <v>42586.774861111109</v>
          </cell>
          <cell r="F126">
            <v>42586.776458333334</v>
          </cell>
          <cell r="G126">
            <v>2</v>
          </cell>
          <cell r="H126" t="str">
            <v>204:223</v>
          </cell>
          <cell r="I126">
            <v>42586.8046412037</v>
          </cell>
          <cell r="J126">
            <v>1</v>
          </cell>
          <cell r="K126" t="str">
            <v>4027/4028</v>
          </cell>
          <cell r="L126" t="str">
            <v>COOLAHAN</v>
          </cell>
          <cell r="M126">
            <v>2.8182870366435964E-2</v>
          </cell>
          <cell r="N126">
            <v>40.583333327667788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https://search-rtdc-monitor-bjffxe2xuh6vdkpspy63sjmuny.us-east-1.es.amazonaws.com/_plugin/kibana/#/discover/Steve-Slow-Train-Analysis-(2080s-and-2083s)?_g=(refreshInterval:(display:Off,section:0,value:0),time:(from:'2016-08-04 17:35:48-0600',mode:absolute,to:'2016-08-04 20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6" t="str">
            <v>N</v>
          </cell>
          <cell r="X126">
            <v>1</v>
          </cell>
          <cell r="Y126">
            <v>23.3002</v>
          </cell>
          <cell r="Z126">
            <v>2.23E-2</v>
          </cell>
          <cell r="AA126">
            <v>23.277899999999999</v>
          </cell>
          <cell r="AB126" t="e">
            <v>#N/A</v>
          </cell>
          <cell r="AC126" t="e">
            <v>#N/A</v>
          </cell>
          <cell r="AD126" t="str">
            <v>0214-04</v>
          </cell>
          <cell r="AE12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27">
          <cell r="A127" t="str">
            <v>215-04</v>
          </cell>
          <cell r="B127">
            <v>4029</v>
          </cell>
          <cell r="C127" t="str">
            <v>DE.1.0.7.0</v>
          </cell>
          <cell r="D127" t="str">
            <v>204:457</v>
          </cell>
          <cell r="E127">
            <v>42586.746608796297</v>
          </cell>
          <cell r="F127">
            <v>42586.74790509259</v>
          </cell>
          <cell r="G127">
            <v>1</v>
          </cell>
          <cell r="H127" t="str">
            <v>204:233299</v>
          </cell>
          <cell r="I127">
            <v>42586.775520833333</v>
          </cell>
          <cell r="J127">
            <v>0</v>
          </cell>
          <cell r="K127" t="str">
            <v>4029/4030</v>
          </cell>
          <cell r="L127" t="str">
            <v>SWANSON</v>
          </cell>
          <cell r="M127">
            <v>2.7615740742476191E-2</v>
          </cell>
          <cell r="N127">
            <v>39.766666669165716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https://search-rtdc-monitor-bjffxe2xuh6vdkpspy63sjmuny.us-east-1.es.amazonaws.com/_plugin/kibana/#/discover/Steve-Slow-Train-Analysis-(2080s-and-2083s)?_g=(refreshInterval:(display:Off,section:0,value:0),time:(from:'2016-08-04 16:55:07-0600',mode:absolute,to:'2016-08-04 19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4.5699999999999998E-2</v>
          </cell>
          <cell r="Z127">
            <v>23.329899999999999</v>
          </cell>
          <cell r="AA127">
            <v>23.284199999999998</v>
          </cell>
          <cell r="AB127" t="e">
            <v>#N/A</v>
          </cell>
          <cell r="AC127" t="e">
            <v>#N/A</v>
          </cell>
          <cell r="AD127" t="str">
            <v>0215-04</v>
          </cell>
          <cell r="AE12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128">
          <cell r="A128" t="str">
            <v>216-04</v>
          </cell>
          <cell r="B128">
            <v>4030</v>
          </cell>
          <cell r="C128" t="str">
            <v>DE.1.0.7.0</v>
          </cell>
          <cell r="D128" t="str">
            <v>204:232984</v>
          </cell>
          <cell r="E128">
            <v>42586.782013888886</v>
          </cell>
          <cell r="F128">
            <v>42586.782951388886</v>
          </cell>
          <cell r="G128">
            <v>1</v>
          </cell>
          <cell r="H128" t="str">
            <v>204:170</v>
          </cell>
          <cell r="I128">
            <v>42586.815937500003</v>
          </cell>
          <cell r="J128">
            <v>1</v>
          </cell>
          <cell r="K128" t="str">
            <v>4029/4030</v>
          </cell>
          <cell r="L128" t="str">
            <v>SWANSON</v>
          </cell>
          <cell r="M128">
            <v>3.2986111116770189E-2</v>
          </cell>
          <cell r="N128">
            <v>47.500000008149073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https://search-rtdc-monitor-bjffxe2xuh6vdkpspy63sjmuny.us-east-1.es.amazonaws.com/_plugin/kibana/#/discover/Steve-Slow-Train-Analysis-(2080s-and-2083s)?_g=(refreshInterval:(display:Off,section:0,value:0),time:(from:'2016-08-04 17:46:06-0600',mode:absolute,to:'2016-08-04 20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23.298400000000001</v>
          </cell>
          <cell r="Z128">
            <v>1.7000000000000001E-2</v>
          </cell>
          <cell r="AA128">
            <v>23.281400000000001</v>
          </cell>
          <cell r="AB128" t="e">
            <v>#N/A</v>
          </cell>
          <cell r="AC128" t="e">
            <v>#N/A</v>
          </cell>
          <cell r="AD128" t="str">
            <v>0216-04</v>
          </cell>
          <cell r="AE128" t="str">
    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    </cell>
        </row>
        <row r="129">
          <cell r="A129" t="str">
            <v>217-04</v>
          </cell>
          <cell r="B129">
            <v>4011</v>
          </cell>
          <cell r="C129" t="str">
            <v>DE.1.0.7.0</v>
          </cell>
          <cell r="D129" t="str">
            <v>204:455</v>
          </cell>
          <cell r="E129">
            <v>42586.756215277775</v>
          </cell>
          <cell r="F129">
            <v>42586.757488425923</v>
          </cell>
          <cell r="G129">
            <v>1</v>
          </cell>
          <cell r="H129" t="str">
            <v>204:233342</v>
          </cell>
          <cell r="I129">
            <v>42586.785231481481</v>
          </cell>
          <cell r="J129">
            <v>0</v>
          </cell>
          <cell r="K129" t="str">
            <v>4011/4012</v>
          </cell>
          <cell r="L129" t="str">
            <v>LEVIN</v>
          </cell>
          <cell r="M129">
            <v>2.7743055557948537E-2</v>
          </cell>
          <cell r="N129">
            <v>39.950000003445894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https://search-rtdc-monitor-bjffxe2xuh6vdkpspy63sjmuny.us-east-1.es.amazonaws.com/_plugin/kibana/#/discover/Steve-Slow-Train-Analysis-(2080s-and-2083s)?_g=(refreshInterval:(display:Off,section:0,value:0),time:(from:'2016-08-04 17:08:57-0600',mode:absolute,to:'2016-08-04 19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9" t="str">
            <v>N</v>
          </cell>
          <cell r="X129">
            <v>1</v>
          </cell>
          <cell r="Y129">
            <v>4.5499999999999999E-2</v>
          </cell>
          <cell r="Z129">
            <v>23.334199999999999</v>
          </cell>
          <cell r="AA129">
            <v>23.288699999999999</v>
          </cell>
          <cell r="AB129" t="e">
            <v>#N/A</v>
          </cell>
          <cell r="AC129" t="e">
            <v>#N/A</v>
          </cell>
          <cell r="AD129" t="str">
            <v>0217-04</v>
          </cell>
          <cell r="AE129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30">
          <cell r="A130" t="str">
            <v>218-04</v>
          </cell>
          <cell r="B130">
            <v>4012</v>
          </cell>
          <cell r="C130" t="str">
            <v>DE.1.0.7.0</v>
          </cell>
          <cell r="D130" t="str">
            <v>204:233011</v>
          </cell>
          <cell r="E130">
            <v>42586.792662037034</v>
          </cell>
          <cell r="F130">
            <v>42586.793622685182</v>
          </cell>
          <cell r="G130">
            <v>1</v>
          </cell>
          <cell r="H130" t="str">
            <v>204:132</v>
          </cell>
          <cell r="I130">
            <v>42586.825497685182</v>
          </cell>
          <cell r="J130">
            <v>0</v>
          </cell>
          <cell r="K130" t="str">
            <v>4011/4012</v>
          </cell>
          <cell r="L130" t="str">
            <v>LEVIN</v>
          </cell>
          <cell r="M130">
            <v>3.1875000000582077E-2</v>
          </cell>
          <cell r="N130">
            <v>45.90000000083819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https://search-rtdc-monitor-bjffxe2xuh6vdkpspy63sjmuny.us-east-1.es.amazonaws.com/_plugin/kibana/#/discover/Steve-Slow-Train-Analysis-(2080s-and-2083s)?_g=(refreshInterval:(display:Off,section:0,value:0),time:(from:'2016-08-04 18:01:26-0600',mode:absolute,to:'2016-08-04 20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0" t="str">
            <v>N</v>
          </cell>
          <cell r="X130">
            <v>1</v>
          </cell>
          <cell r="Y130">
            <v>23.301100000000002</v>
          </cell>
          <cell r="Z130">
            <v>1.32E-2</v>
          </cell>
          <cell r="AA130">
            <v>23.2879</v>
          </cell>
          <cell r="AB130" t="e">
            <v>#N/A</v>
          </cell>
          <cell r="AC130" t="e">
            <v>#N/A</v>
          </cell>
          <cell r="AD130" t="str">
            <v>0218-04</v>
          </cell>
          <cell r="AE130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31">
          <cell r="A131" t="str">
            <v>219-04</v>
          </cell>
          <cell r="B131">
            <v>4007</v>
          </cell>
          <cell r="C131" t="str">
            <v>DE.1.0.7.0</v>
          </cell>
          <cell r="D131" t="str">
            <v>204:457</v>
          </cell>
          <cell r="E131">
            <v>42586.767604166664</v>
          </cell>
          <cell r="F131">
            <v>42586.768900462965</v>
          </cell>
          <cell r="G131">
            <v>1</v>
          </cell>
          <cell r="H131" t="str">
            <v>204:233282</v>
          </cell>
          <cell r="I131">
            <v>42586.79582175926</v>
          </cell>
          <cell r="J131">
            <v>0</v>
          </cell>
          <cell r="K131" t="str">
            <v>4007/4008</v>
          </cell>
          <cell r="L131" t="str">
            <v>STURGEON</v>
          </cell>
          <cell r="M131">
            <v>2.6921296295768116E-2</v>
          </cell>
          <cell r="N131">
            <v>38.766666665906087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https://search-rtdc-monitor-bjffxe2xuh6vdkpspy63sjmuny.us-east-1.es.amazonaws.com/_plugin/kibana/#/discover/Steve-Slow-Train-Analysis-(2080s-and-2083s)?_g=(refreshInterval:(display:Off,section:0,value:0),time:(from:'2016-08-04 17:25:21-0600',mode:absolute,to:'2016-08-04 20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1" t="str">
            <v>N</v>
          </cell>
          <cell r="X131">
            <v>1</v>
          </cell>
          <cell r="Y131">
            <v>4.5699999999999998E-2</v>
          </cell>
          <cell r="Z131">
            <v>23.328199999999999</v>
          </cell>
          <cell r="AA131">
            <v>23.282499999999999</v>
          </cell>
          <cell r="AB131" t="e">
            <v>#N/A</v>
          </cell>
          <cell r="AC131" t="e">
            <v>#N/A</v>
          </cell>
          <cell r="AD131" t="str">
            <v>0219-04</v>
          </cell>
          <cell r="AE131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32">
          <cell r="A132" t="str">
            <v>220-04</v>
          </cell>
          <cell r="B132">
            <v>4008</v>
          </cell>
          <cell r="C132" t="str">
            <v>DE.1.0.7.0</v>
          </cell>
          <cell r="D132" t="str">
            <v>204:232953</v>
          </cell>
          <cell r="E132">
            <v>42586.80164351852</v>
          </cell>
          <cell r="F132">
            <v>42586.803541666668</v>
          </cell>
          <cell r="G132">
            <v>2</v>
          </cell>
          <cell r="H132" t="str">
            <v>204:167</v>
          </cell>
          <cell r="I132">
            <v>42586.836886574078</v>
          </cell>
          <cell r="J132">
            <v>0</v>
          </cell>
          <cell r="K132" t="str">
            <v>4007/4008</v>
          </cell>
          <cell r="L132" t="str">
            <v>STURGEON</v>
          </cell>
          <cell r="M132">
            <v>3.3344907409627922E-2</v>
          </cell>
          <cell r="N132">
            <v>48.016666669864208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https://search-rtdc-monitor-bjffxe2xuh6vdkpspy63sjmuny.us-east-1.es.amazonaws.com/_plugin/kibana/#/discover/Steve-Slow-Train-Analysis-(2080s-and-2083s)?_g=(refreshInterval:(display:Off,section:0,value:0),time:(from:'2016-08-04 18:14:22-0600',mode:absolute,to:'2016-08-04 21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2" t="str">
            <v>N</v>
          </cell>
          <cell r="X132">
            <v>1</v>
          </cell>
          <cell r="Y132">
            <v>23.295300000000001</v>
          </cell>
          <cell r="Z132">
            <v>1.67E-2</v>
          </cell>
          <cell r="AA132">
            <v>23.278600000000001</v>
          </cell>
          <cell r="AB132" t="e">
            <v>#N/A</v>
          </cell>
          <cell r="AC132" t="e">
            <v>#N/A</v>
          </cell>
          <cell r="AD132" t="str">
            <v>0220-04</v>
          </cell>
          <cell r="AE132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33">
          <cell r="A133" t="str">
            <v>221-04</v>
          </cell>
          <cell r="B133">
            <v>4038</v>
          </cell>
          <cell r="C133" t="str">
            <v>DE.1.0.7.0</v>
          </cell>
          <cell r="D133" t="str">
            <v>204:455</v>
          </cell>
          <cell r="E133">
            <v>42586.787465277775</v>
          </cell>
          <cell r="F133">
            <v>42586.788518518515</v>
          </cell>
          <cell r="G133">
            <v>1</v>
          </cell>
          <cell r="H133" t="str">
            <v>204:233283</v>
          </cell>
          <cell r="I133">
            <v>42586.817974537036</v>
          </cell>
          <cell r="J133">
            <v>0</v>
          </cell>
          <cell r="K133" t="str">
            <v>4037/4038</v>
          </cell>
          <cell r="L133" t="str">
            <v>HELVIE</v>
          </cell>
          <cell r="M133">
            <v>2.9456018521159422E-2</v>
          </cell>
          <cell r="N133">
            <v>42.416666670469567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https://search-rtdc-monitor-bjffxe2xuh6vdkpspy63sjmuny.us-east-1.es.amazonaws.com/_plugin/kibana/#/discover/Steve-Slow-Train-Analysis-(2080s-and-2083s)?_g=(refreshInterval:(display:Off,section:0,value:0),time:(from:'2016-08-04 17:53:57-0600',mode:absolute,to:'2016-08-04 20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3" t="str">
            <v>N</v>
          </cell>
          <cell r="X133">
            <v>1</v>
          </cell>
          <cell r="Y133">
            <v>4.5499999999999999E-2</v>
          </cell>
          <cell r="Z133">
            <v>23.328299999999999</v>
          </cell>
          <cell r="AA133">
            <v>23.282799999999998</v>
          </cell>
          <cell r="AB133" t="e">
            <v>#N/A</v>
          </cell>
          <cell r="AC133" t="e">
            <v>#N/A</v>
          </cell>
          <cell r="AD133" t="str">
            <v>0221-04</v>
          </cell>
          <cell r="AE133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34">
          <cell r="A134" t="str">
            <v>222-04</v>
          </cell>
          <cell r="B134">
            <v>4037</v>
          </cell>
          <cell r="C134" t="str">
            <v>DE.1.0.7.0</v>
          </cell>
          <cell r="D134" t="str">
            <v>204:232996</v>
          </cell>
          <cell r="E134">
            <v>42586.823101851849</v>
          </cell>
          <cell r="F134">
            <v>42586.824108796296</v>
          </cell>
          <cell r="G134">
            <v>1</v>
          </cell>
          <cell r="H134" t="str">
            <v>204:143</v>
          </cell>
          <cell r="I134">
            <v>42586.859282407408</v>
          </cell>
          <cell r="J134">
            <v>0</v>
          </cell>
          <cell r="K134" t="str">
            <v>4037/4038</v>
          </cell>
          <cell r="L134" t="str">
            <v>ROBINSON</v>
          </cell>
          <cell r="M134">
            <v>3.51736111115315E-2</v>
          </cell>
          <cell r="N134">
            <v>50.65000000060536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https://search-rtdc-monitor-bjffxe2xuh6vdkpspy63sjmuny.us-east-1.es.amazonaws.com/_plugin/kibana/#/discover/Steve-Slow-Train-Analysis-(2080s-and-2083s)?_g=(refreshInterval:(display:Off,section:0,value:0),time:(from:'2016-08-04 18:45:16-0600',mode:absolute,to:'2016-08-04 21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4" t="str">
            <v>N</v>
          </cell>
          <cell r="X134">
            <v>1</v>
          </cell>
          <cell r="Y134">
            <v>23.299600000000002</v>
          </cell>
          <cell r="Z134">
            <v>1.43E-2</v>
          </cell>
          <cell r="AA134">
            <v>23.285300000000003</v>
          </cell>
          <cell r="AB134" t="e">
            <v>#N/A</v>
          </cell>
          <cell r="AC134" t="e">
            <v>#N/A</v>
          </cell>
          <cell r="AD134" t="str">
            <v>0222-04</v>
          </cell>
          <cell r="AE134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35">
          <cell r="A135" t="str">
            <v>223-04</v>
          </cell>
          <cell r="B135">
            <v>4027</v>
          </cell>
          <cell r="C135" t="str">
            <v>DE.1.0.7.0</v>
          </cell>
          <cell r="D135" t="str">
            <v>204:539</v>
          </cell>
          <cell r="E135">
            <v>42586.809212962966</v>
          </cell>
          <cell r="F135">
            <v>42586.810150462959</v>
          </cell>
          <cell r="G135">
            <v>1</v>
          </cell>
          <cell r="H135" t="str">
            <v>204:233302</v>
          </cell>
          <cell r="I135">
            <v>42586.837592592594</v>
          </cell>
          <cell r="J135">
            <v>0</v>
          </cell>
          <cell r="K135" t="str">
            <v>4027/4028</v>
          </cell>
          <cell r="L135" t="str">
            <v>COOLAHAN</v>
          </cell>
          <cell r="M135">
            <v>2.7442129634437151E-2</v>
          </cell>
          <cell r="N135">
            <v>39.516666673589498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https://search-rtdc-monitor-bjffxe2xuh6vdkpspy63sjmuny.us-east-1.es.amazonaws.com/_plugin/kibana/#/discover/Steve-Slow-Train-Analysis-(2080s-and-2083s)?_g=(refreshInterval:(display:Off,section:0,value:0),time:(from:'2016-08-04 18:25:16-0600',mode:absolute,to:'2016-08-04 21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5" t="str">
            <v>N</v>
          </cell>
          <cell r="X135">
            <v>1</v>
          </cell>
          <cell r="Y135">
            <v>5.3900000000000003E-2</v>
          </cell>
          <cell r="Z135">
            <v>23.330200000000001</v>
          </cell>
          <cell r="AA135">
            <v>23.276300000000003</v>
          </cell>
          <cell r="AB135" t="e">
            <v>#N/A</v>
          </cell>
          <cell r="AC135" t="e">
            <v>#N/A</v>
          </cell>
          <cell r="AD135" t="str">
            <v>0223-04</v>
          </cell>
          <cell r="AE135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36">
          <cell r="A136" t="str">
            <v>224-04</v>
          </cell>
          <cell r="B136">
            <v>4028</v>
          </cell>
          <cell r="C136" t="str">
            <v>DE.1.0.7.0</v>
          </cell>
          <cell r="D136" t="str">
            <v>204:233000</v>
          </cell>
          <cell r="E136">
            <v>42586.847928240742</v>
          </cell>
          <cell r="F136">
            <v>42586.849097222221</v>
          </cell>
          <cell r="G136">
            <v>1</v>
          </cell>
          <cell r="H136" t="str">
            <v>204:145</v>
          </cell>
          <cell r="I136">
            <v>42586.878310185188</v>
          </cell>
          <cell r="J136">
            <v>0</v>
          </cell>
          <cell r="K136" t="str">
            <v>4027/4028</v>
          </cell>
          <cell r="L136" t="str">
            <v>COOLAHAN</v>
          </cell>
          <cell r="M136">
            <v>2.9212962966994382E-2</v>
          </cell>
          <cell r="N136">
            <v>42.066666672471911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https://search-rtdc-monitor-bjffxe2xuh6vdkpspy63sjmuny.us-east-1.es.amazonaws.com/_plugin/kibana/#/discover/Steve-Slow-Train-Analysis-(2080s-and-2083s)?_g=(refreshInterval:(display:Off,section:0,value:0),time:(from:'2016-08-04 19:21:01-0600',mode:absolute,to:'2016-08-04 22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6" t="str">
            <v>N</v>
          </cell>
          <cell r="X136">
            <v>1</v>
          </cell>
          <cell r="Y136">
            <v>23.3</v>
          </cell>
          <cell r="Z136">
            <v>1.4500000000000001E-2</v>
          </cell>
          <cell r="AA136">
            <v>23.285499999999999</v>
          </cell>
          <cell r="AB136" t="e">
            <v>#N/A</v>
          </cell>
          <cell r="AC136" t="e">
            <v>#N/A</v>
          </cell>
          <cell r="AD136" t="str">
            <v>0224-04</v>
          </cell>
          <cell r="AE136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37">
          <cell r="A137" t="str">
            <v>225-04</v>
          </cell>
          <cell r="B137">
            <v>4011</v>
          </cell>
          <cell r="C137" t="str">
            <v>DE.1.0.7.0</v>
          </cell>
          <cell r="D137" t="str">
            <v>204:462</v>
          </cell>
          <cell r="E137">
            <v>42586.826956018522</v>
          </cell>
          <cell r="F137">
            <v>42586.827893518515</v>
          </cell>
          <cell r="G137">
            <v>1</v>
          </cell>
          <cell r="H137" t="str">
            <v>204:233308</v>
          </cell>
          <cell r="I137">
            <v>42586.858356481483</v>
          </cell>
          <cell r="J137">
            <v>0</v>
          </cell>
          <cell r="K137" t="str">
            <v>4011/4012</v>
          </cell>
          <cell r="L137" t="str">
            <v>LEVIN</v>
          </cell>
          <cell r="M137">
            <v>3.0462962968158536E-2</v>
          </cell>
          <cell r="N137">
            <v>43.866666674148291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https://search-rtdc-monitor-bjffxe2xuh6vdkpspy63sjmuny.us-east-1.es.amazonaws.com/_plugin/kibana/#/discover/Steve-Slow-Train-Analysis-(2080s-and-2083s)?_g=(refreshInterval:(display:Off,section:0,value:0),time:(from:'2016-08-04 18:50:49-0600',mode:absolute,to:'2016-08-04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7" t="str">
            <v>N</v>
          </cell>
          <cell r="X137">
            <v>1</v>
          </cell>
          <cell r="Y137">
            <v>4.6199999999999998E-2</v>
          </cell>
          <cell r="Z137">
            <v>23.3308</v>
          </cell>
          <cell r="AA137">
            <v>23.284600000000001</v>
          </cell>
          <cell r="AB137" t="e">
            <v>#N/A</v>
          </cell>
          <cell r="AC137" t="e">
            <v>#N/A</v>
          </cell>
          <cell r="AD137" t="str">
            <v>0225-04</v>
          </cell>
          <cell r="AE137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38">
          <cell r="A138" t="str">
            <v>226-04</v>
          </cell>
          <cell r="B138">
            <v>4012</v>
          </cell>
          <cell r="C138" t="str">
            <v>DE.1.0.7.0</v>
          </cell>
          <cell r="D138" t="str">
            <v>204:233002</v>
          </cell>
          <cell r="E138">
            <v>42586.866319444445</v>
          </cell>
          <cell r="F138">
            <v>42586.867048611108</v>
          </cell>
          <cell r="G138">
            <v>1</v>
          </cell>
          <cell r="H138" t="str">
            <v>204:150</v>
          </cell>
          <cell r="I138">
            <v>42586.898495370369</v>
          </cell>
          <cell r="J138">
            <v>0</v>
          </cell>
          <cell r="K138" t="str">
            <v>4011/4012</v>
          </cell>
          <cell r="L138" t="str">
            <v>LEVIN</v>
          </cell>
          <cell r="M138">
            <v>3.1446759261598345E-2</v>
          </cell>
          <cell r="N138">
            <v>45.283333336701617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https://search-rtdc-monitor-bjffxe2xuh6vdkpspy63sjmuny.us-east-1.es.amazonaws.com/_plugin/kibana/#/discover/Steve-Slow-Train-Analysis-(2080s-and-2083s)?_g=(refreshInterval:(display:Off,section:0,value:0),time:(from:'2016-08-04 19:47:30-0600',mode:absolute,to:'2016-08-04 22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8" t="str">
            <v>N</v>
          </cell>
          <cell r="X138">
            <v>1</v>
          </cell>
          <cell r="Y138">
            <v>23.3002</v>
          </cell>
          <cell r="Z138">
            <v>1.4999999999999999E-2</v>
          </cell>
          <cell r="AA138">
            <v>23.2852</v>
          </cell>
          <cell r="AB138" t="e">
            <v>#N/A</v>
          </cell>
          <cell r="AC138" t="e">
            <v>#N/A</v>
          </cell>
          <cell r="AD138" t="str">
            <v>0226-04</v>
          </cell>
          <cell r="AE138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39">
          <cell r="A139" t="str">
            <v>227-04</v>
          </cell>
          <cell r="B139">
            <v>4007</v>
          </cell>
          <cell r="C139" t="str">
            <v>DE.1.0.7.0</v>
          </cell>
          <cell r="D139" t="str">
            <v>204:482</v>
          </cell>
          <cell r="E139">
            <v>42586.844340277778</v>
          </cell>
          <cell r="F139">
            <v>42586.845312500001</v>
          </cell>
          <cell r="G139">
            <v>1</v>
          </cell>
          <cell r="H139" t="str">
            <v>204:233278</v>
          </cell>
          <cell r="I139">
            <v>42586.88008101852</v>
          </cell>
          <cell r="J139">
            <v>0</v>
          </cell>
          <cell r="K139" t="str">
            <v>4007/4008</v>
          </cell>
          <cell r="L139" t="str">
            <v>STURGEON</v>
          </cell>
          <cell r="M139">
            <v>3.4768518518831115E-2</v>
          </cell>
          <cell r="N139">
            <v>50.066666667116806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https://search-rtdc-monitor-bjffxe2xuh6vdkpspy63sjmuny.us-east-1.es.amazonaws.com/_plugin/kibana/#/discover/Steve-Slow-Train-Analysis-(2080s-and-2083s)?_g=(refreshInterval:(display:Off,section:0,value:0),time:(from:'2016-08-04 19:15:51-0600',mode:absolute,to:'2016-08-04 22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9" t="str">
            <v>N</v>
          </cell>
          <cell r="X139">
            <v>1</v>
          </cell>
          <cell r="Y139">
            <v>4.82E-2</v>
          </cell>
          <cell r="Z139">
            <v>23.3278</v>
          </cell>
          <cell r="AA139">
            <v>23.279599999999999</v>
          </cell>
          <cell r="AB139" t="e">
            <v>#N/A</v>
          </cell>
          <cell r="AC139" t="e">
            <v>#N/A</v>
          </cell>
          <cell r="AD139" t="str">
            <v>0227-04</v>
          </cell>
          <cell r="AE139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40">
          <cell r="A140" t="str">
            <v>228-04</v>
          </cell>
          <cell r="B140">
            <v>4008</v>
          </cell>
          <cell r="C140" t="str">
            <v>DE.1.0.7.0</v>
          </cell>
          <cell r="D140" t="str">
            <v>204:232968</v>
          </cell>
          <cell r="E140">
            <v>42586.887256944443</v>
          </cell>
          <cell r="F140">
            <v>42586.888159722221</v>
          </cell>
          <cell r="G140">
            <v>1</v>
          </cell>
          <cell r="H140" t="str">
            <v>204:156</v>
          </cell>
          <cell r="I140">
            <v>42586.920937499999</v>
          </cell>
          <cell r="J140">
            <v>0</v>
          </cell>
          <cell r="K140" t="str">
            <v>4007/4008</v>
          </cell>
          <cell r="L140" t="str">
            <v>STURGEON</v>
          </cell>
          <cell r="M140">
            <v>3.2777777778392192E-2</v>
          </cell>
          <cell r="N140">
            <v>47.200000000884756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https://search-rtdc-monitor-bjffxe2xuh6vdkpspy63sjmuny.us-east-1.es.amazonaws.com/_plugin/kibana/#/discover/Steve-Slow-Train-Analysis-(2080s-and-2083s)?_g=(refreshInterval:(display:Off,section:0,value:0),time:(from:'2016-08-04 20:17:39-0600',mode:absolute,to:'2016-08-04 23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0" t="str">
            <v>N</v>
          </cell>
          <cell r="X140">
            <v>1</v>
          </cell>
          <cell r="Y140">
            <v>23.296800000000001</v>
          </cell>
          <cell r="Z140">
            <v>1.5599999999999999E-2</v>
          </cell>
          <cell r="AA140">
            <v>23.281200000000002</v>
          </cell>
          <cell r="AB140" t="e">
            <v>#N/A</v>
          </cell>
          <cell r="AC140" t="e">
            <v>#N/A</v>
          </cell>
          <cell r="AD140" t="str">
            <v>0228-04</v>
          </cell>
          <cell r="AE140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41">
          <cell r="A141" t="str">
            <v>229-04</v>
          </cell>
          <cell r="B141">
            <v>4038</v>
          </cell>
          <cell r="C141" t="str">
            <v>DE.1.0.7.0</v>
          </cell>
          <cell r="D141" t="str">
            <v>204:451</v>
          </cell>
          <cell r="E141">
            <v>42586.868715277778</v>
          </cell>
          <cell r="F141">
            <v>42586.869884259257</v>
          </cell>
          <cell r="G141">
            <v>1</v>
          </cell>
          <cell r="H141" t="str">
            <v>204:233312</v>
          </cell>
          <cell r="I141">
            <v>42586.901226851849</v>
          </cell>
          <cell r="J141">
            <v>0</v>
          </cell>
          <cell r="K141" t="str">
            <v>4037/4038</v>
          </cell>
          <cell r="L141" t="str">
            <v>HELVIE</v>
          </cell>
          <cell r="M141">
            <v>3.1342592592409346E-2</v>
          </cell>
          <cell r="N141">
            <v>45.133333333069459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https://search-rtdc-monitor-bjffxe2xuh6vdkpspy63sjmuny.us-east-1.es.amazonaws.com/_plugin/kibana/#/discover/Steve-Slow-Train-Analysis-(2080s-and-2083s)?_g=(refreshInterval:(display:Off,section:0,value:0),time:(from:'2016-08-04 19:50:57-0600',mode:absolute,to:'2016-08-04 22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1" t="str">
            <v>N</v>
          </cell>
          <cell r="X141">
            <v>1</v>
          </cell>
          <cell r="Y141">
            <v>4.5100000000000001E-2</v>
          </cell>
          <cell r="Z141">
            <v>23.331199999999999</v>
          </cell>
          <cell r="AA141">
            <v>23.286099999999998</v>
          </cell>
          <cell r="AB141" t="e">
            <v>#N/A</v>
          </cell>
          <cell r="AC141" t="e">
            <v>#N/A</v>
          </cell>
          <cell r="AD141" t="str">
            <v>0229-04</v>
          </cell>
          <cell r="AE141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42">
          <cell r="A142" t="str">
            <v>230-04</v>
          </cell>
          <cell r="B142">
            <v>4037</v>
          </cell>
          <cell r="C142" t="str">
            <v>DE.1.0.7.0</v>
          </cell>
          <cell r="D142" t="str">
            <v>204:232996</v>
          </cell>
          <cell r="E142">
            <v>42586.907476851855</v>
          </cell>
          <cell r="F142">
            <v>42586.908518518518</v>
          </cell>
          <cell r="G142">
            <v>1</v>
          </cell>
          <cell r="H142" t="str">
            <v>204:156</v>
          </cell>
          <cell r="I142">
            <v>42586.941134259258</v>
          </cell>
          <cell r="J142">
            <v>0</v>
          </cell>
          <cell r="K142" t="str">
            <v>4037/4038</v>
          </cell>
          <cell r="L142" t="str">
            <v>ROBINSON</v>
          </cell>
          <cell r="M142">
            <v>3.2615740739856847E-2</v>
          </cell>
          <cell r="N142">
            <v>46.966666665393859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https://search-rtdc-monitor-bjffxe2xuh6vdkpspy63sjmuny.us-east-1.es.amazonaws.com/_plugin/kibana/#/discover/Steve-Slow-Train-Analysis-(2080s-and-2083s)?_g=(refreshInterval:(display:Off,section:0,value:0),time:(from:'2016-08-04 20:46:46-0600',mode:absolute,to:'2016-08-04 23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2" t="str">
            <v>N</v>
          </cell>
          <cell r="X142">
            <v>1</v>
          </cell>
          <cell r="Y142">
            <v>23.299600000000002</v>
          </cell>
          <cell r="Z142">
            <v>1.5599999999999999E-2</v>
          </cell>
          <cell r="AA142">
            <v>23.284000000000002</v>
          </cell>
          <cell r="AB142" t="e">
            <v>#N/A</v>
          </cell>
          <cell r="AC142" t="e">
            <v>#N/A</v>
          </cell>
          <cell r="AD142" t="str">
            <v>0230-04</v>
          </cell>
          <cell r="AE142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43">
          <cell r="A143" t="str">
            <v>231-04</v>
          </cell>
          <cell r="B143">
            <v>4027</v>
          </cell>
          <cell r="C143" t="str">
            <v>DE.1.0.7.0</v>
          </cell>
          <cell r="D143" t="str">
            <v>204:449</v>
          </cell>
          <cell r="E143">
            <v>42586.894236111111</v>
          </cell>
          <cell r="F143">
            <v>42586.895196759258</v>
          </cell>
          <cell r="G143">
            <v>1</v>
          </cell>
          <cell r="H143" t="str">
            <v>204:233314</v>
          </cell>
          <cell r="I143">
            <v>42586.921365740738</v>
          </cell>
          <cell r="J143">
            <v>0</v>
          </cell>
          <cell r="K143" t="str">
            <v>4027/4028</v>
          </cell>
          <cell r="L143" t="str">
            <v>COOLAHAN</v>
          </cell>
          <cell r="M143">
            <v>2.6168981479713693E-2</v>
          </cell>
          <cell r="N143">
            <v>37.683333330787718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https://search-rtdc-monitor-bjffxe2xuh6vdkpspy63sjmuny.us-east-1.es.amazonaws.com/_plugin/kibana/#/discover/Steve-Slow-Train-Analysis-(2080s-and-2083s)?_g=(refreshInterval:(display:Off,section:0,value:0),time:(from:'2016-08-04 20:27:42-0600',mode:absolute,to:'2016-08-04 23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3" t="str">
            <v>N</v>
          </cell>
          <cell r="X143">
            <v>1</v>
          </cell>
          <cell r="Y143">
            <v>4.4900000000000002E-2</v>
          </cell>
          <cell r="Z143">
            <v>23.331399999999999</v>
          </cell>
          <cell r="AA143">
            <v>23.2865</v>
          </cell>
          <cell r="AB143" t="e">
            <v>#N/A</v>
          </cell>
          <cell r="AC143" t="e">
            <v>#N/A</v>
          </cell>
          <cell r="AD143" t="str">
            <v>0231-04</v>
          </cell>
          <cell r="AE143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44">
          <cell r="A144" t="str">
            <v>232-04</v>
          </cell>
          <cell r="B144">
            <v>4028</v>
          </cell>
          <cell r="C144" t="str">
            <v>DE.1.0.7.0</v>
          </cell>
          <cell r="D144" t="str">
            <v>204:233004</v>
          </cell>
          <cell r="E144">
            <v>42586.931689814817</v>
          </cell>
          <cell r="F144">
            <v>42586.93304398148</v>
          </cell>
          <cell r="G144">
            <v>1</v>
          </cell>
          <cell r="H144" t="str">
            <v>204:152</v>
          </cell>
          <cell r="I144">
            <v>42586.961273148147</v>
          </cell>
          <cell r="J144">
            <v>0</v>
          </cell>
          <cell r="K144" t="str">
            <v>4027/4028</v>
          </cell>
          <cell r="L144" t="str">
            <v>COOLAHAN</v>
          </cell>
          <cell r="M144">
            <v>2.8229166666278616E-2</v>
          </cell>
          <cell r="N144">
            <v>40.649999999441206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https://search-rtdc-monitor-bjffxe2xuh6vdkpspy63sjmuny.us-east-1.es.amazonaws.com/_plugin/kibana/#/discover/Steve-Slow-Train-Analysis-(2080s-and-2083s)?_g=(refreshInterval:(display:Off,section:0,value:0),time:(from:'2016-08-04 21:21:38-0600',mode:absolute,to:'2016-08-05 00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4" t="str">
            <v>N</v>
          </cell>
          <cell r="X144">
            <v>1</v>
          </cell>
          <cell r="Y144">
            <v>23.3004</v>
          </cell>
          <cell r="Z144">
            <v>1.52E-2</v>
          </cell>
          <cell r="AA144">
            <v>23.2852</v>
          </cell>
          <cell r="AB144" t="e">
            <v>#N/A</v>
          </cell>
          <cell r="AC144" t="e">
            <v>#N/A</v>
          </cell>
          <cell r="AD144" t="str">
            <v>0232-04</v>
          </cell>
          <cell r="AE144" t="str">
    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    </cell>
        </row>
        <row r="145">
          <cell r="A145" t="str">
            <v>233-04</v>
          </cell>
          <cell r="B145">
            <v>4011</v>
          </cell>
          <cell r="C145" t="str">
            <v>DE.1.0.7.0</v>
          </cell>
          <cell r="D145" t="str">
            <v>204:433</v>
          </cell>
          <cell r="E145">
            <v>42586.909918981481</v>
          </cell>
          <cell r="F145">
            <v>42586.910949074074</v>
          </cell>
          <cell r="G145">
            <v>1</v>
          </cell>
          <cell r="H145" t="str">
            <v>204:233302</v>
          </cell>
          <cell r="I145">
            <v>42586.941736111112</v>
          </cell>
          <cell r="J145">
            <v>0</v>
          </cell>
          <cell r="K145" t="str">
            <v>4011/4012</v>
          </cell>
          <cell r="L145" t="str">
            <v>LEVIN</v>
          </cell>
          <cell r="M145">
            <v>3.0787037037953269E-2</v>
          </cell>
          <cell r="N145">
            <v>44.333333334652707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https://search-rtdc-monitor-bjffxe2xuh6vdkpspy63sjmuny.us-east-1.es.amazonaws.com/_plugin/kibana/#/discover/Steve-Slow-Train-Analysis-(2080s-and-2083s)?_g=(refreshInterval:(display:Off,section:0,value:0),time:(from:'2016-08-04 20:50:17-0600',mode:absolute,to:'2016-08-04 23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5" t="str">
            <v>N</v>
          </cell>
          <cell r="X145">
            <v>1</v>
          </cell>
          <cell r="Y145">
            <v>4.3299999999999998E-2</v>
          </cell>
          <cell r="Z145">
            <v>23.330200000000001</v>
          </cell>
          <cell r="AA145">
            <v>23.286900000000003</v>
          </cell>
          <cell r="AB145" t="e">
            <v>#N/A</v>
          </cell>
          <cell r="AC145" t="e">
            <v>#N/A</v>
          </cell>
          <cell r="AD145" t="str">
            <v>0233-04</v>
          </cell>
          <cell r="AE145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46">
          <cell r="A146" t="str">
            <v>234-04</v>
          </cell>
          <cell r="B146">
            <v>4012</v>
          </cell>
          <cell r="C146" t="str">
            <v>DE.1.0.7.0</v>
          </cell>
          <cell r="D146" t="str">
            <v>204:232994</v>
          </cell>
          <cell r="E146">
            <v>42586.948275462964</v>
          </cell>
          <cell r="F146">
            <v>42586.949293981481</v>
          </cell>
          <cell r="G146">
            <v>1</v>
          </cell>
          <cell r="H146" t="str">
            <v>204:134</v>
          </cell>
          <cell r="I146">
            <v>42586.982465277775</v>
          </cell>
          <cell r="J146">
            <v>0</v>
          </cell>
          <cell r="K146" t="str">
            <v>4011/4012</v>
          </cell>
          <cell r="L146" t="str">
            <v>LEVIN</v>
          </cell>
          <cell r="M146">
            <v>3.3171296294312924E-2</v>
          </cell>
          <cell r="N146">
            <v>47.766666663810611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https://search-rtdc-monitor-bjffxe2xuh6vdkpspy63sjmuny.us-east-1.es.amazonaws.com/_plugin/kibana/#/discover/Steve-Slow-Train-Analysis-(2080s-and-2083s)?_g=(refreshInterval:(display:Off,section:0,value:0),time:(from:'2016-08-04 21:45:31-0600',mode:absolute,to:'2016-08-05 00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6" t="str">
            <v>N</v>
          </cell>
          <cell r="X146">
            <v>1</v>
          </cell>
          <cell r="Y146">
            <v>23.299399999999999</v>
          </cell>
          <cell r="Z146">
            <v>1.34E-2</v>
          </cell>
          <cell r="AA146">
            <v>23.285999999999998</v>
          </cell>
          <cell r="AB146" t="e">
            <v>#N/A</v>
          </cell>
          <cell r="AC146" t="e">
            <v>#N/A</v>
          </cell>
          <cell r="AD146" t="str">
            <v>0234-04</v>
          </cell>
          <cell r="AE146" t="str">
    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    </cell>
        </row>
        <row r="147">
          <cell r="A147" t="str">
            <v>235-04</v>
          </cell>
          <cell r="B147">
            <v>4007</v>
          </cell>
          <cell r="C147" t="str">
            <v>DE.1.0.7.0</v>
          </cell>
          <cell r="D147" t="str">
            <v>204:466</v>
          </cell>
          <cell r="E147">
            <v>42586.928738425922</v>
          </cell>
          <cell r="F147">
            <v>42586.929837962962</v>
          </cell>
          <cell r="G147">
            <v>1</v>
          </cell>
          <cell r="H147" t="str">
            <v>204:233278</v>
          </cell>
          <cell r="I147">
            <v>42586.963807870372</v>
          </cell>
          <cell r="J147">
            <v>0</v>
          </cell>
          <cell r="K147" t="str">
            <v>4007/4008</v>
          </cell>
          <cell r="L147" t="str">
            <v>STURGEON</v>
          </cell>
          <cell r="M147">
            <v>3.3969907410209998E-2</v>
          </cell>
          <cell r="N147">
            <v>48.916666670702398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https://search-rtdc-monitor-bjffxe2xuh6vdkpspy63sjmuny.us-east-1.es.amazonaws.com/_plugin/kibana/#/discover/Steve-Slow-Train-Analysis-(2080s-and-2083s)?_g=(refreshInterval:(display:Off,section:0,value:0),time:(from:'2016-08-04 21:17:23-0600',mode:absolute,to:'2016-08-05 00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23.3278</v>
          </cell>
          <cell r="AA147">
            <v>23.281199999999998</v>
          </cell>
          <cell r="AB147" t="e">
            <v>#N/A</v>
          </cell>
          <cell r="AC147" t="e">
            <v>#N/A</v>
          </cell>
          <cell r="AD147" t="str">
            <v>0235-04</v>
          </cell>
          <cell r="AE147" t="str">
    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    </cell>
        </row>
        <row r="148">
          <cell r="A148" t="str">
            <v>236-04</v>
          </cell>
          <cell r="B148">
            <v>4008</v>
          </cell>
          <cell r="C148" t="str">
            <v>DE.1.0.7.0</v>
          </cell>
          <cell r="D148" t="str">
            <v>204:232972</v>
          </cell>
          <cell r="E148">
            <v>42586.972557870373</v>
          </cell>
          <cell r="F148">
            <v>42586.974143518521</v>
          </cell>
          <cell r="G148">
            <v>2</v>
          </cell>
          <cell r="H148" t="str">
            <v>204:169</v>
          </cell>
          <cell r="I148">
            <v>42587.003912037035</v>
          </cell>
          <cell r="J148">
            <v>0</v>
          </cell>
          <cell r="K148" t="str">
            <v>4007/4008</v>
          </cell>
          <cell r="L148" t="str">
            <v>STURGEON</v>
          </cell>
          <cell r="M148">
            <v>2.9768518514174502E-2</v>
          </cell>
          <cell r="N148">
            <v>42.866666660411283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https://search-rtdc-monitor-bjffxe2xuh6vdkpspy63sjmuny.us-east-1.es.amazonaws.com/_plugin/kibana/#/discover/Steve-Slow-Train-Analysis-(2080s-and-2083s)?_g=(refreshInterval:(display:Off,section:0,value:0),time:(from:'2016-08-04 22:20:29-0600',mode:absolute,to:'2016-08-05 01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8" t="str">
            <v>N</v>
          </cell>
          <cell r="X148">
            <v>1</v>
          </cell>
          <cell r="Y148">
            <v>23.2972</v>
          </cell>
          <cell r="Z148">
            <v>1.6899999999999998E-2</v>
          </cell>
          <cell r="AA148">
            <v>23.2803</v>
          </cell>
          <cell r="AB148" t="e">
            <v>#N/A</v>
          </cell>
          <cell r="AC148" t="e">
            <v>#N/A</v>
          </cell>
          <cell r="AD148" t="str">
            <v>0236-04</v>
          </cell>
          <cell r="AE148" t="str">
    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    </cell>
        </row>
        <row r="149">
          <cell r="A149" t="str">
            <v>237-04</v>
          </cell>
          <cell r="B149">
            <v>4038</v>
          </cell>
          <cell r="C149" t="str">
            <v>DE.1.0.7.0</v>
          </cell>
          <cell r="D149" t="str">
            <v>204:449</v>
          </cell>
          <cell r="E149">
            <v>42586.949849537035</v>
          </cell>
          <cell r="F149">
            <v>42586.951157407406</v>
          </cell>
          <cell r="G149">
            <v>1</v>
          </cell>
          <cell r="H149" t="str">
            <v>204:233286</v>
          </cell>
          <cell r="I149">
            <v>42586.984432870369</v>
          </cell>
          <cell r="J149">
            <v>0</v>
          </cell>
          <cell r="K149" t="str">
            <v>4037/4038</v>
          </cell>
          <cell r="L149" t="str">
            <v>ROBINSON</v>
          </cell>
          <cell r="M149">
            <v>3.3275462963501923E-2</v>
          </cell>
          <cell r="N149">
            <v>47.916666667442769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https://search-rtdc-monitor-bjffxe2xuh6vdkpspy63sjmuny.us-east-1.es.amazonaws.com/_plugin/kibana/#/discover/Steve-Slow-Train-Analysis-(2080s-and-2083s)?_g=(refreshInterval:(display:Off,section:0,value:0),time:(from:'2016-08-04 21:47:47-0600',mode:absolute,to:'2016-08-05 00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9" t="str">
            <v>N</v>
          </cell>
          <cell r="X149">
            <v>1</v>
          </cell>
          <cell r="Y149">
            <v>4.4900000000000002E-2</v>
          </cell>
          <cell r="Z149">
            <v>23.328600000000002</v>
          </cell>
          <cell r="AA149">
            <v>23.283700000000003</v>
          </cell>
          <cell r="AB149" t="e">
            <v>#N/A</v>
          </cell>
          <cell r="AC149" t="e">
            <v>#N/A</v>
          </cell>
          <cell r="AD149" t="str">
            <v>0237-04</v>
          </cell>
          <cell r="AE149" t="str">
    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    </cell>
        </row>
        <row r="150">
          <cell r="A150" t="str">
            <v>238-04</v>
          </cell>
          <cell r="B150">
            <v>4037</v>
          </cell>
          <cell r="C150" t="str">
            <v>DE.1.0.7.0</v>
          </cell>
          <cell r="D150" t="str">
            <v>204:232980</v>
          </cell>
          <cell r="E150">
            <v>42586.991574074076</v>
          </cell>
          <cell r="F150">
            <v>42586.9924537037</v>
          </cell>
          <cell r="G150">
            <v>1</v>
          </cell>
          <cell r="H150" t="str">
            <v>204:134</v>
          </cell>
          <cell r="I150">
            <v>42587.026226851849</v>
          </cell>
          <cell r="J150">
            <v>0</v>
          </cell>
          <cell r="K150" t="str">
            <v>4037/4038</v>
          </cell>
          <cell r="L150" t="str">
            <v>ROBINSON</v>
          </cell>
          <cell r="M150">
            <v>3.3773148148611654E-2</v>
          </cell>
          <cell r="N150">
            <v>48.633333334000781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https://search-rtdc-monitor-bjffxe2xuh6vdkpspy63sjmuny.us-east-1.es.amazonaws.com/_plugin/kibana/#/discover/Steve-Slow-Train-Analysis-(2080s-and-2083s)?_g=(refreshInterval:(display:Off,section:0,value:0),time:(from:'2016-08-04 22:47:52-0600',mode:absolute,to:'2016-08-05 01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0" t="str">
            <v>N</v>
          </cell>
          <cell r="X150">
            <v>1</v>
          </cell>
          <cell r="Y150">
            <v>23.297999999999998</v>
          </cell>
          <cell r="Z150">
            <v>1.34E-2</v>
          </cell>
          <cell r="AA150">
            <v>23.284599999999998</v>
          </cell>
          <cell r="AB150" t="e">
            <v>#N/A</v>
          </cell>
          <cell r="AC150" t="e">
            <v>#N/A</v>
          </cell>
          <cell r="AD150" t="str">
            <v>0238-04</v>
          </cell>
          <cell r="AE150" t="str">
    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    </cell>
        </row>
        <row r="151">
          <cell r="A151" t="str">
            <v>239-04</v>
          </cell>
          <cell r="B151">
            <v>4027</v>
          </cell>
          <cell r="C151" t="str">
            <v>DE.1.0.7.0</v>
          </cell>
          <cell r="D151" t="str">
            <v>204:467</v>
          </cell>
          <cell r="E151">
            <v>42586.974618055552</v>
          </cell>
          <cell r="F151">
            <v>42586.976423611108</v>
          </cell>
          <cell r="G151">
            <v>2</v>
          </cell>
          <cell r="H151" t="str">
            <v>204:233308</v>
          </cell>
          <cell r="I151">
            <v>42587.004988425928</v>
          </cell>
          <cell r="J151">
            <v>0</v>
          </cell>
          <cell r="K151" t="str">
            <v>4027/4028</v>
          </cell>
          <cell r="L151" t="str">
            <v>COOLAHAN</v>
          </cell>
          <cell r="M151">
            <v>2.8564814820128959E-2</v>
          </cell>
          <cell r="N151">
            <v>41.1333333409857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https://search-rtdc-monitor-bjffxe2xuh6vdkpspy63sjmuny.us-east-1.es.amazonaws.com/_plugin/kibana/#/discover/Steve-Slow-Train-Analysis-(2080s-and-2083s)?_g=(refreshInterval:(display:Off,section:0,value:0),time:(from:'2016-08-04 22:23:27-0600',mode:absolute,to:'2016-08-05 01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1" t="str">
            <v>N</v>
          </cell>
          <cell r="X151">
            <v>1</v>
          </cell>
          <cell r="Y151">
            <v>4.6699999999999998E-2</v>
          </cell>
          <cell r="Z151">
            <v>23.3308</v>
          </cell>
          <cell r="AA151">
            <v>23.284099999999999</v>
          </cell>
          <cell r="AB151" t="e">
            <v>#N/A</v>
          </cell>
          <cell r="AC151" t="e">
            <v>#N/A</v>
          </cell>
          <cell r="AD151" t="str">
            <v>0239-04</v>
          </cell>
          <cell r="AE151" t="str">
            <v>aws s3 cp s3://rtdc.mdm.uploadarchive/RTDC4027/2016-08-04/ "%USERPROFILE%\AppData\Local\Temp\OnboardLogs"\RTDC4027\2016-08-04 --recursive &amp; "%USERPROFILE%\Documents\GitHub\mrs-test-scripts\Headless Mode &amp; Sideloading\WalkAndUnGZ.bat" "%USERPROFILE%\AppData\Local\Temp\OnboardLogs"\RTDC4027\2016-08-04 &amp; 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</v>
          </cell>
        </row>
        <row r="152">
          <cell r="A152" t="str">
            <v>240-04</v>
          </cell>
          <cell r="B152">
            <v>4028</v>
          </cell>
          <cell r="C152" t="str">
            <v>DE.1.0.7.0</v>
          </cell>
          <cell r="D152" t="str">
            <v>204:232987</v>
          </cell>
          <cell r="E152">
            <v>42587.014976851853</v>
          </cell>
          <cell r="F152">
            <v>42587.016145833331</v>
          </cell>
          <cell r="G152">
            <v>1</v>
          </cell>
          <cell r="H152" t="str">
            <v>204:136</v>
          </cell>
          <cell r="I152">
            <v>42587.045347222222</v>
          </cell>
          <cell r="J152">
            <v>0</v>
          </cell>
          <cell r="K152" t="str">
            <v>4027/4028</v>
          </cell>
          <cell r="L152" t="str">
            <v>COOLAHAN</v>
          </cell>
          <cell r="M152">
            <v>2.920138889021473E-2</v>
          </cell>
          <cell r="N152">
            <v>42.050000001909211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https://search-rtdc-monitor-bjffxe2xuh6vdkpspy63sjmuny.us-east-1.es.amazonaws.com/_plugin/kibana/#/discover/Steve-Slow-Train-Analysis-(2080s-and-2083s)?_g=(refreshInterval:(display:Off,section:0,value:0),time:(from:'2016-08-04 23:21:34-0600',mode:absolute,to:'2016-08-05 02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2" t="str">
            <v>N</v>
          </cell>
          <cell r="X152">
            <v>1</v>
          </cell>
          <cell r="Y152">
            <v>23.2987</v>
          </cell>
          <cell r="Z152">
            <v>1.3599999999999999E-2</v>
          </cell>
          <cell r="AA152">
            <v>23.2851</v>
          </cell>
          <cell r="AB152" t="e">
            <v>#N/A</v>
          </cell>
          <cell r="AC152" t="e">
            <v>#N/A</v>
          </cell>
          <cell r="AD152" t="str">
            <v>0240-04</v>
          </cell>
          <cell r="AE152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53">
          <cell r="A153" t="str">
            <v>241-04</v>
          </cell>
          <cell r="B153">
            <v>4011</v>
          </cell>
          <cell r="C153" t="str">
            <v>DE.1.0.7.0</v>
          </cell>
          <cell r="D153" t="str">
            <v>204:455</v>
          </cell>
          <cell r="E153">
            <v>42586.994814814818</v>
          </cell>
          <cell r="F153">
            <v>42586.995636574073</v>
          </cell>
          <cell r="G153">
            <v>1</v>
          </cell>
          <cell r="H153" t="str">
            <v>204:233297</v>
          </cell>
          <cell r="I153">
            <v>42587.024872685186</v>
          </cell>
          <cell r="J153">
            <v>0</v>
          </cell>
          <cell r="K153" t="str">
            <v>4011/4012</v>
          </cell>
          <cell r="L153" t="str">
            <v>LEVIN</v>
          </cell>
          <cell r="M153">
            <v>2.923611111327773E-2</v>
          </cell>
          <cell r="N153">
            <v>42.100000003119931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https://search-rtdc-monitor-bjffxe2xuh6vdkpspy63sjmuny.us-east-1.es.amazonaws.com/_plugin/kibana/#/discover/Steve-Slow-Train-Analysis-(2080s-and-2083s)?_g=(refreshInterval:(display:Off,section:0,value:0),time:(from:'2016-08-04 22:52:32-0600',mode:absolute,to:'2016-08-05 01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3" t="str">
            <v>N</v>
          </cell>
          <cell r="X153">
            <v>1</v>
          </cell>
          <cell r="Y153">
            <v>4.5499999999999999E-2</v>
          </cell>
          <cell r="Z153">
            <v>23.329699999999999</v>
          </cell>
          <cell r="AA153">
            <v>23.284199999999998</v>
          </cell>
          <cell r="AB153" t="e">
            <v>#N/A</v>
          </cell>
          <cell r="AC153" t="e">
            <v>#N/A</v>
          </cell>
          <cell r="AD153" t="str">
            <v>0241-04</v>
          </cell>
          <cell r="AE153" t="str">
    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    </cell>
        </row>
        <row r="154">
          <cell r="A154" t="str">
            <v>242-04</v>
          </cell>
          <cell r="B154">
            <v>4012</v>
          </cell>
          <cell r="C154" t="str">
            <v>DE.1.0.7.0</v>
          </cell>
          <cell r="D154" t="str">
            <v>204:232983</v>
          </cell>
          <cell r="E154">
            <v>42587.032743055555</v>
          </cell>
          <cell r="F154">
            <v>42587.033946759257</v>
          </cell>
          <cell r="G154">
            <v>1</v>
          </cell>
          <cell r="H154" t="str">
            <v>204:150</v>
          </cell>
          <cell r="I154">
            <v>42587.066620370373</v>
          </cell>
          <cell r="J154">
            <v>0</v>
          </cell>
          <cell r="K154" t="str">
            <v>4011/4012</v>
          </cell>
          <cell r="L154" t="str">
            <v>LEVIN</v>
          </cell>
          <cell r="M154">
            <v>3.2673611116479151E-2</v>
          </cell>
          <cell r="N154">
            <v>47.050000007729977</v>
          </cell>
          <cell r="R154" t="str">
            <v>Onboard in-route failure delayed init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https://search-rtdc-monitor-bjffxe2xuh6vdkpspy63sjmuny.us-east-1.es.amazonaws.com/_plugin/kibana/#/discover/Steve-Slow-Train-Analysis-(2080s-and-2083s)?_g=(refreshInterval:(display:Off,section:0,value:0),time:(from:'2016-08-04 23:47:09-0600',mode:absolute,to:'2016-08-05 02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4" t="str">
            <v>N</v>
          </cell>
          <cell r="X154">
            <v>1</v>
          </cell>
          <cell r="Y154">
            <v>23.298300000000001</v>
          </cell>
          <cell r="Z154">
            <v>1.4999999999999999E-2</v>
          </cell>
          <cell r="AA154">
            <v>23.283300000000001</v>
          </cell>
          <cell r="AB154" t="e">
            <v>#N/A</v>
          </cell>
          <cell r="AC154" t="e">
            <v>#N/A</v>
          </cell>
          <cell r="AD154" t="str">
            <v>0242-04</v>
          </cell>
          <cell r="AE154" t="str">
            <v>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 &amp; 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</v>
          </cell>
        </row>
        <row r="155">
          <cell r="A155" t="str">
            <v>243-04</v>
          </cell>
          <cell r="B155">
            <v>4007</v>
          </cell>
          <cell r="C155" t="str">
            <v>DE.1.0.7.0</v>
          </cell>
          <cell r="D155" t="str">
            <v>204:467</v>
          </cell>
          <cell r="E155">
            <v>42587.016226851854</v>
          </cell>
          <cell r="F155">
            <v>42587.020358796297</v>
          </cell>
          <cell r="G155">
            <v>5</v>
          </cell>
          <cell r="H155" t="str">
            <v>204:233272</v>
          </cell>
          <cell r="I155">
            <v>42587.047824074078</v>
          </cell>
          <cell r="J155">
            <v>0</v>
          </cell>
          <cell r="K155" t="str">
            <v>4007/4008</v>
          </cell>
          <cell r="L155" t="str">
            <v>STURGEON</v>
          </cell>
          <cell r="M155">
            <v>2.7465277780720498E-2</v>
          </cell>
          <cell r="N155">
            <v>39.550000004237518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https://search-rtdc-monitor-bjffxe2xuh6vdkpspy63sjmuny.us-east-1.es.amazonaws.com/_plugin/kibana/#/discover/Steve-Slow-Train-Analysis-(2080s-and-2083s)?_g=(refreshInterval:(display:Off,section:0,value:0),time:(from:'2016-08-04 23:23:22-0600',mode:absolute,to:'2016-08-05 02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5" t="str">
            <v>N</v>
          </cell>
          <cell r="X155">
            <v>1</v>
          </cell>
          <cell r="Y155">
            <v>4.6699999999999998E-2</v>
          </cell>
          <cell r="Z155">
            <v>23.327200000000001</v>
          </cell>
          <cell r="AA155">
            <v>23.2805</v>
          </cell>
          <cell r="AB155" t="e">
            <v>#N/A</v>
          </cell>
          <cell r="AC155" t="e">
            <v>#N/A</v>
          </cell>
          <cell r="AD155" t="str">
            <v>0243-04</v>
          </cell>
          <cell r="AE155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  <row r="156">
          <cell r="A156" t="str">
            <v>244-04</v>
          </cell>
          <cell r="B156">
            <v>4008</v>
          </cell>
          <cell r="C156" t="str">
            <v>DE.1.0.7.0</v>
          </cell>
          <cell r="D156" t="str">
            <v>204:232953</v>
          </cell>
          <cell r="E156">
            <v>42587.054131944446</v>
          </cell>
          <cell r="F156">
            <v>42587.055914351855</v>
          </cell>
          <cell r="G156">
            <v>2</v>
          </cell>
          <cell r="H156" t="str">
            <v>204:169</v>
          </cell>
          <cell r="I156">
            <v>42587.088379629633</v>
          </cell>
          <cell r="J156">
            <v>0</v>
          </cell>
          <cell r="K156" t="str">
            <v>4007/4008</v>
          </cell>
          <cell r="L156" t="str">
            <v>STURGEON</v>
          </cell>
          <cell r="M156">
            <v>3.2465277778101154E-2</v>
          </cell>
          <cell r="N156">
            <v>46.750000000465661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https://search-rtdc-monitor-bjffxe2xuh6vdkpspy63sjmuny.us-east-1.es.amazonaws.com/_plugin/kibana/#/discover/Steve-Slow-Train-Analysis-(2080s-and-2083s)?_g=(refreshInterval:(display:Off,section:0,value:0),time:(from:'2016-08-05 00:17:57-0600',mode:absolute,to:'2016-08-05 03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6" t="str">
            <v>N</v>
          </cell>
          <cell r="X156">
            <v>1</v>
          </cell>
          <cell r="Y156">
            <v>23.295300000000001</v>
          </cell>
          <cell r="Z156">
            <v>1.6899999999999998E-2</v>
          </cell>
          <cell r="AA156">
            <v>23.278400000000001</v>
          </cell>
          <cell r="AB156" t="e">
            <v>#N/A</v>
          </cell>
          <cell r="AC156" t="e">
            <v>#N/A</v>
          </cell>
          <cell r="AD156" t="str">
            <v>0244-04</v>
          </cell>
          <cell r="AE156" t="str">
            <v>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 &amp; aws s3 cp s3://rtdc.mdm.uploadarchive/RTDC4008/2016-08-06/ "%USERPROFILE%\AppData\Local\Temp\OnboardLogs"\RTDC4008\2016-08-06 --recursive &amp; "%USERPROFILE%\Documents\GitHub\mrs-test-scripts\Headless Mode &amp; Sideloading\WalkAndUnGZ.bat" "%USERPROFILE%\AppData\Local\Temp\OnboardLogs"\RTDC4008\2016-08-06</v>
          </cell>
        </row>
        <row r="157">
          <cell r="A157" t="str">
            <v>800-04</v>
          </cell>
          <cell r="B157">
            <v>4041</v>
          </cell>
          <cell r="C157" t="str">
            <v>DE.1.0.7.0</v>
          </cell>
          <cell r="D157" t="str">
            <v>300:58628</v>
          </cell>
          <cell r="E157">
            <v>42586.214409722219</v>
          </cell>
          <cell r="F157">
            <v>42586.216192129628</v>
          </cell>
          <cell r="G157">
            <v>2</v>
          </cell>
          <cell r="H157" t="str">
            <v>204:769</v>
          </cell>
          <cell r="I157">
            <v>42586.227384259262</v>
          </cell>
          <cell r="J157">
            <v>0</v>
          </cell>
          <cell r="K157" t="str">
            <v>4041/4042</v>
          </cell>
          <cell r="L157" t="str">
            <v>YORK</v>
          </cell>
          <cell r="M157">
            <v>1.1192129633855075E-2</v>
          </cell>
          <cell r="N157">
            <v>16.116666672751307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https://search-rtdc-monitor-bjffxe2xuh6vdkpspy63sjmuny.us-east-1.es.amazonaws.com/_plugin/kibana/#/discover/Steve-Slow-Train-Analysis-(2080s-and-2083s)?_g=(refreshInterval:(display:Off,section:0,value:0),time:(from:'2016-08-04 04:08:45-0600',mode:absolute,to:'2016-08-04 06:27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7" t="str">
            <v>N</v>
          </cell>
          <cell r="X157">
            <v>556</v>
          </cell>
          <cell r="Y157">
            <v>5.8628</v>
          </cell>
          <cell r="Z157">
            <v>7.6899999999999996E-2</v>
          </cell>
          <cell r="AA157">
            <v>5.7858999999999998</v>
          </cell>
          <cell r="AB157" t="e">
            <v>#N/A</v>
          </cell>
          <cell r="AC157" t="e">
            <v>#N/A</v>
          </cell>
          <cell r="AD157" t="str">
            <v>0800-04</v>
          </cell>
          <cell r="AE157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58">
          <cell r="A158" t="str">
            <v>801-04</v>
          </cell>
          <cell r="B158">
            <v>4042</v>
          </cell>
          <cell r="C158" t="str">
            <v>DE.1.0.7.0</v>
          </cell>
          <cell r="D158" t="str">
            <v>204:1060</v>
          </cell>
          <cell r="E158">
            <v>42586.229837962965</v>
          </cell>
          <cell r="F158">
            <v>42586.231793981482</v>
          </cell>
          <cell r="G158">
            <v>2</v>
          </cell>
          <cell r="H158" t="str">
            <v>300:58097</v>
          </cell>
          <cell r="I158">
            <v>42586.252766203703</v>
          </cell>
          <cell r="J158">
            <v>0</v>
          </cell>
          <cell r="K158" t="str">
            <v>4041/4042</v>
          </cell>
          <cell r="L158" t="str">
            <v>YORK</v>
          </cell>
          <cell r="M158">
            <v>2.0972222220734693E-2</v>
          </cell>
          <cell r="N158">
            <v>30.199999997857958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https://search-rtdc-monitor-bjffxe2xuh6vdkpspy63sjmuny.us-east-1.es.amazonaws.com/_plugin/kibana/#/discover/Steve-Slow-Train-Analysis-(2080s-and-2083s)?_g=(refreshInterval:(display:Off,section:0,value:0),time:(from:'2016-08-04 04:30:58-0600',mode:absolute,to:'2016-08-04 07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58" t="str">
            <v>N</v>
          </cell>
          <cell r="X158">
            <v>1</v>
          </cell>
          <cell r="Y158">
            <v>0.106</v>
          </cell>
          <cell r="Z158">
            <v>5.8097000000000003</v>
          </cell>
          <cell r="AA158">
            <v>5.7037000000000004</v>
          </cell>
          <cell r="AB158" t="e">
            <v>#N/A</v>
          </cell>
          <cell r="AC158" t="e">
            <v>#N/A</v>
          </cell>
          <cell r="AD158" t="str">
            <v>0801-04</v>
          </cell>
          <cell r="AE158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59">
          <cell r="A159" t="str">
            <v>802-04</v>
          </cell>
          <cell r="B159">
            <v>4041</v>
          </cell>
          <cell r="C159" t="str">
            <v>DE.1.0.7.0</v>
          </cell>
          <cell r="D159" t="str">
            <v>300:58613</v>
          </cell>
          <cell r="E159">
            <v>42586.254537037035</v>
          </cell>
          <cell r="F159">
            <v>42586.255266203705</v>
          </cell>
          <cell r="G159">
            <v>1</v>
          </cell>
          <cell r="H159" t="str">
            <v>204:759</v>
          </cell>
          <cell r="I159">
            <v>42586.267372685186</v>
          </cell>
          <cell r="J159">
            <v>0</v>
          </cell>
          <cell r="K159" t="str">
            <v>4041/4042</v>
          </cell>
          <cell r="L159" t="str">
            <v>YORK</v>
          </cell>
          <cell r="M159">
            <v>1.2106481481168885E-2</v>
          </cell>
          <cell r="N159">
            <v>17.433333332883194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https://search-rtdc-monitor-bjffxe2xuh6vdkpspy63sjmuny.us-east-1.es.amazonaws.com/_plugin/kibana/#/discover/Steve-Slow-Train-Analysis-(2080s-and-2083s)?_g=(refreshInterval:(display:Off,section:0,value:0),time:(from:'2016-08-04 05:06:32-0600',mode:absolute,to:'2016-08-04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59" t="str">
            <v>N</v>
          </cell>
          <cell r="X159">
            <v>1</v>
          </cell>
          <cell r="Y159">
            <v>5.8613</v>
          </cell>
          <cell r="Z159">
            <v>7.5899999999999995E-2</v>
          </cell>
          <cell r="AA159">
            <v>5.7854000000000001</v>
          </cell>
          <cell r="AB159" t="e">
            <v>#N/A</v>
          </cell>
          <cell r="AC159" t="e">
            <v>#N/A</v>
          </cell>
          <cell r="AD159" t="str">
            <v>0802-04</v>
          </cell>
          <cell r="AE159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0">
          <cell r="A160" t="str">
            <v>803-04</v>
          </cell>
          <cell r="B160">
            <v>4018</v>
          </cell>
          <cell r="C160" t="str">
            <v>DE.1.0.7.0</v>
          </cell>
          <cell r="D160" t="str">
            <v>204:455</v>
          </cell>
          <cell r="E160">
            <v>42586.264305555553</v>
          </cell>
          <cell r="F160">
            <v>42586.265798611108</v>
          </cell>
          <cell r="G160">
            <v>2</v>
          </cell>
          <cell r="H160" t="str">
            <v>300:58914</v>
          </cell>
          <cell r="I160">
            <v>42586.276875000003</v>
          </cell>
          <cell r="J160">
            <v>0</v>
          </cell>
          <cell r="K160" t="str">
            <v>4017/4018</v>
          </cell>
          <cell r="L160" t="str">
            <v>ISHMAEL</v>
          </cell>
          <cell r="M160">
            <v>1.1076388895162381E-2</v>
          </cell>
          <cell r="N160">
            <v>15.950000009033829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https://search-rtdc-monitor-bjffxe2xuh6vdkpspy63sjmuny.us-east-1.es.amazonaws.com/_plugin/kibana/#/discover/Steve-Slow-Train-Analysis-(2080s-and-2083s)?_g=(refreshInterval:(display:Off,section:0,value:0),time:(from:'2016-08-04 05:20:36-0600',mode:absolute,to:'2016-08-04 07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0" t="str">
            <v>N</v>
          </cell>
          <cell r="X160">
            <v>1</v>
          </cell>
          <cell r="Y160">
            <v>4.5499999999999999E-2</v>
          </cell>
          <cell r="Z160">
            <v>5.8914</v>
          </cell>
          <cell r="AA160">
            <v>5.8459000000000003</v>
          </cell>
          <cell r="AB160" t="e">
            <v>#N/A</v>
          </cell>
          <cell r="AC160" t="e">
            <v>#N/A</v>
          </cell>
          <cell r="AD160" t="str">
            <v>0803-04</v>
          </cell>
          <cell r="AE16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1">
          <cell r="A161" t="str">
            <v>804-04</v>
          </cell>
          <cell r="B161">
            <v>4017</v>
          </cell>
          <cell r="C161" t="str">
            <v>DE.1.0.7.0</v>
          </cell>
          <cell r="D161" t="str">
            <v>300:58606</v>
          </cell>
          <cell r="E161">
            <v>42586.277789351851</v>
          </cell>
          <cell r="F161">
            <v>42586.279120370367</v>
          </cell>
          <cell r="G161">
            <v>1</v>
          </cell>
          <cell r="H161" t="str">
            <v>204:699</v>
          </cell>
          <cell r="I161">
            <v>42586.290034722224</v>
          </cell>
          <cell r="J161">
            <v>0</v>
          </cell>
          <cell r="K161" t="str">
            <v>4017/4018</v>
          </cell>
          <cell r="L161" t="str">
            <v>ISHMAEL</v>
          </cell>
          <cell r="M161">
            <v>1.0914351856627036E-2</v>
          </cell>
          <cell r="N161">
            <v>15.716666673542932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https://search-rtdc-monitor-bjffxe2xuh6vdkpspy63sjmuny.us-east-1.es.amazonaws.com/_plugin/kibana/#/discover/Steve-Slow-Train-Analysis-(2080s-and-2083s)?_g=(refreshInterval:(display:Off,section:0,value:0),time:(from:'2016-08-04 05:40:01-0600',mode:absolute,to:'2016-08-04 07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1" t="str">
            <v>N</v>
          </cell>
          <cell r="X161">
            <v>1</v>
          </cell>
          <cell r="Y161">
            <v>5.8605999999999998</v>
          </cell>
          <cell r="Z161">
            <v>6.9900000000000004E-2</v>
          </cell>
          <cell r="AA161">
            <v>5.7907000000000002</v>
          </cell>
          <cell r="AB161" t="e">
            <v>#N/A</v>
          </cell>
          <cell r="AC161" t="e">
            <v>#N/A</v>
          </cell>
          <cell r="AD161" t="str">
            <v>0804-04</v>
          </cell>
          <cell r="AE16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62">
          <cell r="A162" t="str">
            <v>805-04</v>
          </cell>
          <cell r="B162">
            <v>4042</v>
          </cell>
          <cell r="C162" t="str">
            <v>DE.1.0.7.0</v>
          </cell>
          <cell r="D162" t="str">
            <v>204:1055</v>
          </cell>
          <cell r="E162">
            <v>42586.269143518519</v>
          </cell>
          <cell r="F162">
            <v>42586.269988425927</v>
          </cell>
          <cell r="G162">
            <v>1</v>
          </cell>
          <cell r="H162" t="str">
            <v>300:58952</v>
          </cell>
          <cell r="I162">
            <v>42586.295335648145</v>
          </cell>
          <cell r="J162">
            <v>0</v>
          </cell>
          <cell r="K162" t="str">
            <v>4041/4042</v>
          </cell>
          <cell r="L162" t="str">
            <v>YORK</v>
          </cell>
          <cell r="M162">
            <v>2.5347222217533272E-2</v>
          </cell>
          <cell r="N162">
            <v>36.499999993247911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https://search-rtdc-monitor-bjffxe2xuh6vdkpspy63sjmuny.us-east-1.es.amazonaws.com/_plugin/kibana/#/discover/Steve-Slow-Train-Analysis-(2080s-and-2083s)?_g=(refreshInterval:(display:Off,section:0,value:0),time:(from:'2016-08-04 05:27:34-0600',mode:absolute,to:'2016-08-04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0.1055</v>
          </cell>
          <cell r="Z162">
            <v>5.8952</v>
          </cell>
          <cell r="AA162">
            <v>5.7896999999999998</v>
          </cell>
          <cell r="AB162" t="e">
            <v>#N/A</v>
          </cell>
          <cell r="AC162" t="e">
            <v>#N/A</v>
          </cell>
          <cell r="AD162" t="str">
            <v>0805-04</v>
          </cell>
          <cell r="AE162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63">
          <cell r="A163" t="str">
            <v>806-04</v>
          </cell>
          <cell r="B163">
            <v>4041</v>
          </cell>
          <cell r="C163" t="str">
            <v>DE.1.0.7.0</v>
          </cell>
          <cell r="D163" t="str">
            <v>300:58632</v>
          </cell>
          <cell r="E163">
            <v>42586.296273148146</v>
          </cell>
          <cell r="F163">
            <v>42586.296956018516</v>
          </cell>
          <cell r="G163">
            <v>0</v>
          </cell>
          <cell r="H163" t="str">
            <v>204:778</v>
          </cell>
          <cell r="I163">
            <v>42586.308854166666</v>
          </cell>
          <cell r="J163">
            <v>0</v>
          </cell>
          <cell r="K163" t="str">
            <v>4041/4042</v>
          </cell>
          <cell r="L163" t="str">
            <v>YORK</v>
          </cell>
          <cell r="M163">
            <v>1.1898148150066845E-2</v>
          </cell>
          <cell r="N163">
            <v>17.133333336096257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https://search-rtdc-monitor-bjffxe2xuh6vdkpspy63sjmuny.us-east-1.es.amazonaws.com/_plugin/kibana/#/discover/Steve-Slow-Train-Analysis-(2080s-and-2083s)?_g=(refreshInterval:(display:Off,section:0,value:0),time:(from:'2016-08-04 06:06:38-0600',mode:absolute,to:'2016-08-04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5.8632</v>
          </cell>
          <cell r="Z163">
            <v>7.7799999999999994E-2</v>
          </cell>
          <cell r="AA163">
            <v>5.7854000000000001</v>
          </cell>
          <cell r="AB163" t="e">
            <v>#N/A</v>
          </cell>
          <cell r="AC163" t="e">
            <v>#N/A</v>
          </cell>
          <cell r="AD163" t="str">
            <v>0806-04</v>
          </cell>
          <cell r="AE163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4">
          <cell r="A164" t="str">
            <v>807-04</v>
          </cell>
          <cell r="B164">
            <v>4018</v>
          </cell>
          <cell r="C164" t="str">
            <v>DE.1.0.7.0</v>
          </cell>
          <cell r="D164" t="str">
            <v>204:990</v>
          </cell>
          <cell r="E164">
            <v>42586.301238425927</v>
          </cell>
          <cell r="F164">
            <v>42586.30228009259</v>
          </cell>
          <cell r="G164">
            <v>1</v>
          </cell>
          <cell r="H164" t="str">
            <v>300:58914</v>
          </cell>
          <cell r="I164">
            <v>42586.316481481481</v>
          </cell>
          <cell r="J164">
            <v>0</v>
          </cell>
          <cell r="K164" t="str">
            <v>4017/4018</v>
          </cell>
          <cell r="L164" t="str">
            <v>ISHMAEL</v>
          </cell>
          <cell r="M164">
            <v>1.4201388890796807E-2</v>
          </cell>
          <cell r="N164">
            <v>20.450000002747402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https://search-rtdc-monitor-bjffxe2xuh6vdkpspy63sjmuny.us-east-1.es.amazonaws.com/_plugin/kibana/#/discover/Steve-Slow-Train-Analysis-(2080s-and-2083s)?_g=(refreshInterval:(display:Off,section:0,value:0),time:(from:'2016-08-04 06:13:47-0600',mode:absolute,to:'2016-08-04 08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4" t="str">
            <v>N</v>
          </cell>
          <cell r="X164">
            <v>1</v>
          </cell>
          <cell r="Y164">
            <v>9.9000000000000005E-2</v>
          </cell>
          <cell r="Z164">
            <v>5.8914</v>
          </cell>
          <cell r="AA164">
            <v>5.7923999999999998</v>
          </cell>
          <cell r="AB164" t="e">
            <v>#N/A</v>
          </cell>
          <cell r="AC164" t="e">
            <v>#N/A</v>
          </cell>
          <cell r="AD164" t="str">
            <v>0807-04</v>
          </cell>
          <cell r="AE16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5">
          <cell r="A165" t="str">
            <v>808-04</v>
          </cell>
          <cell r="B165">
            <v>4017</v>
          </cell>
          <cell r="C165" t="str">
            <v>DE.1.0.7.0</v>
          </cell>
          <cell r="D165" t="str">
            <v>300:58606</v>
          </cell>
          <cell r="E165">
            <v>42586.317303240743</v>
          </cell>
          <cell r="F165">
            <v>42586.318171296298</v>
          </cell>
          <cell r="G165">
            <v>1</v>
          </cell>
          <cell r="H165" t="str">
            <v>204:691</v>
          </cell>
          <cell r="I165">
            <v>42586.334085648145</v>
          </cell>
          <cell r="J165">
            <v>0</v>
          </cell>
          <cell r="K165" t="str">
            <v>4017/4018</v>
          </cell>
          <cell r="L165" t="str">
            <v>ISHMAEL</v>
          </cell>
          <cell r="M165">
            <v>1.5914351846731734E-2</v>
          </cell>
          <cell r="N165">
            <v>22.916666659293696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https://search-rtdc-monitor-bjffxe2xuh6vdkpspy63sjmuny.us-east-1.es.amazonaws.com/_plugin/kibana/#/discover/Steve-Slow-Train-Analysis-(2080s-and-2083s)?_g=(refreshInterval:(display:Off,section:0,value:0),time:(from:'2016-08-04 06:36:55-0600',mode:absolute,to:'2016-08-04 09:01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5" t="str">
            <v>N</v>
          </cell>
          <cell r="X165">
            <v>1</v>
          </cell>
          <cell r="Y165">
            <v>5.8605999999999998</v>
          </cell>
          <cell r="Z165">
            <v>6.9099999999999995E-2</v>
          </cell>
          <cell r="AA165">
            <v>5.7915000000000001</v>
          </cell>
          <cell r="AB165" t="e">
            <v>#N/A</v>
          </cell>
          <cell r="AC165" t="e">
            <v>#N/A</v>
          </cell>
          <cell r="AD165" t="str">
            <v>0808-04</v>
          </cell>
          <cell r="AE165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66">
          <cell r="A166" t="str">
            <v>809-04</v>
          </cell>
          <cell r="B166">
            <v>4042</v>
          </cell>
          <cell r="C166" t="str">
            <v>DE.1.0.7.0</v>
          </cell>
          <cell r="D166" t="str">
            <v>204:1072</v>
          </cell>
          <cell r="E166">
            <v>42586.310196759259</v>
          </cell>
          <cell r="F166">
            <v>42586.310914351852</v>
          </cell>
          <cell r="G166">
            <v>1</v>
          </cell>
          <cell r="H166" t="str">
            <v>300:58939</v>
          </cell>
          <cell r="I166">
            <v>42586.336689814816</v>
          </cell>
          <cell r="J166">
            <v>0</v>
          </cell>
          <cell r="K166" t="str">
            <v>4041/4042</v>
          </cell>
          <cell r="L166" t="str">
            <v>YORK</v>
          </cell>
          <cell r="M166">
            <v>2.5775462963792961E-2</v>
          </cell>
          <cell r="N166">
            <v>37.116666667861864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https://search-rtdc-monitor-bjffxe2xuh6vdkpspy63sjmuny.us-east-1.es.amazonaws.com/_plugin/kibana/#/discover/Steve-Slow-Train-Analysis-(2080s-and-2083s)?_g=(refreshInterval:(display:Off,section:0,value:0),time:(from:'2016-08-04 06:26:41-0600',mode:absolute,to:'2016-08-04 09:04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0.1072</v>
          </cell>
          <cell r="Z166">
            <v>5.8939000000000004</v>
          </cell>
          <cell r="AA166">
            <v>5.7867000000000006</v>
          </cell>
          <cell r="AB166" t="e">
            <v>#N/A</v>
          </cell>
          <cell r="AC166" t="e">
            <v>#N/A</v>
          </cell>
          <cell r="AD166" t="str">
            <v>0809-04</v>
          </cell>
          <cell r="AE166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67">
          <cell r="A167" t="str">
            <v>810-04</v>
          </cell>
          <cell r="B167">
            <v>4041</v>
          </cell>
          <cell r="C167" t="str">
            <v>DE.1.0.7.0</v>
          </cell>
          <cell r="D167" t="str">
            <v>300:58621</v>
          </cell>
          <cell r="E167">
            <v>42586.337847222225</v>
          </cell>
          <cell r="F167">
            <v>42586.338854166665</v>
          </cell>
          <cell r="G167">
            <v>1</v>
          </cell>
          <cell r="H167" t="str">
            <v>204:880</v>
          </cell>
          <cell r="I167">
            <v>42586.350231481483</v>
          </cell>
          <cell r="J167">
            <v>0</v>
          </cell>
          <cell r="K167" t="str">
            <v>4041/4042</v>
          </cell>
          <cell r="L167" t="str">
            <v>YORK</v>
          </cell>
          <cell r="M167">
            <v>1.1377314818673767E-2</v>
          </cell>
          <cell r="N167">
            <v>16.383333338890225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https://search-rtdc-monitor-bjffxe2xuh6vdkpspy63sjmuny.us-east-1.es.amazonaws.com/_plugin/kibana/#/discover/Steve-Slow-Train-Analysis-(2080s-and-2083s)?_g=(refreshInterval:(display:Off,section:0,value:0),time:(from:'2016-08-04 07:06:30-0600',mode:absolute,to:'2016-08-04 09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5.8620999999999999</v>
          </cell>
          <cell r="Z167">
            <v>8.7999999999999995E-2</v>
          </cell>
          <cell r="AA167">
            <v>5.7740999999999998</v>
          </cell>
          <cell r="AB167" t="e">
            <v>#N/A</v>
          </cell>
          <cell r="AC167" t="e">
            <v>#N/A</v>
          </cell>
          <cell r="AD167" t="str">
            <v>0810-04</v>
          </cell>
          <cell r="AE167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68">
          <cell r="A168" t="str">
            <v>811-04</v>
          </cell>
          <cell r="B168">
            <v>4018</v>
          </cell>
          <cell r="C168" t="str">
            <v>DE.1.0.7.0</v>
          </cell>
          <cell r="D168" t="str">
            <v>204:995</v>
          </cell>
          <cell r="E168">
            <v>42586.342280092591</v>
          </cell>
          <cell r="F168">
            <v>42586.343194444446</v>
          </cell>
          <cell r="G168">
            <v>1</v>
          </cell>
          <cell r="H168" t="str">
            <v>300:58920</v>
          </cell>
          <cell r="I168">
            <v>42586.357928240737</v>
          </cell>
          <cell r="J168">
            <v>0</v>
          </cell>
          <cell r="K168" t="str">
            <v>4017/4018</v>
          </cell>
          <cell r="L168" t="str">
            <v>ISHMAEL</v>
          </cell>
          <cell r="M168">
            <v>1.4733796291693579E-2</v>
          </cell>
          <cell r="N168">
            <v>21.216666660038754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https://search-rtdc-monitor-bjffxe2xuh6vdkpspy63sjmuny.us-east-1.es.amazonaws.com/_plugin/kibana/#/discover/Steve-Slow-Train-Analysis-(2080s-and-2083s)?_g=(refreshInterval:(display:Off,section:0,value:0),time:(from:'2016-08-04 07:12:53-0600',mode:absolute,to:'2016-08-04 09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8" t="str">
            <v>N</v>
          </cell>
          <cell r="X168">
            <v>1</v>
          </cell>
          <cell r="Y168">
            <v>9.9500000000000005E-2</v>
          </cell>
          <cell r="Z168">
            <v>5.8920000000000003</v>
          </cell>
          <cell r="AA168">
            <v>5.7925000000000004</v>
          </cell>
          <cell r="AB168" t="e">
            <v>#N/A</v>
          </cell>
          <cell r="AC168" t="e">
            <v>#N/A</v>
          </cell>
          <cell r="AD168" t="str">
            <v>0811-04</v>
          </cell>
          <cell r="AE168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69">
          <cell r="A169" t="str">
            <v>812-04</v>
          </cell>
          <cell r="B169">
            <v>4017</v>
          </cell>
          <cell r="C169" t="str">
            <v>DE.1.0.7.0</v>
          </cell>
          <cell r="D169" t="str">
            <v>300:58604</v>
          </cell>
          <cell r="E169">
            <v>42586.359224537038</v>
          </cell>
          <cell r="F169">
            <v>42586.360046296293</v>
          </cell>
          <cell r="G169">
            <v>1</v>
          </cell>
          <cell r="H169" t="str">
            <v>204:689</v>
          </cell>
          <cell r="I169">
            <v>42586.372245370374</v>
          </cell>
          <cell r="J169">
            <v>1</v>
          </cell>
          <cell r="K169" t="str">
            <v>4017/4018</v>
          </cell>
          <cell r="L169" t="str">
            <v>ISHMAEL</v>
          </cell>
          <cell r="M169">
            <v>1.2199074080854189E-2</v>
          </cell>
          <cell r="N169">
            <v>17.566666676430032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https://search-rtdc-monitor-bjffxe2xuh6vdkpspy63sjmuny.us-east-1.es.amazonaws.com/_plugin/kibana/#/discover/Steve-Slow-Train-Analysis-(2080s-and-2083s)?_g=(refreshInterval:(display:Off,section:0,value:0),time:(from:'2016-08-04 07:37:17-0600',mode:absolute,to:'2016-08-04 09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9" t="str">
            <v>N</v>
          </cell>
          <cell r="X169">
            <v>1</v>
          </cell>
          <cell r="Y169">
            <v>5.8604000000000003</v>
          </cell>
          <cell r="Z169">
            <v>6.8900000000000003E-2</v>
          </cell>
          <cell r="AA169">
            <v>5.7915000000000001</v>
          </cell>
          <cell r="AB169" t="e">
            <v>#N/A</v>
          </cell>
          <cell r="AC169" t="e">
            <v>#N/A</v>
          </cell>
          <cell r="AD169" t="str">
            <v>0812-04</v>
          </cell>
          <cell r="AE169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0">
          <cell r="A170" t="str">
            <v>813-04</v>
          </cell>
          <cell r="B170">
            <v>4018</v>
          </cell>
          <cell r="C170" t="str">
            <v>DE.1.0.7.0</v>
          </cell>
          <cell r="D170" t="str">
            <v>204:983</v>
          </cell>
          <cell r="E170">
            <v>42586.382997685185</v>
          </cell>
          <cell r="F170">
            <v>42586.384189814817</v>
          </cell>
          <cell r="G170">
            <v>1</v>
          </cell>
          <cell r="H170" t="str">
            <v>300:58897</v>
          </cell>
          <cell r="I170">
            <v>42586.40042824074</v>
          </cell>
          <cell r="J170">
            <v>1</v>
          </cell>
          <cell r="K170" t="str">
            <v>4017/4018</v>
          </cell>
          <cell r="L170" t="str">
            <v>ISHMAEL</v>
          </cell>
          <cell r="M170">
            <v>1.6238425923802424E-2</v>
          </cell>
          <cell r="N170">
            <v>23.383333330275491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https://search-rtdc-monitor-bjffxe2xuh6vdkpspy63sjmuny.us-east-1.es.amazonaws.com/_plugin/kibana/#/discover/Steve-Slow-Train-Analysis-(2080s-and-2083s)?_g=(refreshInterval:(display:Off,section:0,value:0),time:(from:'2016-08-04 08:11:31-0600',mode:absolute,to:'2016-08-04 10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0" t="str">
            <v>N</v>
          </cell>
          <cell r="X170">
            <v>1</v>
          </cell>
          <cell r="Y170">
            <v>9.8299999999999998E-2</v>
          </cell>
          <cell r="Z170">
            <v>5.8897000000000004</v>
          </cell>
          <cell r="AA170">
            <v>5.7914000000000003</v>
          </cell>
          <cell r="AB170" t="e">
            <v>#N/A</v>
          </cell>
          <cell r="AC170" t="e">
            <v>#N/A</v>
          </cell>
          <cell r="AD170" t="str">
            <v>0813-04</v>
          </cell>
          <cell r="AE17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1">
          <cell r="A171" t="str">
            <v>814-04</v>
          </cell>
          <cell r="B171">
            <v>4017</v>
          </cell>
          <cell r="C171" t="str">
            <v>DE.1.0.7.0</v>
          </cell>
          <cell r="D171" t="str">
            <v>300:58579</v>
          </cell>
          <cell r="E171">
            <v>42586.401342592595</v>
          </cell>
          <cell r="F171">
            <v>42586.402106481481</v>
          </cell>
          <cell r="G171">
            <v>1</v>
          </cell>
          <cell r="H171" t="str">
            <v>204:659</v>
          </cell>
          <cell r="I171">
            <v>42586.416354166664</v>
          </cell>
          <cell r="J171">
            <v>0</v>
          </cell>
          <cell r="K171" t="str">
            <v>4017/4018</v>
          </cell>
          <cell r="L171" t="str">
            <v>ISHMAEL</v>
          </cell>
          <cell r="M171">
            <v>1.4247685183363501E-2</v>
          </cell>
          <cell r="N171">
            <v>20.516666664043441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https://search-rtdc-monitor-bjffxe2xuh6vdkpspy63sjmuny.us-east-1.es.amazonaws.com/_plugin/kibana/#/discover/Steve-Slow-Train-Analysis-(2080s-and-2083s)?_g=(refreshInterval:(display:Off,section:0,value:0),time:(from:'2016-08-04 08:37:56-0600',mode:absolute,to:'2016-08-04 10:59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1" t="str">
            <v>N</v>
          </cell>
          <cell r="X171">
            <v>1</v>
          </cell>
          <cell r="Y171">
            <v>5.8578999999999999</v>
          </cell>
          <cell r="Z171">
            <v>6.59E-2</v>
          </cell>
          <cell r="AA171">
            <v>5.7919999999999998</v>
          </cell>
          <cell r="AB171" t="e">
            <v>#N/A</v>
          </cell>
          <cell r="AC171" t="e">
            <v>#N/A</v>
          </cell>
          <cell r="AD171" t="str">
            <v>0814-04</v>
          </cell>
          <cell r="AE17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2">
          <cell r="A172" t="str">
            <v>815-04</v>
          </cell>
          <cell r="B172">
            <v>4018</v>
          </cell>
          <cell r="C172" t="str">
            <v>DE.1.0.7.0</v>
          </cell>
          <cell r="D172" t="str">
            <v>204:983</v>
          </cell>
          <cell r="E172">
            <v>42586.425543981481</v>
          </cell>
          <cell r="F172">
            <v>42586.426574074074</v>
          </cell>
          <cell r="G172">
            <v>1</v>
          </cell>
          <cell r="H172" t="str">
            <v>300:58909</v>
          </cell>
          <cell r="I172">
            <v>42586.442395833335</v>
          </cell>
          <cell r="J172">
            <v>1</v>
          </cell>
          <cell r="K172" t="str">
            <v>4017/4018</v>
          </cell>
          <cell r="L172" t="str">
            <v>ISHMAEL</v>
          </cell>
          <cell r="M172">
            <v>1.5821759261598345E-2</v>
          </cell>
          <cell r="N172">
            <v>22.783333336701617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https://search-rtdc-monitor-bjffxe2xuh6vdkpspy63sjmuny.us-east-1.es.amazonaws.com/_plugin/kibana/#/discover/Steve-Slow-Train-Analysis-(2080s-and-2083s)?_g=(refreshInterval:(display:Off,section:0,value:0),time:(from:'2016-08-04 09:12:47-0600',mode:absolute,to:'2016-08-04 11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2" t="str">
            <v>N</v>
          </cell>
          <cell r="X172">
            <v>1</v>
          </cell>
          <cell r="Y172">
            <v>9.8299999999999998E-2</v>
          </cell>
          <cell r="Z172">
            <v>5.8909000000000002</v>
          </cell>
          <cell r="AA172">
            <v>5.7926000000000002</v>
          </cell>
          <cell r="AB172" t="e">
            <v>#N/A</v>
          </cell>
          <cell r="AC172" t="e">
            <v>#N/A</v>
          </cell>
          <cell r="AD172" t="str">
            <v>0815-04</v>
          </cell>
          <cell r="AE172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3">
          <cell r="A173" t="str">
            <v>816-04</v>
          </cell>
          <cell r="B173">
            <v>4017</v>
          </cell>
          <cell r="C173" t="str">
            <v>DE.1.0.7.0</v>
          </cell>
          <cell r="D173" t="str">
            <v>300:58587</v>
          </cell>
          <cell r="E173">
            <v>42586.443310185183</v>
          </cell>
          <cell r="F173">
            <v>42586.444074074076</v>
          </cell>
          <cell r="G173">
            <v>1</v>
          </cell>
          <cell r="H173" t="str">
            <v>204:699</v>
          </cell>
          <cell r="I173">
            <v>42586.455439814818</v>
          </cell>
          <cell r="J173">
            <v>0</v>
          </cell>
          <cell r="K173" t="str">
            <v>4017/4018</v>
          </cell>
          <cell r="L173" t="str">
            <v>ISHMAEL</v>
          </cell>
          <cell r="M173">
            <v>1.1365740741894115E-2</v>
          </cell>
          <cell r="N173">
            <v>16.366666668327525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https://search-rtdc-monitor-bjffxe2xuh6vdkpspy63sjmuny.us-east-1.es.amazonaws.com/_plugin/kibana/#/discover/Steve-Slow-Train-Analysis-(2080s-and-2083s)?_g=(refreshInterval:(display:Off,section:0,value:0),time:(from:'2016-08-04 09:38:22-0600',mode:absolute,to:'2016-08-04 11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3" t="str">
            <v>N</v>
          </cell>
          <cell r="X173">
            <v>1</v>
          </cell>
          <cell r="Y173">
            <v>5.8586999999999998</v>
          </cell>
          <cell r="Z173">
            <v>6.9900000000000004E-2</v>
          </cell>
          <cell r="AA173">
            <v>5.7888000000000002</v>
          </cell>
          <cell r="AB173" t="e">
            <v>#N/A</v>
          </cell>
          <cell r="AC173" t="e">
            <v>#N/A</v>
          </cell>
          <cell r="AD173" t="str">
            <v>0816-04</v>
          </cell>
          <cell r="AE17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4">
          <cell r="A174" t="str">
            <v>817-04</v>
          </cell>
          <cell r="B174">
            <v>4018</v>
          </cell>
          <cell r="C174" t="str">
            <v>DE.1.0.7.0</v>
          </cell>
          <cell r="D174" t="str">
            <v>204:978</v>
          </cell>
          <cell r="E174">
            <v>42586.466909722221</v>
          </cell>
          <cell r="F174">
            <v>42586.467847222222</v>
          </cell>
          <cell r="G174">
            <v>1</v>
          </cell>
          <cell r="H174" t="str">
            <v>300:58903</v>
          </cell>
          <cell r="I174">
            <v>42586.483182870368</v>
          </cell>
          <cell r="J174">
            <v>0</v>
          </cell>
          <cell r="K174" t="str">
            <v>4017/4018</v>
          </cell>
          <cell r="L174" t="str">
            <v>ISHMAEL</v>
          </cell>
          <cell r="M174">
            <v>1.5335648145992309E-2</v>
          </cell>
          <cell r="N174">
            <v>22.083333330228925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https://search-rtdc-monitor-bjffxe2xuh6vdkpspy63sjmuny.us-east-1.es.amazonaws.com/_plugin/kibana/#/discover/Steve-Slow-Train-Analysis-(2080s-and-2083s)?_g=(refreshInterval:(display:Off,section:0,value:0),time:(from:'2016-08-04 10:12:21-0600',mode:absolute,to:'2016-08-04 12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4" t="str">
            <v>N</v>
          </cell>
          <cell r="X174">
            <v>1</v>
          </cell>
          <cell r="Y174">
            <v>9.7799999999999998E-2</v>
          </cell>
          <cell r="Z174">
            <v>5.8902999999999999</v>
          </cell>
          <cell r="AA174">
            <v>5.7924999999999995</v>
          </cell>
          <cell r="AB174" t="e">
            <v>#N/A</v>
          </cell>
          <cell r="AC174" t="e">
            <v>#N/A</v>
          </cell>
          <cell r="AD174" t="str">
            <v>0817-04</v>
          </cell>
          <cell r="AE17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5">
          <cell r="A175" t="str">
            <v>818-04</v>
          </cell>
          <cell r="B175">
            <v>4017</v>
          </cell>
          <cell r="C175" t="str">
            <v>DE.1.0.7.0</v>
          </cell>
          <cell r="D175" t="str">
            <v>300:58576</v>
          </cell>
          <cell r="E175">
            <v>42586.484027777777</v>
          </cell>
          <cell r="F175">
            <v>42586.485011574077</v>
          </cell>
          <cell r="G175">
            <v>1</v>
          </cell>
          <cell r="H175" t="str">
            <v>204:682</v>
          </cell>
          <cell r="I175">
            <v>42586.496944444443</v>
          </cell>
          <cell r="J175">
            <v>0</v>
          </cell>
          <cell r="K175" t="str">
            <v>4017/4018</v>
          </cell>
          <cell r="L175" t="str">
            <v>ISHMAEL</v>
          </cell>
          <cell r="M175">
            <v>1.1932870365853887E-2</v>
          </cell>
          <cell r="N175">
            <v>17.183333326829597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https://search-rtdc-monitor-bjffxe2xuh6vdkpspy63sjmuny.us-east-1.es.amazonaws.com/_plugin/kibana/#/discover/Steve-Slow-Train-Analysis-(2080s-and-2083s)?_g=(refreshInterval:(display:Off,section:0,value:0),time:(from:'2016-08-04 10:37:00-0600',mode:absolute,to:'2016-08-04 12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5" t="str">
            <v>N</v>
          </cell>
          <cell r="X175">
            <v>1</v>
          </cell>
          <cell r="Y175">
            <v>5.8575999999999997</v>
          </cell>
          <cell r="Z175">
            <v>6.8199999999999997E-2</v>
          </cell>
          <cell r="AA175">
            <v>5.7893999999999997</v>
          </cell>
          <cell r="AB175" t="e">
            <v>#N/A</v>
          </cell>
          <cell r="AC175" t="e">
            <v>#N/A</v>
          </cell>
          <cell r="AD175" t="str">
            <v>0818-04</v>
          </cell>
          <cell r="AE175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6">
          <cell r="A176" t="str">
            <v>819-04</v>
          </cell>
          <cell r="B176">
            <v>4018</v>
          </cell>
          <cell r="C176" t="str">
            <v>DE.1.0.7.0</v>
          </cell>
          <cell r="D176" t="str">
            <v>204:983</v>
          </cell>
          <cell r="E176">
            <v>42586.50880787037</v>
          </cell>
          <cell r="F176">
            <v>42586.510057870371</v>
          </cell>
          <cell r="G176">
            <v>1</v>
          </cell>
          <cell r="H176" t="str">
            <v>300:58924</v>
          </cell>
          <cell r="I176">
            <v>42586.524641203701</v>
          </cell>
          <cell r="J176">
            <v>0</v>
          </cell>
          <cell r="K176" t="str">
            <v>4017/4018</v>
          </cell>
          <cell r="L176" t="str">
            <v>ISHMAEL</v>
          </cell>
          <cell r="M176">
            <v>1.4583333329937886E-2</v>
          </cell>
          <cell r="N176">
            <v>20.999999995110556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https://search-rtdc-monitor-bjffxe2xuh6vdkpspy63sjmuny.us-east-1.es.amazonaws.com/_plugin/kibana/#/discover/Steve-Slow-Train-Analysis-(2080s-and-2083s)?_g=(refreshInterval:(display:Off,section:0,value:0),time:(from:'2016-08-04 11:12:41-0600',mode:absolute,to:'2016-08-04 13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6" t="str">
            <v>N</v>
          </cell>
          <cell r="X176">
            <v>1</v>
          </cell>
          <cell r="Y176">
            <v>9.8299999999999998E-2</v>
          </cell>
          <cell r="Z176">
            <v>5.8924000000000003</v>
          </cell>
          <cell r="AA176">
            <v>5.7941000000000003</v>
          </cell>
          <cell r="AB176" t="e">
            <v>#N/A</v>
          </cell>
          <cell r="AC176" t="e">
            <v>#N/A</v>
          </cell>
          <cell r="AD176" t="str">
            <v>0819-04</v>
          </cell>
          <cell r="AE176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7">
          <cell r="A177" t="str">
            <v>820-04</v>
          </cell>
          <cell r="B177">
            <v>4017</v>
          </cell>
          <cell r="C177" t="str">
            <v>DE.1.0.7.0</v>
          </cell>
          <cell r="D177" t="str">
            <v>300:58600</v>
          </cell>
          <cell r="E177">
            <v>42586.525949074072</v>
          </cell>
          <cell r="F177">
            <v>42586.526736111111</v>
          </cell>
          <cell r="G177">
            <v>1</v>
          </cell>
          <cell r="H177" t="str">
            <v>204:703</v>
          </cell>
          <cell r="I177">
            <v>42586.538472222222</v>
          </cell>
          <cell r="J177">
            <v>0</v>
          </cell>
          <cell r="K177" t="str">
            <v>4017/4018</v>
          </cell>
          <cell r="L177" t="str">
            <v>ISHMAEL</v>
          </cell>
          <cell r="M177">
            <v>1.17361111115315E-2</v>
          </cell>
          <cell r="N177">
            <v>16.90000000060536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https://search-rtdc-monitor-bjffxe2xuh6vdkpspy63sjmuny.us-east-1.es.amazonaws.com/_plugin/kibana/#/discover/Steve-Slow-Train-Analysis-(2080s-and-2083s)?_g=(refreshInterval:(display:Off,section:0,value:0),time:(from:'2016-08-04 11:37:22-0600',mode:absolute,to:'2016-08-04 13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7.0300000000000001E-2</v>
          </cell>
          <cell r="AA177">
            <v>5.7897000000000007</v>
          </cell>
          <cell r="AB177" t="e">
            <v>#N/A</v>
          </cell>
          <cell r="AC177" t="e">
            <v>#N/A</v>
          </cell>
          <cell r="AD177" t="str">
            <v>0820-04</v>
          </cell>
          <cell r="AE177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78">
          <cell r="A178" t="str">
            <v>821-04</v>
          </cell>
          <cell r="B178">
            <v>4018</v>
          </cell>
          <cell r="C178" t="str">
            <v>DE.1.0.7.0</v>
          </cell>
          <cell r="D178" t="str">
            <v>204:992</v>
          </cell>
          <cell r="E178">
            <v>42586.542118055557</v>
          </cell>
          <cell r="F178">
            <v>42586.543217592596</v>
          </cell>
          <cell r="G178">
            <v>1</v>
          </cell>
          <cell r="H178" t="str">
            <v>300:58905</v>
          </cell>
          <cell r="I178">
            <v>42586.566874999997</v>
          </cell>
          <cell r="J178">
            <v>0</v>
          </cell>
          <cell r="K178" t="str">
            <v>4017/4018</v>
          </cell>
          <cell r="L178" t="str">
            <v>KILLION</v>
          </cell>
          <cell r="M178">
            <v>2.3657407400605734E-2</v>
          </cell>
          <cell r="N178">
            <v>34.066666656872258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https://search-rtdc-monitor-bjffxe2xuh6vdkpspy63sjmuny.us-east-1.es.amazonaws.com/_plugin/kibana/#/discover/Steve-Slow-Train-Analysis-(2080s-and-2083s)?_g=(refreshInterval:(display:Off,section:0,value:0),time:(from:'2016-08-04 12:00:39-0600',mode:absolute,to:'2016-08-04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8" t="str">
            <v>N</v>
          </cell>
          <cell r="X178">
            <v>1</v>
          </cell>
          <cell r="Y178">
            <v>9.9199999999999997E-2</v>
          </cell>
          <cell r="Z178">
            <v>5.8905000000000003</v>
          </cell>
          <cell r="AA178">
            <v>5.7913000000000006</v>
          </cell>
          <cell r="AB178" t="e">
            <v>#N/A</v>
          </cell>
          <cell r="AC178" t="e">
            <v>#N/A</v>
          </cell>
          <cell r="AD178" t="str">
            <v>0821-04</v>
          </cell>
          <cell r="AE178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79">
          <cell r="A179" t="str">
            <v>822-04</v>
          </cell>
          <cell r="B179">
            <v>4017</v>
          </cell>
          <cell r="C179" t="str">
            <v>DE.1.0.7.0</v>
          </cell>
          <cell r="D179" t="str">
            <v>300:58594</v>
          </cell>
          <cell r="E179">
            <v>42586.568252314813</v>
          </cell>
          <cell r="F179">
            <v>42586.569374999999</v>
          </cell>
          <cell r="G179">
            <v>1</v>
          </cell>
          <cell r="H179" t="str">
            <v>204:701</v>
          </cell>
          <cell r="I179">
            <v>42586.581863425927</v>
          </cell>
          <cell r="J179">
            <v>1</v>
          </cell>
          <cell r="K179" t="str">
            <v>4017/4018</v>
          </cell>
          <cell r="L179" t="str">
            <v>KILLION</v>
          </cell>
          <cell r="M179">
            <v>1.2488425927585922E-2</v>
          </cell>
          <cell r="N179">
            <v>17.983333335723728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https://search-rtdc-monitor-bjffxe2xuh6vdkpspy63sjmuny.us-east-1.es.amazonaws.com/_plugin/kibana/#/discover/Steve-Slow-Train-Analysis-(2080s-and-2083s)?_g=(refreshInterval:(display:Off,section:0,value:0),time:(from:'2016-08-04 12:38:17-0600',mode:absolute,to:'2016-08-04 14:57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9" t="str">
            <v>N</v>
          </cell>
          <cell r="X179">
            <v>1</v>
          </cell>
          <cell r="Y179">
            <v>5.8593999999999999</v>
          </cell>
          <cell r="Z179">
            <v>7.0099999999999996E-2</v>
          </cell>
          <cell r="AA179">
            <v>5.7892999999999999</v>
          </cell>
          <cell r="AB179" t="e">
            <v>#N/A</v>
          </cell>
          <cell r="AC179" t="e">
            <v>#N/A</v>
          </cell>
          <cell r="AD179" t="str">
            <v>0822-04</v>
          </cell>
          <cell r="AE179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0">
          <cell r="A180" t="str">
            <v>823-04</v>
          </cell>
          <cell r="B180">
            <v>4018</v>
          </cell>
          <cell r="C180" t="str">
            <v>DE.1.0.7.0</v>
          </cell>
          <cell r="D180" t="str">
            <v>204:1009</v>
          </cell>
          <cell r="E180">
            <v>42586.585115740738</v>
          </cell>
          <cell r="F180">
            <v>42586.586562500001</v>
          </cell>
          <cell r="G180">
            <v>2</v>
          </cell>
          <cell r="H180" t="str">
            <v>300:58903</v>
          </cell>
          <cell r="I180">
            <v>42586.610810185186</v>
          </cell>
          <cell r="J180">
            <v>0</v>
          </cell>
          <cell r="K180" t="str">
            <v>4017/4018</v>
          </cell>
          <cell r="L180" t="str">
            <v>KILLION</v>
          </cell>
          <cell r="M180">
            <v>2.4247685185400769E-2</v>
          </cell>
          <cell r="N180">
            <v>34.916666666977108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https://search-rtdc-monitor-bjffxe2xuh6vdkpspy63sjmuny.us-east-1.es.amazonaws.com/_plugin/kibana/#/discover/Steve-Slow-Train-Analysis-(2080s-and-2083s)?_g=(refreshInterval:(display:Off,section:0,value:0),time:(from:'2016-08-04 13:02:34-0600',mode:absolute,to:'2016-08-04 15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0" t="str">
            <v>N</v>
          </cell>
          <cell r="X180">
            <v>1</v>
          </cell>
          <cell r="Y180">
            <v>0.1009</v>
          </cell>
          <cell r="Z180">
            <v>5.8902999999999999</v>
          </cell>
          <cell r="AA180">
            <v>5.7893999999999997</v>
          </cell>
          <cell r="AB180" t="e">
            <v>#N/A</v>
          </cell>
          <cell r="AC180" t="e">
            <v>#N/A</v>
          </cell>
          <cell r="AD180" t="str">
            <v>0823-04</v>
          </cell>
          <cell r="AE18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1">
          <cell r="A181" t="str">
            <v>824-04</v>
          </cell>
          <cell r="B181">
            <v>4017</v>
          </cell>
          <cell r="C181" t="str">
            <v>DE.1.0.7.0</v>
          </cell>
          <cell r="D181" t="str">
            <v>300:58589</v>
          </cell>
          <cell r="E181">
            <v>42586.610868055555</v>
          </cell>
          <cell r="F181">
            <v>42586.612013888887</v>
          </cell>
          <cell r="G181">
            <v>1</v>
          </cell>
          <cell r="H181" t="str">
            <v>300:58207</v>
          </cell>
          <cell r="I181">
            <v>42586.61314814815</v>
          </cell>
          <cell r="J181">
            <v>2</v>
          </cell>
          <cell r="K181" t="str">
            <v>4017/4018</v>
          </cell>
          <cell r="L181" t="str">
            <v>KILLION</v>
          </cell>
          <cell r="M181">
            <v>1.1342592624714598E-3</v>
          </cell>
          <cell r="P181">
            <v>1.6333333379589021</v>
          </cell>
          <cell r="R181" t="str">
            <v>Onboard in-route failure</v>
          </cell>
          <cell r="S181">
            <v>0</v>
          </cell>
          <cell r="T181" t="str">
            <v>Southbound</v>
          </cell>
          <cell r="U181">
            <v>0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https://search-rtdc-monitor-bjffxe2xuh6vdkpspy63sjmuny.us-east-1.es.amazonaws.com/_plugin/kibana/#/discover/Steve-Slow-Train-Analysis-(2080s-and-2083s)?_g=(refreshInterval:(display:Off,section:0,value:0),time:(from:'2016-08-04 13:39:39-0600',mode:absolute,to:'2016-08-04 15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1" t="str">
            <v>Y</v>
          </cell>
          <cell r="X181">
            <v>1</v>
          </cell>
          <cell r="Y181">
            <v>5.8589000000000002</v>
          </cell>
          <cell r="Z181">
            <v>5.8207000000000004</v>
          </cell>
          <cell r="AA181">
            <v>3.819999999999979E-2</v>
          </cell>
          <cell r="AB181" t="e">
            <v>#N/A</v>
          </cell>
          <cell r="AC181" t="e">
            <v>#N/A</v>
          </cell>
          <cell r="AD181" t="str">
            <v>0824-04</v>
          </cell>
          <cell r="AE181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2">
          <cell r="A182" t="str">
            <v>825-04</v>
          </cell>
          <cell r="B182">
            <v>4018</v>
          </cell>
          <cell r="C182" t="str">
            <v>DE.1.0.7.0</v>
          </cell>
          <cell r="D182" t="str">
            <v>204:878</v>
          </cell>
          <cell r="E182">
            <v>42586.625844907408</v>
          </cell>
          <cell r="F182">
            <v>42586.626608796294</v>
          </cell>
          <cell r="G182">
            <v>1</v>
          </cell>
          <cell r="H182" t="str">
            <v>300:58903</v>
          </cell>
          <cell r="I182">
            <v>42586.650810185187</v>
          </cell>
          <cell r="J182">
            <v>1</v>
          </cell>
          <cell r="K182" t="str">
            <v>4017/4018</v>
          </cell>
          <cell r="L182" t="str">
            <v>KILLION</v>
          </cell>
          <cell r="M182">
            <v>2.4201388892834075E-2</v>
          </cell>
          <cell r="N182">
            <v>34.850000005681068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https://search-rtdc-monitor-bjffxe2xuh6vdkpspy63sjmuny.us-east-1.es.amazonaws.com/_plugin/kibana/#/discover/Steve-Slow-Train-Analysis-(2080s-and-2083s)?_g=(refreshInterval:(display:Off,section:0,value:0),time:(from:'2016-08-04 14:01:13-0600',mode:absolute,to:'2016-08-04 16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2" t="str">
            <v>N</v>
          </cell>
          <cell r="X182">
            <v>1</v>
          </cell>
          <cell r="Y182">
            <v>8.7800000000000003E-2</v>
          </cell>
          <cell r="Z182">
            <v>5.8902999999999999</v>
          </cell>
          <cell r="AA182">
            <v>5.8025000000000002</v>
          </cell>
          <cell r="AB182" t="e">
            <v>#N/A</v>
          </cell>
          <cell r="AC182" t="e">
            <v>#N/A</v>
          </cell>
          <cell r="AD182" t="str">
            <v>0825-04</v>
          </cell>
          <cell r="AE182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3">
          <cell r="A183" t="str">
            <v>826-04</v>
          </cell>
          <cell r="B183">
            <v>4017</v>
          </cell>
          <cell r="C183" t="str">
            <v>DE.1.0.7.0</v>
          </cell>
          <cell r="D183" t="str">
            <v>300:58587</v>
          </cell>
          <cell r="E183">
            <v>42586.652060185188</v>
          </cell>
          <cell r="F183">
            <v>42586.653101851851</v>
          </cell>
          <cell r="G183">
            <v>1</v>
          </cell>
          <cell r="H183" t="str">
            <v>204:642</v>
          </cell>
          <cell r="I183">
            <v>42586.666122685187</v>
          </cell>
          <cell r="J183">
            <v>0</v>
          </cell>
          <cell r="K183" t="str">
            <v>4017/4018</v>
          </cell>
          <cell r="L183" t="str">
            <v>KILLION</v>
          </cell>
          <cell r="M183">
            <v>1.3020833335758653E-2</v>
          </cell>
          <cell r="N183">
            <v>18.75000000349246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https://search-rtdc-monitor-bjffxe2xuh6vdkpspy63sjmuny.us-east-1.es.amazonaws.com/_plugin/kibana/#/discover/Steve-Slow-Train-Analysis-(2080s-and-2083s)?_g=(refreshInterval:(display:Off,section:0,value:0),time:(from:'2016-08-04 14:38:58-0600',mode:absolute,to:'2016-08-04 16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3" t="str">
            <v>N</v>
          </cell>
          <cell r="X183">
            <v>1</v>
          </cell>
          <cell r="Y183">
            <v>5.8586999999999998</v>
          </cell>
          <cell r="Z183">
            <v>6.4199999999999993E-2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0826-04</v>
          </cell>
          <cell r="AE18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4">
          <cell r="A184" t="str">
            <v>827-04</v>
          </cell>
          <cell r="B184">
            <v>4042</v>
          </cell>
          <cell r="C184" t="str">
            <v>DE.1.0.7.0</v>
          </cell>
          <cell r="D184" t="str">
            <v>204:901</v>
          </cell>
          <cell r="E184">
            <v>42586.661400462966</v>
          </cell>
          <cell r="F184">
            <v>42586.662418981483</v>
          </cell>
          <cell r="G184">
            <v>1</v>
          </cell>
          <cell r="H184" t="str">
            <v>300:58871</v>
          </cell>
          <cell r="I184">
            <v>42586.674317129633</v>
          </cell>
          <cell r="J184">
            <v>1</v>
          </cell>
          <cell r="K184" t="str">
            <v>4041/4042</v>
          </cell>
          <cell r="L184" t="str">
            <v>HAITHCOX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https://search-rtdc-monitor-bjffxe2xuh6vdkpspy63sjmuny.us-east-1.es.amazonaws.com/_plugin/kibana/#/discover/Steve-Slow-Train-Analysis-(2080s-and-2083s)?_g=(refreshInterval:(display:Off,section:0,value:0),time:(from:'2016-08-04 14:52:25-0600',mode:absolute,to:'2016-08-04 17:11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4" t="str">
            <v>N</v>
          </cell>
          <cell r="X184">
            <v>1</v>
          </cell>
          <cell r="Y184">
            <v>9.01E-2</v>
          </cell>
          <cell r="Z184">
            <v>5.8871000000000002</v>
          </cell>
          <cell r="AA184">
            <v>5.7970000000000006</v>
          </cell>
          <cell r="AB184" t="e">
            <v>#N/A</v>
          </cell>
          <cell r="AC184" t="e">
            <v>#N/A</v>
          </cell>
          <cell r="AD184" t="str">
            <v>0827-04</v>
          </cell>
          <cell r="AE184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85">
          <cell r="A185" t="str">
            <v>828-04</v>
          </cell>
          <cell r="B185">
            <v>4041</v>
          </cell>
          <cell r="C185" t="str">
            <v>DE.1.0.7.0</v>
          </cell>
          <cell r="D185" t="str">
            <v>300:58544</v>
          </cell>
          <cell r="E185">
            <v>42586.675405092596</v>
          </cell>
          <cell r="F185">
            <v>42586.676712962966</v>
          </cell>
          <cell r="G185">
            <v>1</v>
          </cell>
          <cell r="H185" t="str">
            <v>204:671</v>
          </cell>
          <cell r="I185">
            <v>42586.689293981479</v>
          </cell>
          <cell r="J185">
            <v>1</v>
          </cell>
          <cell r="K185" t="str">
            <v>4041/4042</v>
          </cell>
          <cell r="L185" t="str">
            <v>HAITHCOX</v>
          </cell>
          <cell r="M185">
            <v>1.2581018512719311E-2</v>
          </cell>
          <cell r="N185">
            <v>18.116666658315808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https://search-rtdc-monitor-bjffxe2xuh6vdkpspy63sjmuny.us-east-1.es.amazonaws.com/_plugin/kibana/#/discover/Steve-Slow-Train-Analysis-(2080s-and-2083s)?_g=(refreshInterval:(display:Off,section:0,value:0),time:(from:'2016-08-04 15:12:35-0600',mode:absolute,to:'2016-08-04 17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5" t="str">
            <v>N</v>
          </cell>
          <cell r="X185">
            <v>1</v>
          </cell>
          <cell r="Y185">
            <v>5.8544</v>
          </cell>
          <cell r="Z185">
            <v>6.7100000000000007E-2</v>
          </cell>
          <cell r="AA185">
            <v>5.7873000000000001</v>
          </cell>
          <cell r="AB185" t="e">
            <v>#N/A</v>
          </cell>
          <cell r="AC185" t="e">
            <v>#N/A</v>
          </cell>
          <cell r="AD185" t="str">
            <v>0828-04</v>
          </cell>
          <cell r="AE185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86">
          <cell r="A186" t="str">
            <v>829-04</v>
          </cell>
          <cell r="B186">
            <v>4018</v>
          </cell>
          <cell r="C186" t="str">
            <v>DE.1.0.7.0</v>
          </cell>
          <cell r="D186" t="str">
            <v>204:922</v>
          </cell>
          <cell r="E186">
            <v>42586.668668981481</v>
          </cell>
          <cell r="F186">
            <v>42586.669710648152</v>
          </cell>
          <cell r="G186">
            <v>1</v>
          </cell>
          <cell r="H186" t="str">
            <v>300:58903</v>
          </cell>
          <cell r="I186">
            <v>42586.691805555558</v>
          </cell>
          <cell r="J186">
            <v>0</v>
          </cell>
          <cell r="K186" t="str">
            <v>4017/4018</v>
          </cell>
          <cell r="L186" t="str">
            <v>KILLION</v>
          </cell>
          <cell r="M186">
            <v>2.2094907406426501E-2</v>
          </cell>
          <cell r="N186">
            <v>31.816666665254161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https://search-rtdc-monitor-bjffxe2xuh6vdkpspy63sjmuny.us-east-1.es.amazonaws.com/_plugin/kibana/#/discover/Steve-Slow-Train-Analysis-(2080s-and-2083s)?_g=(refreshInterval:(display:Off,section:0,value:0),time:(from:'2016-08-04 15:02:53-0600',mode:absolute,to:'2016-08-04 17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86" t="str">
            <v>N</v>
          </cell>
          <cell r="X186">
            <v>1</v>
          </cell>
          <cell r="Y186">
            <v>9.2200000000000004E-2</v>
          </cell>
          <cell r="Z186">
            <v>5.8902999999999999</v>
          </cell>
          <cell r="AA186">
            <v>5.7980999999999998</v>
          </cell>
          <cell r="AB186" t="e">
            <v>#N/A</v>
          </cell>
          <cell r="AC186" t="e">
            <v>#N/A</v>
          </cell>
          <cell r="AD186" t="str">
            <v>0829-04</v>
          </cell>
          <cell r="AE186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87">
          <cell r="A187" t="str">
            <v>830-04</v>
          </cell>
          <cell r="B187">
            <v>4017</v>
          </cell>
          <cell r="C187" t="str">
            <v>DE.1.0.7.0</v>
          </cell>
          <cell r="D187" t="str">
            <v>300:58591</v>
          </cell>
          <cell r="E187">
            <v>42586.692881944444</v>
          </cell>
          <cell r="F187">
            <v>42586.693865740737</v>
          </cell>
          <cell r="G187">
            <v>1</v>
          </cell>
          <cell r="H187" t="str">
            <v>204:628</v>
          </cell>
          <cell r="I187">
            <v>42586.707002314812</v>
          </cell>
          <cell r="J187">
            <v>0</v>
          </cell>
          <cell r="K187" t="str">
            <v>4017/4018</v>
          </cell>
          <cell r="L187" t="str">
            <v>KILLION</v>
          </cell>
          <cell r="M187">
            <v>1.3136574074451346E-2</v>
          </cell>
          <cell r="N187">
            <v>18.916666667209938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https://search-rtdc-monitor-bjffxe2xuh6vdkpspy63sjmuny.us-east-1.es.amazonaws.com/_plugin/kibana/#/discover/Steve-Slow-Train-Analysis-(2080s-and-2083s)?_g=(refreshInterval:(display:Off,section:0,value:0),time:(from:'2016-08-04 15:37:45-0600',mode:absolute,to:'2016-08-04 17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87" t="str">
            <v>N</v>
          </cell>
          <cell r="X187">
            <v>1</v>
          </cell>
          <cell r="Y187">
            <v>5.8590999999999998</v>
          </cell>
          <cell r="Z187">
            <v>6.2799999999999995E-2</v>
          </cell>
          <cell r="AA187">
            <v>5.7962999999999996</v>
          </cell>
          <cell r="AB187" t="e">
            <v>#N/A</v>
          </cell>
          <cell r="AC187" t="e">
            <v>#N/A</v>
          </cell>
          <cell r="AD187" t="str">
            <v>0830-04</v>
          </cell>
          <cell r="AE187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88">
          <cell r="A188" t="str">
            <v>831-04</v>
          </cell>
          <cell r="B188">
            <v>4042</v>
          </cell>
          <cell r="C188" t="str">
            <v>DE.1.0.7.0</v>
          </cell>
          <cell r="D188" t="str">
            <v>204:953</v>
          </cell>
          <cell r="E188">
            <v>42586.69604166667</v>
          </cell>
          <cell r="F188">
            <v>42586.697060185186</v>
          </cell>
          <cell r="G188">
            <v>1</v>
          </cell>
          <cell r="H188" t="str">
            <v>300:58869</v>
          </cell>
          <cell r="I188">
            <v>42586.713900462964</v>
          </cell>
          <cell r="J188">
            <v>0</v>
          </cell>
          <cell r="K188" t="str">
            <v>4041/4042</v>
          </cell>
          <cell r="L188" t="str">
            <v>HAITHCOX</v>
          </cell>
          <cell r="M188">
            <v>1.6840277778101154E-2</v>
          </cell>
          <cell r="N188">
            <v>24.250000000465661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https://search-rtdc-monitor-bjffxe2xuh6vdkpspy63sjmuny.us-east-1.es.amazonaws.com/_plugin/kibana/#/discover/Steve-Slow-Train-Analysis-(2080s-and-2083s)?_g=(refreshInterval:(display:Off,section:0,value:0),time:(from:'2016-08-04 15:42:18-0600',mode:absolute,to:'2016-08-04 18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9.5299999999999996E-2</v>
          </cell>
          <cell r="Z188">
            <v>5.8868999999999998</v>
          </cell>
          <cell r="AA188">
            <v>5.7915999999999999</v>
          </cell>
          <cell r="AB188" t="e">
            <v>#N/A</v>
          </cell>
          <cell r="AC188" t="e">
            <v>#N/A</v>
          </cell>
          <cell r="AD188" t="str">
            <v>0831-04</v>
          </cell>
          <cell r="AE188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89">
          <cell r="A189" t="str">
            <v>832-04</v>
          </cell>
          <cell r="B189">
            <v>4041</v>
          </cell>
          <cell r="C189" t="str">
            <v>DE.1.0.7.0</v>
          </cell>
          <cell r="D189" t="str">
            <v>300:58544</v>
          </cell>
          <cell r="E189">
            <v>42586.715115740742</v>
          </cell>
          <cell r="F189">
            <v>42586.716192129628</v>
          </cell>
          <cell r="G189">
            <v>1</v>
          </cell>
          <cell r="H189" t="str">
            <v>204:733</v>
          </cell>
          <cell r="I189">
            <v>42586.730717592596</v>
          </cell>
          <cell r="J189">
            <v>0</v>
          </cell>
          <cell r="K189" t="str">
            <v>4041/4042</v>
          </cell>
          <cell r="L189" t="str">
            <v>HAITHCOX</v>
          </cell>
          <cell r="M189">
            <v>1.4525462967867497E-2</v>
          </cell>
          <cell r="N189">
            <v>20.916666673729196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https://search-rtdc-monitor-bjffxe2xuh6vdkpspy63sjmuny.us-east-1.es.amazonaws.com/_plugin/kibana/#/discover/Steve-Slow-Train-Analysis-(2080s-and-2083s)?_g=(refreshInterval:(display:Off,section:0,value:0),time:(from:'2016-08-04 16:09:46-0600',mode:absolute,to:'2016-08-04 18:32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5.8544</v>
          </cell>
          <cell r="Z189">
            <v>7.3300000000000004E-2</v>
          </cell>
          <cell r="AA189">
            <v>5.7811000000000003</v>
          </cell>
          <cell r="AB189" t="e">
            <v>#N/A</v>
          </cell>
          <cell r="AC189" t="e">
            <v>#N/A</v>
          </cell>
          <cell r="AD189" t="str">
            <v>0832-04</v>
          </cell>
          <cell r="AE189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90">
          <cell r="A190" t="str">
            <v>833-04</v>
          </cell>
          <cell r="B190">
            <v>4018</v>
          </cell>
          <cell r="C190" t="str">
            <v>DE.1.0.7.0</v>
          </cell>
          <cell r="D190" t="str">
            <v>204:944</v>
          </cell>
          <cell r="E190">
            <v>42586.709305555552</v>
          </cell>
          <cell r="F190">
            <v>42586.710277777776</v>
          </cell>
          <cell r="G190">
            <v>1</v>
          </cell>
          <cell r="H190" t="str">
            <v>300:26631</v>
          </cell>
          <cell r="I190">
            <v>42586.741018518522</v>
          </cell>
          <cell r="J190">
            <v>0</v>
          </cell>
          <cell r="K190" t="str">
            <v>4017/4018</v>
          </cell>
          <cell r="L190" t="str">
            <v>KILLION</v>
          </cell>
          <cell r="M190">
            <v>3.0740740745386574E-2</v>
          </cell>
          <cell r="P190">
            <v>47.850000006146729</v>
          </cell>
          <cell r="R190" t="str">
            <v>BNSF train issue on adjacent track, turned around for safety reasons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https://search-rtdc-monitor-bjffxe2xuh6vdkpspy63sjmuny.us-east-1.es.amazonaws.com/_plugin/kibana/#/discover/Steve-Slow-Train-Analysis-(2080s-and-2083s)?_g=(refreshInterval:(display:Off,section:0,value:0),time:(from:'2016-08-04 16:01:24-0600',mode:absolute,to:'2016-08-04 18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0" t="str">
            <v>Y</v>
          </cell>
          <cell r="X190">
            <v>1</v>
          </cell>
          <cell r="Y190">
            <v>9.4399999999999998E-2</v>
          </cell>
          <cell r="Z190">
            <v>2.6631</v>
          </cell>
          <cell r="AA190">
            <v>2.5687000000000002</v>
          </cell>
          <cell r="AB190" t="e">
            <v>#N/A</v>
          </cell>
          <cell r="AC190" t="e">
            <v>#N/A</v>
          </cell>
          <cell r="AD190" t="str">
            <v>0833-04</v>
          </cell>
          <cell r="AE190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1">
          <cell r="A191" t="str">
            <v>833-04</v>
          </cell>
          <cell r="B191">
            <v>4018</v>
          </cell>
          <cell r="C191" t="str">
            <v>DE.1.0.7.0</v>
          </cell>
          <cell r="D191" t="str">
            <v>300:26624</v>
          </cell>
          <cell r="E191">
            <v>42586.743414351855</v>
          </cell>
          <cell r="F191">
            <v>42586.744456018518</v>
          </cell>
          <cell r="G191">
            <v>1</v>
          </cell>
          <cell r="H191" t="str">
            <v>300:28761</v>
          </cell>
          <cell r="I191">
            <v>42586.746944444443</v>
          </cell>
          <cell r="J191">
            <v>2</v>
          </cell>
          <cell r="K191" t="str">
            <v>4017/4018</v>
          </cell>
          <cell r="L191" t="str">
            <v>KILLION</v>
          </cell>
          <cell r="M191">
            <v>2.488425925548654E-3</v>
          </cell>
          <cell r="T191" t="str">
            <v>NorthBound</v>
          </cell>
          <cell r="U191">
            <v>0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https://search-rtdc-monitor-bjffxe2xuh6vdkpspy63sjmuny.us-east-1.es.amazonaws.com/_plugin/kibana/#/discover/Steve-Slow-Train-Analysis-(2080s-and-2083s)?_g=(refreshInterval:(display:Off,section:0,value:0),time:(from:'2016-08-04 16:50:31-0600',mode:absolute,to:'2016-08-04 18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1" t="str">
            <v>Y</v>
          </cell>
          <cell r="X191">
            <v>0</v>
          </cell>
          <cell r="Y191">
            <v>2.6623999999999999</v>
          </cell>
          <cell r="Z191">
            <v>2.8761000000000001</v>
          </cell>
          <cell r="AA191">
            <v>0.21370000000000022</v>
          </cell>
          <cell r="AB191" t="e">
            <v>#N/A</v>
          </cell>
          <cell r="AC191" t="e">
            <v>#N/A</v>
          </cell>
          <cell r="AD191" t="str">
            <v>0833-04</v>
          </cell>
          <cell r="AE191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2">
          <cell r="A192" t="str">
            <v>834-04</v>
          </cell>
          <cell r="B192">
            <v>4017</v>
          </cell>
          <cell r="C192" t="str">
            <v>DE.1.0.7.0</v>
          </cell>
          <cell r="D192" t="str">
            <v>300:58604</v>
          </cell>
          <cell r="E192">
            <v>42586.753750000003</v>
          </cell>
          <cell r="F192">
            <v>42586.754930555559</v>
          </cell>
          <cell r="G192">
            <v>1</v>
          </cell>
          <cell r="H192" t="str">
            <v>300:58289</v>
          </cell>
          <cell r="I192">
            <v>42586.755555555559</v>
          </cell>
          <cell r="J192">
            <v>1</v>
          </cell>
          <cell r="K192" t="str">
            <v>4017/4018</v>
          </cell>
          <cell r="L192" t="str">
            <v>KILLION</v>
          </cell>
          <cell r="M192">
            <v>6.2500000058207661E-4</v>
          </cell>
          <cell r="P192">
            <v>0.90000000083819032</v>
          </cell>
          <cell r="R192" t="str">
            <v>Onboard in-route failure</v>
          </cell>
          <cell r="S192">
            <v>0</v>
          </cell>
          <cell r="T192" t="str">
            <v>Southbound</v>
          </cell>
          <cell r="U192">
            <v>0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https://search-rtdc-monitor-bjffxe2xuh6vdkpspy63sjmuny.us-east-1.es.amazonaws.com/_plugin/kibana/#/discover/Steve-Slow-Train-Analysis-(2080s-and-2083s)?_g=(refreshInterval:(display:Off,section:0,value:0),time:(from:'2016-08-04 17:05:24-0600',mode:absolute,to:'2016-08-04 19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2" t="str">
            <v>Y</v>
          </cell>
          <cell r="X192">
            <v>1</v>
          </cell>
          <cell r="Y192">
            <v>5.8604000000000003</v>
          </cell>
          <cell r="Z192">
            <v>5.8289</v>
          </cell>
          <cell r="AA192">
            <v>3.1500000000000306E-2</v>
          </cell>
          <cell r="AB192" t="e">
            <v>#N/A</v>
          </cell>
          <cell r="AC192" t="e">
            <v>#N/A</v>
          </cell>
          <cell r="AD192" t="str">
            <v>0834-04</v>
          </cell>
          <cell r="AE192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3">
          <cell r="A193" t="str">
            <v>835-04</v>
          </cell>
          <cell r="B193">
            <v>4042</v>
          </cell>
          <cell r="C193" t="str">
            <v>DE.1.0.7.0</v>
          </cell>
          <cell r="D193" t="str">
            <v>204:1021</v>
          </cell>
          <cell r="E193">
            <v>42586.743252314816</v>
          </cell>
          <cell r="F193">
            <v>42586.744351851848</v>
          </cell>
          <cell r="G193">
            <v>1</v>
          </cell>
          <cell r="H193" t="str">
            <v>300:58867</v>
          </cell>
          <cell r="I193">
            <v>42586.765115740738</v>
          </cell>
          <cell r="J193">
            <v>0</v>
          </cell>
          <cell r="K193" t="str">
            <v>4041/4042</v>
          </cell>
          <cell r="L193" t="str">
            <v>HAITHCOX</v>
          </cell>
          <cell r="M193">
            <v>2.0763888889632653E-2</v>
          </cell>
          <cell r="N193">
            <v>29.900000001071021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https://search-rtdc-monitor-bjffxe2xuh6vdkpspy63sjmuny.us-east-1.es.amazonaws.com/_plugin/kibana/#/discover/Steve-Slow-Train-Analysis-(2080s-and-2083s)?_g=(refreshInterval:(display:Off,section:0,value:0),time:(from:'2016-08-04 16:50:17-0600',mode:absolute,to:'2016-08-04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3" t="str">
            <v>N</v>
          </cell>
          <cell r="X193">
            <v>1</v>
          </cell>
          <cell r="Y193">
            <v>0.1021</v>
          </cell>
          <cell r="Z193">
            <v>5.8867000000000003</v>
          </cell>
          <cell r="AA193">
            <v>5.7846000000000002</v>
          </cell>
          <cell r="AB193" t="e">
            <v>#N/A</v>
          </cell>
          <cell r="AC193" t="e">
            <v>#N/A</v>
          </cell>
          <cell r="AD193" t="str">
            <v>0835-04</v>
          </cell>
          <cell r="AE193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94">
          <cell r="A194" t="str">
            <v>836-04</v>
          </cell>
          <cell r="B194">
            <v>4041</v>
          </cell>
          <cell r="C194" t="str">
            <v>DE.1.0.7.0</v>
          </cell>
          <cell r="D194" t="str">
            <v>300:58560</v>
          </cell>
          <cell r="E194">
            <v>42586.76599537037</v>
          </cell>
          <cell r="F194">
            <v>42586.767094907409</v>
          </cell>
          <cell r="G194">
            <v>1</v>
          </cell>
          <cell r="H194" t="str">
            <v>204:745</v>
          </cell>
          <cell r="I194">
            <v>42586.779247685183</v>
          </cell>
          <cell r="J194">
            <v>0</v>
          </cell>
          <cell r="K194" t="str">
            <v>4041/4042</v>
          </cell>
          <cell r="L194" t="str">
            <v>HAITHCOX</v>
          </cell>
          <cell r="M194">
            <v>1.2152777773735579E-2</v>
          </cell>
          <cell r="N194">
            <v>17.499999994179234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https://search-rtdc-monitor-bjffxe2xuh6vdkpspy63sjmuny.us-east-1.es.amazonaws.com/_plugin/kibana/#/discover/Steve-Slow-Train-Analysis-(2080s-and-2083s)?_g=(refreshInterval:(display:Off,section:0,value:0),time:(from:'2016-08-04 17:23:02-0600',mode:absolute,to:'2016-08-04 19:42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4" t="str">
            <v>N</v>
          </cell>
          <cell r="X194">
            <v>1</v>
          </cell>
          <cell r="Y194">
            <v>5.8559999999999999</v>
          </cell>
          <cell r="Z194">
            <v>7.4499999999999997E-2</v>
          </cell>
          <cell r="AA194">
            <v>5.7815000000000003</v>
          </cell>
          <cell r="AB194" t="e">
            <v>#N/A</v>
          </cell>
          <cell r="AC194" t="e">
            <v>#N/A</v>
          </cell>
          <cell r="AD194" t="str">
            <v>0836-04</v>
          </cell>
          <cell r="AE194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195">
          <cell r="A195" t="str">
            <v>837-04</v>
          </cell>
          <cell r="B195">
            <v>4018</v>
          </cell>
          <cell r="C195" t="str">
            <v>DE.1.0.7.0</v>
          </cell>
          <cell r="D195" t="str">
            <v>204:897</v>
          </cell>
          <cell r="E195">
            <v>42586.769837962966</v>
          </cell>
          <cell r="F195">
            <v>42586.770729166667</v>
          </cell>
          <cell r="G195">
            <v>1</v>
          </cell>
          <cell r="H195" t="str">
            <v>300:58909</v>
          </cell>
          <cell r="I195">
            <v>42586.781689814816</v>
          </cell>
          <cell r="J195">
            <v>0</v>
          </cell>
          <cell r="K195" t="str">
            <v>4017/4018</v>
          </cell>
          <cell r="L195" t="str">
            <v>KILLION</v>
          </cell>
          <cell r="M195">
            <v>1.096064814919373E-2</v>
          </cell>
          <cell r="N195">
            <v>15.783333334838971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https://search-rtdc-monitor-bjffxe2xuh6vdkpspy63sjmuny.us-east-1.es.amazonaws.com/_plugin/kibana/#/discover/Steve-Slow-Train-Analysis-(2080s-and-2083s)?_g=(refreshInterval:(display:Off,section:0,value:0),time:(from:'2016-08-04 17:28:34-0600',mode:absolute,to:'2016-08-04 19:45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5" t="str">
            <v>N</v>
          </cell>
          <cell r="X195">
            <v>1</v>
          </cell>
          <cell r="Y195">
            <v>8.9700000000000002E-2</v>
          </cell>
          <cell r="Z195">
            <v>5.8909000000000002</v>
          </cell>
          <cell r="AA195">
            <v>5.8012000000000006</v>
          </cell>
          <cell r="AB195" t="e">
            <v>#N/A</v>
          </cell>
          <cell r="AC195" t="e">
            <v>#N/A</v>
          </cell>
          <cell r="AD195" t="str">
            <v>0837-04</v>
          </cell>
          <cell r="AE195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196">
          <cell r="A196" t="str">
            <v>838-04</v>
          </cell>
          <cell r="B196">
            <v>4017</v>
          </cell>
          <cell r="C196" t="str">
            <v>DE.1.0.7.0</v>
          </cell>
          <cell r="D196" t="str">
            <v>300:58596</v>
          </cell>
          <cell r="E196">
            <v>42586.783101851855</v>
          </cell>
          <cell r="F196">
            <v>42586.784178240741</v>
          </cell>
          <cell r="G196">
            <v>1</v>
          </cell>
          <cell r="H196" t="str">
            <v>300:10708</v>
          </cell>
          <cell r="I196">
            <v>42586.791770833333</v>
          </cell>
          <cell r="J196">
            <v>1</v>
          </cell>
          <cell r="K196" t="str">
            <v>4017/4018</v>
          </cell>
          <cell r="L196" t="str">
            <v>KILLION</v>
          </cell>
          <cell r="M196">
            <v>7.5925925921183079E-3</v>
          </cell>
          <cell r="P196">
            <v>10.933333332650363</v>
          </cell>
          <cell r="R196" t="str">
            <v>NW0109XH (BNSF FUEL CROSSING) 14-2T 2S premature downgrade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https://search-rtdc-monitor-bjffxe2xuh6vdkpspy63sjmuny.us-east-1.es.amazonaws.com/_plugin/kibana/#/discover/Steve-Slow-Train-Analysis-(2080s-and-2083s)?_g=(refreshInterval:(display:Off,section:0,value:0),time:(from:'2016-08-04 17:47:40-0600',mode:absolute,to:'2016-08-04 20:00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6" t="str">
            <v>Y</v>
          </cell>
          <cell r="X196">
            <v>1</v>
          </cell>
          <cell r="Y196">
            <v>5.8596000000000004</v>
          </cell>
          <cell r="Z196">
            <v>1.0708</v>
          </cell>
          <cell r="AA196">
            <v>4.7888000000000002</v>
          </cell>
          <cell r="AB196" t="e">
            <v>#N/A</v>
          </cell>
          <cell r="AC196" t="e">
            <v>#N/A</v>
          </cell>
          <cell r="AD196" t="str">
            <v>0838-04</v>
          </cell>
          <cell r="AE196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7">
          <cell r="A197" t="str">
            <v>839-04</v>
          </cell>
          <cell r="B197">
            <v>4042</v>
          </cell>
          <cell r="C197" t="str">
            <v>DE.1.0.7.0</v>
          </cell>
          <cell r="D197" t="str">
            <v>204:1014</v>
          </cell>
          <cell r="E197">
            <v>42586.781550925924</v>
          </cell>
          <cell r="F197">
            <v>42586.78292824074</v>
          </cell>
          <cell r="G197">
            <v>1</v>
          </cell>
          <cell r="H197" t="str">
            <v>300:58865</v>
          </cell>
          <cell r="I197">
            <v>42586.796388888892</v>
          </cell>
          <cell r="J197">
            <v>0</v>
          </cell>
          <cell r="K197" t="str">
            <v>4041/4042</v>
          </cell>
          <cell r="L197" t="str">
            <v>HAITHCOX</v>
          </cell>
          <cell r="M197">
            <v>1.3460648151522037E-2</v>
          </cell>
          <cell r="N197">
            <v>19.383333338191733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https://search-rtdc-monitor-bjffxe2xuh6vdkpspy63sjmuny.us-east-1.es.amazonaws.com/_plugin/kibana/#/discover/Steve-Slow-Train-Analysis-(2080s-and-2083s)?_g=(refreshInterval:(display:Off,section:0,value:0),time:(from:'2016-08-04 17:45:26-0600',mode:absolute,to:'2016-08-04 20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7" t="str">
            <v>N</v>
          </cell>
          <cell r="X197">
            <v>1</v>
          </cell>
          <cell r="Y197">
            <v>0.1014</v>
          </cell>
          <cell r="Z197">
            <v>5.8864999999999998</v>
          </cell>
          <cell r="AA197">
            <v>5.7850999999999999</v>
          </cell>
          <cell r="AB197" t="e">
            <v>#N/A</v>
          </cell>
          <cell r="AC197" t="e">
            <v>#N/A</v>
          </cell>
          <cell r="AD197" t="str">
            <v>0839-04</v>
          </cell>
          <cell r="AE197" t="str">
    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    </cell>
        </row>
        <row r="198">
          <cell r="A198" t="str">
            <v>840-04</v>
          </cell>
          <cell r="B198">
            <v>4017</v>
          </cell>
          <cell r="C198" t="str">
            <v>DE.1.0.7.0</v>
          </cell>
          <cell r="D198" t="str">
            <v>300:58596</v>
          </cell>
          <cell r="E198">
            <v>42586.81763888889</v>
          </cell>
          <cell r="F198">
            <v>42586.818726851852</v>
          </cell>
          <cell r="G198">
            <v>1</v>
          </cell>
          <cell r="H198" t="str">
            <v>204:624</v>
          </cell>
          <cell r="I198">
            <v>42586.831342592595</v>
          </cell>
          <cell r="J198">
            <v>1</v>
          </cell>
          <cell r="K198" t="str">
            <v>4017/4018</v>
          </cell>
          <cell r="L198" t="str">
            <v>KILLION</v>
          </cell>
          <cell r="M198">
            <v>1.2615740743058268E-2</v>
          </cell>
          <cell r="N198">
            <v>18.166666670003906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https://search-rtdc-monitor-bjffxe2xuh6vdkpspy63sjmuny.us-east-1.es.amazonaws.com/_plugin/kibana/#/discover/Steve-Slow-Train-Analysis-(2080s-and-2083s)?_g=(refreshInterval:(display:Off,section:0,value:0),time:(from:'2016-08-04 18:37:24-0600',mode:absolute,to:'2016-08-04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8" t="str">
            <v>N</v>
          </cell>
          <cell r="X198">
            <v>1</v>
          </cell>
          <cell r="Y198">
            <v>5.8596000000000004</v>
          </cell>
          <cell r="Z198">
            <v>6.2399999999999997E-2</v>
          </cell>
          <cell r="AA198">
            <v>5.7972000000000001</v>
          </cell>
          <cell r="AB198" t="e">
            <v>#N/A</v>
          </cell>
          <cell r="AC198" t="e">
            <v>#N/A</v>
          </cell>
          <cell r="AD198" t="str">
            <v>0840-04</v>
          </cell>
          <cell r="AE198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199">
          <cell r="A199" t="str">
            <v>841-04</v>
          </cell>
          <cell r="B199">
            <v>4018</v>
          </cell>
          <cell r="C199" t="str">
            <v>DE.1.0.7.0</v>
          </cell>
          <cell r="D199" t="str">
            <v>204:894</v>
          </cell>
          <cell r="E199">
            <v>42586.799004629633</v>
          </cell>
          <cell r="F199">
            <v>42586.800439814811</v>
          </cell>
          <cell r="G199">
            <v>2</v>
          </cell>
          <cell r="H199" t="str">
            <v>300:58909</v>
          </cell>
          <cell r="I199">
            <v>42586.816562499997</v>
          </cell>
          <cell r="J199">
            <v>0</v>
          </cell>
          <cell r="K199" t="str">
            <v>4017/4018</v>
          </cell>
          <cell r="L199" t="str">
            <v>KILLION</v>
          </cell>
          <cell r="M199">
            <v>1.6122685185109731E-2</v>
          </cell>
          <cell r="N199">
            <v>23.216666666558012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https://search-rtdc-monitor-bjffxe2xuh6vdkpspy63sjmuny.us-east-1.es.amazonaws.com/_plugin/kibana/#/discover/Steve-Slow-Train-Analysis-(2080s-and-2083s)?_g=(refreshInterval:(display:Off,section:0,value:0),time:(from:'2016-08-04 18:10:34-0600',mode:absolute,to:'2016-08-04 20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9" t="str">
            <v>N</v>
          </cell>
          <cell r="X199">
            <v>1</v>
          </cell>
          <cell r="Y199">
            <v>8.9399999999999993E-2</v>
          </cell>
          <cell r="Z199">
            <v>5.8909000000000002</v>
          </cell>
          <cell r="AA199">
            <v>5.8014999999999999</v>
          </cell>
          <cell r="AB199" t="e">
            <v>#N/A</v>
          </cell>
          <cell r="AC199" t="e">
            <v>#N/A</v>
          </cell>
          <cell r="AD199" t="str">
            <v>0841-04</v>
          </cell>
          <cell r="AE199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0">
          <cell r="A200" t="str">
            <v>842-04</v>
          </cell>
          <cell r="B200">
            <v>4017</v>
          </cell>
          <cell r="C200" t="str">
            <v>DE.1.0.7.0</v>
          </cell>
          <cell r="D200" t="str">
            <v>300:58589</v>
          </cell>
          <cell r="E200">
            <v>42586.8596875</v>
          </cell>
          <cell r="F200">
            <v>42586.860451388886</v>
          </cell>
          <cell r="G200">
            <v>1</v>
          </cell>
          <cell r="H200" t="str">
            <v>204:719</v>
          </cell>
          <cell r="I200">
            <v>42586.874143518522</v>
          </cell>
          <cell r="J200">
            <v>1</v>
          </cell>
          <cell r="K200" t="str">
            <v>4017/4018</v>
          </cell>
          <cell r="L200" t="str">
            <v>KILLION</v>
          </cell>
          <cell r="M200">
            <v>1.3692129636183381E-2</v>
          </cell>
          <cell r="N200">
            <v>19.716666676104069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https://search-rtdc-monitor-bjffxe2xuh6vdkpspy63sjmuny.us-east-1.es.amazonaws.com/_plugin/kibana/#/discover/Steve-Slow-Train-Analysis-(2080s-and-2083s)?_g=(refreshInterval:(display:Off,section:0,value:0),time:(from:'2016-08-04 19:37:57-0600',mode:absolute,to:'2016-08-04 21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0" t="str">
            <v>N</v>
          </cell>
          <cell r="X200">
            <v>1</v>
          </cell>
          <cell r="Y200">
            <v>5.8589000000000002</v>
          </cell>
          <cell r="Z200">
            <v>7.1900000000000006E-2</v>
          </cell>
          <cell r="AA200">
            <v>5.7869999999999999</v>
          </cell>
          <cell r="AB200" t="e">
            <v>#N/A</v>
          </cell>
          <cell r="AC200" t="e">
            <v>#N/A</v>
          </cell>
          <cell r="AD200" t="str">
            <v>0842-04</v>
          </cell>
          <cell r="AE200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201">
          <cell r="A201" t="str">
            <v>843-04</v>
          </cell>
          <cell r="B201">
            <v>4018</v>
          </cell>
          <cell r="C201" t="str">
            <v>DE.1.0.7.0</v>
          </cell>
          <cell r="D201" t="str">
            <v>204:930</v>
          </cell>
          <cell r="E201">
            <v>42586.83829861111</v>
          </cell>
          <cell r="F201">
            <v>42586.83929398148</v>
          </cell>
          <cell r="G201">
            <v>1</v>
          </cell>
          <cell r="H201" t="str">
            <v>300:58909</v>
          </cell>
          <cell r="I201">
            <v>42586.858136574076</v>
          </cell>
          <cell r="J201">
            <v>0</v>
          </cell>
          <cell r="K201" t="str">
            <v>4017/4018</v>
          </cell>
          <cell r="L201" t="str">
            <v>KILLION</v>
          </cell>
          <cell r="M201">
            <v>1.8842592595319729E-2</v>
          </cell>
          <cell r="N201">
            <v>27.13333333726041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https://search-rtdc-monitor-bjffxe2xuh6vdkpspy63sjmuny.us-east-1.es.amazonaws.com/_plugin/kibana/#/discover/Steve-Slow-Train-Analysis-(2080s-and-2083s)?_g=(refreshInterval:(display:Off,section:0,value:0),time:(from:'2016-08-04 19:07:09-0600',mode:absolute,to:'2016-08-04 21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1" t="str">
            <v>N</v>
          </cell>
          <cell r="X201">
            <v>1</v>
          </cell>
          <cell r="Y201">
            <v>9.2999999999999999E-2</v>
          </cell>
          <cell r="Z201">
            <v>5.8909000000000002</v>
          </cell>
          <cell r="AA201">
            <v>5.7979000000000003</v>
          </cell>
          <cell r="AB201" t="e">
            <v>#N/A</v>
          </cell>
          <cell r="AC201" t="e">
            <v>#N/A</v>
          </cell>
          <cell r="AD201" t="str">
            <v>0843-04</v>
          </cell>
          <cell r="AE201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2">
          <cell r="A202" t="str">
            <v>844-04</v>
          </cell>
          <cell r="B202">
            <v>4017</v>
          </cell>
          <cell r="C202" t="str">
            <v>DE.1.0.7.0</v>
          </cell>
          <cell r="D202" t="str">
            <v>300:58570</v>
          </cell>
          <cell r="E202">
            <v>42586.901342592595</v>
          </cell>
          <cell r="F202">
            <v>42586.902766203704</v>
          </cell>
          <cell r="G202">
            <v>2</v>
          </cell>
          <cell r="H202" t="str">
            <v>204:670</v>
          </cell>
          <cell r="I202">
            <v>42586.928472222222</v>
          </cell>
          <cell r="J202">
            <v>1</v>
          </cell>
          <cell r="K202" t="str">
            <v>4017/4018</v>
          </cell>
          <cell r="L202" t="str">
            <v>STAMBAUGH</v>
          </cell>
          <cell r="M202">
            <v>2.5706018517666962E-2</v>
          </cell>
          <cell r="N202">
            <v>37.016666665440425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https://search-rtdc-monitor-bjffxe2xuh6vdkpspy63sjmuny.us-east-1.es.amazonaws.com/_plugin/kibana/#/discover/Steve-Slow-Train-Analysis-(2080s-and-2083s)?_g=(refreshInterval:(display:Off,section:0,value:0),time:(from:'2016-08-04 20:37:56-0600',mode:absolute,to:'2016-08-04 23:17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2" t="str">
            <v>N</v>
          </cell>
          <cell r="X202">
            <v>1</v>
          </cell>
          <cell r="Y202">
            <v>5.8570000000000002</v>
          </cell>
          <cell r="Z202">
            <v>6.7000000000000004E-2</v>
          </cell>
          <cell r="AA202">
            <v>5.79</v>
          </cell>
          <cell r="AB202" t="e">
            <v>#N/A</v>
          </cell>
          <cell r="AC202" t="e">
            <v>#N/A</v>
          </cell>
          <cell r="AD202" t="str">
            <v>0844-04</v>
          </cell>
          <cell r="AE202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  <row r="203">
          <cell r="A203" t="str">
            <v>845-04</v>
          </cell>
          <cell r="B203">
            <v>4018</v>
          </cell>
          <cell r="C203" t="str">
            <v>DE.1.0.7.0</v>
          </cell>
          <cell r="D203" t="str">
            <v>204:1048</v>
          </cell>
          <cell r="E203">
            <v>42586.881435185183</v>
          </cell>
          <cell r="F203">
            <v>42586.883842592593</v>
          </cell>
          <cell r="G203">
            <v>3</v>
          </cell>
          <cell r="H203" t="str">
            <v>300:58894</v>
          </cell>
          <cell r="I203">
            <v>42586.900127314817</v>
          </cell>
          <cell r="J203">
            <v>0</v>
          </cell>
          <cell r="K203" t="str">
            <v>4017/4018</v>
          </cell>
          <cell r="L203" t="str">
            <v>STAMBAUGH</v>
          </cell>
          <cell r="M203">
            <v>1.6284722223645076E-2</v>
          </cell>
          <cell r="N203">
            <v>23.45000000204891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https://search-rtdc-monitor-bjffxe2xuh6vdkpspy63sjmuny.us-east-1.es.amazonaws.com/_plugin/kibana/#/discover/Steve-Slow-Train-Analysis-(2080s-and-2083s)?_g=(refreshInterval:(display:Off,section:0,value:0),time:(from:'2016-08-04 20:09:16-0600',mode:absolute,to:'2016-08-04 22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3" t="str">
            <v>N</v>
          </cell>
          <cell r="X203">
            <v>1</v>
          </cell>
          <cell r="Y203">
            <v>0.1048</v>
          </cell>
          <cell r="Z203">
            <v>5.8894000000000002</v>
          </cell>
          <cell r="AA203">
            <v>5.7846000000000002</v>
          </cell>
          <cell r="AB203" t="e">
            <v>#N/A</v>
          </cell>
          <cell r="AC203" t="e">
            <v>#N/A</v>
          </cell>
          <cell r="AD203" t="str">
            <v>0845-04</v>
          </cell>
          <cell r="AE203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4">
          <cell r="A204" t="str">
            <v>847-04</v>
          </cell>
          <cell r="B204">
            <v>4018</v>
          </cell>
          <cell r="C204" t="str">
            <v>DE.1.0.7.0</v>
          </cell>
          <cell r="D204" t="str">
            <v>204:971</v>
          </cell>
          <cell r="E204">
            <v>42586.927152777775</v>
          </cell>
          <cell r="F204">
            <v>42586.928217592591</v>
          </cell>
          <cell r="G204">
            <v>1</v>
          </cell>
          <cell r="H204" t="str">
            <v>300:58843</v>
          </cell>
          <cell r="I204">
            <v>42586.943124999998</v>
          </cell>
          <cell r="J204">
            <v>0</v>
          </cell>
          <cell r="K204" t="str">
            <v>4017/4018</v>
          </cell>
          <cell r="L204" t="str">
            <v>STAMBAUGH</v>
          </cell>
          <cell r="M204">
            <v>1.4907407407008577E-2</v>
          </cell>
          <cell r="N204">
            <v>21.466666666092351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https://search-rtdc-monitor-bjffxe2xuh6vdkpspy63sjmuny.us-east-1.es.amazonaws.com/_plugin/kibana/#/discover/Steve-Slow-Train-Analysis-(2080s-and-2083s)?_g=(refreshInterval:(display:Off,section:0,value:0),time:(from:'2016-08-04 21:15:06-0600',mode:absolute,to:'2016-08-04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4" t="str">
            <v>N</v>
          </cell>
          <cell r="X204">
            <v>2</v>
          </cell>
          <cell r="Y204">
            <v>9.7100000000000006E-2</v>
          </cell>
          <cell r="Z204">
            <v>5.8842999999999996</v>
          </cell>
          <cell r="AA204">
            <v>5.7871999999999995</v>
          </cell>
          <cell r="AB204" t="e">
            <v>#N/A</v>
          </cell>
          <cell r="AC204" t="e">
            <v>#N/A</v>
          </cell>
          <cell r="AD204" t="str">
            <v>0847-04</v>
          </cell>
          <cell r="AE204" t="str">
    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    </cell>
        </row>
        <row r="205">
          <cell r="A205" t="str">
            <v>303-04</v>
          </cell>
          <cell r="B205">
            <v>4025</v>
          </cell>
          <cell r="C205" t="str">
            <v>DE.1.0.7.0</v>
          </cell>
          <cell r="D205" t="str">
            <v>204:458</v>
          </cell>
          <cell r="E205">
            <v>42586.776296296295</v>
          </cell>
          <cell r="F205">
            <v>42586.777314814812</v>
          </cell>
          <cell r="G205">
            <v>1</v>
          </cell>
          <cell r="H205" t="str">
            <v>204:19130</v>
          </cell>
          <cell r="I205">
            <v>42587.222743055558</v>
          </cell>
          <cell r="J205">
            <v>0</v>
          </cell>
          <cell r="K205" t="str">
            <v>4025/4026</v>
          </cell>
          <cell r="L205" t="str">
            <v>NEWELL</v>
          </cell>
          <cell r="M205">
            <v>0.44542824074596865</v>
          </cell>
          <cell r="N205">
            <v>641.41666667419486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https://search-rtdc-monitor-bjffxe2xuh6vdkpspy63sjmuny.us-east-1.es.amazonaws.com/_plugin/kibana/#/discover/Steve-Slow-Train-Analysis-(2080s-and-2083s)?_g=(refreshInterval:(display:Off,section:0,value:0),time:(from:'2016-08-04 17:37:52-0600',mode:absolute,to:'2016-08-05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5" t="str">
            <v>Y</v>
          </cell>
          <cell r="X205">
            <v>59</v>
          </cell>
          <cell r="Y205">
            <v>4.58E-2</v>
          </cell>
          <cell r="Z205">
            <v>1.913</v>
          </cell>
          <cell r="AA205">
            <v>1.8672</v>
          </cell>
          <cell r="AB205" t="e">
            <v>#N/A</v>
          </cell>
          <cell r="AC205" t="e">
            <v>#N/A</v>
          </cell>
          <cell r="AD205" t="str">
            <v>0303-04</v>
          </cell>
          <cell r="AE205" t="str">
            <v>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 &amp; 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</v>
          </cell>
        </row>
        <row r="206">
          <cell r="A206" t="str">
            <v>305-04</v>
          </cell>
          <cell r="B206">
            <v>4031</v>
          </cell>
          <cell r="C206" t="str">
            <v>DE.1.0.7.0</v>
          </cell>
          <cell r="D206" t="str">
            <v>204:464</v>
          </cell>
          <cell r="E206">
            <v>42586.796284722222</v>
          </cell>
          <cell r="F206">
            <v>42586.797256944446</v>
          </cell>
          <cell r="G206">
            <v>1</v>
          </cell>
          <cell r="H206" t="str">
            <v>300:23166</v>
          </cell>
          <cell r="I206">
            <v>42586.802395833336</v>
          </cell>
          <cell r="J206">
            <v>0</v>
          </cell>
          <cell r="K206" t="str">
            <v>4031/4032</v>
          </cell>
          <cell r="L206" t="str">
            <v>HELVIE</v>
          </cell>
          <cell r="M206">
            <v>5.1388888896326534E-3</v>
          </cell>
          <cell r="N206">
            <v>7.400000001071021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https://search-rtdc-monitor-bjffxe2xuh6vdkpspy63sjmuny.us-east-1.es.amazonaws.com/_plugin/kibana/#/discover/Steve-Slow-Train-Analysis-(2080s-and-2083s)?_g=(refreshInterval:(display:Off,section:0,value:0),time:(from:'2016-08-04 18:06:39-0600',mode:absolute,to:'2016-08-04 20:15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6" t="str">
            <v>Y</v>
          </cell>
          <cell r="X206">
            <v>2</v>
          </cell>
          <cell r="Y206">
            <v>4.6399999999999997E-2</v>
          </cell>
          <cell r="Z206">
            <v>2.3166000000000002</v>
          </cell>
          <cell r="AA206">
            <v>2.2702</v>
          </cell>
          <cell r="AB206" t="e">
            <v>#N/A</v>
          </cell>
          <cell r="AC206" t="e">
            <v>#N/A</v>
          </cell>
          <cell r="AD206" t="str">
            <v>0305-04</v>
          </cell>
          <cell r="AE206" t="str">
    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    </cell>
        </row>
        <row r="207">
          <cell r="A207" t="str">
            <v>307-04</v>
          </cell>
          <cell r="B207">
            <v>4029</v>
          </cell>
          <cell r="C207" t="str">
            <v>DE.1.0.7.0</v>
          </cell>
          <cell r="D207" t="str">
            <v>204:488</v>
          </cell>
          <cell r="E207">
            <v>42586.816770833335</v>
          </cell>
          <cell r="F207">
            <v>42586.817708333336</v>
          </cell>
          <cell r="G207">
            <v>1</v>
          </cell>
          <cell r="H207" t="str">
            <v>300:23306</v>
          </cell>
          <cell r="I207">
            <v>42586.825520833336</v>
          </cell>
          <cell r="J207">
            <v>0</v>
          </cell>
          <cell r="K207" t="str">
            <v>4029/4030</v>
          </cell>
          <cell r="L207" t="str">
            <v>SWANSON</v>
          </cell>
          <cell r="M207">
            <v>7.8125E-3</v>
          </cell>
          <cell r="N207">
            <v>11.25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https://search-rtdc-monitor-bjffxe2xuh6vdkpspy63sjmuny.us-east-1.es.amazonaws.com/_plugin/kibana/#/discover/Steve-Slow-Train-Analysis-(2080s-and-2083s)?_g=(refreshInterval:(display:Off,section:0,value:0),time:(from:'2016-08-04 18:36:09-0600',mode:absolute,to:'2016-08-04 20:48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7" t="str">
            <v>Y</v>
          </cell>
          <cell r="X207">
            <v>2</v>
          </cell>
          <cell r="Y207">
            <v>4.8800000000000003E-2</v>
          </cell>
          <cell r="Z207">
            <v>2.3306</v>
          </cell>
          <cell r="AA207">
            <v>2.2818000000000001</v>
          </cell>
          <cell r="AB207" t="e">
            <v>#N/A</v>
          </cell>
          <cell r="AC207" t="e">
            <v>#N/A</v>
          </cell>
          <cell r="AD207" t="str">
            <v>0307-04</v>
          </cell>
          <cell r="AE207" t="str">
    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    </cell>
        </row>
        <row r="208">
          <cell r="A208" t="str">
            <v>309-04</v>
          </cell>
          <cell r="B208">
            <v>4038</v>
          </cell>
          <cell r="C208" t="str">
            <v>DE.1.0.7.0</v>
          </cell>
          <cell r="D208" t="str">
            <v>204:435</v>
          </cell>
          <cell r="E208">
            <v>42587.027870370373</v>
          </cell>
          <cell r="F208">
            <v>42587.028738425928</v>
          </cell>
          <cell r="G208">
            <v>1</v>
          </cell>
          <cell r="H208" t="str">
            <v>300:22081</v>
          </cell>
          <cell r="I208">
            <v>42587.035740740743</v>
          </cell>
          <cell r="J208">
            <v>0</v>
          </cell>
          <cell r="K208" t="str">
            <v>4037/4038</v>
          </cell>
          <cell r="L208" t="str">
            <v>ROBINSON</v>
          </cell>
          <cell r="M208">
            <v>7.0023148145992309E-3</v>
          </cell>
          <cell r="N208">
            <v>10.083333333022892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https://search-rtdc-monitor-bjffxe2xuh6vdkpspy63sjmuny.us-east-1.es.amazonaws.com/_plugin/kibana/#/discover/Steve-Slow-Train-Analysis-(2080s-and-2083s)?_g=(refreshInterval:(display:Off,section:0,value:0),time:(from:'2016-08-04 23:40:08-0600',mode:absolute,to:'2016-08-05 01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8" t="str">
            <v>Y</v>
          </cell>
          <cell r="X208">
            <v>2</v>
          </cell>
          <cell r="Y208">
            <v>4.3499999999999997E-2</v>
          </cell>
          <cell r="Z208">
            <v>2.2081</v>
          </cell>
          <cell r="AA208">
            <v>2.1646000000000001</v>
          </cell>
          <cell r="AB208" t="e">
            <v>#N/A</v>
          </cell>
          <cell r="AC208" t="e">
            <v>#N/A</v>
          </cell>
          <cell r="AD208" t="str">
            <v>0309-04</v>
          </cell>
          <cell r="AE208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209">
          <cell r="A209" t="str">
            <v>313-04</v>
          </cell>
          <cell r="B209">
            <v>4011</v>
          </cell>
          <cell r="C209" t="str">
            <v>DE.1.0.7.0</v>
          </cell>
          <cell r="D209" t="str">
            <v>204:475</v>
          </cell>
          <cell r="E209">
            <v>42587.069467592592</v>
          </cell>
          <cell r="F209">
            <v>42587.0703587963</v>
          </cell>
          <cell r="G209">
            <v>1</v>
          </cell>
          <cell r="H209" t="str">
            <v>300:23308</v>
          </cell>
          <cell r="I209">
            <v>42587.076956018522</v>
          </cell>
          <cell r="J209">
            <v>0</v>
          </cell>
          <cell r="K209" t="str">
            <v>4011/4012</v>
          </cell>
          <cell r="L209" t="str">
            <v>LEVIN</v>
          </cell>
          <cell r="M209">
            <v>6.5972222218988463E-3</v>
          </cell>
          <cell r="N209">
            <v>9.4999999995343387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https://search-rtdc-monitor-bjffxe2xuh6vdkpspy63sjmuny.us-east-1.es.amazonaws.com/_plugin/kibana/#/discover/Steve-Slow-Train-Analysis-(2080s-and-2083s)?_g=(refreshInterval:(display:Off,section:0,value:0),time:(from:'2016-08-05 00:40:02-0600',mode:absolute,to:'2016-08-05 02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9" t="str">
            <v>Y</v>
          </cell>
          <cell r="X209">
            <v>4</v>
          </cell>
          <cell r="Y209">
            <v>4.7500000000000001E-2</v>
          </cell>
          <cell r="Z209">
            <v>2.3308</v>
          </cell>
          <cell r="AA209">
            <v>2.2833000000000001</v>
          </cell>
          <cell r="AB209" t="e">
            <v>#N/A</v>
          </cell>
          <cell r="AC209" t="e">
            <v>#N/A</v>
          </cell>
          <cell r="AD209" t="str">
            <v>0313-04</v>
          </cell>
          <cell r="AE209" t="str">
            <v>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 &amp; 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</v>
          </cell>
        </row>
        <row r="210">
          <cell r="A210" t="str">
            <v>315-03</v>
          </cell>
          <cell r="B210">
            <v>4040</v>
          </cell>
          <cell r="C210" t="str">
            <v>DE.1.0.7.0</v>
          </cell>
          <cell r="D210" t="str">
            <v>204:488</v>
          </cell>
          <cell r="E210">
            <v>42586.088495370372</v>
          </cell>
          <cell r="F210">
            <v>42586.089618055557</v>
          </cell>
          <cell r="G210">
            <v>1</v>
          </cell>
          <cell r="H210" t="str">
            <v>300:22282</v>
          </cell>
          <cell r="I210">
            <v>42586.095289351855</v>
          </cell>
          <cell r="J210">
            <v>0</v>
          </cell>
          <cell r="K210" t="str">
            <v>4039/4040</v>
          </cell>
          <cell r="L210" t="str">
            <v>COOLAHAN</v>
          </cell>
          <cell r="M210">
            <v>5.6712962978053838E-3</v>
          </cell>
          <cell r="N210">
            <v>8.1666666688397527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https://search-rtdc-monitor-bjffxe2xuh6vdkpspy63sjmuny.us-east-1.es.amazonaws.com/_plugin/kibana/#/discover/Steve-Slow-Train-Analysis-(2080s-and-2083s)?_g=(refreshInterval:(display:Off,section:0,value:0),time:(from:'2016-08-04 01:07:26-0600',mode:absolute,to:'2016-08-04 03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0" t="str">
            <v>Y</v>
          </cell>
          <cell r="X210">
            <v>2</v>
          </cell>
          <cell r="Y210">
            <v>4.8800000000000003E-2</v>
          </cell>
          <cell r="Z210">
            <v>2.2282000000000002</v>
          </cell>
          <cell r="AA210">
            <v>2.1794000000000002</v>
          </cell>
          <cell r="AB210" t="e">
            <v>#N/A</v>
          </cell>
          <cell r="AC210" t="e">
            <v>#N/A</v>
          </cell>
          <cell r="AD210" t="str">
            <v>0315-03</v>
          </cell>
          <cell r="AE210" t="str">
            <v>aws s3 cp s3://rtdc.mdm.uploadarchive/RTDC4040/2016-08-04/ "%USERPROFILE%\AppData\Local\Temp\OnboardLogs"\RTDC4040\2016-08-04 --recursive &amp; "%USERPROFILE%\Documents\GitHub\mrs-test-scripts\Headless Mode &amp; Sideloading\WalkAndUnGZ.bat" "%USERPROFILE%\AppData\Local\Temp\OnboardLogs"\RTDC4040\2016-08-04 &amp; aws s3 cp s3://rtdc.mdm.uploadarchive/RTDC4040/2016-08-05/ "%USERPROFILE%\AppData\Local\Temp\OnboardLogs"\RTDC4040\2016-08-05 --recursive &amp; "%USERPROFILE%\Documents\GitHub\mrs-test-scripts\Headless Mode &amp; Sideloading\WalkAndUnGZ.bat" "%USERPROFILE%\AppData\Local\Temp\OnboardLogs"\RTDC4040\2016-08-05</v>
          </cell>
        </row>
        <row r="211">
          <cell r="A211" t="str">
            <v>315-04</v>
          </cell>
          <cell r="B211">
            <v>4007</v>
          </cell>
          <cell r="C211" t="str">
            <v>DE.1.0.7.0</v>
          </cell>
          <cell r="D211" t="str">
            <v>204:471</v>
          </cell>
          <cell r="E211">
            <v>42587.091157407405</v>
          </cell>
          <cell r="F211">
            <v>42587.092152777775</v>
          </cell>
          <cell r="G211">
            <v>1</v>
          </cell>
          <cell r="H211" t="str">
            <v>300:23304</v>
          </cell>
          <cell r="I211">
            <v>42587.100266203706</v>
          </cell>
          <cell r="J211">
            <v>0</v>
          </cell>
          <cell r="K211" t="str">
            <v>4007/4008</v>
          </cell>
          <cell r="L211" t="str">
            <v>STURGEON</v>
          </cell>
          <cell r="M211">
            <v>8.1134259307873435E-3</v>
          </cell>
          <cell r="N211">
            <v>11.683333340333775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11" t="str">
            <v>Y</v>
          </cell>
          <cell r="X211">
            <v>0</v>
          </cell>
          <cell r="Y211">
            <v>4.7100000000000003E-2</v>
          </cell>
          <cell r="Z211">
            <v>2.3304</v>
          </cell>
          <cell r="AA211">
            <v>2.2833000000000001</v>
          </cell>
          <cell r="AB211" t="e">
            <v>#N/A</v>
          </cell>
          <cell r="AC211" t="e">
            <v>#N/A</v>
          </cell>
          <cell r="AD211" t="str">
            <v>0315-04</v>
          </cell>
          <cell r="AE211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  <row r="212">
          <cell r="A212" t="str">
            <v>906-04</v>
          </cell>
          <cell r="B212">
            <v>4041</v>
          </cell>
          <cell r="C212" t="str">
            <v>DE.1.0.7.0</v>
          </cell>
          <cell r="D212" t="str">
            <v>300:58570</v>
          </cell>
          <cell r="E212">
            <v>42586.797465277778</v>
          </cell>
          <cell r="F212">
            <v>42586.798437500001</v>
          </cell>
          <cell r="G212">
            <v>1</v>
          </cell>
          <cell r="H212" t="str">
            <v>300:28793</v>
          </cell>
          <cell r="I212">
            <v>42586.804849537039</v>
          </cell>
          <cell r="J212">
            <v>0</v>
          </cell>
          <cell r="K212" t="str">
            <v>4041/4042</v>
          </cell>
          <cell r="L212" t="str">
            <v>HAITHCOX</v>
          </cell>
          <cell r="M212">
            <v>6.4120370370801538E-3</v>
          </cell>
          <cell r="N212">
            <v>9.2333333333954215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https://search-rtdc-monitor-bjffxe2xuh6vdkpspy63sjmuny.us-east-1.es.amazonaws.com/_plugin/kibana/#/discover/Steve-Slow-Train-Analysis-(2080s-and-2083s)?_g=(refreshInterval:(display:Off,section:0,value:0),time:(from:'2016-08-04 18:08:21-0600',mode:absolute,to:'2016-08-04 20:18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59</v>
          </cell>
          <cell r="Y212">
            <v>5.8570000000000002</v>
          </cell>
          <cell r="Z212">
            <v>2.8793000000000002</v>
          </cell>
          <cell r="AA212">
            <v>2.9777</v>
          </cell>
          <cell r="AB212" t="e">
            <v>#N/A</v>
          </cell>
          <cell r="AC212" t="e">
            <v>#N/A</v>
          </cell>
          <cell r="AD212" t="str">
            <v>0906-04</v>
          </cell>
          <cell r="AE212" t="str">
    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    </cell>
        </row>
        <row r="213">
          <cell r="A213" t="str">
            <v>908-04</v>
          </cell>
          <cell r="B213">
            <v>4017</v>
          </cell>
          <cell r="C213" t="str">
            <v>DE.1.0.7.0</v>
          </cell>
          <cell r="D213" t="str">
            <v>300:58523</v>
          </cell>
          <cell r="E213">
            <v>42586.944340277776</v>
          </cell>
          <cell r="F213">
            <v>42586.945520833331</v>
          </cell>
          <cell r="G213">
            <v>1</v>
          </cell>
          <cell r="H213" t="str">
            <v>300:21896</v>
          </cell>
          <cell r="I213">
            <v>42586.952152777776</v>
          </cell>
          <cell r="J213">
            <v>0</v>
          </cell>
          <cell r="K213" t="str">
            <v>4017/4018</v>
          </cell>
          <cell r="L213" t="str">
            <v>STAMBAUGH</v>
          </cell>
          <cell r="M213">
            <v>6.6319444449618459E-3</v>
          </cell>
          <cell r="N213">
            <v>9.5500000007450581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https://search-rtdc-monitor-bjffxe2xuh6vdkpspy63sjmuny.us-east-1.es.amazonaws.com/_plugin/kibana/#/discover/Steve-Slow-Train-Analysis-(2080s-and-2083s)?_g=(refreshInterval:(display:Off,section:0,value:0),time:(from:'2016-08-04 21:39:51-0600',mode:absolute,to:'2016-08-04 23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13" t="str">
            <v>Y</v>
          </cell>
          <cell r="X213">
            <v>2</v>
          </cell>
          <cell r="Y213">
            <v>5.8522999999999996</v>
          </cell>
          <cell r="Z213">
            <v>2.1896</v>
          </cell>
          <cell r="AA213">
            <v>3.6626999999999996</v>
          </cell>
          <cell r="AB213" t="e">
            <v>#N/A</v>
          </cell>
          <cell r="AC213" t="e">
            <v>#N/A</v>
          </cell>
          <cell r="AD213" t="str">
            <v>0908-04</v>
          </cell>
          <cell r="AE213" t="str">
    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    </cell>
        </row>
      </sheetData>
      <sheetData sheetId="1" refreshError="1"/>
      <sheetData sheetId="2" refreshError="1"/>
      <sheetData sheetId="3">
        <row r="1">
          <cell r="C1" t="str">
            <v>229-03</v>
          </cell>
          <cell r="D1">
            <v>1480000</v>
          </cell>
          <cell r="E1" t="str">
            <v>STURGEON</v>
          </cell>
        </row>
        <row r="2">
          <cell r="C2" t="str">
            <v>228-04</v>
          </cell>
          <cell r="D2">
            <v>1480000</v>
          </cell>
          <cell r="E2" t="str">
            <v>STURGEON</v>
          </cell>
        </row>
        <row r="3">
          <cell r="C3" t="str">
            <v>311-04</v>
          </cell>
          <cell r="D3">
            <v>1290000</v>
          </cell>
          <cell r="E3" t="str">
            <v>COOLAHAN</v>
          </cell>
        </row>
        <row r="4">
          <cell r="C4" t="str">
            <v>203-04</v>
          </cell>
          <cell r="D4">
            <v>2020000</v>
          </cell>
          <cell r="E4" t="str">
            <v>SHOOK</v>
          </cell>
        </row>
        <row r="5">
          <cell r="C5" t="str">
            <v>906-04</v>
          </cell>
          <cell r="D5">
            <v>2090000</v>
          </cell>
          <cell r="E5" t="str">
            <v>HAITHCOX</v>
          </cell>
        </row>
        <row r="6">
          <cell r="C6" t="str">
            <v>217-04</v>
          </cell>
          <cell r="D6">
            <v>1300000</v>
          </cell>
          <cell r="E6" t="str">
            <v>LEVIN</v>
          </cell>
        </row>
        <row r="7">
          <cell r="C7" t="str">
            <v>842-04</v>
          </cell>
          <cell r="D7">
            <v>2030000</v>
          </cell>
          <cell r="E7" t="str">
            <v>KILLION</v>
          </cell>
        </row>
        <row r="8">
          <cell r="C8" t="str">
            <v>101-05</v>
          </cell>
          <cell r="D8">
            <v>2010000</v>
          </cell>
          <cell r="E8" t="str">
            <v>MAELZER</v>
          </cell>
        </row>
        <row r="9">
          <cell r="C9" t="str">
            <v>803-05</v>
          </cell>
          <cell r="D9">
            <v>1830000</v>
          </cell>
          <cell r="E9" t="str">
            <v>YORK</v>
          </cell>
        </row>
        <row r="10">
          <cell r="C10" t="str">
            <v>125-05</v>
          </cell>
          <cell r="D10">
            <v>1360000</v>
          </cell>
          <cell r="E10" t="str">
            <v>SANTIZO</v>
          </cell>
        </row>
        <row r="11">
          <cell r="C11" t="str">
            <v>215-04</v>
          </cell>
          <cell r="D11">
            <v>2150000</v>
          </cell>
          <cell r="E11" t="str">
            <v>SWANSON</v>
          </cell>
        </row>
        <row r="12">
          <cell r="C12" t="str">
            <v>209-04</v>
          </cell>
          <cell r="D12">
            <v>2140000</v>
          </cell>
          <cell r="E12" t="str">
            <v>ROBINSON</v>
          </cell>
        </row>
        <row r="13">
          <cell r="C13" t="str">
            <v>209-04</v>
          </cell>
          <cell r="D13">
            <v>1540000</v>
          </cell>
          <cell r="E13" t="str">
            <v>HELVIE</v>
          </cell>
        </row>
        <row r="14">
          <cell r="C14" t="str">
            <v>847-04</v>
          </cell>
          <cell r="D14">
            <v>2000000</v>
          </cell>
          <cell r="E14" t="str">
            <v>STAMBAUGH</v>
          </cell>
        </row>
        <row r="15">
          <cell r="C15" t="str">
            <v>195-04</v>
          </cell>
          <cell r="D15">
            <v>1540000</v>
          </cell>
          <cell r="E15" t="str">
            <v>HELVIE</v>
          </cell>
        </row>
        <row r="16">
          <cell r="C16" t="str">
            <v>313-04</v>
          </cell>
          <cell r="D16">
            <v>1300000</v>
          </cell>
          <cell r="E16" t="str">
            <v>LEVIN</v>
          </cell>
        </row>
        <row r="17">
          <cell r="C17" t="str">
            <v>114-05</v>
          </cell>
          <cell r="D17">
            <v>2010000</v>
          </cell>
          <cell r="E17" t="str">
            <v>MAELZER</v>
          </cell>
        </row>
        <row r="18">
          <cell r="C18" t="str">
            <v>109-05</v>
          </cell>
          <cell r="D18">
            <v>2100000</v>
          </cell>
          <cell r="E18" t="str">
            <v>ISHMAEL</v>
          </cell>
        </row>
        <row r="19">
          <cell r="C19" t="str">
            <v>106-05</v>
          </cell>
          <cell r="D19">
            <v>1310000</v>
          </cell>
          <cell r="E19" t="str">
            <v>MALAVE</v>
          </cell>
        </row>
        <row r="20">
          <cell r="C20" t="str">
            <v>127-05</v>
          </cell>
          <cell r="D20">
            <v>2010000</v>
          </cell>
          <cell r="E20" t="str">
            <v>MAELZER</v>
          </cell>
        </row>
        <row r="21">
          <cell r="C21" t="str">
            <v>240-04</v>
          </cell>
          <cell r="D21">
            <v>1290000</v>
          </cell>
          <cell r="E21" t="str">
            <v>COOLAHAN</v>
          </cell>
        </row>
        <row r="22">
          <cell r="C22" t="str">
            <v>132-05</v>
          </cell>
          <cell r="D22">
            <v>1990000</v>
          </cell>
          <cell r="E22" t="str">
            <v>DAVIS</v>
          </cell>
        </row>
        <row r="23">
          <cell r="C23" t="str">
            <v>225-04</v>
          </cell>
          <cell r="D23">
            <v>1300000</v>
          </cell>
          <cell r="E23" t="str">
            <v>LEVIN</v>
          </cell>
        </row>
        <row r="24">
          <cell r="C24" t="str">
            <v>830-04</v>
          </cell>
          <cell r="D24">
            <v>2030000</v>
          </cell>
          <cell r="E24" t="str">
            <v>KILLION</v>
          </cell>
        </row>
        <row r="25">
          <cell r="C25" t="str">
            <v>204-04</v>
          </cell>
          <cell r="D25">
            <v>2020000</v>
          </cell>
          <cell r="E25" t="str">
            <v>SHOOK</v>
          </cell>
        </row>
        <row r="26">
          <cell r="C26" t="str">
            <v>237-04</v>
          </cell>
          <cell r="D26">
            <v>2140000</v>
          </cell>
          <cell r="E26" t="str">
            <v>ROBINSON</v>
          </cell>
        </row>
        <row r="27">
          <cell r="C27" t="str">
            <v>200-04</v>
          </cell>
          <cell r="D27">
            <v>2150000</v>
          </cell>
          <cell r="E27" t="str">
            <v>SWANSON</v>
          </cell>
        </row>
        <row r="28">
          <cell r="C28" t="str">
            <v>311-04</v>
          </cell>
          <cell r="D28">
            <v>1290000</v>
          </cell>
          <cell r="E28" t="str">
            <v>COOLAHAN</v>
          </cell>
        </row>
        <row r="29">
          <cell r="C29" t="str">
            <v>176-04</v>
          </cell>
          <cell r="D29">
            <v>2020000</v>
          </cell>
          <cell r="E29" t="str">
            <v>SHOOK</v>
          </cell>
        </row>
        <row r="30">
          <cell r="C30" t="str">
            <v>117-05</v>
          </cell>
          <cell r="D30">
            <v>1990000</v>
          </cell>
          <cell r="E30" t="str">
            <v>DAVIS</v>
          </cell>
        </row>
        <row r="31">
          <cell r="C31" t="str">
            <v>171-04</v>
          </cell>
          <cell r="D31">
            <v>2150000</v>
          </cell>
          <cell r="E31" t="str">
            <v>SWANSON</v>
          </cell>
        </row>
        <row r="32">
          <cell r="C32" t="str">
            <v>233-03</v>
          </cell>
          <cell r="D32">
            <v>1300000</v>
          </cell>
          <cell r="E32" t="str">
            <v>LEVIN</v>
          </cell>
        </row>
        <row r="33">
          <cell r="C33" t="str">
            <v>819-04</v>
          </cell>
          <cell r="D33">
            <v>2100000</v>
          </cell>
          <cell r="E33" t="str">
            <v>ISHMAEL</v>
          </cell>
        </row>
        <row r="34">
          <cell r="C34" t="str">
            <v>236-03</v>
          </cell>
          <cell r="D34">
            <v>1290000</v>
          </cell>
          <cell r="E34" t="str">
            <v>COOLAHAN</v>
          </cell>
        </row>
        <row r="35">
          <cell r="C35" t="str">
            <v>167-04</v>
          </cell>
          <cell r="D35">
            <v>1540000</v>
          </cell>
          <cell r="E35" t="str">
            <v>HELVIE</v>
          </cell>
        </row>
        <row r="36">
          <cell r="C36" t="str">
            <v>240-03</v>
          </cell>
          <cell r="D36">
            <v>2090000</v>
          </cell>
          <cell r="E36" t="str">
            <v>HAITHCOX</v>
          </cell>
        </row>
        <row r="37">
          <cell r="C37" t="str">
            <v>165-04</v>
          </cell>
          <cell r="D37">
            <v>1810000</v>
          </cell>
          <cell r="E37" t="str">
            <v>NEWELL</v>
          </cell>
        </row>
        <row r="38">
          <cell r="C38" t="str">
            <v>311-03</v>
          </cell>
          <cell r="D38">
            <v>2090000</v>
          </cell>
          <cell r="E38" t="str">
            <v>HAITHCOX</v>
          </cell>
        </row>
        <row r="39">
          <cell r="C39" t="str">
            <v>158-04</v>
          </cell>
          <cell r="D39">
            <v>930000</v>
          </cell>
          <cell r="E39" t="str">
            <v>CLARK</v>
          </cell>
        </row>
        <row r="40">
          <cell r="C40" t="str">
            <v>313-03</v>
          </cell>
          <cell r="D40">
            <v>1300000</v>
          </cell>
          <cell r="E40" t="str">
            <v>LEVIN</v>
          </cell>
        </row>
        <row r="41">
          <cell r="C41" t="str">
            <v>817-04</v>
          </cell>
          <cell r="D41">
            <v>2100000</v>
          </cell>
          <cell r="E41" t="str">
            <v>ISHMAEL</v>
          </cell>
        </row>
        <row r="42">
          <cell r="C42" t="str">
            <v>115-04</v>
          </cell>
          <cell r="D42">
            <v>1190000</v>
          </cell>
          <cell r="E42" t="str">
            <v>BRANNON</v>
          </cell>
        </row>
        <row r="43">
          <cell r="C43" t="str">
            <v>161-04</v>
          </cell>
          <cell r="D43">
            <v>2020000</v>
          </cell>
          <cell r="E43" t="str">
            <v>SHOOK</v>
          </cell>
        </row>
        <row r="44">
          <cell r="C44" t="str">
            <v>119-04</v>
          </cell>
          <cell r="D44">
            <v>1310000</v>
          </cell>
          <cell r="E44" t="str">
            <v>MALAVE</v>
          </cell>
        </row>
        <row r="45">
          <cell r="C45" t="str">
            <v>150-04</v>
          </cell>
          <cell r="D45">
            <v>1760000</v>
          </cell>
          <cell r="E45" t="str">
            <v>STRICKLAND</v>
          </cell>
        </row>
        <row r="46">
          <cell r="C46" t="str">
            <v>802-04</v>
          </cell>
          <cell r="D46">
            <v>1830000</v>
          </cell>
          <cell r="E46" t="str">
            <v>YORK</v>
          </cell>
        </row>
        <row r="47">
          <cell r="C47" t="str">
            <v>148-04</v>
          </cell>
          <cell r="D47">
            <v>1310000</v>
          </cell>
          <cell r="E47" t="str">
            <v>MALAVE</v>
          </cell>
        </row>
        <row r="48">
          <cell r="C48" t="str">
            <v>122-04</v>
          </cell>
          <cell r="D48">
            <v>1760000</v>
          </cell>
          <cell r="E48" t="str">
            <v>STRICKLAND</v>
          </cell>
        </row>
        <row r="49">
          <cell r="C49" t="str">
            <v>815-04</v>
          </cell>
          <cell r="D49">
            <v>2100000</v>
          </cell>
          <cell r="E49" t="str">
            <v>ISHMAEL</v>
          </cell>
        </row>
        <row r="50">
          <cell r="C50" t="str">
            <v>133-04</v>
          </cell>
          <cell r="D50">
            <v>1310000</v>
          </cell>
          <cell r="E50" t="str">
            <v>MALAVE</v>
          </cell>
        </row>
        <row r="51">
          <cell r="C51" t="str">
            <v>146-04</v>
          </cell>
          <cell r="D51">
            <v>1090000</v>
          </cell>
          <cell r="E51" t="str">
            <v>SPECTOR</v>
          </cell>
        </row>
        <row r="52">
          <cell r="C52" t="str">
            <v>147-04</v>
          </cell>
          <cell r="D52">
            <v>1310000</v>
          </cell>
          <cell r="E52" t="str">
            <v>MALAVE</v>
          </cell>
        </row>
        <row r="53">
          <cell r="C53" t="str">
            <v>142-04</v>
          </cell>
          <cell r="D53">
            <v>2010000</v>
          </cell>
          <cell r="E53" t="str">
            <v>MAELZER</v>
          </cell>
        </row>
        <row r="54">
          <cell r="C54" t="str">
            <v>151-04</v>
          </cell>
          <cell r="D54">
            <v>1360000</v>
          </cell>
          <cell r="E54" t="str">
            <v>SANTIZO</v>
          </cell>
        </row>
        <row r="55">
          <cell r="C55" t="str">
            <v>143-04</v>
          </cell>
          <cell r="D55">
            <v>930000</v>
          </cell>
          <cell r="E55" t="str">
            <v>CLARK</v>
          </cell>
        </row>
        <row r="56">
          <cell r="C56" t="str">
            <v>155-04</v>
          </cell>
          <cell r="D56">
            <v>1830000</v>
          </cell>
          <cell r="E56" t="str">
            <v>YORK</v>
          </cell>
        </row>
        <row r="57">
          <cell r="C57" t="str">
            <v>134-04</v>
          </cell>
          <cell r="D57">
            <v>1310000</v>
          </cell>
          <cell r="E57" t="str">
            <v>MALAVE</v>
          </cell>
        </row>
        <row r="58">
          <cell r="C58" t="str">
            <v>816-04</v>
          </cell>
          <cell r="D58">
            <v>2100000</v>
          </cell>
          <cell r="E58" t="str">
            <v>ISHMAEL</v>
          </cell>
        </row>
        <row r="59">
          <cell r="C59" t="str">
            <v>139-04</v>
          </cell>
          <cell r="D59">
            <v>1110000</v>
          </cell>
          <cell r="E59" t="str">
            <v>STARKS</v>
          </cell>
        </row>
        <row r="60">
          <cell r="C60" t="str">
            <v>159-04</v>
          </cell>
          <cell r="D60">
            <v>2110000</v>
          </cell>
          <cell r="E60" t="str">
            <v>OUN</v>
          </cell>
        </row>
        <row r="61">
          <cell r="C61" t="str">
            <v>132-04</v>
          </cell>
          <cell r="D61">
            <v>1090000</v>
          </cell>
          <cell r="E61" t="str">
            <v>SPECTOR</v>
          </cell>
        </row>
        <row r="62">
          <cell r="C62" t="str">
            <v>154-04</v>
          </cell>
          <cell r="D62">
            <v>1110000</v>
          </cell>
          <cell r="E62" t="str">
            <v>STARKS</v>
          </cell>
        </row>
        <row r="63">
          <cell r="C63" t="str">
            <v>130-04</v>
          </cell>
          <cell r="D63">
            <v>930000</v>
          </cell>
          <cell r="E63" t="str">
            <v>CLARK</v>
          </cell>
        </row>
        <row r="64">
          <cell r="C64" t="str">
            <v>156-04</v>
          </cell>
          <cell r="D64">
            <v>1830000</v>
          </cell>
          <cell r="E64" t="str">
            <v>YORK</v>
          </cell>
        </row>
        <row r="65">
          <cell r="C65" t="str">
            <v>135-04</v>
          </cell>
          <cell r="D65">
            <v>1760000</v>
          </cell>
          <cell r="E65" t="str">
            <v>STRICKLAND</v>
          </cell>
        </row>
        <row r="66">
          <cell r="C66" t="str">
            <v>180-04</v>
          </cell>
          <cell r="D66">
            <v>1810000</v>
          </cell>
          <cell r="E66" t="str">
            <v>NEWELL</v>
          </cell>
        </row>
        <row r="67">
          <cell r="C67" t="str">
            <v>128-04</v>
          </cell>
          <cell r="D67">
            <v>2010000</v>
          </cell>
          <cell r="E67" t="str">
            <v>MAELZER</v>
          </cell>
        </row>
        <row r="68">
          <cell r="C68" t="str">
            <v>841-04</v>
          </cell>
          <cell r="D68">
            <v>2030000</v>
          </cell>
          <cell r="E68" t="str">
            <v>KILLION</v>
          </cell>
        </row>
        <row r="69">
          <cell r="C69" t="str">
            <v>124-04</v>
          </cell>
          <cell r="D69">
            <v>1360000</v>
          </cell>
          <cell r="E69" t="str">
            <v>SANTIZO</v>
          </cell>
        </row>
        <row r="70">
          <cell r="C70" t="str">
            <v>840-04</v>
          </cell>
          <cell r="D70">
            <v>2030000</v>
          </cell>
          <cell r="E70" t="str">
            <v>KILLION</v>
          </cell>
        </row>
        <row r="71">
          <cell r="C71" t="str">
            <v>120-04</v>
          </cell>
          <cell r="D71">
            <v>1310000</v>
          </cell>
          <cell r="E71" t="str">
            <v>MALAVE</v>
          </cell>
        </row>
        <row r="72">
          <cell r="C72" t="str">
            <v>843-04</v>
          </cell>
          <cell r="D72">
            <v>2030000</v>
          </cell>
          <cell r="E72" t="str">
            <v>KILLION</v>
          </cell>
        </row>
        <row r="73">
          <cell r="C73" t="str">
            <v>120-04</v>
          </cell>
          <cell r="D73">
            <v>1310000</v>
          </cell>
          <cell r="E73" t="str">
            <v>MALAVE</v>
          </cell>
        </row>
        <row r="74">
          <cell r="C74" t="str">
            <v>103-05</v>
          </cell>
          <cell r="D74">
            <v>1990000</v>
          </cell>
          <cell r="E74" t="str">
            <v>DAVIS</v>
          </cell>
        </row>
        <row r="75">
          <cell r="C75" t="str">
            <v>118-04</v>
          </cell>
          <cell r="D75">
            <v>1090000</v>
          </cell>
          <cell r="E75" t="str">
            <v>SPECTOR</v>
          </cell>
        </row>
        <row r="76">
          <cell r="C76" t="str">
            <v>801-05</v>
          </cell>
          <cell r="D76">
            <v>1760000</v>
          </cell>
          <cell r="E76" t="str">
            <v>STRICKLAND</v>
          </cell>
        </row>
        <row r="77">
          <cell r="C77" t="str">
            <v>123-04</v>
          </cell>
          <cell r="D77">
            <v>1360000</v>
          </cell>
          <cell r="E77" t="str">
            <v>SANTIZO</v>
          </cell>
        </row>
        <row r="78">
          <cell r="C78" t="str">
            <v>120-05</v>
          </cell>
          <cell r="D78">
            <v>1310000</v>
          </cell>
          <cell r="E78" t="str">
            <v>MALAVE</v>
          </cell>
        </row>
        <row r="79">
          <cell r="C79" t="str">
            <v>803-04</v>
          </cell>
          <cell r="D79">
            <v>2100000</v>
          </cell>
          <cell r="E79" t="str">
            <v>ISHMAEL</v>
          </cell>
        </row>
        <row r="80">
          <cell r="C80" t="str">
            <v>807-05</v>
          </cell>
          <cell r="D80">
            <v>1830000</v>
          </cell>
          <cell r="E80" t="str">
            <v>YORK</v>
          </cell>
        </row>
        <row r="81">
          <cell r="C81" t="str">
            <v>113-04</v>
          </cell>
          <cell r="D81">
            <v>2010000</v>
          </cell>
          <cell r="E81" t="str">
            <v>MAELZER</v>
          </cell>
        </row>
        <row r="82">
          <cell r="C82" t="str">
            <v>811-05</v>
          </cell>
          <cell r="D82">
            <v>1830000</v>
          </cell>
          <cell r="E82" t="str">
            <v>YORK</v>
          </cell>
        </row>
        <row r="83">
          <cell r="C83" t="str">
            <v>308-04</v>
          </cell>
          <cell r="D83">
            <v>1760000</v>
          </cell>
          <cell r="E83" t="str">
            <v>STRICKLAND</v>
          </cell>
        </row>
        <row r="84">
          <cell r="C84" t="str">
            <v>169-04</v>
          </cell>
          <cell r="D84">
            <v>910000</v>
          </cell>
          <cell r="E84" t="str">
            <v>SUR</v>
          </cell>
        </row>
        <row r="85">
          <cell r="C85" t="str">
            <v>244-03</v>
          </cell>
          <cell r="D85">
            <v>1290000</v>
          </cell>
          <cell r="E85" t="str">
            <v>COOLAHAN</v>
          </cell>
        </row>
        <row r="86">
          <cell r="C86" t="str">
            <v>219-04</v>
          </cell>
          <cell r="D86">
            <v>1480000</v>
          </cell>
          <cell r="E86" t="str">
            <v>STURGEON</v>
          </cell>
        </row>
        <row r="87">
          <cell r="C87" t="str">
            <v>309-03</v>
          </cell>
          <cell r="D87">
            <v>1480000</v>
          </cell>
          <cell r="E87" t="str">
            <v>STURGEON</v>
          </cell>
        </row>
        <row r="88">
          <cell r="C88" t="str">
            <v>908-04</v>
          </cell>
          <cell r="D88">
            <v>2000000</v>
          </cell>
          <cell r="E88" t="str">
            <v>STAMBAUGH</v>
          </cell>
        </row>
        <row r="89">
          <cell r="C89" t="str">
            <v>241-03</v>
          </cell>
          <cell r="D89">
            <v>1300000</v>
          </cell>
          <cell r="E89" t="str">
            <v>LEVIN</v>
          </cell>
        </row>
        <row r="90">
          <cell r="C90" t="str">
            <v>243-04</v>
          </cell>
          <cell r="D90">
            <v>1480000</v>
          </cell>
          <cell r="E90" t="str">
            <v>STURGEON</v>
          </cell>
        </row>
        <row r="91">
          <cell r="C91" t="str">
            <v>237-03</v>
          </cell>
          <cell r="D91">
            <v>1480000</v>
          </cell>
          <cell r="E91" t="str">
            <v>STURGEON</v>
          </cell>
        </row>
        <row r="92">
          <cell r="C92" t="str">
            <v>117-05</v>
          </cell>
          <cell r="D92">
            <v>1990000</v>
          </cell>
          <cell r="E92" t="str">
            <v>DAVIS</v>
          </cell>
        </row>
        <row r="93">
          <cell r="C93" t="str">
            <v>908-03</v>
          </cell>
          <cell r="D93">
            <v>2140000</v>
          </cell>
          <cell r="E93" t="str">
            <v>ROBINSON</v>
          </cell>
        </row>
        <row r="94">
          <cell r="C94" t="str">
            <v>124-05</v>
          </cell>
          <cell r="D94">
            <v>2100000</v>
          </cell>
          <cell r="E94" t="str">
            <v>ISHMAEL</v>
          </cell>
        </row>
        <row r="95">
          <cell r="C95" t="str">
            <v>232-03</v>
          </cell>
          <cell r="D95">
            <v>2090000</v>
          </cell>
          <cell r="E95" t="str">
            <v>HAITHCOX</v>
          </cell>
        </row>
        <row r="96">
          <cell r="C96" t="str">
            <v>131-05</v>
          </cell>
          <cell r="D96">
            <v>1990000</v>
          </cell>
          <cell r="E96" t="str">
            <v>DAVIS</v>
          </cell>
        </row>
        <row r="97">
          <cell r="C97" t="str">
            <v>231-03</v>
          </cell>
          <cell r="D97">
            <v>2090000</v>
          </cell>
          <cell r="E97" t="str">
            <v>HAITHCOX</v>
          </cell>
        </row>
        <row r="98">
          <cell r="C98" t="str">
            <v>826-04</v>
          </cell>
          <cell r="D98">
            <v>2030000</v>
          </cell>
          <cell r="E98" t="str">
            <v>KILLION</v>
          </cell>
        </row>
        <row r="99">
          <cell r="C99" t="str">
            <v>137-05</v>
          </cell>
          <cell r="D99">
            <v>2100000</v>
          </cell>
          <cell r="E99" t="str">
            <v>ISHMAEL</v>
          </cell>
        </row>
        <row r="100">
          <cell r="C100" t="str">
            <v>199-04</v>
          </cell>
          <cell r="D100">
            <v>2150000</v>
          </cell>
          <cell r="E100" t="str">
            <v>SWANSON</v>
          </cell>
        </row>
        <row r="101">
          <cell r="C101" t="str">
            <v>800-05</v>
          </cell>
          <cell r="D101">
            <v>1760000</v>
          </cell>
          <cell r="E101" t="str">
            <v>STRICKLAND</v>
          </cell>
        </row>
        <row r="102">
          <cell r="C102" t="str">
            <v>837-04</v>
          </cell>
          <cell r="D102">
            <v>2030000</v>
          </cell>
          <cell r="E102" t="str">
            <v>KILLION</v>
          </cell>
        </row>
        <row r="103">
          <cell r="C103" t="str">
            <v>236-04</v>
          </cell>
          <cell r="D103">
            <v>1480000</v>
          </cell>
          <cell r="E103" t="str">
            <v>STURGEON</v>
          </cell>
        </row>
        <row r="104">
          <cell r="C104" t="str">
            <v>303-04</v>
          </cell>
          <cell r="D104">
            <v>1810000</v>
          </cell>
          <cell r="E104" t="str">
            <v>NEWELL</v>
          </cell>
        </row>
        <row r="105">
          <cell r="C105" t="str">
            <v>212-04</v>
          </cell>
          <cell r="D105">
            <v>1540000</v>
          </cell>
          <cell r="E105" t="str">
            <v>HELVIE</v>
          </cell>
        </row>
        <row r="106">
          <cell r="C106" t="str">
            <v>216-04</v>
          </cell>
          <cell r="D106">
            <v>2150000</v>
          </cell>
          <cell r="E106" t="str">
            <v>SWANSON</v>
          </cell>
        </row>
        <row r="107">
          <cell r="C107" t="str">
            <v>833-04</v>
          </cell>
          <cell r="D107">
            <v>2030000</v>
          </cell>
          <cell r="E107" t="str">
            <v>KILLION</v>
          </cell>
        </row>
        <row r="108">
          <cell r="C108" t="str">
            <v>838-04</v>
          </cell>
          <cell r="D108">
            <v>2030000</v>
          </cell>
          <cell r="E108" t="str">
            <v>KILLION</v>
          </cell>
        </row>
        <row r="109">
          <cell r="C109" t="str">
            <v>163-04</v>
          </cell>
          <cell r="D109">
            <v>2040000</v>
          </cell>
          <cell r="E109" t="str">
            <v>MOSES</v>
          </cell>
        </row>
        <row r="110">
          <cell r="C110" t="str">
            <v>305-04</v>
          </cell>
          <cell r="D110">
            <v>1540000</v>
          </cell>
          <cell r="E110" t="str">
            <v>HELVIE</v>
          </cell>
        </row>
        <row r="111">
          <cell r="C111" t="str">
            <v>126-04</v>
          </cell>
          <cell r="D111">
            <v>1110000</v>
          </cell>
          <cell r="E111" t="str">
            <v>STARKS</v>
          </cell>
        </row>
        <row r="112">
          <cell r="C112" t="str">
            <v>226-04</v>
          </cell>
          <cell r="D112">
            <v>1300000</v>
          </cell>
          <cell r="E112" t="str">
            <v>LEVIN</v>
          </cell>
        </row>
        <row r="113">
          <cell r="C113" t="str">
            <v>121-05</v>
          </cell>
          <cell r="D113">
            <v>1240000</v>
          </cell>
          <cell r="E113" t="str">
            <v>GRASTON</v>
          </cell>
        </row>
        <row r="114">
          <cell r="C114" t="str">
            <v>901-05</v>
          </cell>
          <cell r="D114">
            <v>1760000</v>
          </cell>
          <cell r="E114" t="str">
            <v>STRICKLAND</v>
          </cell>
        </row>
        <row r="115">
          <cell r="C115" t="str">
            <v>111-05</v>
          </cell>
          <cell r="D115">
            <v>1360000</v>
          </cell>
          <cell r="E115" t="str">
            <v>SANTIZO</v>
          </cell>
        </row>
        <row r="116">
          <cell r="C116" t="str">
            <v>128-05</v>
          </cell>
          <cell r="D116">
            <v>2010000</v>
          </cell>
          <cell r="E116" t="str">
            <v>MAELZER</v>
          </cell>
        </row>
        <row r="117">
          <cell r="C117" t="str">
            <v>309-04</v>
          </cell>
          <cell r="D117">
            <v>2140000</v>
          </cell>
          <cell r="E117" t="str">
            <v>ROBINSON</v>
          </cell>
        </row>
        <row r="118">
          <cell r="C118" t="str">
            <v>133-05</v>
          </cell>
          <cell r="D118">
            <v>1310000</v>
          </cell>
          <cell r="E118" t="str">
            <v>MALAVE</v>
          </cell>
        </row>
        <row r="119">
          <cell r="C119" t="str">
            <v>307-04</v>
          </cell>
          <cell r="D119">
            <v>2150000</v>
          </cell>
          <cell r="E119" t="str">
            <v>SWANSON</v>
          </cell>
        </row>
        <row r="120">
          <cell r="C120" t="str">
            <v>185-04</v>
          </cell>
          <cell r="D120">
            <v>2150000</v>
          </cell>
          <cell r="E120" t="str">
            <v>SWANSON</v>
          </cell>
        </row>
        <row r="121">
          <cell r="C121" t="str">
            <v>839-04</v>
          </cell>
          <cell r="D121">
            <v>2090000</v>
          </cell>
          <cell r="E121" t="str">
            <v>HAITHCOX</v>
          </cell>
        </row>
        <row r="122">
          <cell r="C122" t="str">
            <v>182-04</v>
          </cell>
          <cell r="D122">
            <v>1540000</v>
          </cell>
          <cell r="E122" t="str">
            <v>HELVIE</v>
          </cell>
        </row>
        <row r="123">
          <cell r="C123" t="str">
            <v>178-04</v>
          </cell>
          <cell r="D123">
            <v>2040000</v>
          </cell>
          <cell r="E123" t="str">
            <v>MOSES</v>
          </cell>
        </row>
        <row r="124">
          <cell r="C124" t="str">
            <v>202-04</v>
          </cell>
          <cell r="D124">
            <v>2110000</v>
          </cell>
          <cell r="E124" t="str">
            <v>OUN</v>
          </cell>
        </row>
        <row r="125">
          <cell r="C125" t="str">
            <v>174-04</v>
          </cell>
          <cell r="D125">
            <v>2110000</v>
          </cell>
          <cell r="E125" t="str">
            <v>OUN</v>
          </cell>
        </row>
        <row r="126">
          <cell r="C126" t="str">
            <v>315-04</v>
          </cell>
          <cell r="D126">
            <v>1480000</v>
          </cell>
          <cell r="E126" t="str">
            <v>STURGEON</v>
          </cell>
        </row>
        <row r="127">
          <cell r="C127" t="str">
            <v>129-04</v>
          </cell>
          <cell r="D127">
            <v>930000</v>
          </cell>
          <cell r="E127" t="str">
            <v>CLARK</v>
          </cell>
        </row>
        <row r="128">
          <cell r="C128" t="str">
            <v>GOLIGHTLY-04</v>
          </cell>
          <cell r="D128">
            <v>1410000</v>
          </cell>
          <cell r="E128" t="str">
            <v>GOLIGHTLY</v>
          </cell>
        </row>
        <row r="129">
          <cell r="C129" t="str">
            <v>110-05</v>
          </cell>
          <cell r="D129">
            <v>2100000</v>
          </cell>
          <cell r="E129" t="str">
            <v>ISHMAEL</v>
          </cell>
        </row>
        <row r="130">
          <cell r="C130" t="str">
            <v>102-05</v>
          </cell>
          <cell r="D130">
            <v>2010000</v>
          </cell>
          <cell r="E130" t="str">
            <v>MAELZER</v>
          </cell>
        </row>
        <row r="131">
          <cell r="C131" t="str">
            <v>104-05</v>
          </cell>
          <cell r="D131">
            <v>1990000</v>
          </cell>
          <cell r="E131" t="str">
            <v>DAVIS</v>
          </cell>
        </row>
        <row r="132">
          <cell r="C132" t="str">
            <v>808-05</v>
          </cell>
          <cell r="D132">
            <v>1830000</v>
          </cell>
          <cell r="E132" t="str">
            <v>YORK</v>
          </cell>
        </row>
        <row r="133">
          <cell r="C133" t="str">
            <v>107-05</v>
          </cell>
          <cell r="D133">
            <v>1240000</v>
          </cell>
          <cell r="E133" t="str">
            <v>GRASTON</v>
          </cell>
        </row>
        <row r="134">
          <cell r="C134" t="str">
            <v>828-04</v>
          </cell>
          <cell r="D134">
            <v>2090000</v>
          </cell>
          <cell r="E134" t="str">
            <v>HAITHCOX</v>
          </cell>
        </row>
        <row r="135">
          <cell r="C135" t="str">
            <v>242-04</v>
          </cell>
          <cell r="D135">
            <v>1300000</v>
          </cell>
          <cell r="E135" t="str">
            <v>LEVIN</v>
          </cell>
        </row>
        <row r="136">
          <cell r="C136" t="str">
            <v>211-04</v>
          </cell>
          <cell r="D136">
            <v>1540000</v>
          </cell>
          <cell r="E136" t="str">
            <v>HELVIE</v>
          </cell>
        </row>
        <row r="137">
          <cell r="C137" t="str">
            <v>829-04</v>
          </cell>
          <cell r="D137">
            <v>2030000</v>
          </cell>
          <cell r="E137" t="str">
            <v>KILLION</v>
          </cell>
        </row>
        <row r="138">
          <cell r="C138" t="str">
            <v>227-04</v>
          </cell>
          <cell r="D138">
            <v>1480000</v>
          </cell>
          <cell r="E138" t="str">
            <v>STURGEON</v>
          </cell>
        </row>
        <row r="139">
          <cell r="C139" t="str">
            <v>827-04</v>
          </cell>
          <cell r="D139">
            <v>2090000</v>
          </cell>
          <cell r="E139" t="str">
            <v>HAITHCOX</v>
          </cell>
        </row>
        <row r="140">
          <cell r="C140" t="str">
            <v>231-04</v>
          </cell>
          <cell r="D140">
            <v>1290000</v>
          </cell>
          <cell r="E140" t="str">
            <v>COOLAHAN</v>
          </cell>
        </row>
        <row r="141">
          <cell r="C141" t="str">
            <v>821-04</v>
          </cell>
          <cell r="D141">
            <v>2030000</v>
          </cell>
          <cell r="E141" t="str">
            <v>KILLION</v>
          </cell>
        </row>
        <row r="142">
          <cell r="C142" t="str">
            <v>230-04</v>
          </cell>
          <cell r="D142">
            <v>2140000</v>
          </cell>
          <cell r="E142" t="str">
            <v>ROBINSON</v>
          </cell>
        </row>
        <row r="143">
          <cell r="C143" t="str">
            <v>160-04</v>
          </cell>
          <cell r="D143">
            <v>2110000</v>
          </cell>
          <cell r="E143" t="str">
            <v>OUN</v>
          </cell>
        </row>
        <row r="144">
          <cell r="C144" t="str">
            <v>119-05</v>
          </cell>
          <cell r="D144">
            <v>1310000</v>
          </cell>
          <cell r="E144" t="str">
            <v>MALAVE</v>
          </cell>
        </row>
        <row r="145">
          <cell r="C145" t="str">
            <v>810-04</v>
          </cell>
          <cell r="D145">
            <v>1830000</v>
          </cell>
          <cell r="E145" t="str">
            <v>YORK</v>
          </cell>
        </row>
        <row r="146">
          <cell r="C146" t="str">
            <v>805-05</v>
          </cell>
          <cell r="D146">
            <v>1760000</v>
          </cell>
          <cell r="E146" t="str">
            <v>STRICKLAND</v>
          </cell>
        </row>
        <row r="147">
          <cell r="C147" t="str">
            <v>130-04</v>
          </cell>
          <cell r="D147">
            <v>930000</v>
          </cell>
          <cell r="E147" t="str">
            <v>CLARK</v>
          </cell>
        </row>
        <row r="148">
          <cell r="C148" t="str">
            <v>190-04</v>
          </cell>
          <cell r="D148">
            <v>2020000</v>
          </cell>
          <cell r="E148" t="str">
            <v>SHOOK</v>
          </cell>
        </row>
        <row r="149">
          <cell r="C149" t="str">
            <v>804-04</v>
          </cell>
          <cell r="D149">
            <v>2100000</v>
          </cell>
          <cell r="E149" t="str">
            <v>ISHMAEL</v>
          </cell>
        </row>
        <row r="150">
          <cell r="C150" t="str">
            <v>194-04</v>
          </cell>
          <cell r="D150">
            <v>1810000</v>
          </cell>
          <cell r="E150" t="str">
            <v>NEWELL</v>
          </cell>
        </row>
        <row r="151">
          <cell r="C151" t="str">
            <v>313-04</v>
          </cell>
          <cell r="D151">
            <v>1300000</v>
          </cell>
          <cell r="E151" t="str">
            <v>LEVIN</v>
          </cell>
        </row>
        <row r="152">
          <cell r="C152" t="str">
            <v>834-04</v>
          </cell>
          <cell r="D152">
            <v>2030000</v>
          </cell>
          <cell r="E152" t="str">
            <v>KILLION</v>
          </cell>
        </row>
        <row r="153">
          <cell r="C153" t="str">
            <v>239-04</v>
          </cell>
          <cell r="D153">
            <v>1290000</v>
          </cell>
          <cell r="E153" t="str">
            <v>COOLAHAN</v>
          </cell>
        </row>
        <row r="154">
          <cell r="C154" t="str">
            <v>218-04</v>
          </cell>
          <cell r="D154">
            <v>1300000</v>
          </cell>
          <cell r="E154" t="str">
            <v>LEVIN</v>
          </cell>
        </row>
        <row r="155">
          <cell r="C155" t="str">
            <v>221-04</v>
          </cell>
          <cell r="D155">
            <v>1540000</v>
          </cell>
          <cell r="E155" t="str">
            <v>HELVIE</v>
          </cell>
        </row>
        <row r="156">
          <cell r="C156" t="str">
            <v>115-05</v>
          </cell>
          <cell r="D156">
            <v>900000</v>
          </cell>
          <cell r="E156" t="str">
            <v>ROCHA</v>
          </cell>
        </row>
        <row r="157">
          <cell r="C157" t="str">
            <v>130-05</v>
          </cell>
          <cell r="D157">
            <v>900000</v>
          </cell>
          <cell r="E157" t="str">
            <v>ROCHA</v>
          </cell>
        </row>
        <row r="158">
          <cell r="C158" t="str">
            <v>129-05</v>
          </cell>
          <cell r="D158">
            <v>900000</v>
          </cell>
          <cell r="E158" t="str">
            <v>ROCHA</v>
          </cell>
        </row>
        <row r="159">
          <cell r="C159" t="str">
            <v>116-05</v>
          </cell>
          <cell r="D159">
            <v>900000</v>
          </cell>
          <cell r="E159" t="str">
            <v>ROCHA</v>
          </cell>
        </row>
        <row r="160">
          <cell r="C160" t="str">
            <v>842-03</v>
          </cell>
          <cell r="D160">
            <v>2040000</v>
          </cell>
          <cell r="E160" t="str">
            <v>MOSES</v>
          </cell>
        </row>
        <row r="161">
          <cell r="C161" t="str">
            <v>801-05</v>
          </cell>
          <cell r="D161">
            <v>1760000</v>
          </cell>
          <cell r="E161" t="str">
            <v>STRICKLAND</v>
          </cell>
        </row>
        <row r="162">
          <cell r="C162" t="str">
            <v>845-03</v>
          </cell>
          <cell r="D162">
            <v>2140000</v>
          </cell>
          <cell r="E162" t="str">
            <v>ROBINSON</v>
          </cell>
        </row>
        <row r="163">
          <cell r="C163" t="str">
            <v>800-05</v>
          </cell>
          <cell r="D163">
            <v>1760000</v>
          </cell>
          <cell r="E163" t="str">
            <v>STRICKLAND</v>
          </cell>
        </row>
        <row r="164">
          <cell r="C164" t="str">
            <v>844-03</v>
          </cell>
          <cell r="D164">
            <v>2140000</v>
          </cell>
          <cell r="E164" t="str">
            <v>ROBINSON</v>
          </cell>
        </row>
        <row r="165">
          <cell r="C165" t="str">
            <v>233-04</v>
          </cell>
          <cell r="D165">
            <v>1300000</v>
          </cell>
          <cell r="E165" t="str">
            <v>LEVIN</v>
          </cell>
        </row>
        <row r="166">
          <cell r="C166" t="str">
            <v>847-03</v>
          </cell>
          <cell r="D166">
            <v>2140000</v>
          </cell>
          <cell r="E166" t="str">
            <v>ROBINSON</v>
          </cell>
        </row>
        <row r="167">
          <cell r="C167" t="str">
            <v>208-04</v>
          </cell>
          <cell r="D167">
            <v>1810000</v>
          </cell>
          <cell r="E167" t="str">
            <v>NEWELL</v>
          </cell>
        </row>
        <row r="168">
          <cell r="C168" t="str">
            <v>238-03</v>
          </cell>
          <cell r="D168">
            <v>1480000</v>
          </cell>
          <cell r="E168" t="str">
            <v>STURGEON</v>
          </cell>
        </row>
        <row r="169">
          <cell r="C169" t="str">
            <v>831-04</v>
          </cell>
          <cell r="D169">
            <v>2090000</v>
          </cell>
          <cell r="E169" t="str">
            <v>HAITHCOX</v>
          </cell>
        </row>
        <row r="170">
          <cell r="C170" t="str">
            <v>242-03</v>
          </cell>
          <cell r="D170">
            <v>1300000</v>
          </cell>
          <cell r="E170" t="str">
            <v>LEVIN</v>
          </cell>
        </row>
        <row r="171">
          <cell r="C171" t="str">
            <v>189-04</v>
          </cell>
          <cell r="D171">
            <v>2020000</v>
          </cell>
          <cell r="E171" t="str">
            <v>SHOOK</v>
          </cell>
        </row>
        <row r="172">
          <cell r="C172" t="str">
            <v>313-03</v>
          </cell>
          <cell r="D172">
            <v>1300000</v>
          </cell>
          <cell r="E172" t="str">
            <v>LEVIN</v>
          </cell>
        </row>
        <row r="173">
          <cell r="C173" t="str">
            <v>152-04</v>
          </cell>
          <cell r="D173">
            <v>1360000</v>
          </cell>
          <cell r="E173" t="str">
            <v>SANTIZO</v>
          </cell>
        </row>
        <row r="174">
          <cell r="C174" t="str">
            <v>302-04</v>
          </cell>
          <cell r="D174">
            <v>2010000</v>
          </cell>
          <cell r="E174" t="str">
            <v>MAELZER</v>
          </cell>
        </row>
        <row r="175">
          <cell r="C175" t="str">
            <v>809-05</v>
          </cell>
          <cell r="D175">
            <v>1760000</v>
          </cell>
          <cell r="E175" t="str">
            <v>STRICKLAND</v>
          </cell>
        </row>
        <row r="176">
          <cell r="C176" t="str">
            <v>101-04</v>
          </cell>
          <cell r="D176">
            <v>2010000</v>
          </cell>
          <cell r="E176" t="str">
            <v>MAELZER</v>
          </cell>
        </row>
        <row r="177">
          <cell r="C177" t="str">
            <v>229-04</v>
          </cell>
          <cell r="D177">
            <v>1540000</v>
          </cell>
          <cell r="E177" t="str">
            <v>HELVIE</v>
          </cell>
        </row>
        <row r="178">
          <cell r="C178" t="str">
            <v>102-04</v>
          </cell>
          <cell r="D178">
            <v>2010000</v>
          </cell>
          <cell r="E178" t="str">
            <v>MAELZER</v>
          </cell>
        </row>
        <row r="179">
          <cell r="C179" t="str">
            <v>166-04</v>
          </cell>
          <cell r="D179">
            <v>1810000</v>
          </cell>
          <cell r="E179" t="str">
            <v>NEWELL</v>
          </cell>
        </row>
        <row r="180">
          <cell r="C180" t="str">
            <v>107-04</v>
          </cell>
          <cell r="D180">
            <v>1760000</v>
          </cell>
          <cell r="E180" t="str">
            <v>STRICKLAND</v>
          </cell>
        </row>
        <row r="181">
          <cell r="C181" t="str">
            <v>818-04</v>
          </cell>
          <cell r="D181">
            <v>2100000</v>
          </cell>
          <cell r="E181" t="str">
            <v>ISHMAEL</v>
          </cell>
        </row>
        <row r="182">
          <cell r="C182" t="str">
            <v>109-04</v>
          </cell>
          <cell r="D182">
            <v>1360000</v>
          </cell>
          <cell r="E182" t="str">
            <v>SANTIZO</v>
          </cell>
        </row>
        <row r="183">
          <cell r="C183" t="str">
            <v>145-04</v>
          </cell>
          <cell r="D183">
            <v>1090000</v>
          </cell>
          <cell r="E183" t="str">
            <v>SPECTOR</v>
          </cell>
        </row>
        <row r="184">
          <cell r="C184" t="str">
            <v>104-04</v>
          </cell>
          <cell r="D184">
            <v>1090000</v>
          </cell>
          <cell r="E184" t="str">
            <v>SPECTOR</v>
          </cell>
        </row>
        <row r="185">
          <cell r="C185" t="str">
            <v>808-04</v>
          </cell>
          <cell r="D185">
            <v>2100000</v>
          </cell>
          <cell r="E185" t="str">
            <v>ISHMAEL</v>
          </cell>
        </row>
        <row r="186">
          <cell r="C186" t="str">
            <v>111-04</v>
          </cell>
          <cell r="D186">
            <v>1110000</v>
          </cell>
          <cell r="E186" t="str">
            <v>STARKS</v>
          </cell>
        </row>
        <row r="187">
          <cell r="C187" t="str">
            <v>800-04</v>
          </cell>
          <cell r="D187">
            <v>1830000</v>
          </cell>
          <cell r="E187" t="str">
            <v>YORK</v>
          </cell>
        </row>
        <row r="188">
          <cell r="C188" t="str">
            <v>113-04</v>
          </cell>
          <cell r="D188">
            <v>2010000</v>
          </cell>
          <cell r="E188" t="str">
            <v>MAELZER</v>
          </cell>
        </row>
        <row r="189">
          <cell r="C189" t="str">
            <v>104-04</v>
          </cell>
          <cell r="D189">
            <v>1090000</v>
          </cell>
          <cell r="E189" t="str">
            <v>SPECTOR</v>
          </cell>
        </row>
        <row r="190">
          <cell r="C190" t="str">
            <v>108-04</v>
          </cell>
          <cell r="D190">
            <v>1760000</v>
          </cell>
          <cell r="E190" t="str">
            <v>STRICKLAND</v>
          </cell>
        </row>
        <row r="191">
          <cell r="C191" t="str">
            <v>239-03</v>
          </cell>
          <cell r="D191">
            <v>2090000</v>
          </cell>
          <cell r="E191" t="str">
            <v>HAITHCOX</v>
          </cell>
        </row>
        <row r="192">
          <cell r="C192" t="str">
            <v>110-04</v>
          </cell>
          <cell r="D192">
            <v>1360000</v>
          </cell>
          <cell r="E192" t="str">
            <v>SANTIZO</v>
          </cell>
        </row>
        <row r="193">
          <cell r="C193" t="str">
            <v>234-03</v>
          </cell>
          <cell r="D193">
            <v>1300000</v>
          </cell>
          <cell r="E193" t="str">
            <v>LEVIN</v>
          </cell>
        </row>
        <row r="194">
          <cell r="C194" t="str">
            <v>801-04</v>
          </cell>
          <cell r="D194">
            <v>1830000</v>
          </cell>
          <cell r="E194" t="str">
            <v>YORK</v>
          </cell>
        </row>
        <row r="195">
          <cell r="C195" t="str">
            <v>226-03</v>
          </cell>
          <cell r="D195">
            <v>1300000</v>
          </cell>
          <cell r="E195" t="str">
            <v>LEVIN</v>
          </cell>
        </row>
        <row r="196">
          <cell r="C196" t="str">
            <v>117-04</v>
          </cell>
          <cell r="D196">
            <v>1090000</v>
          </cell>
          <cell r="E196" t="str">
            <v>SPECTOR</v>
          </cell>
        </row>
        <row r="197">
          <cell r="C197" t="str">
            <v>810-05</v>
          </cell>
          <cell r="D197">
            <v>1760000</v>
          </cell>
          <cell r="E197" t="str">
            <v>STRICKLAND</v>
          </cell>
        </row>
        <row r="198">
          <cell r="C198" t="str">
            <v>112-04</v>
          </cell>
          <cell r="D198">
            <v>1110000</v>
          </cell>
          <cell r="E198" t="str">
            <v>STARKS</v>
          </cell>
        </row>
        <row r="199">
          <cell r="C199" t="str">
            <v>802-05</v>
          </cell>
          <cell r="D199">
            <v>1760000</v>
          </cell>
          <cell r="E199" t="str">
            <v>STRICKLAND</v>
          </cell>
        </row>
        <row r="200">
          <cell r="C200" t="str">
            <v>114-04</v>
          </cell>
          <cell r="D200">
            <v>2010000</v>
          </cell>
          <cell r="E200" t="str">
            <v>MAELZER</v>
          </cell>
        </row>
        <row r="201">
          <cell r="C201" t="str">
            <v>117-05</v>
          </cell>
          <cell r="D201">
            <v>1990000</v>
          </cell>
          <cell r="E201" t="str">
            <v>DAVIS</v>
          </cell>
        </row>
        <row r="202">
          <cell r="C202" t="str">
            <v>121-04</v>
          </cell>
          <cell r="D202">
            <v>1760000</v>
          </cell>
          <cell r="E202" t="str">
            <v>STRICKLAND</v>
          </cell>
        </row>
        <row r="203">
          <cell r="C203" t="str">
            <v>207-04</v>
          </cell>
          <cell r="D203">
            <v>1810000</v>
          </cell>
          <cell r="E203" t="str">
            <v>NEWELL</v>
          </cell>
        </row>
        <row r="204">
          <cell r="C204" t="str">
            <v>116-04</v>
          </cell>
          <cell r="D204">
            <v>930000</v>
          </cell>
          <cell r="E204" t="str">
            <v>CLARK</v>
          </cell>
        </row>
        <row r="205">
          <cell r="C205" t="str">
            <v>205-04</v>
          </cell>
          <cell r="D205">
            <v>2040000</v>
          </cell>
          <cell r="E205" t="str">
            <v>MOSES</v>
          </cell>
        </row>
        <row r="206">
          <cell r="C206" t="str">
            <v>805-04</v>
          </cell>
          <cell r="D206">
            <v>1830000</v>
          </cell>
          <cell r="E206" t="str">
            <v>YORK</v>
          </cell>
        </row>
        <row r="207">
          <cell r="C207" t="str">
            <v>157-04</v>
          </cell>
          <cell r="D207">
            <v>930000</v>
          </cell>
          <cell r="E207" t="str">
            <v>CLARK</v>
          </cell>
        </row>
        <row r="208">
          <cell r="C208" t="str">
            <v>125-04</v>
          </cell>
          <cell r="D208">
            <v>1110000</v>
          </cell>
          <cell r="E208" t="str">
            <v>STARKS</v>
          </cell>
        </row>
        <row r="209">
          <cell r="C209" t="str">
            <v>122-05</v>
          </cell>
          <cell r="D209">
            <v>1240000</v>
          </cell>
          <cell r="E209" t="str">
            <v>GRASTON</v>
          </cell>
        </row>
        <row r="210">
          <cell r="C210" t="str">
            <v>127-04</v>
          </cell>
          <cell r="D210">
            <v>2010000</v>
          </cell>
          <cell r="E210" t="str">
            <v>MAELZER</v>
          </cell>
        </row>
        <row r="211">
          <cell r="C211" t="str">
            <v>113-05</v>
          </cell>
          <cell r="D211">
            <v>2010000</v>
          </cell>
          <cell r="E211" t="str">
            <v>MAELZER</v>
          </cell>
        </row>
        <row r="212">
          <cell r="C212" t="str">
            <v>807-04</v>
          </cell>
          <cell r="D212">
            <v>2100000</v>
          </cell>
          <cell r="E212" t="str">
            <v>ISHMAEL</v>
          </cell>
        </row>
        <row r="213">
          <cell r="C213" t="str">
            <v>315-04</v>
          </cell>
          <cell r="D213">
            <v>1480000</v>
          </cell>
          <cell r="E213" t="str">
            <v>STURGEON</v>
          </cell>
        </row>
        <row r="214">
          <cell r="C214" t="str">
            <v>809-04</v>
          </cell>
          <cell r="D214">
            <v>1830000</v>
          </cell>
          <cell r="E214" t="str">
            <v>YORK</v>
          </cell>
        </row>
        <row r="215">
          <cell r="C215" t="str">
            <v>188-04</v>
          </cell>
          <cell r="D215">
            <v>2110000</v>
          </cell>
          <cell r="E215" t="str">
            <v>OUN</v>
          </cell>
        </row>
        <row r="216">
          <cell r="C216" t="str">
            <v>137-04</v>
          </cell>
          <cell r="D216">
            <v>1360000</v>
          </cell>
          <cell r="E216" t="str">
            <v>SANTIZO</v>
          </cell>
        </row>
        <row r="217">
          <cell r="C217" t="str">
            <v>187-04</v>
          </cell>
          <cell r="D217">
            <v>2110000</v>
          </cell>
          <cell r="E217" t="str">
            <v>OUN</v>
          </cell>
        </row>
        <row r="218">
          <cell r="C218" t="str">
            <v>811-04</v>
          </cell>
          <cell r="D218">
            <v>2100000</v>
          </cell>
          <cell r="E218" t="str">
            <v>ISHMAEL</v>
          </cell>
        </row>
        <row r="219">
          <cell r="C219" t="str">
            <v>814-04</v>
          </cell>
          <cell r="D219">
            <v>2100000</v>
          </cell>
          <cell r="E219" t="str">
            <v>ISHMAEL</v>
          </cell>
        </row>
        <row r="220">
          <cell r="C220" t="str">
            <v>813-04</v>
          </cell>
          <cell r="D220">
            <v>2100000</v>
          </cell>
          <cell r="E220" t="str">
            <v>ISHMAEL</v>
          </cell>
        </row>
        <row r="221">
          <cell r="C221" t="str">
            <v>136-04</v>
          </cell>
          <cell r="D221">
            <v>1760000</v>
          </cell>
          <cell r="E221" t="str">
            <v>STRICKLAND</v>
          </cell>
        </row>
        <row r="222">
          <cell r="C222" t="str">
            <v>177-04</v>
          </cell>
          <cell r="D222">
            <v>2040000</v>
          </cell>
          <cell r="E222" t="str">
            <v>MOSES</v>
          </cell>
        </row>
        <row r="223">
          <cell r="C223" t="str">
            <v>126-05</v>
          </cell>
          <cell r="D223">
            <v>1360000</v>
          </cell>
          <cell r="E223" t="str">
            <v>SANTIZO</v>
          </cell>
        </row>
        <row r="224">
          <cell r="C224" t="str">
            <v>181-04</v>
          </cell>
          <cell r="D224">
            <v>1540000</v>
          </cell>
          <cell r="E224" t="str">
            <v>HELVIE</v>
          </cell>
        </row>
        <row r="225">
          <cell r="C225" t="str">
            <v>223-04</v>
          </cell>
          <cell r="D225">
            <v>1290000</v>
          </cell>
          <cell r="E225" t="str">
            <v>COOLAHAN</v>
          </cell>
        </row>
        <row r="226">
          <cell r="C226" t="str">
            <v>184-04</v>
          </cell>
          <cell r="D226">
            <v>910000</v>
          </cell>
          <cell r="E226" t="str">
            <v>SUR</v>
          </cell>
        </row>
        <row r="227">
          <cell r="C227" t="str">
            <v>198-04</v>
          </cell>
          <cell r="D227">
            <v>910000</v>
          </cell>
          <cell r="E227" t="str">
            <v>SUR</v>
          </cell>
        </row>
        <row r="228">
          <cell r="C228" t="str">
            <v>844-04</v>
          </cell>
          <cell r="D228">
            <v>2000000</v>
          </cell>
          <cell r="E228" t="str">
            <v>STAMBAUGH</v>
          </cell>
        </row>
        <row r="229">
          <cell r="C229" t="str">
            <v>194-04</v>
          </cell>
          <cell r="D229">
            <v>1810000</v>
          </cell>
          <cell r="E229" t="str">
            <v>NEWELL</v>
          </cell>
        </row>
        <row r="230">
          <cell r="C230" t="str">
            <v>103-05</v>
          </cell>
          <cell r="D230">
            <v>1990000</v>
          </cell>
          <cell r="E230" t="str">
            <v>DAVIS</v>
          </cell>
        </row>
        <row r="231">
          <cell r="C231" t="str">
            <v>192-04</v>
          </cell>
          <cell r="D231">
            <v>2040000</v>
          </cell>
          <cell r="E231" t="str">
            <v>MOSES</v>
          </cell>
        </row>
        <row r="232">
          <cell r="C232" t="str">
            <v>901-05</v>
          </cell>
          <cell r="D232">
            <v>1760000</v>
          </cell>
          <cell r="E232" t="str">
            <v>STRICKLAND</v>
          </cell>
        </row>
        <row r="233">
          <cell r="C233" t="str">
            <v>812-04</v>
          </cell>
          <cell r="D233">
            <v>2100000</v>
          </cell>
          <cell r="E233" t="str">
            <v>ISHMAEL</v>
          </cell>
        </row>
        <row r="234">
          <cell r="C234" t="str">
            <v>141-04</v>
          </cell>
          <cell r="D234">
            <v>2010000</v>
          </cell>
          <cell r="E234" t="str">
            <v>MAELZER</v>
          </cell>
        </row>
        <row r="235">
          <cell r="C235" t="str">
            <v>102-05</v>
          </cell>
          <cell r="D235">
            <v>2010000</v>
          </cell>
          <cell r="E235" t="str">
            <v>MAELZER</v>
          </cell>
        </row>
        <row r="236">
          <cell r="C236" t="str">
            <v>140-04</v>
          </cell>
          <cell r="D236">
            <v>1110000</v>
          </cell>
          <cell r="E236" t="str">
            <v>STARKS</v>
          </cell>
        </row>
        <row r="237">
          <cell r="C237" t="str">
            <v>234-04</v>
          </cell>
          <cell r="D237">
            <v>1300000</v>
          </cell>
          <cell r="E237" t="str">
            <v>LEVIN</v>
          </cell>
        </row>
        <row r="238">
          <cell r="C238" t="str">
            <v>164-04</v>
          </cell>
          <cell r="D238">
            <v>2040000</v>
          </cell>
          <cell r="E238" t="str">
            <v>MOSES</v>
          </cell>
        </row>
        <row r="239">
          <cell r="C239" t="str">
            <v>224-04</v>
          </cell>
          <cell r="D239">
            <v>1290000</v>
          </cell>
          <cell r="E239" t="str">
            <v>COOLAHAN</v>
          </cell>
        </row>
        <row r="240">
          <cell r="C240" t="str">
            <v>191-04</v>
          </cell>
          <cell r="D240">
            <v>2040000</v>
          </cell>
          <cell r="E240" t="str">
            <v>MOSES</v>
          </cell>
        </row>
        <row r="241">
          <cell r="C241" t="str">
            <v>825-04</v>
          </cell>
          <cell r="D241">
            <v>2030000</v>
          </cell>
          <cell r="E241" t="str">
            <v>KILLION</v>
          </cell>
        </row>
        <row r="242">
          <cell r="C242" t="str">
            <v>220-04</v>
          </cell>
          <cell r="D242">
            <v>1480000</v>
          </cell>
          <cell r="E242" t="str">
            <v>STURGEON</v>
          </cell>
        </row>
        <row r="243">
          <cell r="C243" t="str">
            <v>183-04</v>
          </cell>
          <cell r="D243">
            <v>910000</v>
          </cell>
          <cell r="E243" t="str">
            <v>SUR</v>
          </cell>
        </row>
        <row r="244">
          <cell r="C244" t="str">
            <v>214-04</v>
          </cell>
          <cell r="D244">
            <v>1290000</v>
          </cell>
          <cell r="E244" t="str">
            <v>COOLAHAN</v>
          </cell>
        </row>
        <row r="245">
          <cell r="C245" t="str">
            <v>144-04</v>
          </cell>
          <cell r="D245">
            <v>930000</v>
          </cell>
          <cell r="E245" t="str">
            <v>CLARK</v>
          </cell>
        </row>
        <row r="246">
          <cell r="C246" t="str">
            <v>241-04</v>
          </cell>
          <cell r="D246">
            <v>1300000</v>
          </cell>
          <cell r="E246" t="str">
            <v>LEVIN</v>
          </cell>
        </row>
        <row r="247">
          <cell r="C247" t="str">
            <v>806-05</v>
          </cell>
          <cell r="D247">
            <v>1760000</v>
          </cell>
          <cell r="E247" t="str">
            <v>STRICKLAND</v>
          </cell>
        </row>
        <row r="248">
          <cell r="C248" t="str">
            <v>112-05</v>
          </cell>
          <cell r="D248">
            <v>1360000</v>
          </cell>
          <cell r="E248" t="str">
            <v>SANTIZO</v>
          </cell>
        </row>
        <row r="249">
          <cell r="C249" t="str">
            <v>804-05</v>
          </cell>
          <cell r="D249">
            <v>1830000</v>
          </cell>
          <cell r="E249" t="str">
            <v>YORK</v>
          </cell>
        </row>
        <row r="250">
          <cell r="C250" t="str">
            <v>138-04</v>
          </cell>
          <cell r="D250">
            <v>1360000</v>
          </cell>
          <cell r="E250" t="str">
            <v>SANTIZO</v>
          </cell>
        </row>
        <row r="251">
          <cell r="C251" t="str">
            <v>108-05</v>
          </cell>
          <cell r="D251">
            <v>1240000</v>
          </cell>
          <cell r="E251" t="str">
            <v>GRASTON</v>
          </cell>
        </row>
        <row r="252">
          <cell r="C252" t="str">
            <v>173-04</v>
          </cell>
          <cell r="D252">
            <v>2110000</v>
          </cell>
          <cell r="E252" t="str">
            <v>OUN</v>
          </cell>
        </row>
        <row r="253">
          <cell r="C253" t="str">
            <v>235-04</v>
          </cell>
          <cell r="D253">
            <v>1480000</v>
          </cell>
          <cell r="E253" t="str">
            <v>STURGEON</v>
          </cell>
        </row>
        <row r="254">
          <cell r="C254" t="str">
            <v>820-04</v>
          </cell>
          <cell r="D254">
            <v>2100000</v>
          </cell>
          <cell r="E254" t="str">
            <v>ISHMAEL</v>
          </cell>
        </row>
        <row r="255">
          <cell r="C255" t="str">
            <v>210-04</v>
          </cell>
          <cell r="D255">
            <v>2140000</v>
          </cell>
          <cell r="E255" t="str">
            <v>ROBINSON</v>
          </cell>
        </row>
        <row r="256">
          <cell r="C256" t="str">
            <v>168-04</v>
          </cell>
          <cell r="D256">
            <v>1540000</v>
          </cell>
          <cell r="E256" t="str">
            <v>HELVIE</v>
          </cell>
        </row>
        <row r="257">
          <cell r="C257" t="str">
            <v>201-04</v>
          </cell>
          <cell r="D257">
            <v>2110000</v>
          </cell>
          <cell r="E257" t="str">
            <v>OUN</v>
          </cell>
        </row>
        <row r="258">
          <cell r="C258" t="str">
            <v>822-04</v>
          </cell>
          <cell r="D258">
            <v>2030000</v>
          </cell>
          <cell r="E258" t="str">
            <v>KILLION</v>
          </cell>
        </row>
        <row r="259">
          <cell r="C259" t="str">
            <v>197-04</v>
          </cell>
          <cell r="D259">
            <v>910000</v>
          </cell>
          <cell r="E259" t="str">
            <v>SUR</v>
          </cell>
        </row>
        <row r="260">
          <cell r="C260" t="str">
            <v>101-05</v>
          </cell>
          <cell r="D260">
            <v>2010000</v>
          </cell>
          <cell r="E260" t="str">
            <v>MAELZER</v>
          </cell>
        </row>
        <row r="261">
          <cell r="C261" t="str">
            <v>823-04</v>
          </cell>
          <cell r="D261">
            <v>2030000</v>
          </cell>
          <cell r="E261" t="str">
            <v>KILLION</v>
          </cell>
        </row>
        <row r="262">
          <cell r="C262" t="str">
            <v>104-05</v>
          </cell>
          <cell r="D262">
            <v>1990000</v>
          </cell>
          <cell r="E262" t="str">
            <v>DAVIS</v>
          </cell>
        </row>
        <row r="263">
          <cell r="C263" t="str">
            <v>135-05</v>
          </cell>
          <cell r="D263">
            <v>1240000</v>
          </cell>
          <cell r="E263" t="str">
            <v>GRASTON</v>
          </cell>
        </row>
        <row r="264">
          <cell r="C264" t="str">
            <v>123-05</v>
          </cell>
          <cell r="D264">
            <v>2100000</v>
          </cell>
          <cell r="E264" t="str">
            <v>ISHMAEL</v>
          </cell>
        </row>
        <row r="265">
          <cell r="C265" t="str">
            <v>118-05</v>
          </cell>
          <cell r="D265">
            <v>1990000</v>
          </cell>
          <cell r="E265" t="str">
            <v>DAVIS</v>
          </cell>
        </row>
        <row r="266">
          <cell r="C266" t="str">
            <v>175-04</v>
          </cell>
          <cell r="D266">
            <v>2020000</v>
          </cell>
          <cell r="E266" t="str">
            <v>SHOOK</v>
          </cell>
        </row>
        <row r="267">
          <cell r="C267" t="str">
            <v>302-05</v>
          </cell>
          <cell r="D267">
            <v>2010000</v>
          </cell>
          <cell r="E267" t="str">
            <v>MAELZER</v>
          </cell>
        </row>
        <row r="268">
          <cell r="C268" t="str">
            <v>179-04</v>
          </cell>
          <cell r="D268">
            <v>1810000</v>
          </cell>
          <cell r="E268" t="str">
            <v>NEWELL</v>
          </cell>
        </row>
        <row r="269">
          <cell r="C269" t="str">
            <v>238-04</v>
          </cell>
          <cell r="D269">
            <v>2140000</v>
          </cell>
          <cell r="E269" t="str">
            <v>ROBINSON</v>
          </cell>
        </row>
        <row r="270">
          <cell r="C270" t="str">
            <v>824-04</v>
          </cell>
          <cell r="D270">
            <v>2030000</v>
          </cell>
          <cell r="E270" t="str">
            <v>KILLION</v>
          </cell>
        </row>
        <row r="271">
          <cell r="C271" t="str">
            <v>222-04</v>
          </cell>
          <cell r="D271">
            <v>2140000</v>
          </cell>
          <cell r="E271" t="str">
            <v>ROBINSON</v>
          </cell>
        </row>
        <row r="272">
          <cell r="C272" t="str">
            <v>153-04</v>
          </cell>
          <cell r="D272">
            <v>1110000</v>
          </cell>
          <cell r="E272" t="str">
            <v>STARKS</v>
          </cell>
        </row>
        <row r="273">
          <cell r="C273" t="str">
            <v>214-04</v>
          </cell>
          <cell r="D273">
            <v>1290000</v>
          </cell>
          <cell r="E273" t="str">
            <v>COOLAHAN</v>
          </cell>
        </row>
        <row r="274">
          <cell r="C274" t="str">
            <v>162-04</v>
          </cell>
          <cell r="D274">
            <v>2020000</v>
          </cell>
          <cell r="E274" t="str">
            <v>SHOOK</v>
          </cell>
        </row>
        <row r="275">
          <cell r="C275" t="str">
            <v>213-04</v>
          </cell>
          <cell r="D275">
            <v>1290000</v>
          </cell>
          <cell r="E275" t="str">
            <v>COOLAHAN</v>
          </cell>
        </row>
        <row r="276">
          <cell r="C276" t="str">
            <v>186-04</v>
          </cell>
          <cell r="D276">
            <v>2150000</v>
          </cell>
          <cell r="E276" t="str">
            <v>SWANSON</v>
          </cell>
        </row>
        <row r="277">
          <cell r="C277" t="str">
            <v>201-04</v>
          </cell>
          <cell r="D277">
            <v>2110000</v>
          </cell>
          <cell r="E277" t="str">
            <v>OUN</v>
          </cell>
        </row>
        <row r="278">
          <cell r="C278" t="str">
            <v>196-04</v>
          </cell>
          <cell r="D278">
            <v>1540000</v>
          </cell>
          <cell r="E278" t="str">
            <v>HELVIE</v>
          </cell>
        </row>
        <row r="279">
          <cell r="C279" t="str">
            <v>827-04</v>
          </cell>
          <cell r="D279">
            <v>2090000</v>
          </cell>
          <cell r="E279" t="str">
            <v>HAITHCOX</v>
          </cell>
        </row>
        <row r="280">
          <cell r="C280" t="str">
            <v>836-04</v>
          </cell>
          <cell r="D280">
            <v>2090000</v>
          </cell>
          <cell r="E280" t="str">
            <v>HAITHCOX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101-05</v>
          </cell>
          <cell r="B13">
            <v>4044</v>
          </cell>
          <cell r="C13" t="str">
            <v>DE.1.0.7.0</v>
          </cell>
          <cell r="D13" t="str">
            <v>204:37261</v>
          </cell>
          <cell r="E13">
            <v>42587.143831018519</v>
          </cell>
          <cell r="F13">
            <v>42587.144780092596</v>
          </cell>
          <cell r="G13">
            <v>1</v>
          </cell>
          <cell r="H13" t="str">
            <v>204:43527</v>
          </cell>
          <cell r="I13">
            <v>42587.146458333336</v>
          </cell>
          <cell r="J13">
            <v>1</v>
          </cell>
          <cell r="K13" t="str">
            <v>4043/4044</v>
          </cell>
          <cell r="L13" t="str">
            <v>MAELZER</v>
          </cell>
          <cell r="M13">
            <v>1.6782407401478849E-3</v>
          </cell>
          <cell r="P13">
            <v>2.4166666658129543</v>
          </cell>
          <cell r="R13" t="str">
            <v>Wayside messaging virtual machine failure</v>
          </cell>
          <cell r="S13">
            <v>8.3333333333333329E-2</v>
          </cell>
          <cell r="T13" t="str">
            <v>NorthBound</v>
          </cell>
          <cell r="U13">
            <v>1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" t="str">
            <v>Y</v>
          </cell>
          <cell r="X13" t="e">
            <v>#VALUE!</v>
          </cell>
          <cell r="Y13">
            <v>3.7261000000000002</v>
          </cell>
          <cell r="Z13">
            <v>4.3526999999999996</v>
          </cell>
          <cell r="AA13">
            <v>0.62659999999999938</v>
          </cell>
          <cell r="AB13">
            <v>20617</v>
          </cell>
          <cell r="AC13" t="str">
            <v>SIGNAL</v>
          </cell>
          <cell r="AD13" t="str">
            <v>0101-05</v>
          </cell>
          <cell r="AE1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4">
          <cell r="A14" t="str">
            <v>101-05</v>
          </cell>
          <cell r="B14">
            <v>4044</v>
          </cell>
          <cell r="C14" t="str">
            <v>DE.1.0.7.0</v>
          </cell>
          <cell r="D14" t="str">
            <v>204:734</v>
          </cell>
          <cell r="E14">
            <v>42587.132430555554</v>
          </cell>
          <cell r="F14">
            <v>42587.133379629631</v>
          </cell>
          <cell r="G14">
            <v>1</v>
          </cell>
          <cell r="H14" t="str">
            <v>204:20575</v>
          </cell>
          <cell r="I14">
            <v>42587.141041666669</v>
          </cell>
          <cell r="J14">
            <v>1</v>
          </cell>
          <cell r="K14" t="str">
            <v>4043/4044</v>
          </cell>
          <cell r="L14" t="str">
            <v>MAELZER</v>
          </cell>
          <cell r="M14">
            <v>7.662037038244307E-3</v>
          </cell>
          <cell r="S14">
            <v>0</v>
          </cell>
          <cell r="T14" t="str">
            <v>NorthBound</v>
          </cell>
          <cell r="U14">
            <v>0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https://search-rtdc-monitor-bjffxe2xuh6vdkpspy63sjmuny.us-east-1.es.amazonaws.com/_plugin/kibana/#/discover/Steve-Slow-Train-Analysis-(2080s-and-2083s)?_g=(refreshInterval:(display:Off,section:0,value:0),time:(from:'2016-08-05 02:10:42-0600',mode:absolute,to:'2016-08-05 04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" t="str">
            <v>Y</v>
          </cell>
          <cell r="X14">
            <v>0</v>
          </cell>
          <cell r="Y14">
            <v>7.3400000000000007E-2</v>
          </cell>
          <cell r="Z14">
            <v>2.0575000000000001</v>
          </cell>
          <cell r="AA14">
            <v>1.9841000000000002</v>
          </cell>
          <cell r="AB14">
            <v>20617</v>
          </cell>
          <cell r="AC14" t="str">
            <v>SIGNAL</v>
          </cell>
          <cell r="AD14" t="str">
            <v>0101-05</v>
          </cell>
          <cell r="AE14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5">
          <cell r="A15" t="str">
            <v>102-05</v>
          </cell>
          <cell r="B15">
            <v>4026</v>
          </cell>
          <cell r="C15" t="str">
            <v>DE.1.0.7.0</v>
          </cell>
          <cell r="D15" t="str">
            <v>204:127793</v>
          </cell>
          <cell r="E15">
            <v>42587.18681712963</v>
          </cell>
          <cell r="F15">
            <v>42587.187824074077</v>
          </cell>
          <cell r="G15">
            <v>1</v>
          </cell>
          <cell r="H15" t="str">
            <v>204:127530</v>
          </cell>
          <cell r="I15">
            <v>42587.188703703701</v>
          </cell>
          <cell r="J15">
            <v>1</v>
          </cell>
          <cell r="K15" t="str">
            <v>4025/4026</v>
          </cell>
          <cell r="L15" t="str">
            <v>MAELZER</v>
          </cell>
          <cell r="M15">
            <v>8.7962962425081059E-4</v>
          </cell>
          <cell r="P15">
            <v>1.2666666589211673</v>
          </cell>
          <cell r="R15" t="str">
            <v>Wayside messaging virtual machine failure</v>
          </cell>
          <cell r="S15">
            <v>0</v>
          </cell>
          <cell r="T15" t="str">
            <v>Southbound</v>
          </cell>
          <cell r="U15">
            <v>0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" t="str">
            <v>Y</v>
          </cell>
          <cell r="X15">
            <v>1</v>
          </cell>
          <cell r="Y15">
            <v>12.779299999999999</v>
          </cell>
          <cell r="Z15">
            <v>12.753</v>
          </cell>
          <cell r="AA15">
            <v>2.6299999999999102E-2</v>
          </cell>
          <cell r="AB15">
            <v>127587</v>
          </cell>
          <cell r="AC15" t="str">
            <v>SIGNAL</v>
          </cell>
          <cell r="AD15" t="str">
            <v>0102-05</v>
          </cell>
          <cell r="AE15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6">
          <cell r="A16" t="str">
            <v>102-05</v>
          </cell>
          <cell r="B16">
            <v>4026</v>
          </cell>
          <cell r="C16" t="str">
            <v>DE.1.0.7.0</v>
          </cell>
          <cell r="D16" t="str">
            <v>204:232690</v>
          </cell>
          <cell r="E16">
            <v>42587.171226851853</v>
          </cell>
          <cell r="F16">
            <v>42587.172152777777</v>
          </cell>
          <cell r="G16">
            <v>1</v>
          </cell>
          <cell r="H16" t="str">
            <v>204:219972</v>
          </cell>
          <cell r="I16">
            <v>42587.178680555553</v>
          </cell>
          <cell r="J16">
            <v>0</v>
          </cell>
          <cell r="K16" t="str">
            <v>4025/4026</v>
          </cell>
          <cell r="L16" t="str">
            <v>MAELZER</v>
          </cell>
          <cell r="M16">
            <v>6.5277777757728472E-3</v>
          </cell>
          <cell r="S16">
            <v>0</v>
          </cell>
          <cell r="T16" t="str">
            <v>Southbound</v>
          </cell>
          <cell r="U16">
            <v>0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https://search-rtdc-monitor-bjffxe2xuh6vdkpspy63sjmuny.us-east-1.es.amazonaws.com/_plugin/kibana/#/discover/Steve-Slow-Train-Analysis-(2080s-and-2083s)?_g=(refreshInterval:(display:Off,section:0,value:0),time:(from:'2016-08-05 03:06:34-0600',mode:absolute,to:'2016-08-05 05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" t="str">
            <v>Y</v>
          </cell>
          <cell r="X16">
            <v>0</v>
          </cell>
          <cell r="Y16">
            <v>23.268999999999998</v>
          </cell>
          <cell r="Z16">
            <v>21.997199999999999</v>
          </cell>
          <cell r="AA16">
            <v>1.2717999999999989</v>
          </cell>
          <cell r="AB16">
            <v>127587</v>
          </cell>
          <cell r="AC16" t="str">
            <v>SIGNAL</v>
          </cell>
          <cell r="AD16" t="str">
            <v>0102-05</v>
          </cell>
          <cell r="AE16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7">
          <cell r="A17" t="str">
            <v>103-05</v>
          </cell>
          <cell r="B17">
            <v>4009</v>
          </cell>
          <cell r="C17" t="str">
            <v>DE.1.0.7.0</v>
          </cell>
          <cell r="D17" t="str">
            <v>204:64787</v>
          </cell>
          <cell r="E17">
            <v>42587.169571759259</v>
          </cell>
          <cell r="F17">
            <v>42587.170393518521</v>
          </cell>
          <cell r="G17">
            <v>1</v>
          </cell>
          <cell r="H17" t="str">
            <v>204:101568</v>
          </cell>
          <cell r="I17">
            <v>42587.178854166668</v>
          </cell>
          <cell r="J17">
            <v>1</v>
          </cell>
          <cell r="K17" t="str">
            <v>4009/4010</v>
          </cell>
          <cell r="L17" t="str">
            <v>DAVIS</v>
          </cell>
          <cell r="M17">
            <v>8.4606481468654238E-3</v>
          </cell>
          <cell r="P17">
            <v>12.18333333148621</v>
          </cell>
          <cell r="R17" t="str">
            <v>Wayside messaging virtual machine failure</v>
          </cell>
          <cell r="S17">
            <v>8.3333333333333329E-2</v>
          </cell>
          <cell r="T17" t="str">
            <v>NorthBound</v>
          </cell>
          <cell r="U17">
            <v>1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7" t="str">
            <v>Y</v>
          </cell>
          <cell r="X17">
            <v>1</v>
          </cell>
          <cell r="Y17">
            <v>6.4786999999999999</v>
          </cell>
          <cell r="Z17">
            <v>10.1568</v>
          </cell>
          <cell r="AA17">
            <v>3.6781000000000006</v>
          </cell>
          <cell r="AB17">
            <v>63995</v>
          </cell>
          <cell r="AC17" t="str">
            <v>SIGNAL</v>
          </cell>
          <cell r="AD17" t="str">
            <v>0103-05</v>
          </cell>
          <cell r="AE1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8">
          <cell r="A18" t="str">
            <v>103-05</v>
          </cell>
          <cell r="B18">
            <v>4009</v>
          </cell>
          <cell r="C18" t="str">
            <v>DE.1.0.7.0</v>
          </cell>
          <cell r="D18" t="str">
            <v>204:761</v>
          </cell>
          <cell r="E18">
            <v>42587.157222222224</v>
          </cell>
          <cell r="F18">
            <v>42587.158275462964</v>
          </cell>
          <cell r="G18">
            <v>1</v>
          </cell>
          <cell r="H18" t="str">
            <v>204:19318</v>
          </cell>
          <cell r="I18">
            <v>42587.163483796299</v>
          </cell>
          <cell r="J18">
            <v>0</v>
          </cell>
          <cell r="K18" t="str">
            <v>4009/4010</v>
          </cell>
          <cell r="L18" t="str">
            <v>DAVIS</v>
          </cell>
          <cell r="M18">
            <v>5.2083333357586525E-3</v>
          </cell>
          <cell r="S18">
            <v>0</v>
          </cell>
          <cell r="T18" t="str">
            <v>NorthBound</v>
          </cell>
          <cell r="U18">
            <v>0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https://search-rtdc-monitor-bjffxe2xuh6vdkpspy63sjmuny.us-east-1.es.amazonaws.com/_plugin/kibana/#/discover/Steve-Slow-Train-Analysis-(2080s-and-2083s)?_g=(refreshInterval:(display:Off,section:0,value:0),time:(from:'2016-08-05 02:46:24-0600',mode:absolute,to:'2016-08-05 04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8" t="str">
            <v>Y</v>
          </cell>
          <cell r="X18">
            <v>0</v>
          </cell>
          <cell r="Y18">
            <v>7.6100000000000001E-2</v>
          </cell>
          <cell r="Z18">
            <v>1.9318</v>
          </cell>
          <cell r="AA18">
            <v>1.8556999999999999</v>
          </cell>
          <cell r="AB18">
            <v>63995</v>
          </cell>
          <cell r="AC18" t="str">
            <v>SIGNAL</v>
          </cell>
          <cell r="AD18" t="str">
            <v>0103-05</v>
          </cell>
          <cell r="AE18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9">
          <cell r="A19" t="str">
            <v>104-05</v>
          </cell>
          <cell r="B19">
            <v>4030</v>
          </cell>
          <cell r="C19" t="str">
            <v>DE.1.0.7.0</v>
          </cell>
          <cell r="D19" t="str">
            <v>204:232656</v>
          </cell>
          <cell r="E19">
            <v>42587.195844907408</v>
          </cell>
          <cell r="F19">
            <v>42587.196666666663</v>
          </cell>
          <cell r="G19">
            <v>1</v>
          </cell>
          <cell r="H19" t="str">
            <v>204:222703</v>
          </cell>
          <cell r="I19">
            <v>42587.199861111112</v>
          </cell>
          <cell r="J19">
            <v>0</v>
          </cell>
          <cell r="K19" t="str">
            <v>4029/4030</v>
          </cell>
          <cell r="L19" t="str">
            <v>DAVIS</v>
          </cell>
          <cell r="M19">
            <v>3.1944444490363821E-3</v>
          </cell>
          <cell r="P19">
            <v>4.6000000066123903</v>
          </cell>
          <cell r="R19" t="str">
            <v>Wayside messaging virtual machine failure</v>
          </cell>
          <cell r="S19">
            <v>0</v>
          </cell>
          <cell r="T19" t="str">
            <v>Southbound</v>
          </cell>
          <cell r="U19">
            <v>0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https://search-rtdc-monitor-bjffxe2xuh6vdkpspy63sjmuny.us-east-1.es.amazonaws.com/_plugin/kibana/#/discover/Steve-Slow-Train-Analysis-(2080s-and-2083s)?_g=(refreshInterval:(display:Off,section:0,value:0),time:(from:'2016-08-05 03:42:01-0600',mode:absolute,to:'2016-08-05 05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" t="str">
            <v>Y</v>
          </cell>
          <cell r="X19">
            <v>1</v>
          </cell>
          <cell r="Y19">
            <v>23.265599999999999</v>
          </cell>
          <cell r="Z19">
            <v>22.270299999999999</v>
          </cell>
          <cell r="AA19">
            <v>0.9953000000000003</v>
          </cell>
          <cell r="AB19" t="e">
            <v>#N/A</v>
          </cell>
          <cell r="AC19" t="e">
            <v>#N/A</v>
          </cell>
          <cell r="AD19" t="str">
            <v>0104-05</v>
          </cell>
          <cell r="AE19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20">
          <cell r="A20" t="str">
            <v>105-05</v>
          </cell>
          <cell r="B20">
            <v>4020</v>
          </cell>
          <cell r="C20" t="str">
            <v>DE.1.0.7.0</v>
          </cell>
          <cell r="D20" t="str">
            <v>204:64787</v>
          </cell>
          <cell r="E20">
            <v>42587.186805555553</v>
          </cell>
          <cell r="F20">
            <v>42587.1874537037</v>
          </cell>
          <cell r="G20">
            <v>0</v>
          </cell>
          <cell r="H20" t="str">
            <v>204:69808</v>
          </cell>
          <cell r="I20">
            <v>42587.189143518517</v>
          </cell>
          <cell r="J20">
            <v>0</v>
          </cell>
          <cell r="K20" t="str">
            <v>4019/4020</v>
          </cell>
          <cell r="L20" t="str">
            <v>MALAVE</v>
          </cell>
          <cell r="M20">
            <v>1.6898148169275373E-3</v>
          </cell>
          <cell r="P20">
            <v>2.4333333363756537</v>
          </cell>
          <cell r="R20" t="str">
            <v>Wayside messaging virtual machine failure</v>
          </cell>
          <cell r="S20">
            <v>0</v>
          </cell>
          <cell r="T20" t="str">
            <v>NorthBound</v>
          </cell>
          <cell r="U20">
            <v>0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https://search-rtdc-monitor-bjffxe2xuh6vdkpspy63sjmuny.us-east-1.es.amazonaws.com/_plugin/kibana/#/discover/Steve-Slow-Train-Analysis-(2080s-and-2083s)?_g=(refreshInterval:(display:Off,section:0,value:0),time:(from:'2016-08-05 03:29:00-0600',mode:absolute,to:'2016-08-05 05:32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" t="str">
            <v>Y</v>
          </cell>
          <cell r="X20">
            <v>1</v>
          </cell>
          <cell r="Y20">
            <v>6.4786999999999999</v>
          </cell>
          <cell r="Z20">
            <v>6.9808000000000003</v>
          </cell>
          <cell r="AA20">
            <v>0.50210000000000043</v>
          </cell>
          <cell r="AB20" t="e">
            <v>#N/A</v>
          </cell>
          <cell r="AC20" t="e">
            <v>#N/A</v>
          </cell>
          <cell r="AD20" t="str">
            <v>0105-05</v>
          </cell>
          <cell r="AE20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21">
          <cell r="A21" t="str">
            <v>105-05</v>
          </cell>
          <cell r="B21">
            <v>4020</v>
          </cell>
          <cell r="C21" t="str">
            <v>DE.1.0.7.0</v>
          </cell>
          <cell r="D21" t="str">
            <v>204:710</v>
          </cell>
          <cell r="E21">
            <v>42587.176319444443</v>
          </cell>
          <cell r="F21">
            <v>42587.177361111113</v>
          </cell>
          <cell r="G21">
            <v>1</v>
          </cell>
          <cell r="H21" t="str">
            <v>204:19204</v>
          </cell>
          <cell r="I21">
            <v>42587.180613425924</v>
          </cell>
          <cell r="J21">
            <v>0</v>
          </cell>
          <cell r="K21" t="str">
            <v>4019/4020</v>
          </cell>
          <cell r="L21" t="str">
            <v>MALAVE</v>
          </cell>
          <cell r="M21">
            <v>3.2523148111067712E-3</v>
          </cell>
          <cell r="S21">
            <v>0</v>
          </cell>
          <cell r="T21" t="str">
            <v>NorthBound</v>
          </cell>
          <cell r="U21">
            <v>0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https://search-rtdc-monitor-bjffxe2xuh6vdkpspy63sjmuny.us-east-1.es.amazonaws.com/_plugin/kibana/#/discover/Steve-Slow-Train-Analysis-(2080s-and-2083s)?_g=(refreshInterval:(display:Off,section:0,value:0),time:(from:'2016-08-05 03:13:54-0600',mode:absolute,to:'2016-08-05 05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" t="str">
            <v>Y</v>
          </cell>
          <cell r="X21">
            <v>0</v>
          </cell>
          <cell r="Y21">
            <v>7.0999999999999994E-2</v>
          </cell>
          <cell r="Z21">
            <v>1.9204000000000001</v>
          </cell>
          <cell r="AA21">
            <v>1.8494000000000002</v>
          </cell>
          <cell r="AB21" t="e">
            <v>#N/A</v>
          </cell>
          <cell r="AC21" t="e">
            <v>#N/A</v>
          </cell>
          <cell r="AD21" t="str">
            <v>0105-05</v>
          </cell>
          <cell r="AE2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22">
          <cell r="A22" t="str">
            <v>106-05</v>
          </cell>
          <cell r="B22">
            <v>4032</v>
          </cell>
          <cell r="C22" t="str">
            <v>DE.1.0.7.0</v>
          </cell>
          <cell r="D22" t="str">
            <v>204:232641</v>
          </cell>
          <cell r="E22">
            <v>42587.215104166666</v>
          </cell>
          <cell r="F22">
            <v>42587.216192129628</v>
          </cell>
          <cell r="G22">
            <v>1</v>
          </cell>
          <cell r="H22" t="str">
            <v>204:225004</v>
          </cell>
          <cell r="I22">
            <v>42587.217685185184</v>
          </cell>
          <cell r="J22">
            <v>0</v>
          </cell>
          <cell r="K22" t="str">
            <v>4031/4032</v>
          </cell>
          <cell r="L22" t="str">
            <v>MALAVE</v>
          </cell>
          <cell r="M22">
            <v>1.4930555553291924E-3</v>
          </cell>
          <cell r="P22">
            <v>2.1499999996740371</v>
          </cell>
          <cell r="R22" t="str">
            <v>Wayside messaging virtual machine failure</v>
          </cell>
          <cell r="S22">
            <v>0</v>
          </cell>
          <cell r="T22" t="str">
            <v>Southbound</v>
          </cell>
          <cell r="U22">
            <v>0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https://search-rtdc-monitor-bjffxe2xuh6vdkpspy63sjmuny.us-east-1.es.amazonaws.com/_plugin/kibana/#/discover/Steve-Slow-Train-Analysis-(2080s-and-2083s)?_g=(refreshInterval:(display:Off,section:0,value:0),time:(from:'2016-08-05 04:09:45-0600',mode:absolute,to:'2016-08-05 06:13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2" t="str">
            <v>Y</v>
          </cell>
          <cell r="X22">
            <v>1</v>
          </cell>
          <cell r="Y22">
            <v>23.264099999999999</v>
          </cell>
          <cell r="Z22">
            <v>22.500399999999999</v>
          </cell>
          <cell r="AA22">
            <v>0.76370000000000005</v>
          </cell>
          <cell r="AB22" t="e">
            <v>#N/A</v>
          </cell>
          <cell r="AC22" t="e">
            <v>#N/A</v>
          </cell>
          <cell r="AD22" t="str">
            <v>0106-05</v>
          </cell>
          <cell r="AE22" t="str">
            <v>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 &amp; 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</v>
          </cell>
        </row>
        <row r="23">
          <cell r="A23" t="str">
            <v>107-05</v>
          </cell>
          <cell r="B23">
            <v>4038</v>
          </cell>
          <cell r="C23" t="str">
            <v>DE.1.0.7.0</v>
          </cell>
          <cell r="D23" t="str">
            <v>204:458</v>
          </cell>
          <cell r="E23">
            <v>42587.184247685182</v>
          </cell>
          <cell r="F23">
            <v>42587.185254629629</v>
          </cell>
          <cell r="G23">
            <v>1</v>
          </cell>
          <cell r="H23" t="str">
            <v>204:19133</v>
          </cell>
          <cell r="I23">
            <v>42587.190740740742</v>
          </cell>
          <cell r="J23">
            <v>0</v>
          </cell>
          <cell r="K23" t="str">
            <v>4037/4038</v>
          </cell>
          <cell r="L23" t="str">
            <v>GRASTON</v>
          </cell>
          <cell r="M23">
            <v>5.4861111129866913E-3</v>
          </cell>
          <cell r="P23">
            <v>7.9000000027008355</v>
          </cell>
          <cell r="R23" t="str">
            <v>Wayside messaging virtual machine failure</v>
          </cell>
          <cell r="S23">
            <v>0</v>
          </cell>
          <cell r="T23" t="str">
            <v>NorthBound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https://search-rtdc-monitor-bjffxe2xuh6vdkpspy63sjmuny.us-east-1.es.amazonaws.com/_plugin/kibana/#/discover/Steve-Slow-Train-Analysis-(2080s-and-2083s)?_g=(refreshInterval:(display:Off,section:0,value:0),time:(from:'2016-08-05 03:25:19-0600',mode:absolute,to:'2016-08-05 05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3" t="str">
            <v>Y</v>
          </cell>
          <cell r="X23">
            <v>1</v>
          </cell>
          <cell r="Y23">
            <v>4.58E-2</v>
          </cell>
          <cell r="Z23">
            <v>1.9133</v>
          </cell>
          <cell r="AA23">
            <v>1.8674999999999999</v>
          </cell>
          <cell r="AB23" t="e">
            <v>#N/A</v>
          </cell>
          <cell r="AC23" t="e">
            <v>#N/A</v>
          </cell>
          <cell r="AD23" t="str">
            <v>0107-05</v>
          </cell>
          <cell r="AE2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24">
          <cell r="A24" t="str">
            <v>108-05</v>
          </cell>
          <cell r="B24">
            <v>4037</v>
          </cell>
          <cell r="C24" t="str">
            <v>DE.1.0.7.0</v>
          </cell>
          <cell r="D24" t="str">
            <v>204:232977</v>
          </cell>
          <cell r="E24">
            <v>42587.223773148151</v>
          </cell>
          <cell r="F24">
            <v>42587.224849537037</v>
          </cell>
          <cell r="G24">
            <v>1</v>
          </cell>
          <cell r="H24" t="str">
            <v>204:231608</v>
          </cell>
          <cell r="I24">
            <v>42587.227280092593</v>
          </cell>
          <cell r="J24">
            <v>0</v>
          </cell>
          <cell r="K24" t="str">
            <v>4037/4038</v>
          </cell>
          <cell r="L24" t="str">
            <v>GRASTON</v>
          </cell>
          <cell r="M24">
            <v>2.4305555562023073E-3</v>
          </cell>
          <cell r="P24">
            <v>3.5000000009313226</v>
          </cell>
          <cell r="R24" t="str">
            <v>Wayside messaging virtual machine failure</v>
          </cell>
          <cell r="S24">
            <v>0</v>
          </cell>
          <cell r="T24" t="str">
            <v>Southbound</v>
          </cell>
          <cell r="U24">
            <v>0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https://search-rtdc-monitor-bjffxe2xuh6vdkpspy63sjmuny.us-east-1.es.amazonaws.com/_plugin/kibana/#/discover/Steve-Slow-Train-Analysis-(2080s-and-2083s)?_g=(refreshInterval:(display:Off,section:0,value:0),time:(from:'2016-08-05 04:22:14-0600',mode:absolute,to:'2016-08-05 06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4" t="str">
            <v>Y</v>
          </cell>
          <cell r="X24">
            <v>1</v>
          </cell>
          <cell r="Y24">
            <v>23.297699999999999</v>
          </cell>
          <cell r="Z24">
            <v>23.160799999999998</v>
          </cell>
          <cell r="AA24">
            <v>0.13690000000000069</v>
          </cell>
          <cell r="AB24" t="e">
            <v>#N/A</v>
          </cell>
          <cell r="AC24" t="e">
            <v>#N/A</v>
          </cell>
          <cell r="AD24" t="str">
            <v>0108-05</v>
          </cell>
          <cell r="AE2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25">
          <cell r="A25" t="str">
            <v>109-05</v>
          </cell>
          <cell r="B25">
            <v>4027</v>
          </cell>
          <cell r="C25" t="str">
            <v>DE.1.0.7.0</v>
          </cell>
          <cell r="D25" t="str">
            <v>204:462</v>
          </cell>
          <cell r="E25">
            <v>42587.192662037036</v>
          </cell>
          <cell r="F25">
            <v>42587.193657407406</v>
          </cell>
          <cell r="G25">
            <v>1</v>
          </cell>
          <cell r="H25" t="str">
            <v>204:19122</v>
          </cell>
          <cell r="I25">
            <v>42587.20207175926</v>
          </cell>
          <cell r="J25">
            <v>0</v>
          </cell>
          <cell r="K25" t="str">
            <v>4027/4028</v>
          </cell>
          <cell r="L25" t="str">
            <v>ISHMAEL</v>
          </cell>
          <cell r="M25">
            <v>8.4143518542987294E-3</v>
          </cell>
          <cell r="P25">
            <v>12.11666667019017</v>
          </cell>
          <cell r="R25" t="str">
            <v>Wayside messaging virtual machine failure</v>
          </cell>
          <cell r="S25">
            <v>0</v>
          </cell>
          <cell r="T25" t="str">
            <v>NorthBound</v>
          </cell>
          <cell r="U25">
            <v>0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https://search-rtdc-monitor-bjffxe2xuh6vdkpspy63sjmuny.us-east-1.es.amazonaws.com/_plugin/kibana/#/discover/Steve-Slow-Train-Analysis-(2080s-and-2083s)?_g=(refreshInterval:(display:Off,section:0,value:0),time:(from:'2016-08-05 03:37:26-0600',mode:absolute,to:'2016-08-05 05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5" t="str">
            <v>Y</v>
          </cell>
          <cell r="X25">
            <v>1</v>
          </cell>
          <cell r="Y25">
            <v>4.6199999999999998E-2</v>
          </cell>
          <cell r="Z25">
            <v>1.9121999999999999</v>
          </cell>
          <cell r="AA25">
            <v>1.8659999999999999</v>
          </cell>
          <cell r="AB25" t="e">
            <v>#N/A</v>
          </cell>
          <cell r="AC25" t="e">
            <v>#N/A</v>
          </cell>
          <cell r="AD25" t="str">
            <v>0109-05</v>
          </cell>
          <cell r="AE2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26">
          <cell r="A26" t="str">
            <v>110-05</v>
          </cell>
          <cell r="B26" t="str">
            <v>-</v>
          </cell>
          <cell r="C26" t="str">
            <v>-</v>
          </cell>
          <cell r="D26" t="str">
            <v>-</v>
          </cell>
          <cell r="E26" t="str">
            <v>-</v>
          </cell>
          <cell r="F26" t="str">
            <v>-</v>
          </cell>
          <cell r="G26" t="str">
            <v>-</v>
          </cell>
          <cell r="H26" t="str">
            <v>-</v>
          </cell>
          <cell r="I26" t="str">
            <v>-</v>
          </cell>
          <cell r="J26" t="str">
            <v>-</v>
          </cell>
          <cell r="K26" t="e">
            <v>#VALUE!</v>
          </cell>
          <cell r="L26" t="str">
            <v>ISHMAEL</v>
          </cell>
          <cell r="M26" t="e">
            <v>#VALUE!</v>
          </cell>
          <cell r="P26">
            <v>1</v>
          </cell>
          <cell r="R26" t="str">
            <v>Wayside messaging virtual machine failure</v>
          </cell>
          <cell r="S26">
            <v>0</v>
          </cell>
          <cell r="T26" t="str">
            <v>Southbound</v>
          </cell>
          <cell r="U26">
            <v>0</v>
          </cell>
          <cell r="V26" t="e">
            <v>#VALUE!</v>
          </cell>
          <cell r="W26" t="e">
            <v>#VALUE!</v>
          </cell>
          <cell r="X26">
            <v>1</v>
          </cell>
          <cell r="Y26" t="e">
            <v>#VALUE!</v>
          </cell>
          <cell r="Z26" t="e">
            <v>#VALUE!</v>
          </cell>
          <cell r="AA26" t="e">
            <v>#VALUE!</v>
          </cell>
          <cell r="AB26" t="e">
            <v>#N/A</v>
          </cell>
          <cell r="AC26" t="e">
            <v>#N/A</v>
          </cell>
          <cell r="AD26" t="str">
            <v>0110-05</v>
          </cell>
          <cell r="AE26" t="e">
            <v>#VALUE!</v>
          </cell>
        </row>
        <row r="27">
          <cell r="A27" t="str">
            <v>111-05</v>
          </cell>
          <cell r="B27">
            <v>4044</v>
          </cell>
          <cell r="C27" t="str">
            <v>DE.1.0.7.0</v>
          </cell>
          <cell r="D27" t="str">
            <v>204:826</v>
          </cell>
          <cell r="E27">
            <v>42587.209710648145</v>
          </cell>
          <cell r="F27">
            <v>42587.210787037038</v>
          </cell>
          <cell r="G27">
            <v>1</v>
          </cell>
          <cell r="H27" t="str">
            <v>204:19894</v>
          </cell>
          <cell r="I27">
            <v>42587.215555555558</v>
          </cell>
          <cell r="J27">
            <v>0</v>
          </cell>
          <cell r="K27" t="str">
            <v>4043/4044</v>
          </cell>
          <cell r="L27" t="str">
            <v>SANTIZO</v>
          </cell>
          <cell r="M27">
            <v>4.7685185199952684E-3</v>
          </cell>
          <cell r="P27">
            <v>6.8666666687931865</v>
          </cell>
          <cell r="R27" t="str">
            <v>Wayside messaging virtual machine failure</v>
          </cell>
          <cell r="S27">
            <v>0</v>
          </cell>
          <cell r="T27" t="str">
            <v>NorthBound</v>
          </cell>
          <cell r="U27">
            <v>0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https://search-rtdc-monitor-bjffxe2xuh6vdkpspy63sjmuny.us-east-1.es.amazonaws.com/_plugin/kibana/#/discover/Steve-Slow-Train-Analysis-(2080s-and-2083s)?_g=(refreshInterval:(display:Off,section:0,value:0),time:(from:'2016-08-05 04:01:59-0600',mode:absolute,to:'2016-08-05 06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7" t="str">
            <v>Y</v>
          </cell>
          <cell r="X27">
            <v>1</v>
          </cell>
          <cell r="Y27">
            <v>8.2600000000000007E-2</v>
          </cell>
          <cell r="Z27">
            <v>1.9894000000000001</v>
          </cell>
          <cell r="AA27">
            <v>1.9068000000000001</v>
          </cell>
          <cell r="AB27" t="e">
            <v>#N/A</v>
          </cell>
          <cell r="AC27" t="e">
            <v>#N/A</v>
          </cell>
          <cell r="AD27" t="str">
            <v>0111-05</v>
          </cell>
          <cell r="AE2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28">
          <cell r="A28" t="str">
            <v>112-05</v>
          </cell>
          <cell r="B28">
            <v>4043</v>
          </cell>
          <cell r="C28" t="str">
            <v>DE.1.0.7.0</v>
          </cell>
          <cell r="D28" t="str">
            <v>204:233030</v>
          </cell>
          <cell r="E28">
            <v>42587.238055555557</v>
          </cell>
          <cell r="F28">
            <v>42587.239027777781</v>
          </cell>
          <cell r="G28">
            <v>1</v>
          </cell>
          <cell r="H28" t="str">
            <v>204:220159</v>
          </cell>
          <cell r="I28">
            <v>42587.250428240739</v>
          </cell>
          <cell r="J28">
            <v>0</v>
          </cell>
          <cell r="K28" t="str">
            <v>4043/4044</v>
          </cell>
          <cell r="L28" t="str">
            <v>SANTIZO</v>
          </cell>
          <cell r="M28">
            <v>1.1400462957681157E-2</v>
          </cell>
          <cell r="P28">
            <v>16.416666659060866</v>
          </cell>
          <cell r="R28" t="str">
            <v>Wayside messaging virtual machine failure</v>
          </cell>
          <cell r="S28">
            <v>0</v>
          </cell>
          <cell r="T28" t="str">
            <v>Southbound</v>
          </cell>
          <cell r="U28">
            <v>0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https://search-rtdc-monitor-bjffxe2xuh6vdkpspy63sjmuny.us-east-1.es.amazonaws.com/_plugin/kibana/#/discover/Steve-Slow-Train-Analysis-(2080s-and-2083s)?_g=(refreshInterval:(display:Off,section:0,value:0),time:(from:'2016-08-05 04:42:48-0600',mode:absolute,to:'2016-08-05 07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8" t="str">
            <v>Y</v>
          </cell>
          <cell r="X28">
            <v>1</v>
          </cell>
          <cell r="Y28">
            <v>23.303000000000001</v>
          </cell>
          <cell r="Z28">
            <v>22.015899999999998</v>
          </cell>
          <cell r="AA28">
            <v>1.2871000000000024</v>
          </cell>
          <cell r="AB28" t="e">
            <v>#N/A</v>
          </cell>
          <cell r="AC28" t="e">
            <v>#N/A</v>
          </cell>
          <cell r="AD28" t="str">
            <v>0112-05</v>
          </cell>
          <cell r="AE2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29">
          <cell r="A29" t="str">
            <v>113-05</v>
          </cell>
          <cell r="B29">
            <v>4025</v>
          </cell>
          <cell r="C29" t="str">
            <v>DE.1.0.7.0</v>
          </cell>
          <cell r="D29" t="str">
            <v>204:484</v>
          </cell>
          <cell r="E29">
            <v>42587.214444444442</v>
          </cell>
          <cell r="F29">
            <v>42587.215752314813</v>
          </cell>
          <cell r="G29">
            <v>1</v>
          </cell>
          <cell r="H29" t="str">
            <v>204:19130</v>
          </cell>
          <cell r="I29">
            <v>42587.222743055558</v>
          </cell>
          <cell r="J29">
            <v>0</v>
          </cell>
          <cell r="K29" t="str">
            <v>4025/4026</v>
          </cell>
          <cell r="L29" t="str">
            <v>MAELZER</v>
          </cell>
          <cell r="M29">
            <v>6.9907407450955361E-3</v>
          </cell>
          <cell r="P29">
            <v>10.066666672937572</v>
          </cell>
          <cell r="R29" t="str">
            <v>Wayside messaging virtual machine failure</v>
          </cell>
          <cell r="S29">
            <v>0</v>
          </cell>
          <cell r="T29" t="str">
            <v>NorthBound</v>
          </cell>
          <cell r="U29">
            <v>0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https://search-rtdc-monitor-bjffxe2xuh6vdkpspy63sjmuny.us-east-1.es.amazonaws.com/_plugin/kibana/#/discover/Steve-Slow-Train-Analysis-(2080s-and-2083s)?_g=(refreshInterval:(display:Off,section:0,value:0),time:(from:'2016-08-05 04:08:48-0600',mode:absolute,to:'2016-08-05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9" t="str">
            <v>Y</v>
          </cell>
          <cell r="X29">
            <v>1</v>
          </cell>
          <cell r="Y29">
            <v>4.8399999999999999E-2</v>
          </cell>
          <cell r="Z29">
            <v>1.913</v>
          </cell>
          <cell r="AA29">
            <v>1.8646</v>
          </cell>
          <cell r="AB29" t="e">
            <v>#N/A</v>
          </cell>
          <cell r="AC29" t="e">
            <v>#N/A</v>
          </cell>
          <cell r="AD29" t="str">
            <v>0113-05</v>
          </cell>
          <cell r="AE29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30">
          <cell r="A30" t="str">
            <v>114-05</v>
          </cell>
          <cell r="B30">
            <v>4026</v>
          </cell>
          <cell r="C30" t="str">
            <v>DE.1.0.7.0</v>
          </cell>
          <cell r="D30" t="str">
            <v>204:232977</v>
          </cell>
          <cell r="E30">
            <v>42587.255624999998</v>
          </cell>
          <cell r="F30">
            <v>42587.256458333337</v>
          </cell>
          <cell r="G30">
            <v>1</v>
          </cell>
          <cell r="H30" t="str">
            <v>204:225122</v>
          </cell>
          <cell r="I30">
            <v>42587.259814814817</v>
          </cell>
          <cell r="J30">
            <v>0</v>
          </cell>
          <cell r="K30" t="str">
            <v>4025/4026</v>
          </cell>
          <cell r="L30" t="str">
            <v>MAELZER</v>
          </cell>
          <cell r="M30">
            <v>3.3564814802957699E-3</v>
          </cell>
          <cell r="P30">
            <v>4.8333333316259086</v>
          </cell>
          <cell r="R30" t="str">
            <v>Wayside messaging virtual machine failure</v>
          </cell>
          <cell r="S30">
            <v>0</v>
          </cell>
          <cell r="T30" t="str">
            <v>Southbound</v>
          </cell>
          <cell r="U30">
            <v>0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https://search-rtdc-monitor-bjffxe2xuh6vdkpspy63sjmuny.us-east-1.es.amazonaws.com/_plugin/kibana/#/discover/Steve-Slow-Train-Analysis-(2080s-and-2083s)?_g=(refreshInterval:(display:Off,section:0,value:0),time:(from:'2016-08-05 05:08:06-0600',mode:absolute,to:'2016-08-05 07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0" t="str">
            <v>Y</v>
          </cell>
          <cell r="X30">
            <v>1</v>
          </cell>
          <cell r="Y30">
            <v>23.297699999999999</v>
          </cell>
          <cell r="Z30">
            <v>22.5122</v>
          </cell>
          <cell r="AA30">
            <v>0.78549999999999898</v>
          </cell>
          <cell r="AB30" t="e">
            <v>#N/A</v>
          </cell>
          <cell r="AC30" t="e">
            <v>#N/A</v>
          </cell>
          <cell r="AD30" t="str">
            <v>0114-05</v>
          </cell>
          <cell r="AE30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31">
          <cell r="A31" t="str">
            <v>115-05</v>
          </cell>
          <cell r="B31">
            <v>4009</v>
          </cell>
          <cell r="C31" t="str">
            <v>DE.1.0.7.0</v>
          </cell>
          <cell r="D31" t="str">
            <v>204:717</v>
          </cell>
          <cell r="E31">
            <v>42587.22923611111</v>
          </cell>
          <cell r="F31">
            <v>42587.230115740742</v>
          </cell>
          <cell r="G31">
            <v>1</v>
          </cell>
          <cell r="H31" t="str">
            <v>204:19128</v>
          </cell>
          <cell r="I31">
            <v>42587.233634259261</v>
          </cell>
          <cell r="J31">
            <v>0</v>
          </cell>
          <cell r="K31" t="str">
            <v>4009/4010</v>
          </cell>
          <cell r="L31" t="str">
            <v>ROCHA</v>
          </cell>
          <cell r="M31">
            <v>3.5185185188311152E-3</v>
          </cell>
          <cell r="P31">
            <v>5.0666666671168059</v>
          </cell>
          <cell r="R31" t="str">
            <v>Wayside messaging virtual machine failure</v>
          </cell>
          <cell r="S31">
            <v>0</v>
          </cell>
          <cell r="T31" t="str">
            <v>NorthBound</v>
          </cell>
          <cell r="U31">
            <v>0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https://search-rtdc-monitor-bjffxe2xuh6vdkpspy63sjmuny.us-east-1.es.amazonaws.com/_plugin/kibana/#/discover/Steve-Slow-Train-Analysis-(2080s-and-2083s)?_g=(refreshInterval:(display:Off,section:0,value:0),time:(from:'2016-08-05 04:30:06-0600',mode:absolute,to:'2016-08-05 06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1" t="str">
            <v>Y</v>
          </cell>
          <cell r="X31">
            <v>1</v>
          </cell>
          <cell r="Y31">
            <v>7.17E-2</v>
          </cell>
          <cell r="Z31">
            <v>1.9128000000000001</v>
          </cell>
          <cell r="AA31">
            <v>1.8411</v>
          </cell>
          <cell r="AB31" t="e">
            <v>#N/A</v>
          </cell>
          <cell r="AC31" t="e">
            <v>#N/A</v>
          </cell>
          <cell r="AD31" t="str">
            <v>0115-05</v>
          </cell>
          <cell r="AE31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32">
          <cell r="A32" t="str">
            <v>116-05</v>
          </cell>
          <cell r="B32">
            <v>4010</v>
          </cell>
          <cell r="C32" t="str">
            <v>DE.1.0.7.0</v>
          </cell>
          <cell r="D32" t="str">
            <v>204:232975</v>
          </cell>
          <cell r="E32">
            <v>42587.267418981479</v>
          </cell>
          <cell r="F32">
            <v>42587.268252314818</v>
          </cell>
          <cell r="G32">
            <v>1</v>
          </cell>
          <cell r="H32" t="str">
            <v>204:224036</v>
          </cell>
          <cell r="I32">
            <v>42587.270590277774</v>
          </cell>
          <cell r="J32">
            <v>0</v>
          </cell>
          <cell r="K32" t="str">
            <v>4009/4010</v>
          </cell>
          <cell r="L32" t="str">
            <v>ROCHA</v>
          </cell>
          <cell r="M32">
            <v>2.3379629565170035E-3</v>
          </cell>
          <cell r="P32">
            <v>3.366666657384485</v>
          </cell>
          <cell r="R32" t="str">
            <v>Wayside messaging virtual machine failure</v>
          </cell>
          <cell r="S32">
            <v>0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https://search-rtdc-monitor-bjffxe2xuh6vdkpspy63sjmuny.us-east-1.es.amazonaws.com/_plugin/kibana/#/discover/Steve-Slow-Train-Analysis-(2080s-and-2083s)?_g=(refreshInterval:(display:Off,section:0,value:0),time:(from:'2016-08-05 05:25:05-0600',mode:absolute,to:'2016-08-05 07:29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2" t="str">
            <v>Y</v>
          </cell>
          <cell r="X32">
            <v>1</v>
          </cell>
          <cell r="Y32">
            <v>23.297499999999999</v>
          </cell>
          <cell r="Z32">
            <v>22.403600000000001</v>
          </cell>
          <cell r="AA32">
            <v>0.89389999999999858</v>
          </cell>
          <cell r="AB32" t="e">
            <v>#N/A</v>
          </cell>
          <cell r="AC32" t="e">
            <v>#N/A</v>
          </cell>
          <cell r="AD32" t="str">
            <v>0116-05</v>
          </cell>
          <cell r="AE32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33">
          <cell r="A33" t="str">
            <v>117-05</v>
          </cell>
          <cell r="B33">
            <v>4029</v>
          </cell>
          <cell r="C33" t="str">
            <v>DE.1.0.7.0</v>
          </cell>
          <cell r="D33" t="str">
            <v>204:462</v>
          </cell>
          <cell r="E33">
            <v>42587.235300925924</v>
          </cell>
          <cell r="F33">
            <v>42587.236157407409</v>
          </cell>
          <cell r="G33">
            <v>1</v>
          </cell>
          <cell r="H33" t="str">
            <v>204:19137</v>
          </cell>
          <cell r="I33">
            <v>42587.24324074074</v>
          </cell>
          <cell r="J33">
            <v>0</v>
          </cell>
          <cell r="K33" t="str">
            <v>4029/4030</v>
          </cell>
          <cell r="L33" t="str">
            <v>DAVIS</v>
          </cell>
          <cell r="M33">
            <v>7.0833333302289248E-3</v>
          </cell>
          <cell r="P33">
            <v>10.199999995529652</v>
          </cell>
          <cell r="R33" t="str">
            <v>Wayside messaging virtual machine failure</v>
          </cell>
          <cell r="S33">
            <v>0</v>
          </cell>
          <cell r="T33" t="str">
            <v>NorthBound</v>
          </cell>
          <cell r="U33">
            <v>0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https://search-rtdc-monitor-bjffxe2xuh6vdkpspy63sjmuny.us-east-1.es.amazonaws.com/_plugin/kibana/#/discover/Steve-Slow-Train-Analysis-(2080s-and-2083s)?_g=(refreshInterval:(display:Off,section:0,value:0),time:(from:'2016-08-05 04:38:50-0600',mode:absolute,to:'2016-08-05 06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3" t="str">
            <v>Y</v>
          </cell>
          <cell r="X33">
            <v>1</v>
          </cell>
          <cell r="Y33">
            <v>4.6199999999999998E-2</v>
          </cell>
          <cell r="Z33">
            <v>1.9137</v>
          </cell>
          <cell r="AA33">
            <v>1.8674999999999999</v>
          </cell>
          <cell r="AB33" t="e">
            <v>#N/A</v>
          </cell>
          <cell r="AC33" t="e">
            <v>#N/A</v>
          </cell>
          <cell r="AD33" t="str">
            <v>0117-05</v>
          </cell>
          <cell r="AE33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34">
          <cell r="A34" t="str">
            <v>118-05</v>
          </cell>
          <cell r="B34">
            <v>4030</v>
          </cell>
          <cell r="C34" t="str">
            <v>DE.1.0.7.0</v>
          </cell>
          <cell r="D34" t="str">
            <v>204:232989</v>
          </cell>
          <cell r="E34">
            <v>42587.27138888889</v>
          </cell>
          <cell r="F34">
            <v>42587.272280092591</v>
          </cell>
          <cell r="G34">
            <v>1</v>
          </cell>
          <cell r="H34" t="str">
            <v>204:224347</v>
          </cell>
          <cell r="I34">
            <v>42587.280474537038</v>
          </cell>
          <cell r="J34">
            <v>0</v>
          </cell>
          <cell r="K34" t="str">
            <v>4029/4030</v>
          </cell>
          <cell r="L34" t="str">
            <v>DAVIS</v>
          </cell>
          <cell r="M34">
            <v>8.1944444464170374E-3</v>
          </cell>
          <cell r="P34">
            <v>11.800000002840534</v>
          </cell>
          <cell r="R34" t="str">
            <v>Wayside messaging virtual machine failure</v>
          </cell>
          <cell r="S34">
            <v>0</v>
          </cell>
          <cell r="T34" t="str">
            <v>Southbound</v>
          </cell>
          <cell r="U34">
            <v>0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https://search-rtdc-monitor-bjffxe2xuh6vdkpspy63sjmuny.us-east-1.es.amazonaws.com/_plugin/kibana/#/discover/Steve-Slow-Train-Analysis-(2080s-and-2083s)?_g=(refreshInterval:(display:Off,section:0,value:0),time:(from:'2016-08-05 05:30:48-0600',mode:absolute,to:'2016-08-05 07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4" t="str">
            <v>Y</v>
          </cell>
          <cell r="X34">
            <v>1</v>
          </cell>
          <cell r="Y34">
            <v>23.2989</v>
          </cell>
          <cell r="Z34">
            <v>22.434699999999999</v>
          </cell>
          <cell r="AA34">
            <v>0.8642000000000003</v>
          </cell>
          <cell r="AB34" t="e">
            <v>#N/A</v>
          </cell>
          <cell r="AC34" t="e">
            <v>#N/A</v>
          </cell>
          <cell r="AD34" t="str">
            <v>0118-05</v>
          </cell>
          <cell r="AE34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35">
          <cell r="A35" t="str">
            <v>119-05</v>
          </cell>
          <cell r="B35">
            <v>4020</v>
          </cell>
          <cell r="C35" t="str">
            <v>DE.1.0.7.0</v>
          </cell>
          <cell r="D35" t="str">
            <v>204:781</v>
          </cell>
          <cell r="E35">
            <v>42587.248344907406</v>
          </cell>
          <cell r="F35">
            <v>42587.249513888892</v>
          </cell>
          <cell r="G35">
            <v>1</v>
          </cell>
          <cell r="H35" t="str">
            <v>204:19130</v>
          </cell>
          <cell r="I35">
            <v>42587.253379629627</v>
          </cell>
          <cell r="J35">
            <v>0</v>
          </cell>
          <cell r="K35" t="str">
            <v>4019/4020</v>
          </cell>
          <cell r="L35" t="str">
            <v>MALAVE</v>
          </cell>
          <cell r="M35">
            <v>3.8657407349091955E-3</v>
          </cell>
          <cell r="P35">
            <v>5.5666666582692415</v>
          </cell>
          <cell r="R35" t="str">
            <v>Wayside messaging virtual machine failure</v>
          </cell>
          <cell r="S35">
            <v>0</v>
          </cell>
          <cell r="T35" t="str">
            <v>NorthBound</v>
          </cell>
          <cell r="U35">
            <v>0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https://search-rtdc-monitor-bjffxe2xuh6vdkpspy63sjmuny.us-east-1.es.amazonaws.com/_plugin/kibana/#/discover/Steve-Slow-Train-Analysis-(2080s-and-2083s)?_g=(refreshInterval:(display:Off,section:0,value:0),time:(from:'2016-08-05 04:57:37-0600',mode:absolute,to:'2016-08-05 07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5" t="str">
            <v>Y</v>
          </cell>
          <cell r="X35">
            <v>1</v>
          </cell>
          <cell r="Y35">
            <v>7.8100000000000003E-2</v>
          </cell>
          <cell r="Z35">
            <v>1.913</v>
          </cell>
          <cell r="AA35">
            <v>1.8349</v>
          </cell>
          <cell r="AB35" t="e">
            <v>#N/A</v>
          </cell>
          <cell r="AC35" t="e">
            <v>#N/A</v>
          </cell>
          <cell r="AD35" t="str">
            <v>0119-05</v>
          </cell>
          <cell r="AE35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36">
          <cell r="A36" t="str">
            <v>120-05</v>
          </cell>
          <cell r="B36">
            <v>4019</v>
          </cell>
          <cell r="C36" t="str">
            <v>DE.1.0.7.0</v>
          </cell>
          <cell r="D36" t="str">
            <v>204:232955</v>
          </cell>
          <cell r="E36">
            <v>42587.287557870368</v>
          </cell>
          <cell r="F36">
            <v>42587.288726851853</v>
          </cell>
          <cell r="G36">
            <v>1</v>
          </cell>
          <cell r="H36" t="str">
            <v>204:226763</v>
          </cell>
          <cell r="I36">
            <v>42587.29111111111</v>
          </cell>
          <cell r="J36">
            <v>0</v>
          </cell>
          <cell r="K36" t="str">
            <v>4019/4020</v>
          </cell>
          <cell r="L36" t="str">
            <v>MALAVE</v>
          </cell>
          <cell r="M36">
            <v>2.3842592563596554E-3</v>
          </cell>
          <cell r="P36">
            <v>3.4333333291579038</v>
          </cell>
          <cell r="R36" t="str">
            <v>Wayside messaging virtual machine failure</v>
          </cell>
          <cell r="S36">
            <v>0</v>
          </cell>
          <cell r="T36" t="str">
            <v>Southbound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https://search-rtdc-monitor-bjffxe2xuh6vdkpspy63sjmuny.us-east-1.es.amazonaws.com/_plugin/kibana/#/discover/Steve-Slow-Train-Analysis-(2080s-and-2083s)?_g=(refreshInterval:(display:Off,section:0,value:0),time:(from:'2016-08-05 05:54:05-0600',mode:absolute,to:'2016-08-05 07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6" t="str">
            <v>Y</v>
          </cell>
          <cell r="X36">
            <v>1</v>
          </cell>
          <cell r="Y36">
            <v>23.295500000000001</v>
          </cell>
          <cell r="Z36">
            <v>22.676300000000001</v>
          </cell>
          <cell r="AA36">
            <v>0.61919999999999931</v>
          </cell>
          <cell r="AB36" t="e">
            <v>#N/A</v>
          </cell>
          <cell r="AC36" t="e">
            <v>#N/A</v>
          </cell>
          <cell r="AD36" t="str">
            <v>0120-05</v>
          </cell>
          <cell r="AE36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37">
          <cell r="A37" t="str">
            <v>121-05</v>
          </cell>
          <cell r="B37">
            <v>4038</v>
          </cell>
          <cell r="C37" t="str">
            <v>DE.1.0.7.0</v>
          </cell>
          <cell r="D37" t="str">
            <v>204:429</v>
          </cell>
          <cell r="E37">
            <v>42587.25744212963</v>
          </cell>
          <cell r="F37">
            <v>42587.258368055554</v>
          </cell>
          <cell r="G37">
            <v>1</v>
          </cell>
          <cell r="H37" t="str">
            <v>204:19130</v>
          </cell>
          <cell r="I37">
            <v>42587.263622685183</v>
          </cell>
          <cell r="J37">
            <v>0</v>
          </cell>
          <cell r="K37" t="str">
            <v>4037/4038</v>
          </cell>
          <cell r="L37" t="str">
            <v>GRASTON</v>
          </cell>
          <cell r="M37">
            <v>5.2546296283253469E-3</v>
          </cell>
          <cell r="P37">
            <v>7.5666666647884995</v>
          </cell>
          <cell r="R37" t="str">
            <v>Wayside messaging virtual machine failure</v>
          </cell>
          <cell r="S37">
            <v>0</v>
          </cell>
          <cell r="T37" t="str">
            <v>NorthBound</v>
          </cell>
          <cell r="U37">
            <v>0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https://search-rtdc-monitor-bjffxe2xuh6vdkpspy63sjmuny.us-east-1.es.amazonaws.com/_plugin/kibana/#/discover/Steve-Slow-Train-Analysis-(2080s-and-2083s)?_g=(refreshInterval:(display:Off,section:0,value:0),time:(from:'2016-08-05 05:10:43-0600',mode:absolute,to:'2016-08-05 07:19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Y</v>
          </cell>
          <cell r="X37">
            <v>1</v>
          </cell>
          <cell r="Y37">
            <v>4.2900000000000001E-2</v>
          </cell>
          <cell r="Z37">
            <v>1.913</v>
          </cell>
          <cell r="AA37">
            <v>1.8701000000000001</v>
          </cell>
          <cell r="AB37" t="e">
            <v>#N/A</v>
          </cell>
          <cell r="AC37" t="e">
            <v>#N/A</v>
          </cell>
          <cell r="AD37" t="str">
            <v>0121-05</v>
          </cell>
          <cell r="AE37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38">
          <cell r="A38" t="str">
            <v>122-05</v>
          </cell>
          <cell r="B38">
            <v>4037</v>
          </cell>
          <cell r="C38" t="str">
            <v>DE.1.0.7.0</v>
          </cell>
          <cell r="D38" t="str">
            <v>204:233013</v>
          </cell>
          <cell r="E38">
            <v>42587.296053240738</v>
          </cell>
          <cell r="F38">
            <v>42587.297083333331</v>
          </cell>
          <cell r="G38">
            <v>1</v>
          </cell>
          <cell r="H38" t="str">
            <v>204:228926</v>
          </cell>
          <cell r="I38">
            <v>42587.300810185188</v>
          </cell>
          <cell r="J38">
            <v>0</v>
          </cell>
          <cell r="K38" t="str">
            <v>4037/4038</v>
          </cell>
          <cell r="L38" t="str">
            <v>GRASTON</v>
          </cell>
          <cell r="M38">
            <v>3.7268518572091125E-3</v>
          </cell>
          <cell r="P38">
            <v>5.366666674381122</v>
          </cell>
          <cell r="R38" t="str">
            <v>Wayside messaging virtual machine failure</v>
          </cell>
          <cell r="S38">
            <v>0</v>
          </cell>
          <cell r="T38" t="str">
            <v>Southbound</v>
          </cell>
          <cell r="U38">
            <v>0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https://search-rtdc-monitor-bjffxe2xuh6vdkpspy63sjmuny.us-east-1.es.amazonaws.com/_plugin/kibana/#/discover/Steve-Slow-Train-Analysis-(2080s-and-2083s)?_g=(refreshInterval:(display:Off,section:0,value:0),time:(from:'2016-08-05 06:06:19-0600',mode:absolute,to:'2016-08-05 08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Y</v>
          </cell>
          <cell r="X38">
            <v>1</v>
          </cell>
          <cell r="Y38">
            <v>23.301300000000001</v>
          </cell>
          <cell r="Z38">
            <v>22.892600000000002</v>
          </cell>
          <cell r="AA38">
            <v>0.40869999999999962</v>
          </cell>
          <cell r="AB38" t="e">
            <v>#N/A</v>
          </cell>
          <cell r="AC38" t="e">
            <v>#N/A</v>
          </cell>
          <cell r="AD38" t="str">
            <v>0122-05</v>
          </cell>
          <cell r="AE38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39">
          <cell r="A39" t="str">
            <v>123-05</v>
          </cell>
          <cell r="B39">
            <v>4027</v>
          </cell>
          <cell r="C39" t="str">
            <v>DE.1.0.7.0</v>
          </cell>
          <cell r="D39" t="str">
            <v>204:457</v>
          </cell>
          <cell r="E39">
            <v>42587.266284722224</v>
          </cell>
          <cell r="F39">
            <v>42587.26730324074</v>
          </cell>
          <cell r="G39">
            <v>1</v>
          </cell>
          <cell r="H39" t="str">
            <v>204:19136</v>
          </cell>
          <cell r="I39">
            <v>42587.274317129632</v>
          </cell>
          <cell r="J39">
            <v>0</v>
          </cell>
          <cell r="K39" t="str">
            <v>4027/4028</v>
          </cell>
          <cell r="L39" t="str">
            <v>ISHMAEL</v>
          </cell>
          <cell r="M39">
            <v>7.0138888913788833E-3</v>
          </cell>
          <cell r="P39">
            <v>10.100000003585592</v>
          </cell>
          <cell r="R39" t="str">
            <v>Wayside messaging virtual machine failure</v>
          </cell>
          <cell r="S39">
            <v>0</v>
          </cell>
          <cell r="T39" t="str">
            <v>NorthBound</v>
          </cell>
          <cell r="U39">
            <v>0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https://search-rtdc-monitor-bjffxe2xuh6vdkpspy63sjmuny.us-east-1.es.amazonaws.com/_plugin/kibana/#/discover/Steve-Slow-Train-Analysis-(2080s-and-2083s)?_g=(refreshInterval:(display:Off,section:0,value:0),time:(from:'2016-08-05 05:23:27-0600',mode:absolute,to:'2016-08-05 07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9" t="str">
            <v>Y</v>
          </cell>
          <cell r="X39">
            <v>1</v>
          </cell>
          <cell r="Y39">
            <v>4.5699999999999998E-2</v>
          </cell>
          <cell r="Z39">
            <v>1.9136</v>
          </cell>
          <cell r="AA39">
            <v>1.8678999999999999</v>
          </cell>
          <cell r="AB39" t="e">
            <v>#N/A</v>
          </cell>
          <cell r="AC39" t="e">
            <v>#N/A</v>
          </cell>
          <cell r="AD39" t="str">
            <v>0123-05</v>
          </cell>
          <cell r="AE39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40">
          <cell r="A40" t="str">
            <v>124-05</v>
          </cell>
          <cell r="B40">
            <v>4028</v>
          </cell>
          <cell r="C40" t="str">
            <v>DE.1.0.7.0</v>
          </cell>
          <cell r="D40" t="str">
            <v>204:232998</v>
          </cell>
          <cell r="E40">
            <v>42587.300543981481</v>
          </cell>
          <cell r="F40">
            <v>42587.301585648151</v>
          </cell>
          <cell r="G40">
            <v>1</v>
          </cell>
          <cell r="H40" t="str">
            <v>204:224513</v>
          </cell>
          <cell r="I40">
            <v>42587.312407407408</v>
          </cell>
          <cell r="J40">
            <v>0</v>
          </cell>
          <cell r="K40" t="str">
            <v>4027/4028</v>
          </cell>
          <cell r="L40" t="str">
            <v>ISHMAEL</v>
          </cell>
          <cell r="M40">
            <v>1.0821759256941732E-2</v>
          </cell>
          <cell r="P40">
            <v>15.583333329996094</v>
          </cell>
          <cell r="R40" t="str">
            <v>Wayside messaging virtual machine failure</v>
          </cell>
          <cell r="S40">
            <v>0</v>
          </cell>
          <cell r="T40" t="str">
            <v>Southbound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https://search-rtdc-monitor-bjffxe2xuh6vdkpspy63sjmuny.us-east-1.es.amazonaws.com/_plugin/kibana/#/discover/Steve-Slow-Train-Analysis-(2080s-and-2083s)?_g=(refreshInterval:(display:Off,section:0,value:0),time:(from:'2016-08-05 06:12:47-0600',mode:absolute,to:'2016-08-05 08:29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0" t="str">
            <v>Y</v>
          </cell>
          <cell r="X40">
            <v>1</v>
          </cell>
          <cell r="Y40">
            <v>23.299800000000001</v>
          </cell>
          <cell r="Z40">
            <v>22.4513</v>
          </cell>
          <cell r="AA40">
            <v>0.84850000000000136</v>
          </cell>
          <cell r="AB40" t="e">
            <v>#N/A</v>
          </cell>
          <cell r="AC40" t="e">
            <v>#N/A</v>
          </cell>
          <cell r="AD40" t="str">
            <v>0124-05</v>
          </cell>
          <cell r="AE40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41">
          <cell r="A41" t="str">
            <v>125-05</v>
          </cell>
          <cell r="B41">
            <v>4044</v>
          </cell>
          <cell r="C41" t="str">
            <v>DE.1.0.7.0</v>
          </cell>
          <cell r="D41" t="str">
            <v>204:442</v>
          </cell>
          <cell r="E41">
            <v>42587.278275462966</v>
          </cell>
          <cell r="F41">
            <v>42587.279398148145</v>
          </cell>
          <cell r="G41">
            <v>1</v>
          </cell>
          <cell r="H41" t="str">
            <v>204:19958</v>
          </cell>
          <cell r="I41">
            <v>42587.285590277781</v>
          </cell>
          <cell r="J41">
            <v>0</v>
          </cell>
          <cell r="K41" t="str">
            <v>4043/4044</v>
          </cell>
          <cell r="L41" t="str">
            <v>SANTIZO</v>
          </cell>
          <cell r="M41">
            <v>6.1921296364744194E-3</v>
          </cell>
          <cell r="P41">
            <v>8.9166666765231639</v>
          </cell>
          <cell r="R41" t="str">
            <v>Wayside messaging virtual machine failure</v>
          </cell>
          <cell r="S41">
            <v>0</v>
          </cell>
          <cell r="T41" t="str">
            <v>NorthBound</v>
          </cell>
          <cell r="U41">
            <v>0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https://search-rtdc-monitor-bjffxe2xuh6vdkpspy63sjmuny.us-east-1.es.amazonaws.com/_plugin/kibana/#/discover/Steve-Slow-Train-Analysis-(2080s-and-2083s)?_g=(refreshInterval:(display:Off,section:0,value:0),time:(from:'2016-08-05 05:40:43-0600',mode:absolute,to:'2016-08-05 07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1" t="str">
            <v>Y</v>
          </cell>
          <cell r="X41">
            <v>1</v>
          </cell>
          <cell r="Y41">
            <v>4.4200000000000003E-2</v>
          </cell>
          <cell r="Z41">
            <v>1.9958</v>
          </cell>
          <cell r="AA41">
            <v>1.9516</v>
          </cell>
          <cell r="AB41" t="e">
            <v>#N/A</v>
          </cell>
          <cell r="AC41" t="e">
            <v>#N/A</v>
          </cell>
          <cell r="AD41" t="str">
            <v>0125-05</v>
          </cell>
          <cell r="AE41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42">
          <cell r="A42" t="str">
            <v>126-05</v>
          </cell>
          <cell r="B42">
            <v>4043</v>
          </cell>
          <cell r="C42" t="str">
            <v>DE.1.0.7.0</v>
          </cell>
          <cell r="D42" t="str">
            <v>204:233093</v>
          </cell>
          <cell r="E42">
            <v>42587.308333333334</v>
          </cell>
          <cell r="F42">
            <v>42587.309155092589</v>
          </cell>
          <cell r="G42">
            <v>1</v>
          </cell>
          <cell r="H42" t="str">
            <v>204:147</v>
          </cell>
          <cell r="I42">
            <v>42587.349722222221</v>
          </cell>
          <cell r="J42">
            <v>1</v>
          </cell>
          <cell r="K42" t="str">
            <v>4043/4044</v>
          </cell>
          <cell r="L42" t="str">
            <v>SANTIZO</v>
          </cell>
          <cell r="M42">
            <v>4.0567129632108845E-2</v>
          </cell>
          <cell r="N42">
            <v>58.416666670236737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2" t="str">
            <v>N</v>
          </cell>
          <cell r="X42">
            <v>1</v>
          </cell>
          <cell r="Y42">
            <v>23.3093</v>
          </cell>
          <cell r="Z42">
            <v>1.47E-2</v>
          </cell>
          <cell r="AA42">
            <v>23.294599999999999</v>
          </cell>
          <cell r="AB42" t="e">
            <v>#N/A</v>
          </cell>
          <cell r="AC42" t="e">
            <v>#N/A</v>
          </cell>
          <cell r="AD42" t="str">
            <v>0126-05</v>
          </cell>
          <cell r="AE42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43">
          <cell r="A43" t="str">
            <v>127-05</v>
          </cell>
          <cell r="B43">
            <v>4025</v>
          </cell>
          <cell r="C43" t="str">
            <v>DE.1.0.7.0</v>
          </cell>
          <cell r="D43" t="str">
            <v>204:447</v>
          </cell>
          <cell r="E43">
            <v>42587.287094907406</v>
          </cell>
          <cell r="F43">
            <v>42587.28802083333</v>
          </cell>
          <cell r="G43">
            <v>1</v>
          </cell>
          <cell r="H43" t="str">
            <v>204:19138</v>
          </cell>
          <cell r="I43">
            <v>42587.295300925929</v>
          </cell>
          <cell r="J43">
            <v>0</v>
          </cell>
          <cell r="K43" t="str">
            <v>4025/4026</v>
          </cell>
          <cell r="L43" t="str">
            <v>MAELZER</v>
          </cell>
          <cell r="M43">
            <v>7.2800925991032273E-3</v>
          </cell>
          <cell r="P43">
            <v>10.483333342708647</v>
          </cell>
          <cell r="R43" t="str">
            <v>Wayside messaging virtual machine failure</v>
          </cell>
          <cell r="S43">
            <v>0</v>
          </cell>
          <cell r="T43" t="str">
            <v>NorthBound</v>
          </cell>
          <cell r="U43">
            <v>0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https://search-rtdc-monitor-bjffxe2xuh6vdkpspy63sjmuny.us-east-1.es.amazonaws.com/_plugin/kibana/#/discover/Steve-Slow-Train-Analysis-(2080s-and-2083s)?_g=(refreshInterval:(display:Off,section:0,value:0),time:(from:'2016-08-05 05:53:25-0600',mode:absolute,to:'2016-08-05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3" t="str">
            <v>Y</v>
          </cell>
          <cell r="X43">
            <v>1</v>
          </cell>
          <cell r="Y43">
            <v>4.4699999999999997E-2</v>
          </cell>
          <cell r="Z43">
            <v>1.9137999999999999</v>
          </cell>
          <cell r="AA43">
            <v>1.8691</v>
          </cell>
          <cell r="AB43" t="e">
            <v>#N/A</v>
          </cell>
          <cell r="AC43" t="e">
            <v>#N/A</v>
          </cell>
          <cell r="AD43" t="str">
            <v>0127-05</v>
          </cell>
          <cell r="AE43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44">
          <cell r="A44" t="str">
            <v>128-05</v>
          </cell>
          <cell r="B44">
            <v>4026</v>
          </cell>
          <cell r="C44" t="str">
            <v>DE.1.0.7.0</v>
          </cell>
          <cell r="D44" t="str">
            <v>204:233025</v>
          </cell>
          <cell r="E44">
            <v>42587.321886574071</v>
          </cell>
          <cell r="F44">
            <v>42587.322615740741</v>
          </cell>
          <cell r="G44">
            <v>1</v>
          </cell>
          <cell r="H44" t="str">
            <v>204:139</v>
          </cell>
          <cell r="I44">
            <v>42587.360972222225</v>
          </cell>
          <cell r="J44">
            <v>0</v>
          </cell>
          <cell r="K44" t="str">
            <v>4025/4026</v>
          </cell>
          <cell r="L44" t="str">
            <v>MAELZER</v>
          </cell>
          <cell r="M44">
            <v>3.835648148378823E-2</v>
          </cell>
          <cell r="N44">
            <v>55.233333336655051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https://search-rtdc-monitor-bjffxe2xuh6vdkpspy63sjmuny.us-east-1.es.amazonaws.com/_plugin/kibana/#/discover/Steve-Slow-Train-Analysis-(2080s-and-2083s)?_g=(refreshInterval:(display:Off,section:0,value:0),time:(from:'2016-08-05 06:43:31-0600',mode:absolute,to:'2016-08-05 09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4" t="str">
            <v>N</v>
          </cell>
          <cell r="X44">
            <v>1</v>
          </cell>
          <cell r="Y44">
            <v>23.302499999999998</v>
          </cell>
          <cell r="Z44">
            <v>1.3899999999999999E-2</v>
          </cell>
          <cell r="AA44">
            <v>23.288599999999999</v>
          </cell>
          <cell r="AB44" t="e">
            <v>#N/A</v>
          </cell>
          <cell r="AC44" t="e">
            <v>#N/A</v>
          </cell>
          <cell r="AD44" t="str">
            <v>0128-05</v>
          </cell>
          <cell r="AE44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45">
          <cell r="A45" t="str">
            <v>129-05</v>
          </cell>
          <cell r="B45">
            <v>4009</v>
          </cell>
          <cell r="C45" t="str">
            <v>DE.1.0.7.0</v>
          </cell>
          <cell r="D45" t="str">
            <v>204:462</v>
          </cell>
          <cell r="E45">
            <v>42587.295520833337</v>
          </cell>
          <cell r="F45">
            <v>42587.296527777777</v>
          </cell>
          <cell r="G45">
            <v>1</v>
          </cell>
          <cell r="H45" t="str">
            <v>204:19160</v>
          </cell>
          <cell r="I45">
            <v>42587.30605324074</v>
          </cell>
          <cell r="J45">
            <v>0</v>
          </cell>
          <cell r="K45" t="str">
            <v>4009/4010</v>
          </cell>
          <cell r="L45" t="str">
            <v>ROCHA</v>
          </cell>
          <cell r="M45">
            <v>9.5254629632108845E-3</v>
          </cell>
          <cell r="P45">
            <v>13.716666667023674</v>
          </cell>
          <cell r="R45" t="str">
            <v>Wayside messaging virtual machine failure</v>
          </cell>
          <cell r="S45">
            <v>0</v>
          </cell>
          <cell r="T45" t="str">
            <v>NorthBound</v>
          </cell>
          <cell r="U45">
            <v>0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https://search-rtdc-monitor-bjffxe2xuh6vdkpspy63sjmuny.us-east-1.es.amazonaws.com/_plugin/kibana/#/discover/Steve-Slow-Train-Analysis-(2080s-and-2083s)?_g=(refreshInterval:(display:Off,section:0,value:0),time:(from:'2016-08-05 06:05:33-0600',mode:absolute,to:'2016-08-05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5" t="str">
            <v>Y</v>
          </cell>
          <cell r="X45">
            <v>1</v>
          </cell>
          <cell r="Y45">
            <v>4.6199999999999998E-2</v>
          </cell>
          <cell r="Z45">
            <v>1.9159999999999999</v>
          </cell>
          <cell r="AA45">
            <v>1.8697999999999999</v>
          </cell>
          <cell r="AB45" t="e">
            <v>#N/A</v>
          </cell>
          <cell r="AC45" t="e">
            <v>#N/A</v>
          </cell>
          <cell r="AD45" t="str">
            <v>0129-05</v>
          </cell>
          <cell r="AE4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46">
          <cell r="A46" t="str">
            <v>130-05</v>
          </cell>
          <cell r="B46">
            <v>4010</v>
          </cell>
          <cell r="C46" t="str">
            <v>DE.1.0.7.0</v>
          </cell>
          <cell r="D46" t="str">
            <v>204:233004</v>
          </cell>
          <cell r="E46">
            <v>42587.339988425927</v>
          </cell>
          <cell r="F46">
            <v>42587.341226851851</v>
          </cell>
          <cell r="G46">
            <v>1</v>
          </cell>
          <cell r="H46" t="str">
            <v>204:147</v>
          </cell>
          <cell r="I46">
            <v>42587.370983796296</v>
          </cell>
          <cell r="J46">
            <v>0</v>
          </cell>
          <cell r="K46" t="str">
            <v>4009/4010</v>
          </cell>
          <cell r="L46" t="str">
            <v>ROCHA</v>
          </cell>
          <cell r="M46">
            <v>2.9756944444670808E-2</v>
          </cell>
          <cell r="N46">
            <v>42.850000000325963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https://search-rtdc-monitor-bjffxe2xuh6vdkpspy63sjmuny.us-east-1.es.amazonaws.com/_plugin/kibana/#/discover/Steve-Slow-Train-Analysis-(2080s-and-2083s)?_g=(refreshInterval:(display:Off,section:0,value:0),time:(from:'2016-08-05 07:09:35-0600',mode:absolute,to:'2016-08-05 09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6" t="str">
            <v>N</v>
          </cell>
          <cell r="X46">
            <v>1</v>
          </cell>
          <cell r="Y46">
            <v>23.3004</v>
          </cell>
          <cell r="Z46">
            <v>1.47E-2</v>
          </cell>
          <cell r="AA46">
            <v>23.285699999999999</v>
          </cell>
          <cell r="AB46" t="e">
            <v>#N/A</v>
          </cell>
          <cell r="AC46" t="e">
            <v>#N/A</v>
          </cell>
          <cell r="AD46" t="str">
            <v>0130-05</v>
          </cell>
          <cell r="AE46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47">
          <cell r="A47" t="str">
            <v>131-05</v>
          </cell>
          <cell r="B47">
            <v>4029</v>
          </cell>
          <cell r="C47" t="str">
            <v>DE.1.0.7.0</v>
          </cell>
          <cell r="D47" t="str">
            <v>204:444</v>
          </cell>
          <cell r="E47">
            <v>42587.310115740744</v>
          </cell>
          <cell r="F47">
            <v>42587.311041666668</v>
          </cell>
          <cell r="G47">
            <v>1</v>
          </cell>
          <cell r="H47" t="str">
            <v>204:19129</v>
          </cell>
          <cell r="I47">
            <v>42587.315949074073</v>
          </cell>
          <cell r="J47">
            <v>0</v>
          </cell>
          <cell r="K47" t="str">
            <v>4029/4030</v>
          </cell>
          <cell r="L47" t="str">
            <v>DAVIS</v>
          </cell>
          <cell r="M47">
            <v>4.907407404971309E-3</v>
          </cell>
          <cell r="P47">
            <v>7.066666663158685</v>
          </cell>
          <cell r="R47" t="str">
            <v>Wayside messaging virtual machine failure</v>
          </cell>
          <cell r="S47">
            <v>0</v>
          </cell>
          <cell r="T47" t="str">
            <v>NorthBound</v>
          </cell>
          <cell r="U47">
            <v>0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https://search-rtdc-monitor-bjffxe2xuh6vdkpspy63sjmuny.us-east-1.es.amazonaws.com/_plugin/kibana/#/discover/Steve-Slow-Train-Analysis-(2080s-and-2083s)?_g=(refreshInterval:(display:Off,section:0,value:0),time:(from:'2016-08-05 06:26:34-0600',mode:absolute,to:'2016-08-05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7" t="str">
            <v>Y</v>
          </cell>
          <cell r="X47">
            <v>1</v>
          </cell>
          <cell r="Y47">
            <v>4.4400000000000002E-2</v>
          </cell>
          <cell r="Z47">
            <v>1.9129</v>
          </cell>
          <cell r="AA47">
            <v>1.8685</v>
          </cell>
          <cell r="AB47" t="e">
            <v>#N/A</v>
          </cell>
          <cell r="AC47" t="e">
            <v>#N/A</v>
          </cell>
          <cell r="AD47" t="str">
            <v>0131-05</v>
          </cell>
          <cell r="AE47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48">
          <cell r="A48" t="str">
            <v>132-05</v>
          </cell>
          <cell r="B48">
            <v>4030</v>
          </cell>
          <cell r="C48" t="str">
            <v>DE.1.0.7.0</v>
          </cell>
          <cell r="D48" t="str">
            <v>204:232980</v>
          </cell>
          <cell r="E48">
            <v>42587.346863425926</v>
          </cell>
          <cell r="F48">
            <v>42587.347777777781</v>
          </cell>
          <cell r="G48">
            <v>1</v>
          </cell>
          <cell r="H48" t="str">
            <v>204:180</v>
          </cell>
          <cell r="I48">
            <v>42587.382673611108</v>
          </cell>
          <cell r="J48">
            <v>0</v>
          </cell>
          <cell r="K48" t="str">
            <v>4029/4030</v>
          </cell>
          <cell r="L48" t="str">
            <v>DAVIS</v>
          </cell>
          <cell r="M48">
            <v>3.4895833327027503E-2</v>
          </cell>
          <cell r="N48">
            <v>50.249999990919605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https://search-rtdc-monitor-bjffxe2xuh6vdkpspy63sjmuny.us-east-1.es.amazonaws.com/_plugin/kibana/#/discover/Steve-Slow-Train-Analysis-(2080s-and-2083s)?_g=(refreshInterval:(display:Off,section:0,value:0),time:(from:'2016-08-05 07:19:29-0600',mode:absolute,to:'2016-08-05 10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8" t="str">
            <v>N</v>
          </cell>
          <cell r="X48">
            <v>1</v>
          </cell>
          <cell r="Y48">
            <v>23.297999999999998</v>
          </cell>
          <cell r="Z48">
            <v>1.7999999999999999E-2</v>
          </cell>
          <cell r="AA48">
            <v>23.279999999999998</v>
          </cell>
          <cell r="AB48" t="e">
            <v>#N/A</v>
          </cell>
          <cell r="AC48" t="e">
            <v>#N/A</v>
          </cell>
          <cell r="AD48" t="str">
            <v>0132-05</v>
          </cell>
          <cell r="AE48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49">
          <cell r="A49" t="str">
            <v>133-05</v>
          </cell>
          <cell r="B49">
            <v>4020</v>
          </cell>
          <cell r="C49" t="str">
            <v>DE.1.0.7.0</v>
          </cell>
          <cell r="D49" t="str">
            <v>204:446</v>
          </cell>
          <cell r="E49">
            <v>42587.321944444448</v>
          </cell>
          <cell r="F49">
            <v>42587.322789351849</v>
          </cell>
          <cell r="G49">
            <v>1</v>
          </cell>
          <cell r="H49" t="str">
            <v>204:233274</v>
          </cell>
          <cell r="I49">
            <v>42587.351458333331</v>
          </cell>
          <cell r="J49">
            <v>0</v>
          </cell>
          <cell r="K49" t="str">
            <v>4019/4020</v>
          </cell>
          <cell r="L49" t="str">
            <v>MALAVE</v>
          </cell>
          <cell r="M49">
            <v>2.8668981482042E-2</v>
          </cell>
          <cell r="N49">
            <v>41.28333333414048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https://search-rtdc-monitor-bjffxe2xuh6vdkpspy63sjmuny.us-east-1.es.amazonaws.com/_plugin/kibana/#/discover/Steve-Slow-Train-Analysis-(2080s-and-2083s)?_g=(refreshInterval:(display:Off,section:0,value:0),time:(from:'2016-08-05 06:43:36-0600',mode:absolute,to:'2016-08-05 09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9" t="str">
            <v>N</v>
          </cell>
          <cell r="X49">
            <v>1</v>
          </cell>
          <cell r="Y49">
            <v>4.4600000000000001E-2</v>
          </cell>
          <cell r="Z49">
            <v>23.327400000000001</v>
          </cell>
          <cell r="AA49">
            <v>23.282800000000002</v>
          </cell>
          <cell r="AB49" t="e">
            <v>#N/A</v>
          </cell>
          <cell r="AC49" t="e">
            <v>#N/A</v>
          </cell>
          <cell r="AD49" t="str">
            <v>0133-05</v>
          </cell>
          <cell r="AE4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50">
          <cell r="A50" t="str">
            <v>134-05</v>
          </cell>
          <cell r="B50">
            <v>4019</v>
          </cell>
          <cell r="C50" t="str">
            <v>DE.1.0.7.0</v>
          </cell>
          <cell r="D50" t="str">
            <v>204:232957</v>
          </cell>
          <cell r="E50">
            <v>42587.360231481478</v>
          </cell>
          <cell r="F50">
            <v>42587.361192129632</v>
          </cell>
          <cell r="G50">
            <v>1</v>
          </cell>
          <cell r="H50" t="str">
            <v>204:156</v>
          </cell>
          <cell r="I50">
            <v>42587.398877314816</v>
          </cell>
          <cell r="J50">
            <v>0</v>
          </cell>
          <cell r="K50" t="str">
            <v>4019/4020</v>
          </cell>
          <cell r="L50" t="str">
            <v>MALAVE</v>
          </cell>
          <cell r="M50">
            <v>3.7685185183363501E-2</v>
          </cell>
          <cell r="N50">
            <v>54.266666664043441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https://search-rtdc-monitor-bjffxe2xuh6vdkpspy63sjmuny.us-east-1.es.amazonaws.com/_plugin/kibana/#/discover/Steve-Slow-Train-Analysis-(2080s-and-2083s)?_g=(refreshInterval:(display:Off,section:0,value:0),time:(from:'2016-08-05 07:38:44-0600',mode:absolute,to:'2016-08-05 10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0" t="str">
            <v>N</v>
          </cell>
          <cell r="X50">
            <v>1</v>
          </cell>
          <cell r="Y50">
            <v>23.2957</v>
          </cell>
          <cell r="Z50">
            <v>1.5599999999999999E-2</v>
          </cell>
          <cell r="AA50">
            <v>23.280100000000001</v>
          </cell>
          <cell r="AB50" t="e">
            <v>#N/A</v>
          </cell>
          <cell r="AC50" t="e">
            <v>#N/A</v>
          </cell>
          <cell r="AD50" t="str">
            <v>0134-05</v>
          </cell>
          <cell r="AE5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51">
          <cell r="A51" t="str">
            <v>135-05</v>
          </cell>
          <cell r="B51">
            <v>4038</v>
          </cell>
          <cell r="C51" t="str">
            <v>DE.1.0.7.0</v>
          </cell>
          <cell r="D51" t="str">
            <v>204:447</v>
          </cell>
          <cell r="E51">
            <v>42587.32984953704</v>
          </cell>
          <cell r="F51">
            <v>42587.330543981479</v>
          </cell>
          <cell r="G51">
            <v>0</v>
          </cell>
          <cell r="H51" t="str">
            <v>204:233311</v>
          </cell>
          <cell r="I51">
            <v>42587.3593287037</v>
          </cell>
          <cell r="J51">
            <v>0</v>
          </cell>
          <cell r="K51" t="str">
            <v>4037/4038</v>
          </cell>
          <cell r="L51" t="str">
            <v>GRASTON</v>
          </cell>
          <cell r="M51">
            <v>2.8784722220734693E-2</v>
          </cell>
          <cell r="N51">
            <v>41.449999997857958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https://search-rtdc-monitor-bjffxe2xuh6vdkpspy63sjmuny.us-east-1.es.amazonaws.com/_plugin/kibana/#/discover/Steve-Slow-Train-Analysis-(2080s-and-2083s)?_g=(refreshInterval:(display:Off,section:0,value:0),time:(from:'2016-08-05 06:54:59-0600',mode:absolute,to:'2016-08-05 09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4.4699999999999997E-2</v>
          </cell>
          <cell r="Z51">
            <v>23.331099999999999</v>
          </cell>
          <cell r="AA51">
            <v>23.2864</v>
          </cell>
          <cell r="AB51" t="e">
            <v>#N/A</v>
          </cell>
          <cell r="AC51" t="e">
            <v>#N/A</v>
          </cell>
          <cell r="AD51" t="str">
            <v>0135-05</v>
          </cell>
          <cell r="AE5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52">
          <cell r="A52" t="str">
            <v>136-05</v>
          </cell>
          <cell r="B52">
            <v>4037</v>
          </cell>
          <cell r="C52" t="str">
            <v>DE.1.0.7.0</v>
          </cell>
          <cell r="D52" t="str">
            <v>204:232986</v>
          </cell>
          <cell r="E52">
            <v>42587.369270833333</v>
          </cell>
          <cell r="F52">
            <v>42587.370254629626</v>
          </cell>
          <cell r="G52">
            <v>1</v>
          </cell>
          <cell r="H52" t="str">
            <v>204:147</v>
          </cell>
          <cell r="I52">
            <v>42587.412083333336</v>
          </cell>
          <cell r="J52">
            <v>0</v>
          </cell>
          <cell r="K52" t="str">
            <v>4037/4038</v>
          </cell>
          <cell r="L52" t="str">
            <v>GRASTON</v>
          </cell>
          <cell r="M52">
            <v>4.182870371005265E-2</v>
          </cell>
          <cell r="N52">
            <v>60.233333342475817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https://search-rtdc-monitor-bjffxe2xuh6vdkpspy63sjmuny.us-east-1.es.amazonaws.com/_plugin/kibana/#/discover/Steve-Slow-Train-Analysis-(2080s-and-2083s)?_g=(refreshInterval:(display:Off,section:0,value:0),time:(from:'2016-08-05 07:51:45-0600',mode:absolute,to:'2016-08-05 10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23.2986</v>
          </cell>
          <cell r="Z52">
            <v>1.47E-2</v>
          </cell>
          <cell r="AA52">
            <v>23.283899999999999</v>
          </cell>
          <cell r="AB52" t="e">
            <v>#N/A</v>
          </cell>
          <cell r="AC52" t="e">
            <v>#N/A</v>
          </cell>
          <cell r="AD52" t="str">
            <v>0136-05</v>
          </cell>
          <cell r="AE5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53">
          <cell r="A53" t="str">
            <v>137-05</v>
          </cell>
          <cell r="B53">
            <v>4027</v>
          </cell>
          <cell r="C53" t="str">
            <v>DE.1.0.7.0</v>
          </cell>
          <cell r="D53" t="str">
            <v>204:464</v>
          </cell>
          <cell r="E53">
            <v>42587.339050925926</v>
          </cell>
          <cell r="F53">
            <v>42587.339988425927</v>
          </cell>
          <cell r="G53">
            <v>1</v>
          </cell>
          <cell r="H53" t="str">
            <v>204:233295</v>
          </cell>
          <cell r="I53">
            <v>42587.371932870374</v>
          </cell>
          <cell r="J53">
            <v>0</v>
          </cell>
          <cell r="K53" t="str">
            <v>4027/4028</v>
          </cell>
          <cell r="L53" t="str">
            <v>ISHMAEL</v>
          </cell>
          <cell r="M53">
            <v>3.1944444446708076E-2</v>
          </cell>
          <cell r="N53">
            <v>46.000000003259629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https://search-rtdc-monitor-bjffxe2xuh6vdkpspy63sjmuny.us-east-1.es.amazonaws.com/_plugin/kibana/#/discover/Steve-Slow-Train-Analysis-(2080s-and-2083s)?_g=(refreshInterval:(display:Off,section:0,value:0),time:(from:'2016-08-05 07:08:14-0600',mode:absolute,to:'2016-08-05 09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3" t="str">
            <v>N</v>
          </cell>
          <cell r="X53">
            <v>1</v>
          </cell>
          <cell r="Y53">
            <v>4.6399999999999997E-2</v>
          </cell>
          <cell r="Z53">
            <v>23.329499999999999</v>
          </cell>
          <cell r="AA53">
            <v>23.283100000000001</v>
          </cell>
          <cell r="AB53" t="e">
            <v>#N/A</v>
          </cell>
          <cell r="AC53" t="e">
            <v>#N/A</v>
          </cell>
          <cell r="AD53" t="str">
            <v>0137-05</v>
          </cell>
          <cell r="AE53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54">
          <cell r="A54" t="str">
            <v>138-05</v>
          </cell>
          <cell r="B54">
            <v>4028</v>
          </cell>
          <cell r="C54" t="str">
            <v>DE.1.0.7.0</v>
          </cell>
          <cell r="D54" t="str">
            <v>204:232979</v>
          </cell>
          <cell r="E54">
            <v>42587.381678240738</v>
          </cell>
          <cell r="F54">
            <v>42587.383831018517</v>
          </cell>
          <cell r="G54">
            <v>3</v>
          </cell>
          <cell r="H54" t="str">
            <v>204:125</v>
          </cell>
          <cell r="I54">
            <v>42587.417314814818</v>
          </cell>
          <cell r="J54">
            <v>1</v>
          </cell>
          <cell r="K54" t="str">
            <v>4027/4028</v>
          </cell>
          <cell r="L54" t="str">
            <v>ISHMAEL</v>
          </cell>
          <cell r="M54">
            <v>3.348379630187992E-2</v>
          </cell>
          <cell r="N54">
            <v>48.216666674707085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4" t="str">
            <v>N</v>
          </cell>
          <cell r="X54">
            <v>1</v>
          </cell>
          <cell r="Y54">
            <v>23.297899999999998</v>
          </cell>
          <cell r="Z54">
            <v>1.2500000000000001E-2</v>
          </cell>
          <cell r="AA54">
            <v>23.285399999999999</v>
          </cell>
          <cell r="AB54" t="e">
            <v>#N/A</v>
          </cell>
          <cell r="AC54" t="e">
            <v>#N/A</v>
          </cell>
          <cell r="AD54" t="str">
            <v>0138-05</v>
          </cell>
          <cell r="AE54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55">
          <cell r="A55" t="str">
            <v>139-05</v>
          </cell>
          <cell r="B55">
            <v>4044</v>
          </cell>
          <cell r="C55" t="str">
            <v>DE.1.0.7.0</v>
          </cell>
          <cell r="D55" t="str">
            <v>204:442</v>
          </cell>
          <cell r="E55">
            <v>42587.352881944447</v>
          </cell>
          <cell r="F55">
            <v>42587.353865740741</v>
          </cell>
          <cell r="G55">
            <v>1</v>
          </cell>
          <cell r="H55" t="str">
            <v>204:233324</v>
          </cell>
          <cell r="I55">
            <v>42587.391631944447</v>
          </cell>
          <cell r="J55">
            <v>0</v>
          </cell>
          <cell r="K55" t="str">
            <v>4043/4044</v>
          </cell>
          <cell r="L55" t="str">
            <v>SANTIZO</v>
          </cell>
          <cell r="M55">
            <v>3.7766203706269152E-2</v>
          </cell>
          <cell r="N55">
            <v>54.38333333702758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https://search-rtdc-monitor-bjffxe2xuh6vdkpspy63sjmuny.us-east-1.es.amazonaws.com/_plugin/kibana/#/discover/Steve-Slow-Train-Analysis-(2080s-and-2083s)?_g=(refreshInterval:(display:Off,section:0,value:0),time:(from:'2016-08-05 07:28:09-0600',mode:absolute,to:'2016-08-05 10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55" t="str">
            <v>N</v>
          </cell>
          <cell r="X55">
            <v>1</v>
          </cell>
          <cell r="Y55">
            <v>4.4200000000000003E-2</v>
          </cell>
          <cell r="Z55">
            <v>23.3324</v>
          </cell>
          <cell r="AA55">
            <v>23.2882</v>
          </cell>
          <cell r="AB55" t="e">
            <v>#N/A</v>
          </cell>
          <cell r="AC55" t="e">
            <v>#N/A</v>
          </cell>
          <cell r="AD55" t="str">
            <v>0139-05</v>
          </cell>
          <cell r="AE5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56">
          <cell r="A56" t="str">
            <v>140-05</v>
          </cell>
          <cell r="B56">
            <v>4043</v>
          </cell>
          <cell r="C56" t="str">
            <v>DE.1.0.7.0</v>
          </cell>
          <cell r="D56" t="str">
            <v>204:233001</v>
          </cell>
          <cell r="E56">
            <v>42587.394375000003</v>
          </cell>
          <cell r="F56">
            <v>42587.395162037035</v>
          </cell>
          <cell r="G56">
            <v>1</v>
          </cell>
          <cell r="H56" t="str">
            <v>204:139</v>
          </cell>
          <cell r="I56">
            <v>42587.423564814817</v>
          </cell>
          <cell r="J56">
            <v>1</v>
          </cell>
          <cell r="K56" t="str">
            <v>4043/4044</v>
          </cell>
          <cell r="L56" t="str">
            <v>SANTIZO</v>
          </cell>
          <cell r="M56">
            <v>2.8402777781593613E-2</v>
          </cell>
          <cell r="N56">
            <v>40.900000005494803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56" t="str">
            <v>N</v>
          </cell>
          <cell r="X56">
            <v>1</v>
          </cell>
          <cell r="Y56">
            <v>23.3001</v>
          </cell>
          <cell r="Z56">
            <v>1.3899999999999999E-2</v>
          </cell>
          <cell r="AA56">
            <v>23.286200000000001</v>
          </cell>
          <cell r="AB56" t="e">
            <v>#N/A</v>
          </cell>
          <cell r="AC56" t="e">
            <v>#N/A</v>
          </cell>
          <cell r="AD56" t="str">
            <v>0140-05</v>
          </cell>
          <cell r="AE5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57">
          <cell r="A57" t="str">
            <v>141-05</v>
          </cell>
          <cell r="B57">
            <v>4025</v>
          </cell>
          <cell r="C57" t="str">
            <v>DE.1.0.7.0</v>
          </cell>
          <cell r="D57" t="str">
            <v>204:442</v>
          </cell>
          <cell r="E57">
            <v>42587.362349537034</v>
          </cell>
          <cell r="F57">
            <v>42587.363263888888</v>
          </cell>
          <cell r="G57">
            <v>1</v>
          </cell>
          <cell r="H57" t="str">
            <v>204:233329</v>
          </cell>
          <cell r="I57">
            <v>42587.400370370371</v>
          </cell>
          <cell r="J57">
            <v>0</v>
          </cell>
          <cell r="K57" t="str">
            <v>4025/4026</v>
          </cell>
          <cell r="L57" t="str">
            <v>MAELZER</v>
          </cell>
          <cell r="M57">
            <v>3.7106481482624076E-2</v>
          </cell>
          <cell r="N57">
            <v>53.43333333497867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https://search-rtdc-monitor-bjffxe2xuh6vdkpspy63sjmuny.us-east-1.es.amazonaws.com/_plugin/kibana/#/discover/Steve-Slow-Train-Analysis-(2080s-and-2083s)?_g=(refreshInterval:(display:Off,section:0,value:0),time:(from:'2016-08-05 07:41:47-0600',mode:absolute,to:'2016-08-05 10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7" t="str">
            <v>N</v>
          </cell>
          <cell r="X57">
            <v>1</v>
          </cell>
          <cell r="Y57">
            <v>4.4200000000000003E-2</v>
          </cell>
          <cell r="Z57">
            <v>23.332899999999999</v>
          </cell>
          <cell r="AA57">
            <v>23.288699999999999</v>
          </cell>
          <cell r="AB57" t="e">
            <v>#N/A</v>
          </cell>
          <cell r="AC57" t="e">
            <v>#N/A</v>
          </cell>
          <cell r="AD57" t="str">
            <v>0141-05</v>
          </cell>
          <cell r="AE57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58">
          <cell r="A58" t="str">
            <v>142-05</v>
          </cell>
          <cell r="B58">
            <v>4026</v>
          </cell>
          <cell r="C58" t="str">
            <v>DE.1.0.7.0</v>
          </cell>
          <cell r="D58" t="str">
            <v>204:233011</v>
          </cell>
          <cell r="E58">
            <v>42587.403715277775</v>
          </cell>
          <cell r="F58">
            <v>42587.404374999998</v>
          </cell>
          <cell r="G58">
            <v>0</v>
          </cell>
          <cell r="H58" t="str">
            <v>204:139</v>
          </cell>
          <cell r="I58">
            <v>42587.436712962961</v>
          </cell>
          <cell r="J58">
            <v>2</v>
          </cell>
          <cell r="K58" t="str">
            <v>4025/4026</v>
          </cell>
          <cell r="L58" t="str">
            <v>MAELZER</v>
          </cell>
          <cell r="M58">
            <v>3.2337962962628808E-2</v>
          </cell>
          <cell r="N58">
            <v>46.566666666185483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8" t="str">
            <v>N</v>
          </cell>
          <cell r="X58">
            <v>1</v>
          </cell>
          <cell r="Y58">
            <v>23.301100000000002</v>
          </cell>
          <cell r="Z58">
            <v>1.3899999999999999E-2</v>
          </cell>
          <cell r="AA58">
            <v>23.287200000000002</v>
          </cell>
          <cell r="AB58">
            <v>21848</v>
          </cell>
          <cell r="AC58" t="str">
            <v>PERMANENT SPEED RESTRICTION</v>
          </cell>
          <cell r="AD58" t="str">
            <v>0142-05</v>
          </cell>
          <cell r="AE58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59">
          <cell r="A59" t="str">
            <v>143-05</v>
          </cell>
          <cell r="B59">
            <v>4009</v>
          </cell>
          <cell r="C59" t="str">
            <v>DE.1.0.7.0</v>
          </cell>
          <cell r="D59" t="str">
            <v>204:460</v>
          </cell>
          <cell r="E59">
            <v>42587.373217592591</v>
          </cell>
          <cell r="F59">
            <v>42587.374108796299</v>
          </cell>
          <cell r="G59">
            <v>1</v>
          </cell>
          <cell r="H59" t="str">
            <v>204:233307</v>
          </cell>
          <cell r="I59">
            <v>42587.401990740742</v>
          </cell>
          <cell r="J59">
            <v>0</v>
          </cell>
          <cell r="K59" t="str">
            <v>4009/4010</v>
          </cell>
          <cell r="L59" t="str">
            <v>ROCHA</v>
          </cell>
          <cell r="M59">
            <v>2.7881944442924578E-2</v>
          </cell>
          <cell r="N59">
            <v>40.149999997811392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https://search-rtdc-monitor-bjffxe2xuh6vdkpspy63sjmuny.us-east-1.es.amazonaws.com/_plugin/kibana/#/discover/Steve-Slow-Train-Analysis-(2080s-and-2083s)?_g=(refreshInterval:(display:Off,section:0,value:0),time:(from:'2016-08-05 07:57:26-0600',mode:absolute,to:'2016-08-05 10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23.3307</v>
          </cell>
          <cell r="AA59">
            <v>23.284700000000001</v>
          </cell>
          <cell r="AB59" t="e">
            <v>#N/A</v>
          </cell>
          <cell r="AC59" t="e">
            <v>#N/A</v>
          </cell>
          <cell r="AD59" t="str">
            <v>0143-05</v>
          </cell>
          <cell r="AE5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60">
          <cell r="A60" t="str">
            <v>144-05</v>
          </cell>
          <cell r="B60">
            <v>4010</v>
          </cell>
          <cell r="C60" t="str">
            <v>DE.1.0.7.0</v>
          </cell>
          <cell r="D60" t="str">
            <v>204:232978</v>
          </cell>
          <cell r="E60">
            <v>42587.413148148145</v>
          </cell>
          <cell r="F60">
            <v>42587.41474537037</v>
          </cell>
          <cell r="G60">
            <v>2</v>
          </cell>
          <cell r="H60" t="str">
            <v>204:143</v>
          </cell>
          <cell r="I60">
            <v>42587.441770833335</v>
          </cell>
          <cell r="J60">
            <v>0</v>
          </cell>
          <cell r="K60" t="str">
            <v>4009/4010</v>
          </cell>
          <cell r="L60" t="str">
            <v>ROCHA</v>
          </cell>
          <cell r="M60">
            <v>2.7025462964957114E-2</v>
          </cell>
          <cell r="N60">
            <v>38.916666669538245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https://search-rtdc-monitor-bjffxe2xuh6vdkpspy63sjmuny.us-east-1.es.amazonaws.com/_plugin/kibana/#/discover/Steve-Slow-Train-Analysis-(2080s-and-2083s)?_g=(refreshInterval:(display:Off,section:0,value:0),time:(from:'2016-08-05 08:54:56-0600',mode:absolute,to:'2016-08-05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0" t="str">
            <v>N</v>
          </cell>
          <cell r="X60">
            <v>1</v>
          </cell>
          <cell r="Y60">
            <v>23.297799999999999</v>
          </cell>
          <cell r="Z60">
            <v>1.43E-2</v>
          </cell>
          <cell r="AA60">
            <v>23.2835</v>
          </cell>
          <cell r="AB60" t="e">
            <v>#N/A</v>
          </cell>
          <cell r="AC60" t="e">
            <v>#N/A</v>
          </cell>
          <cell r="AD60" t="str">
            <v>0144-05</v>
          </cell>
          <cell r="AE6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61">
          <cell r="A61" t="str">
            <v>145-05</v>
          </cell>
          <cell r="B61">
            <v>4029</v>
          </cell>
          <cell r="C61" t="str">
            <v>DE.1.0.7.0</v>
          </cell>
          <cell r="D61" t="str">
            <v>204:464</v>
          </cell>
          <cell r="E61">
            <v>42587.384548611109</v>
          </cell>
          <cell r="F61">
            <v>42587.385474537034</v>
          </cell>
          <cell r="G61">
            <v>1</v>
          </cell>
          <cell r="H61" t="str">
            <v>204:233297</v>
          </cell>
          <cell r="I61">
            <v>42587.415335648147</v>
          </cell>
          <cell r="J61">
            <v>0</v>
          </cell>
          <cell r="K61" t="str">
            <v>4029/4030</v>
          </cell>
          <cell r="L61" t="str">
            <v>DAVIS</v>
          </cell>
          <cell r="M61">
            <v>2.9861111113859806E-2</v>
          </cell>
          <cell r="N61">
            <v>43.000000003958121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https://search-rtdc-monitor-bjffxe2xuh6vdkpspy63sjmuny.us-east-1.es.amazonaws.com/_plugin/kibana/#/discover/Steve-Slow-Train-Analysis-(2080s-and-2083s)?_g=(refreshInterval:(display:Off,section:0,value:0),time:(from:'2016-08-05 08:13:45-0600',mode:absolute,to:'2016-08-05 10:58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23.329699999999999</v>
          </cell>
          <cell r="AA61">
            <v>23.283300000000001</v>
          </cell>
          <cell r="AB61" t="e">
            <v>#N/A</v>
          </cell>
          <cell r="AC61" t="e">
            <v>#N/A</v>
          </cell>
          <cell r="AD61" t="str">
            <v>0145-05</v>
          </cell>
          <cell r="AE61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62">
          <cell r="A62" t="str">
            <v>146-05</v>
          </cell>
          <cell r="B62">
            <v>4030</v>
          </cell>
          <cell r="C62" t="str">
            <v>DE.1.0.7.0</v>
          </cell>
          <cell r="D62" t="str">
            <v>204:232993</v>
          </cell>
          <cell r="E62">
            <v>42587.417650462965</v>
          </cell>
          <cell r="F62">
            <v>42587.418391203704</v>
          </cell>
          <cell r="G62">
            <v>1</v>
          </cell>
          <cell r="H62" t="str">
            <v>204:150</v>
          </cell>
          <cell r="I62">
            <v>42587.453379629631</v>
          </cell>
          <cell r="J62">
            <v>1</v>
          </cell>
          <cell r="K62" t="str">
            <v>4029/4030</v>
          </cell>
          <cell r="L62" t="str">
            <v>DAVIS</v>
          </cell>
          <cell r="M62">
            <v>3.4988425926712807E-2</v>
          </cell>
          <cell r="N62">
            <v>50.383333334466442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2" t="str">
            <v>N</v>
          </cell>
          <cell r="X62">
            <v>1</v>
          </cell>
          <cell r="Y62">
            <v>23.299299999999999</v>
          </cell>
          <cell r="Z62">
            <v>1.4999999999999999E-2</v>
          </cell>
          <cell r="AA62">
            <v>23.284299999999998</v>
          </cell>
          <cell r="AB62">
            <v>190834</v>
          </cell>
          <cell r="AC62" t="str">
            <v>PERMANENT SPEED RESTRICTION</v>
          </cell>
          <cell r="AD62" t="str">
            <v>0146-05</v>
          </cell>
          <cell r="AE62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63">
          <cell r="A63" t="str">
            <v>147-05</v>
          </cell>
          <cell r="B63">
            <v>4020</v>
          </cell>
          <cell r="C63" t="str">
            <v>DE.1.0.7.0</v>
          </cell>
          <cell r="D63" t="str">
            <v>204:467</v>
          </cell>
          <cell r="E63">
            <v>42587.399884259263</v>
          </cell>
          <cell r="F63">
            <v>42587.400729166664</v>
          </cell>
          <cell r="G63">
            <v>1</v>
          </cell>
          <cell r="H63" t="str">
            <v>204:233284</v>
          </cell>
          <cell r="I63">
            <v>42587.428263888891</v>
          </cell>
          <cell r="J63">
            <v>0</v>
          </cell>
          <cell r="K63" t="str">
            <v>4019/4020</v>
          </cell>
          <cell r="L63" t="str">
            <v>MALAVE</v>
          </cell>
          <cell r="M63">
            <v>2.7534722226846498E-2</v>
          </cell>
          <cell r="N63">
            <v>39.650000006658956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https://search-rtdc-monitor-bjffxe2xuh6vdkpspy63sjmuny.us-east-1.es.amazonaws.com/_plugin/kibana/#/discover/Steve-Slow-Train-Analysis-(2080s-and-2083s)?_g=(refreshInterval:(display:Off,section:0,value:0),time:(from:'2016-08-05 08:35:50-0600',mode:absolute,to:'2016-08-05 11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3" t="str">
            <v>N</v>
          </cell>
          <cell r="X63">
            <v>1</v>
          </cell>
          <cell r="Y63">
            <v>4.6699999999999998E-2</v>
          </cell>
          <cell r="Z63">
            <v>23.328399999999998</v>
          </cell>
          <cell r="AA63">
            <v>23.281699999999997</v>
          </cell>
          <cell r="AB63" t="e">
            <v>#N/A</v>
          </cell>
          <cell r="AC63" t="e">
            <v>#N/A</v>
          </cell>
          <cell r="AD63" t="str">
            <v>0147-05</v>
          </cell>
          <cell r="AE63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64">
          <cell r="A64" t="str">
            <v>148-05</v>
          </cell>
          <cell r="B64">
            <v>4019</v>
          </cell>
          <cell r="C64" t="str">
            <v>DE.1.0.7.0</v>
          </cell>
          <cell r="D64" t="str">
            <v>204:232965</v>
          </cell>
          <cell r="E64">
            <v>42587.433368055557</v>
          </cell>
          <cell r="F64">
            <v>42587.434212962966</v>
          </cell>
          <cell r="G64">
            <v>1</v>
          </cell>
          <cell r="H64" t="str">
            <v>204:156</v>
          </cell>
          <cell r="I64">
            <v>42587.463506944441</v>
          </cell>
          <cell r="J64">
            <v>0</v>
          </cell>
          <cell r="K64" t="str">
            <v>4019/4020</v>
          </cell>
          <cell r="L64" t="str">
            <v>MALAVE</v>
          </cell>
          <cell r="M64">
            <v>2.9293981475348119E-2</v>
          </cell>
          <cell r="N64">
            <v>42.183333324501291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https://search-rtdc-monitor-bjffxe2xuh6vdkpspy63sjmuny.us-east-1.es.amazonaws.com/_plugin/kibana/#/discover/Steve-Slow-Train-Analysis-(2080s-and-2083s)?_g=(refreshInterval:(display:Off,section:0,value:0),time:(from:'2016-08-05 09:24:03-0600',mode:absolute,to:'2016-08-05 12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4" t="str">
            <v>N</v>
          </cell>
          <cell r="X64">
            <v>1</v>
          </cell>
          <cell r="Y64">
            <v>23.296500000000002</v>
          </cell>
          <cell r="Z64">
            <v>1.5599999999999999E-2</v>
          </cell>
          <cell r="AA64">
            <v>23.280900000000003</v>
          </cell>
          <cell r="AB64" t="e">
            <v>#N/A</v>
          </cell>
          <cell r="AC64" t="e">
            <v>#N/A</v>
          </cell>
          <cell r="AD64" t="str">
            <v>0148-05</v>
          </cell>
          <cell r="AE64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65">
          <cell r="A65" t="str">
            <v>149-05</v>
          </cell>
          <cell r="B65">
            <v>4038</v>
          </cell>
          <cell r="C65" t="str">
            <v>DE.1.0.7.0</v>
          </cell>
          <cell r="D65" t="str">
            <v>204:462</v>
          </cell>
          <cell r="E65">
            <v>42587.414803240739</v>
          </cell>
          <cell r="F65">
            <v>42587.415763888886</v>
          </cell>
          <cell r="G65">
            <v>1</v>
          </cell>
          <cell r="H65" t="str">
            <v>204:233315</v>
          </cell>
          <cell r="I65">
            <v>42587.443287037036</v>
          </cell>
          <cell r="J65">
            <v>0</v>
          </cell>
          <cell r="K65" t="str">
            <v>4037/4038</v>
          </cell>
          <cell r="L65" t="str">
            <v>GRASTON</v>
          </cell>
          <cell r="M65">
            <v>2.7523148150066845E-2</v>
          </cell>
          <cell r="N65">
            <v>39.633333336096257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https://search-rtdc-monitor-bjffxe2xuh6vdkpspy63sjmuny.us-east-1.es.amazonaws.com/_plugin/kibana/#/discover/Steve-Slow-Train-Analysis-(2080s-and-2083s)?_g=(refreshInterval:(display:Off,section:0,value:0),time:(from:'2016-08-05 08:57:19-0600',mode:absolute,to:'2016-08-05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4.6199999999999998E-2</v>
          </cell>
          <cell r="Z65">
            <v>23.331499999999998</v>
          </cell>
          <cell r="AA65">
            <v>23.285299999999999</v>
          </cell>
          <cell r="AB65" t="e">
            <v>#N/A</v>
          </cell>
          <cell r="AC65" t="e">
            <v>#N/A</v>
          </cell>
          <cell r="AD65" t="str">
            <v>0149-05</v>
          </cell>
          <cell r="AE65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66">
          <cell r="A66" t="str">
            <v>150-05</v>
          </cell>
          <cell r="B66">
            <v>4037</v>
          </cell>
          <cell r="C66" t="str">
            <v>DE.1.0.7.0</v>
          </cell>
          <cell r="D66" t="str">
            <v>204:233000</v>
          </cell>
          <cell r="E66">
            <v>42587.44431712963</v>
          </cell>
          <cell r="F66">
            <v>42587.445150462961</v>
          </cell>
          <cell r="G66">
            <v>1</v>
          </cell>
          <cell r="H66" t="str">
            <v>204:163</v>
          </cell>
          <cell r="I66">
            <v>42587.474814814814</v>
          </cell>
          <cell r="J66">
            <v>0</v>
          </cell>
          <cell r="K66" t="str">
            <v>4037/4038</v>
          </cell>
          <cell r="L66" t="str">
            <v>GRASTON</v>
          </cell>
          <cell r="M66">
            <v>2.9664351852261461E-2</v>
          </cell>
          <cell r="N66">
            <v>42.716666667256504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https://search-rtdc-monitor-bjffxe2xuh6vdkpspy63sjmuny.us-east-1.es.amazonaws.com/_plugin/kibana/#/discover/Steve-Slow-Train-Analysis-(2080s-and-2083s)?_g=(refreshInterval:(display:Off,section:0,value:0),time:(from:'2016-08-05 09:39:49-0600',mode:absolute,to:'2016-08-05 12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23.3</v>
          </cell>
          <cell r="Z66">
            <v>1.6299999999999999E-2</v>
          </cell>
          <cell r="AA66">
            <v>23.2837</v>
          </cell>
          <cell r="AB66" t="e">
            <v>#N/A</v>
          </cell>
          <cell r="AC66" t="e">
            <v>#N/A</v>
          </cell>
          <cell r="AD66" t="str">
            <v>0150-05</v>
          </cell>
          <cell r="AE66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67">
          <cell r="A67" t="str">
            <v>151-05</v>
          </cell>
          <cell r="B67">
            <v>4027</v>
          </cell>
          <cell r="C67" t="str">
            <v>DE.1.0.7.0</v>
          </cell>
          <cell r="D67" t="str">
            <v>204:431</v>
          </cell>
          <cell r="E67">
            <v>42587.41851851852</v>
          </cell>
          <cell r="F67">
            <v>42587.419652777775</v>
          </cell>
          <cell r="G67">
            <v>1</v>
          </cell>
          <cell r="H67" t="str">
            <v>204:233278</v>
          </cell>
          <cell r="I67">
            <v>42587.450497685182</v>
          </cell>
          <cell r="J67">
            <v>0</v>
          </cell>
          <cell r="K67" t="str">
            <v>4027/4028</v>
          </cell>
          <cell r="L67" t="str">
            <v>ISHMAEL</v>
          </cell>
          <cell r="M67">
            <v>3.0844907407299615E-2</v>
          </cell>
          <cell r="N67">
            <v>44.416666666511446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https://search-rtdc-monitor-bjffxe2xuh6vdkpspy63sjmuny.us-east-1.es.amazonaws.com/_plugin/kibana/#/discover/Steve-Slow-Train-Analysis-(2080s-and-2083s)?_g=(refreshInterval:(display:Off,section:0,value:0),time:(from:'2016-08-05 09:02:40-0600',mode:absolute,to:'2016-08-05 11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7" t="str">
            <v>N</v>
          </cell>
          <cell r="X67">
            <v>1</v>
          </cell>
          <cell r="Y67">
            <v>4.3099999999999999E-2</v>
          </cell>
          <cell r="Z67">
            <v>23.3278</v>
          </cell>
          <cell r="AA67">
            <v>23.284700000000001</v>
          </cell>
          <cell r="AB67" t="e">
            <v>#N/A</v>
          </cell>
          <cell r="AC67" t="e">
            <v>#N/A</v>
          </cell>
          <cell r="AD67" t="str">
            <v>0151-05</v>
          </cell>
          <cell r="AE67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68">
          <cell r="A68" t="str">
            <v>152-05</v>
          </cell>
          <cell r="B68">
            <v>4028</v>
          </cell>
          <cell r="C68" t="str">
            <v>DE.1.0.7.0</v>
          </cell>
          <cell r="D68" t="str">
            <v>204:232971</v>
          </cell>
          <cell r="E68">
            <v>42587.451666666668</v>
          </cell>
          <cell r="F68">
            <v>42587.45239583333</v>
          </cell>
          <cell r="G68">
            <v>1</v>
          </cell>
          <cell r="H68" t="str">
            <v>204:158</v>
          </cell>
          <cell r="I68">
            <v>42587.484849537039</v>
          </cell>
          <cell r="J68">
            <v>0</v>
          </cell>
          <cell r="K68" t="str">
            <v>4027/4028</v>
          </cell>
          <cell r="L68" t="str">
            <v>ISHMAEL</v>
          </cell>
          <cell r="M68">
            <v>3.2453703708597459E-2</v>
          </cell>
          <cell r="N68">
            <v>46.733333340380341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https://search-rtdc-monitor-bjffxe2xuh6vdkpspy63sjmuny.us-east-1.es.amazonaws.com/_plugin/kibana/#/discover/Steve-Slow-Train-Analysis-(2080s-and-2083s)?_g=(refreshInterval:(display:Off,section:0,value:0),time:(from:'2016-08-05 09:50:24-0600',mode:absolute,to:'2016-08-05 12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8" t="str">
            <v>N</v>
          </cell>
          <cell r="X68">
            <v>1</v>
          </cell>
          <cell r="Y68">
            <v>23.2971</v>
          </cell>
          <cell r="Z68">
            <v>1.5800000000000002E-2</v>
          </cell>
          <cell r="AA68">
            <v>23.281300000000002</v>
          </cell>
          <cell r="AB68" t="e">
            <v>#N/A</v>
          </cell>
          <cell r="AC68" t="e">
            <v>#N/A</v>
          </cell>
          <cell r="AD68" t="str">
            <v>0152-05</v>
          </cell>
          <cell r="AE68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69">
          <cell r="A69" t="str">
            <v>153-05</v>
          </cell>
          <cell r="B69">
            <v>4044</v>
          </cell>
          <cell r="C69" t="str">
            <v>DE.1.0.7.0</v>
          </cell>
          <cell r="D69" t="str">
            <v>204:446</v>
          </cell>
          <cell r="E69">
            <v>42587.42523148148</v>
          </cell>
          <cell r="F69">
            <v>42587.426145833335</v>
          </cell>
          <cell r="G69">
            <v>1</v>
          </cell>
          <cell r="H69" t="str">
            <v>204:233308</v>
          </cell>
          <cell r="I69">
            <v>42587.454212962963</v>
          </cell>
          <cell r="J69">
            <v>0</v>
          </cell>
          <cell r="K69" t="str">
            <v>4043/4044</v>
          </cell>
          <cell r="L69" t="str">
            <v>SANTIZO</v>
          </cell>
          <cell r="M69">
            <v>2.806712962774327E-2</v>
          </cell>
          <cell r="N69">
            <v>40.416666663950309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https://search-rtdc-monitor-bjffxe2xuh6vdkpspy63sjmuny.us-east-1.es.amazonaws.com/_plugin/kibana/#/discover/Steve-Slow-Train-Analysis-(2080s-and-2083s)?_g=(refreshInterval:(display:Off,section:0,value:0),time:(from:'2016-08-05 09:12:20-0600',mode:absolute,to:'2016-08-05 11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9" t="str">
            <v>N</v>
          </cell>
          <cell r="X69">
            <v>1</v>
          </cell>
          <cell r="Y69">
            <v>4.4600000000000001E-2</v>
          </cell>
          <cell r="Z69">
            <v>23.3308</v>
          </cell>
          <cell r="AA69">
            <v>23.286200000000001</v>
          </cell>
          <cell r="AB69" t="e">
            <v>#N/A</v>
          </cell>
          <cell r="AC69" t="e">
            <v>#N/A</v>
          </cell>
          <cell r="AD69" t="str">
            <v>0153-05</v>
          </cell>
          <cell r="AE69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70">
          <cell r="A70" t="str">
            <v>154-05</v>
          </cell>
          <cell r="B70">
            <v>4043</v>
          </cell>
          <cell r="C70" t="str">
            <v>DE.1.0.7.0</v>
          </cell>
          <cell r="D70" t="str">
            <v>204:233000</v>
          </cell>
          <cell r="E70">
            <v>42587.455509259256</v>
          </cell>
          <cell r="F70">
            <v>42587.456400462965</v>
          </cell>
          <cell r="G70">
            <v>1</v>
          </cell>
          <cell r="H70" t="str">
            <v>204:147</v>
          </cell>
          <cell r="I70">
            <v>42587.495127314818</v>
          </cell>
          <cell r="J70">
            <v>1</v>
          </cell>
          <cell r="K70" t="str">
            <v>4043/4044</v>
          </cell>
          <cell r="L70" t="str">
            <v>SANTIZO</v>
          </cell>
          <cell r="M70">
            <v>3.8726851853425615E-2</v>
          </cell>
          <cell r="N70">
            <v>55.766666668932885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1.47E-2</v>
          </cell>
          <cell r="AA70">
            <v>23.285299999999999</v>
          </cell>
          <cell r="AB70">
            <v>127587</v>
          </cell>
          <cell r="AC70" t="str">
            <v>SIGNAL</v>
          </cell>
          <cell r="AD70" t="str">
            <v>0154-05</v>
          </cell>
          <cell r="AE70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71">
          <cell r="A71" t="str">
            <v>155-05</v>
          </cell>
          <cell r="B71">
            <v>4025</v>
          </cell>
          <cell r="C71" t="str">
            <v>DE.1.0.7.0</v>
          </cell>
          <cell r="D71" t="str">
            <v>204:460</v>
          </cell>
          <cell r="E71">
            <v>42587.437881944446</v>
          </cell>
          <cell r="F71">
            <v>42587.440520833334</v>
          </cell>
          <cell r="G71">
            <v>3</v>
          </cell>
          <cell r="H71" t="str">
            <v>204:233253</v>
          </cell>
          <cell r="I71">
            <v>42587.472962962966</v>
          </cell>
          <cell r="J71">
            <v>0</v>
          </cell>
          <cell r="K71" t="str">
            <v>4025/4026</v>
          </cell>
          <cell r="L71" t="str">
            <v>STRICKLAND</v>
          </cell>
          <cell r="M71">
            <v>3.2442129631817807E-2</v>
          </cell>
          <cell r="N71">
            <v>46.716666669817641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https://search-rtdc-monitor-bjffxe2xuh6vdkpspy63sjmuny.us-east-1.es.amazonaws.com/_plugin/kibana/#/discover/Steve-Slow-Train-Analysis-(2080s-and-2083s)?_g=(refreshInterval:(display:Off,section:0,value:0),time:(from:'2016-08-05 09:30:33-0600',mode:absolute,to:'2016-08-05 12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23.325299999999999</v>
          </cell>
          <cell r="AA71">
            <v>23.279299999999999</v>
          </cell>
          <cell r="AB71" t="e">
            <v>#N/A</v>
          </cell>
          <cell r="AC71" t="e">
            <v>#N/A</v>
          </cell>
          <cell r="AD71" t="str">
            <v>0155-05</v>
          </cell>
          <cell r="AE71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72">
          <cell r="A72" t="str">
            <v>156-05</v>
          </cell>
          <cell r="B72">
            <v>4026</v>
          </cell>
          <cell r="C72" t="str">
            <v>DE.1.0.7.0</v>
          </cell>
          <cell r="D72" t="str">
            <v>204:232959</v>
          </cell>
          <cell r="E72">
            <v>42587.474074074074</v>
          </cell>
          <cell r="F72">
            <v>42587.475497685184</v>
          </cell>
          <cell r="G72">
            <v>2</v>
          </cell>
          <cell r="H72" t="str">
            <v>204:158</v>
          </cell>
          <cell r="I72">
            <v>42587.507719907408</v>
          </cell>
          <cell r="J72">
            <v>0</v>
          </cell>
          <cell r="K72" t="str">
            <v>4025/4026</v>
          </cell>
          <cell r="L72" t="str">
            <v>STRICKLAND</v>
          </cell>
          <cell r="M72">
            <v>3.2222222223936114E-2</v>
          </cell>
          <cell r="N72">
            <v>46.400000002468005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https://search-rtdc-monitor-bjffxe2xuh6vdkpspy63sjmuny.us-east-1.es.amazonaws.com/_plugin/kibana/#/discover/Steve-Slow-Train-Analysis-(2080s-and-2083s)?_g=(refreshInterval:(display:Off,section:0,value:0),time:(from:'2016-08-05 10:22:40-0600',mode:absolute,to:'2016-08-05 13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2" t="str">
            <v>N</v>
          </cell>
          <cell r="X72">
            <v>1</v>
          </cell>
          <cell r="Y72">
            <v>23.2959</v>
          </cell>
          <cell r="Z72">
            <v>1.5800000000000002E-2</v>
          </cell>
          <cell r="AA72">
            <v>23.280100000000001</v>
          </cell>
          <cell r="AB72" t="e">
            <v>#N/A</v>
          </cell>
          <cell r="AC72" t="e">
            <v>#N/A</v>
          </cell>
          <cell r="AD72" t="str">
            <v>0156-05</v>
          </cell>
          <cell r="AE72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73">
          <cell r="A73" t="str">
            <v>157-05</v>
          </cell>
          <cell r="B73">
            <v>4009</v>
          </cell>
          <cell r="C73" t="str">
            <v>DE.1.0.7.0</v>
          </cell>
          <cell r="D73" t="str">
            <v>204:437</v>
          </cell>
          <cell r="E73">
            <v>42587.44462962963</v>
          </cell>
          <cell r="F73">
            <v>42587.445613425924</v>
          </cell>
          <cell r="G73">
            <v>1</v>
          </cell>
          <cell r="H73" t="str">
            <v>204:233312</v>
          </cell>
          <cell r="I73">
            <v>42587.475046296298</v>
          </cell>
          <cell r="J73">
            <v>0</v>
          </cell>
          <cell r="K73" t="str">
            <v>4009/4010</v>
          </cell>
          <cell r="L73" t="str">
            <v>ROCHA</v>
          </cell>
          <cell r="M73">
            <v>2.9432870374876074E-2</v>
          </cell>
          <cell r="N73">
            <v>42.383333339821547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https://search-rtdc-monitor-bjffxe2xuh6vdkpspy63sjmuny.us-east-1.es.amazonaws.com/_plugin/kibana/#/discover/Steve-Slow-Train-Analysis-(2080s-and-2083s)?_g=(refreshInterval:(display:Off,section:0,value:0),time:(from:'2016-08-05 09:40:16-0600',mode:absolute,to:'2016-08-05 12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3" t="str">
            <v>N</v>
          </cell>
          <cell r="X73">
            <v>1</v>
          </cell>
          <cell r="Y73">
            <v>4.3700000000000003E-2</v>
          </cell>
          <cell r="Z73">
            <v>23.331199999999999</v>
          </cell>
          <cell r="AA73">
            <v>23.287499999999998</v>
          </cell>
          <cell r="AB73" t="e">
            <v>#N/A</v>
          </cell>
          <cell r="AC73" t="e">
            <v>#N/A</v>
          </cell>
          <cell r="AD73" t="str">
            <v>0157-05</v>
          </cell>
          <cell r="AE73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74">
          <cell r="A74" t="str">
            <v>158-05</v>
          </cell>
          <cell r="B74">
            <v>4010</v>
          </cell>
          <cell r="C74" t="str">
            <v>DE.1.0.7.0</v>
          </cell>
          <cell r="D74" t="str">
            <v>204:232998</v>
          </cell>
          <cell r="E74">
            <v>42587.485289351855</v>
          </cell>
          <cell r="F74">
            <v>42587.485902777778</v>
          </cell>
          <cell r="G74">
            <v>0</v>
          </cell>
          <cell r="H74" t="str">
            <v>204:143</v>
          </cell>
          <cell r="I74">
            <v>42587.515219907407</v>
          </cell>
          <cell r="J74">
            <v>0</v>
          </cell>
          <cell r="K74" t="str">
            <v>4009/4010</v>
          </cell>
          <cell r="L74" t="str">
            <v>ROCHA</v>
          </cell>
          <cell r="M74">
            <v>2.9317129628907423E-2</v>
          </cell>
          <cell r="N74">
            <v>42.21666666562669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https://search-rtdc-monitor-bjffxe2xuh6vdkpspy63sjmuny.us-east-1.es.amazonaws.com/_plugin/kibana/#/discover/Steve-Slow-Train-Analysis-(2080s-and-2083s)?_g=(refreshInterval:(display:Off,section:0,value:0),time:(from:'2016-08-05 10:38:49-0600',mode:absolute,to:'2016-08-05 13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4" t="str">
            <v>N</v>
          </cell>
          <cell r="X74">
            <v>1</v>
          </cell>
          <cell r="Y74">
            <v>23.299800000000001</v>
          </cell>
          <cell r="Z74">
            <v>1.43E-2</v>
          </cell>
          <cell r="AA74">
            <v>23.285500000000003</v>
          </cell>
          <cell r="AB74" t="e">
            <v>#N/A</v>
          </cell>
          <cell r="AC74" t="e">
            <v>#N/A</v>
          </cell>
          <cell r="AD74" t="str">
            <v>0158-05</v>
          </cell>
          <cell r="AE74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75">
          <cell r="A75" t="str">
            <v>159-05</v>
          </cell>
          <cell r="B75">
            <v>4029</v>
          </cell>
          <cell r="C75" t="str">
            <v>DE.1.0.7.0</v>
          </cell>
          <cell r="D75" t="str">
            <v>204:464</v>
          </cell>
          <cell r="E75">
            <v>42587.455983796295</v>
          </cell>
          <cell r="F75">
            <v>42587.457245370373</v>
          </cell>
          <cell r="G75">
            <v>1</v>
          </cell>
          <cell r="H75" t="str">
            <v>204:233276</v>
          </cell>
          <cell r="I75">
            <v>42587.486203703702</v>
          </cell>
          <cell r="J75">
            <v>1</v>
          </cell>
          <cell r="K75" t="str">
            <v>4029/4030</v>
          </cell>
          <cell r="L75" t="str">
            <v>STEWART</v>
          </cell>
          <cell r="M75">
            <v>2.8958333328773733E-2</v>
          </cell>
          <cell r="N75">
            <v>41.699999993434176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5" t="str">
            <v>N</v>
          </cell>
          <cell r="X75">
            <v>1</v>
          </cell>
          <cell r="Y75">
            <v>4.6399999999999997E-2</v>
          </cell>
          <cell r="Z75">
            <v>23.3276</v>
          </cell>
          <cell r="AA75">
            <v>23.281200000000002</v>
          </cell>
          <cell r="AB75">
            <v>27333</v>
          </cell>
          <cell r="AC75" t="str">
            <v>PERMANENT SPEED RESTRICTION</v>
          </cell>
          <cell r="AD75" t="str">
            <v>0159-05</v>
          </cell>
          <cell r="AE75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76">
          <cell r="A76" t="str">
            <v>160-05</v>
          </cell>
          <cell r="B76">
            <v>4030</v>
          </cell>
          <cell r="C76" t="str">
            <v>DE.1.0.7.0</v>
          </cell>
          <cell r="D76" t="str">
            <v>204:232955</v>
          </cell>
          <cell r="E76">
            <v>42587.492743055554</v>
          </cell>
          <cell r="F76">
            <v>42587.493819444448</v>
          </cell>
          <cell r="G76">
            <v>1</v>
          </cell>
          <cell r="H76" t="str">
            <v>204:139</v>
          </cell>
          <cell r="I76">
            <v>42587.526863425926</v>
          </cell>
          <cell r="J76">
            <v>0</v>
          </cell>
          <cell r="K76" t="str">
            <v>4029/4030</v>
          </cell>
          <cell r="L76" t="str">
            <v>STEWART</v>
          </cell>
          <cell r="M76">
            <v>3.3043981478840578E-2</v>
          </cell>
          <cell r="N76">
            <v>47.583333329530433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https://search-rtdc-monitor-bjffxe2xuh6vdkpspy63sjmuny.us-east-1.es.amazonaws.com/_plugin/kibana/#/discover/Steve-Slow-Train-Analysis-(2080s-and-2083s)?_g=(refreshInterval:(display:Off,section:0,value:0),time:(from:'2016-08-05 10:49:33-0600',mode:absolute,to:'2016-08-05 13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6" t="str">
            <v>N</v>
          </cell>
          <cell r="X76">
            <v>1</v>
          </cell>
          <cell r="Y76">
            <v>23.295500000000001</v>
          </cell>
          <cell r="Z76">
            <v>1.3899999999999999E-2</v>
          </cell>
          <cell r="AA76">
            <v>23.281600000000001</v>
          </cell>
          <cell r="AB76" t="e">
            <v>#N/A</v>
          </cell>
          <cell r="AC76" t="e">
            <v>#N/A</v>
          </cell>
          <cell r="AD76" t="str">
            <v>0160-05</v>
          </cell>
          <cell r="AE76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77">
          <cell r="A77" t="str">
            <v>161-05</v>
          </cell>
          <cell r="B77">
            <v>4020</v>
          </cell>
          <cell r="C77" t="str">
            <v>DE.1.0.7.0</v>
          </cell>
          <cell r="D77" t="str">
            <v>204:464</v>
          </cell>
          <cell r="E77">
            <v>42587.466666666667</v>
          </cell>
          <cell r="F77">
            <v>42587.467615740738</v>
          </cell>
          <cell r="G77">
            <v>1</v>
          </cell>
          <cell r="H77" t="str">
            <v>204:233287</v>
          </cell>
          <cell r="I77">
            <v>42587.496539351851</v>
          </cell>
          <cell r="J77">
            <v>1</v>
          </cell>
          <cell r="K77" t="str">
            <v>4019/4020</v>
          </cell>
          <cell r="L77" t="str">
            <v>MAYBERRY</v>
          </cell>
          <cell r="M77">
            <v>2.8923611112986691E-2</v>
          </cell>
          <cell r="N77">
            <v>41.650000002700835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23.328700000000001</v>
          </cell>
          <cell r="AA77">
            <v>23.282300000000003</v>
          </cell>
          <cell r="AB77">
            <v>33137</v>
          </cell>
          <cell r="AC77" t="str">
            <v>GRADE CROSSING</v>
          </cell>
          <cell r="AD77" t="str">
            <v>0161-05</v>
          </cell>
          <cell r="AE77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78">
          <cell r="A78" t="str">
            <v>162-05</v>
          </cell>
          <cell r="B78">
            <v>4019</v>
          </cell>
          <cell r="C78" t="str">
            <v>DE.1.0.7.0</v>
          </cell>
          <cell r="D78" t="str">
            <v>204:232966</v>
          </cell>
          <cell r="E78">
            <v>42587.502835648149</v>
          </cell>
          <cell r="F78">
            <v>42587.504386574074</v>
          </cell>
          <cell r="G78">
            <v>2</v>
          </cell>
          <cell r="H78" t="str">
            <v>204:152</v>
          </cell>
          <cell r="I78">
            <v>42587.535856481481</v>
          </cell>
          <cell r="J78">
            <v>0</v>
          </cell>
          <cell r="K78" t="str">
            <v>4019/4020</v>
          </cell>
          <cell r="L78" t="str">
            <v>MAYBERRY</v>
          </cell>
          <cell r="M78">
            <v>3.1469907407881692E-2</v>
          </cell>
          <cell r="N78">
            <v>45.316666667349637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https://search-rtdc-monitor-bjffxe2xuh6vdkpspy63sjmuny.us-east-1.es.amazonaws.com/_plugin/kibana/#/discover/Steve-Slow-Train-Analysis-(2080s-and-2083s)?_g=(refreshInterval:(display:Off,section:0,value:0),time:(from:'2016-08-05 11:04:05-0600',mode:absolute,to:'2016-08-05 13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8" t="str">
            <v>N</v>
          </cell>
          <cell r="X78">
            <v>1</v>
          </cell>
          <cell r="Y78">
            <v>23.296600000000002</v>
          </cell>
          <cell r="Z78">
            <v>1.52E-2</v>
          </cell>
          <cell r="AA78">
            <v>23.281400000000001</v>
          </cell>
          <cell r="AB78" t="e">
            <v>#N/A</v>
          </cell>
          <cell r="AC78" t="e">
            <v>#N/A</v>
          </cell>
          <cell r="AD78" t="str">
            <v>0162-05</v>
          </cell>
          <cell r="AE78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79">
          <cell r="A79" t="str">
            <v>163-05</v>
          </cell>
          <cell r="B79">
            <v>4038</v>
          </cell>
          <cell r="C79" t="str">
            <v>DE.1.0.7.0</v>
          </cell>
          <cell r="D79" t="str">
            <v>204:457</v>
          </cell>
          <cell r="E79">
            <v>42587.476736111108</v>
          </cell>
          <cell r="F79">
            <v>42587.477638888886</v>
          </cell>
          <cell r="G79">
            <v>1</v>
          </cell>
          <cell r="H79" t="str">
            <v>204:233311</v>
          </cell>
          <cell r="I79">
            <v>42587.506493055553</v>
          </cell>
          <cell r="J79">
            <v>1</v>
          </cell>
          <cell r="K79" t="str">
            <v>4037/4038</v>
          </cell>
          <cell r="L79" t="str">
            <v>OUN</v>
          </cell>
          <cell r="M79">
            <v>2.8854166666860692E-2</v>
          </cell>
          <cell r="N79">
            <v>41.550000000279397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4.5699999999999998E-2</v>
          </cell>
          <cell r="Z79">
            <v>23.331099999999999</v>
          </cell>
          <cell r="AA79">
            <v>23.285399999999999</v>
          </cell>
          <cell r="AB79">
            <v>108954</v>
          </cell>
          <cell r="AC79" t="str">
            <v>GRADE CROSSING</v>
          </cell>
          <cell r="AD79" t="str">
            <v>0163-05</v>
          </cell>
          <cell r="AE79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80">
          <cell r="A80" t="str">
            <v>164-05</v>
          </cell>
          <cell r="B80">
            <v>4037</v>
          </cell>
          <cell r="C80" t="str">
            <v>DE.1.0.7.0</v>
          </cell>
          <cell r="D80" t="str">
            <v>204:232992</v>
          </cell>
          <cell r="E80">
            <v>42587.515300925923</v>
          </cell>
          <cell r="F80">
            <v>42587.518217592595</v>
          </cell>
          <cell r="G80">
            <v>1</v>
          </cell>
          <cell r="H80" t="str">
            <v>204:152</v>
          </cell>
          <cell r="I80">
            <v>42587.544814814813</v>
          </cell>
          <cell r="J80">
            <v>0</v>
          </cell>
          <cell r="K80" t="str">
            <v>4037/4038</v>
          </cell>
          <cell r="L80" t="str">
            <v>OUN</v>
          </cell>
          <cell r="M80">
            <v>2.6597222218697425E-2</v>
          </cell>
          <cell r="N80">
            <v>38.299999994924292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https://search-rtdc-monitor-bjffxe2xuh6vdkpspy63sjmuny.us-east-1.es.amazonaws.com/_plugin/kibana/#/discover/Steve-Slow-Train-Analysis-(2080s-and-2083s)?_g=(refreshInterval:(display:Off,section:0,value:0),time:(from:'2016-08-05 11:22:02-0600',mode:absolute,to:'2016-08-05 14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23.299199999999999</v>
          </cell>
          <cell r="Z80">
            <v>1.52E-2</v>
          </cell>
          <cell r="AA80">
            <v>23.283999999999999</v>
          </cell>
          <cell r="AB80" t="e">
            <v>#N/A</v>
          </cell>
          <cell r="AC80" t="e">
            <v>#N/A</v>
          </cell>
          <cell r="AD80" t="str">
            <v>0164-05</v>
          </cell>
          <cell r="AE80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81">
          <cell r="A81" t="str">
            <v>165-05</v>
          </cell>
          <cell r="B81">
            <v>4027</v>
          </cell>
          <cell r="C81" t="str">
            <v>DE.1.0.7.0</v>
          </cell>
          <cell r="D81" t="str">
            <v>204:469</v>
          </cell>
          <cell r="E81">
            <v>42587.487997685188</v>
          </cell>
          <cell r="F81">
            <v>42587.489282407405</v>
          </cell>
          <cell r="G81">
            <v>1</v>
          </cell>
          <cell r="H81" t="str">
            <v>204:233317</v>
          </cell>
          <cell r="I81">
            <v>42587.516944444447</v>
          </cell>
          <cell r="J81">
            <v>0</v>
          </cell>
          <cell r="K81" t="str">
            <v>4027/4028</v>
          </cell>
          <cell r="L81" t="str">
            <v>MOSES</v>
          </cell>
          <cell r="M81">
            <v>2.7662037042318843E-2</v>
          </cell>
          <cell r="N81">
            <v>39.833333340939134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https://search-rtdc-monitor-bjffxe2xuh6vdkpspy63sjmuny.us-east-1.es.amazonaws.com/_plugin/kibana/#/discover/Steve-Slow-Train-Analysis-(2080s-and-2083s)?_g=(refreshInterval:(display:Off,section:0,value:0),time:(from:'2016-08-05 10:42:43-0600',mode:absolute,to:'2016-08-05 13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1" t="str">
            <v>N</v>
          </cell>
          <cell r="X81">
            <v>1</v>
          </cell>
          <cell r="Y81">
            <v>4.6899999999999997E-2</v>
          </cell>
          <cell r="Z81">
            <v>23.331700000000001</v>
          </cell>
          <cell r="AA81">
            <v>23.284800000000001</v>
          </cell>
          <cell r="AB81" t="e">
            <v>#N/A</v>
          </cell>
          <cell r="AC81" t="e">
            <v>#N/A</v>
          </cell>
          <cell r="AD81" t="str">
            <v>0165-05</v>
          </cell>
          <cell r="AE81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82">
          <cell r="A82" t="str">
            <v>166-05</v>
          </cell>
          <cell r="B82">
            <v>4028</v>
          </cell>
          <cell r="C82" t="str">
            <v>DE.1.0.7.0</v>
          </cell>
          <cell r="D82" t="str">
            <v>204:233015</v>
          </cell>
          <cell r="E82">
            <v>42587.525034722225</v>
          </cell>
          <cell r="F82">
            <v>42587.526550925926</v>
          </cell>
          <cell r="G82">
            <v>2</v>
          </cell>
          <cell r="H82" t="str">
            <v>204:143</v>
          </cell>
          <cell r="I82">
            <v>42587.55568287037</v>
          </cell>
          <cell r="J82">
            <v>0</v>
          </cell>
          <cell r="K82" t="str">
            <v>4027/4028</v>
          </cell>
          <cell r="L82" t="str">
            <v>MOSES</v>
          </cell>
          <cell r="M82">
            <v>2.9131944444088731E-2</v>
          </cell>
          <cell r="N82">
            <v>41.949999999487773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https://search-rtdc-monitor-bjffxe2xuh6vdkpspy63sjmuny.us-east-1.es.amazonaws.com/_plugin/kibana/#/discover/Steve-Slow-Train-Analysis-(2080s-and-2083s)?_g=(refreshInterval:(display:Off,section:0,value:0),time:(from:'2016-08-05 11:36:03-0600',mode:absolute,to:'2016-08-05 14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2" t="str">
            <v>N</v>
          </cell>
          <cell r="X82">
            <v>1</v>
          </cell>
          <cell r="Y82">
            <v>23.301500000000001</v>
          </cell>
          <cell r="Z82">
            <v>1.43E-2</v>
          </cell>
          <cell r="AA82">
            <v>23.287200000000002</v>
          </cell>
          <cell r="AB82" t="e">
            <v>#N/A</v>
          </cell>
          <cell r="AC82" t="e">
            <v>#N/A</v>
          </cell>
          <cell r="AD82" t="str">
            <v>0166-05</v>
          </cell>
          <cell r="AE82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83">
          <cell r="A83" t="str">
            <v>167-05</v>
          </cell>
          <cell r="B83">
            <v>4044</v>
          </cell>
          <cell r="C83" t="str">
            <v>DE.1.0.7.0</v>
          </cell>
          <cell r="D83" t="str">
            <v>204:455</v>
          </cell>
          <cell r="E83">
            <v>42587.496932870374</v>
          </cell>
          <cell r="F83">
            <v>42587.498425925929</v>
          </cell>
          <cell r="G83">
            <v>2</v>
          </cell>
          <cell r="H83" t="str">
            <v>204:233318</v>
          </cell>
          <cell r="I83">
            <v>42587.525694444441</v>
          </cell>
          <cell r="J83">
            <v>0</v>
          </cell>
          <cell r="K83" t="str">
            <v>4043/4044</v>
          </cell>
          <cell r="L83" t="str">
            <v>HELVIE</v>
          </cell>
          <cell r="M83">
            <v>2.7268518511846196E-2</v>
          </cell>
          <cell r="N83">
            <v>39.266666657058522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13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23.331800000000001</v>
          </cell>
          <cell r="AA83">
            <v>23.286300000000001</v>
          </cell>
          <cell r="AB83" t="e">
            <v>#N/A</v>
          </cell>
          <cell r="AC83" t="e">
            <v>#N/A</v>
          </cell>
          <cell r="AD83" t="str">
            <v>0167-05</v>
          </cell>
          <cell r="AE8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84">
          <cell r="A84" t="str">
            <v>168-05</v>
          </cell>
          <cell r="B84">
            <v>4043</v>
          </cell>
          <cell r="C84" t="str">
            <v>DE.1.0.7.0</v>
          </cell>
          <cell r="D84" t="str">
            <v>204:455</v>
          </cell>
          <cell r="E84">
            <v>42587.496932870374</v>
          </cell>
          <cell r="F84">
            <v>42587.5390625</v>
          </cell>
          <cell r="G84">
            <v>2</v>
          </cell>
          <cell r="H84" t="str">
            <v>204:233318</v>
          </cell>
          <cell r="I84">
            <v>42587.566388888888</v>
          </cell>
          <cell r="J84">
            <v>0</v>
          </cell>
          <cell r="K84" t="str">
            <v>4043/4044</v>
          </cell>
          <cell r="L84" t="str">
            <v>HELVIE</v>
          </cell>
          <cell r="M84">
            <v>2.73263888884685E-2</v>
          </cell>
          <cell r="N84">
            <v>39.34999999939464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https://search-rtdc-monitor-bjffxe2xuh6vdkpspy63sjmuny.us-east-1.es.amazonaws.com/_plugin/kibana/#/discover/Steve-Slow-Train-Analysis-(2080s-and-2083s)?_g=(refreshInterval:(display:Off,section:0,value:0),time:(from:'2016-08-05 10:55:35-0600',mode:absolute,to:'2016-08-05 14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4" t="str">
            <v>N</v>
          </cell>
          <cell r="X84">
            <v>1</v>
          </cell>
          <cell r="Y84">
            <v>23.2</v>
          </cell>
          <cell r="Z84">
            <v>0.04</v>
          </cell>
          <cell r="AA84">
            <v>23.16</v>
          </cell>
          <cell r="AB84" t="e">
            <v>#N/A</v>
          </cell>
          <cell r="AC84" t="e">
            <v>#N/A</v>
          </cell>
          <cell r="AD84" t="str">
            <v>0168-05</v>
          </cell>
          <cell r="AE84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85">
          <cell r="A85" t="str">
            <v>169-05</v>
          </cell>
          <cell r="B85">
            <v>4025</v>
          </cell>
          <cell r="C85" t="str">
            <v>DE.1.0.7.0</v>
          </cell>
          <cell r="D85" t="str">
            <v>204:464</v>
          </cell>
          <cell r="E85">
            <v>42587.509837962964</v>
          </cell>
          <cell r="F85">
            <v>42587.510972222219</v>
          </cell>
          <cell r="G85">
            <v>1</v>
          </cell>
          <cell r="H85" t="str">
            <v>204:233331</v>
          </cell>
          <cell r="I85">
            <v>42587.543263888889</v>
          </cell>
          <cell r="J85">
            <v>0</v>
          </cell>
          <cell r="K85" t="str">
            <v>4025/4026</v>
          </cell>
          <cell r="L85" t="str">
            <v>SHOOK</v>
          </cell>
          <cell r="M85">
            <v>3.2291666670062114E-2</v>
          </cell>
          <cell r="N85">
            <v>46.500000004889444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https://search-rtdc-monitor-bjffxe2xuh6vdkpspy63sjmuny.us-east-1.es.amazonaws.com/_plugin/kibana/#/discover/Steve-Slow-Train-Analysis-(2080s-and-2083s)?_g=(refreshInterval:(display:Off,section:0,value:0),time:(from:'2016-08-05 11:14:10-0600',mode:absolute,to:'2016-08-05 14:02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5" t="str">
            <v>N</v>
          </cell>
          <cell r="X85">
            <v>1</v>
          </cell>
          <cell r="Y85">
            <v>4.6399999999999997E-2</v>
          </cell>
          <cell r="Z85">
            <v>23.333100000000002</v>
          </cell>
          <cell r="AA85">
            <v>23.286700000000003</v>
          </cell>
          <cell r="AB85" t="e">
            <v>#N/A</v>
          </cell>
          <cell r="AC85" t="e">
            <v>#N/A</v>
          </cell>
          <cell r="AD85" t="str">
            <v>0169-05</v>
          </cell>
          <cell r="AE85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86">
          <cell r="A86" t="str">
            <v>170-05</v>
          </cell>
          <cell r="B86">
            <v>4026</v>
          </cell>
          <cell r="C86" t="str">
            <v>DE.1.0.7.0</v>
          </cell>
          <cell r="D86" t="str">
            <v>204:233064</v>
          </cell>
          <cell r="E86">
            <v>42587.546249999999</v>
          </cell>
          <cell r="F86">
            <v>42587.54760416667</v>
          </cell>
          <cell r="G86">
            <v>1</v>
          </cell>
          <cell r="H86" t="str">
            <v>204:145</v>
          </cell>
          <cell r="I86">
            <v>42587.577673611115</v>
          </cell>
          <cell r="J86">
            <v>0</v>
          </cell>
          <cell r="K86" t="str">
            <v>4025/4026</v>
          </cell>
          <cell r="L86" t="str">
            <v>SHOOK</v>
          </cell>
          <cell r="M86">
            <v>3.0069444444961846E-2</v>
          </cell>
          <cell r="N86">
            <v>43.300000000745058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https://search-rtdc-monitor-bjffxe2xuh6vdkpspy63sjmuny.us-east-1.es.amazonaws.com/_plugin/kibana/#/discover/Steve-Slow-Train-Analysis-(2080s-and-2083s)?_g=(refreshInterval:(display:Off,section:0,value:0),time:(from:'2016-08-05 12:06:36-0600',mode:absolute,to:'2016-08-05 14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6" t="str">
            <v>N</v>
          </cell>
          <cell r="X86">
            <v>1</v>
          </cell>
          <cell r="Y86">
            <v>23.3064</v>
          </cell>
          <cell r="Z86">
            <v>1.4500000000000001E-2</v>
          </cell>
          <cell r="AA86">
            <v>23.291899999999998</v>
          </cell>
          <cell r="AB86" t="e">
            <v>#N/A</v>
          </cell>
          <cell r="AC86" t="e">
            <v>#N/A</v>
          </cell>
          <cell r="AD86" t="str">
            <v>0170-05</v>
          </cell>
          <cell r="AE86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87">
          <cell r="A87" t="str">
            <v>171-05</v>
          </cell>
          <cell r="B87">
            <v>4009</v>
          </cell>
          <cell r="C87" t="str">
            <v>DE.1.0.7.0</v>
          </cell>
          <cell r="D87" t="str">
            <v>204:451</v>
          </cell>
          <cell r="E87">
            <v>42587.518043981479</v>
          </cell>
          <cell r="F87">
            <v>42587.52065972222</v>
          </cell>
          <cell r="G87">
            <v>3</v>
          </cell>
          <cell r="H87" t="str">
            <v>204:233293</v>
          </cell>
          <cell r="I87">
            <v>42587.548298611109</v>
          </cell>
          <cell r="J87">
            <v>0</v>
          </cell>
          <cell r="K87" t="str">
            <v>4009/4010</v>
          </cell>
          <cell r="L87" t="str">
            <v>SWANSON</v>
          </cell>
          <cell r="M87">
            <v>2.7638888888759539E-2</v>
          </cell>
          <cell r="N87">
            <v>39.799999999813735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https://search-rtdc-monitor-bjffxe2xuh6vdkpspy63sjmuny.us-east-1.es.amazonaws.com/_plugin/kibana/#/discover/Steve-Slow-Train-Analysis-(2080s-and-2083s)?_g=(refreshInterval:(display:Off,section:0,value:0),time:(from:'2016-08-05 11:25:59-0600',mode:absolute,to:'2016-08-05 14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7" t="str">
            <v>N</v>
          </cell>
          <cell r="X87">
            <v>1</v>
          </cell>
          <cell r="Y87">
            <v>4.5100000000000001E-2</v>
          </cell>
          <cell r="Z87">
            <v>23.3293</v>
          </cell>
          <cell r="AA87">
            <v>23.284199999999998</v>
          </cell>
          <cell r="AB87" t="e">
            <v>#N/A</v>
          </cell>
          <cell r="AC87" t="e">
            <v>#N/A</v>
          </cell>
          <cell r="AD87" t="str">
            <v>0171-05</v>
          </cell>
          <cell r="AE8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88">
          <cell r="A88" t="str">
            <v>172-05</v>
          </cell>
          <cell r="B88">
            <v>4010</v>
          </cell>
          <cell r="C88" t="str">
            <v>DE.1.0.7.0</v>
          </cell>
          <cell r="D88" t="str">
            <v>204:232971</v>
          </cell>
          <cell r="E88">
            <v>42587.556215277778</v>
          </cell>
          <cell r="F88">
            <v>42587.557291666664</v>
          </cell>
          <cell r="G88">
            <v>1</v>
          </cell>
          <cell r="H88" t="str">
            <v>204:150</v>
          </cell>
          <cell r="I88">
            <v>42587.588368055556</v>
          </cell>
          <cell r="J88">
            <v>0</v>
          </cell>
          <cell r="K88" t="str">
            <v>4009/4010</v>
          </cell>
          <cell r="L88" t="str">
            <v>SWANSON</v>
          </cell>
          <cell r="M88">
            <v>3.107638889196096E-2</v>
          </cell>
          <cell r="N88">
            <v>44.750000004423782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https://search-rtdc-monitor-bjffxe2xuh6vdkpspy63sjmuny.us-east-1.es.amazonaws.com/_plugin/kibana/#/discover/Steve-Slow-Train-Analysis-(2080s-and-2083s)?_g=(refreshInterval:(display:Off,section:0,value:0),time:(from:'2016-08-05 12:20:57-0600',mode:absolute,to:'2016-08-05 15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8" t="str">
            <v>N</v>
          </cell>
          <cell r="X88">
            <v>1</v>
          </cell>
          <cell r="Y88">
            <v>23.2971</v>
          </cell>
          <cell r="Z88">
            <v>1.4999999999999999E-2</v>
          </cell>
          <cell r="AA88">
            <v>23.2821</v>
          </cell>
          <cell r="AB88" t="e">
            <v>#N/A</v>
          </cell>
          <cell r="AC88" t="e">
            <v>#N/A</v>
          </cell>
          <cell r="AD88" t="str">
            <v>0172-05</v>
          </cell>
          <cell r="AE88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89">
          <cell r="A89" t="str">
            <v>173-05</v>
          </cell>
          <cell r="B89">
            <v>4029</v>
          </cell>
          <cell r="C89" t="str">
            <v>DE.1.0.7.0</v>
          </cell>
          <cell r="D89" t="str">
            <v>204:462</v>
          </cell>
          <cell r="E89">
            <v>42587.52921296296</v>
          </cell>
          <cell r="F89">
            <v>42587.530115740738</v>
          </cell>
          <cell r="G89">
            <v>1</v>
          </cell>
          <cell r="H89" t="str">
            <v>204:233310</v>
          </cell>
          <cell r="I89">
            <v>42587.557557870372</v>
          </cell>
          <cell r="J89">
            <v>0</v>
          </cell>
          <cell r="K89" t="str">
            <v>4029/4030</v>
          </cell>
          <cell r="L89" t="str">
            <v>STEWART</v>
          </cell>
          <cell r="M89">
            <v>2.7442129634437151E-2</v>
          </cell>
          <cell r="N89">
            <v>39.516666673589498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https://search-rtdc-monitor-bjffxe2xuh6vdkpspy63sjmuny.us-east-1.es.amazonaws.com/_plugin/kibana/#/discover/Steve-Slow-Train-Analysis-(2080s-and-2083s)?_g=(refreshInterval:(display:Off,section:0,value:0),time:(from:'2016-08-05 11:42:04-0600',mode:absolute,to:'2016-08-05 14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9" t="str">
            <v>N</v>
          </cell>
          <cell r="X89">
            <v>1</v>
          </cell>
          <cell r="Y89">
            <v>4.6199999999999998E-2</v>
          </cell>
          <cell r="Z89">
            <v>23.331</v>
          </cell>
          <cell r="AA89">
            <v>23.284800000000001</v>
          </cell>
          <cell r="AB89" t="e">
            <v>#N/A</v>
          </cell>
          <cell r="AC89" t="e">
            <v>#N/A</v>
          </cell>
          <cell r="AD89" t="str">
            <v>0173-05</v>
          </cell>
          <cell r="AE89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90">
          <cell r="A90" t="str">
            <v>174-05</v>
          </cell>
          <cell r="B90">
            <v>4030</v>
          </cell>
          <cell r="C90" t="str">
            <v>DE.1.0.7.0</v>
          </cell>
          <cell r="D90" t="str">
            <v>204:233002</v>
          </cell>
          <cell r="E90">
            <v>42587.567025462966</v>
          </cell>
          <cell r="F90">
            <v>42587.567974537036</v>
          </cell>
          <cell r="G90">
            <v>1</v>
          </cell>
          <cell r="H90" t="str">
            <v>204:145</v>
          </cell>
          <cell r="I90">
            <v>42587.599016203705</v>
          </cell>
          <cell r="J90">
            <v>0</v>
          </cell>
          <cell r="K90" t="str">
            <v>4029/4030</v>
          </cell>
          <cell r="L90" t="str">
            <v>STEWART</v>
          </cell>
          <cell r="M90">
            <v>3.104166666889796E-2</v>
          </cell>
          <cell r="N90">
            <v>44.700000003213063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https://search-rtdc-monitor-bjffxe2xuh6vdkpspy63sjmuny.us-east-1.es.amazonaws.com/_plugin/kibana/#/discover/Steve-Slow-Train-Analysis-(2080s-and-2083s)?_g=(refreshInterval:(display:Off,section:0,value:0),time:(from:'2016-08-05 12:36:31-0600',mode:absolute,to:'2016-08-05 15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0" t="str">
            <v>N</v>
          </cell>
          <cell r="X90">
            <v>1</v>
          </cell>
          <cell r="Y90">
            <v>23.3002</v>
          </cell>
          <cell r="Z90">
            <v>1.4500000000000001E-2</v>
          </cell>
          <cell r="AA90">
            <v>23.285699999999999</v>
          </cell>
          <cell r="AB90" t="e">
            <v>#N/A</v>
          </cell>
          <cell r="AC90" t="e">
            <v>#N/A</v>
          </cell>
          <cell r="AD90" t="str">
            <v>0174-05</v>
          </cell>
          <cell r="AE90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91">
          <cell r="A91" t="str">
            <v>175-05</v>
          </cell>
          <cell r="B91">
            <v>4020</v>
          </cell>
          <cell r="C91" t="str">
            <v>DE.1.0.7.0</v>
          </cell>
          <cell r="D91" t="str">
            <v>204:466</v>
          </cell>
          <cell r="E91">
            <v>42587.537314814814</v>
          </cell>
          <cell r="F91">
            <v>42587.538495370369</v>
          </cell>
          <cell r="G91">
            <v>1</v>
          </cell>
          <cell r="H91" t="str">
            <v>204:233303</v>
          </cell>
          <cell r="I91">
            <v>42587.56689814815</v>
          </cell>
          <cell r="J91">
            <v>1</v>
          </cell>
          <cell r="K91" t="str">
            <v>4019/4020</v>
          </cell>
          <cell r="L91" t="str">
            <v>MAYBERRY</v>
          </cell>
          <cell r="M91">
            <v>2.8402777781593613E-2</v>
          </cell>
          <cell r="N91">
            <v>40.900000005494803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https://search-rtdc-monitor-bjffxe2xuh6vdkpspy63sjmuny.us-east-1.es.amazonaws.com/_plugin/kibana/#/discover/Steve-Slow-Train-Analysis-(2080s-and-2083s)?_g=(refreshInterval:(display:Off,section:0,value:0),time:(from:'2016-08-05 11:53:44-0600',mode:absolute,to:'2016-08-05 14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1" t="str">
            <v>N</v>
          </cell>
          <cell r="X91">
            <v>1</v>
          </cell>
          <cell r="Y91">
            <v>4.6600000000000003E-2</v>
          </cell>
          <cell r="Z91">
            <v>23.330300000000001</v>
          </cell>
          <cell r="AA91">
            <v>23.2837</v>
          </cell>
          <cell r="AB91">
            <v>17867</v>
          </cell>
          <cell r="AC91" t="str">
            <v>PERMANENT SPEED RESTRICTION</v>
          </cell>
          <cell r="AD91" t="str">
            <v>0175-05</v>
          </cell>
          <cell r="AE9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92">
          <cell r="A92" t="str">
            <v>176-05</v>
          </cell>
          <cell r="B92">
            <v>4019</v>
          </cell>
          <cell r="C92" t="str">
            <v>DE.1.0.7.0</v>
          </cell>
          <cell r="D92" t="str">
            <v>204:232973</v>
          </cell>
          <cell r="E92">
            <v>42587.577349537038</v>
          </cell>
          <cell r="F92">
            <v>42587.5784375</v>
          </cell>
          <cell r="G92">
            <v>1</v>
          </cell>
          <cell r="H92" t="str">
            <v>204:150</v>
          </cell>
          <cell r="I92">
            <v>42587.610509259262</v>
          </cell>
          <cell r="J92">
            <v>3</v>
          </cell>
          <cell r="K92" t="str">
            <v>4019/4020</v>
          </cell>
          <cell r="L92" t="str">
            <v>MAYBERRY</v>
          </cell>
          <cell r="M92">
            <v>3.2071759262180422E-2</v>
          </cell>
          <cell r="N92">
            <v>46.183333337539807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1.4999999999999999E-2</v>
          </cell>
          <cell r="AA92">
            <v>23.282299999999999</v>
          </cell>
          <cell r="AB92">
            <v>127587</v>
          </cell>
          <cell r="AC92" t="str">
            <v>SIGNAL</v>
          </cell>
          <cell r="AD92" t="str">
            <v>0176-05</v>
          </cell>
          <cell r="AE92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93">
          <cell r="A93" t="str">
            <v>177-05</v>
          </cell>
          <cell r="B93">
            <v>4038</v>
          </cell>
          <cell r="C93" t="str">
            <v>DE.1.0.7.0</v>
          </cell>
          <cell r="D93" t="str">
            <v>204:446</v>
          </cell>
          <cell r="E93">
            <v>42587.546087962961</v>
          </cell>
          <cell r="F93">
            <v>42587.547175925924</v>
          </cell>
          <cell r="G93">
            <v>1</v>
          </cell>
          <cell r="H93" t="str">
            <v>204:233315</v>
          </cell>
          <cell r="I93">
            <v>42587.579004629632</v>
          </cell>
          <cell r="J93">
            <v>0</v>
          </cell>
          <cell r="K93" t="str">
            <v>4037/4038</v>
          </cell>
          <cell r="L93" t="str">
            <v>OUN</v>
          </cell>
          <cell r="M93">
            <v>3.1828703708015382E-2</v>
          </cell>
          <cell r="N93">
            <v>45.83333333954215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https://search-rtdc-monitor-bjffxe2xuh6vdkpspy63sjmuny.us-east-1.es.amazonaws.com/_plugin/kibana/#/discover/Steve-Slow-Train-Analysis-(2080s-and-2083s)?_g=(refreshInterval:(display:Off,section:0,value:0),time:(from:'2016-08-05 12:06:22-0600',mode:absolute,to:'2016-08-05 14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4.4600000000000001E-2</v>
          </cell>
          <cell r="Z93">
            <v>23.331499999999998</v>
          </cell>
          <cell r="AA93">
            <v>23.286899999999999</v>
          </cell>
          <cell r="AB93" t="e">
            <v>#N/A</v>
          </cell>
          <cell r="AC93" t="e">
            <v>#N/A</v>
          </cell>
          <cell r="AD93" t="str">
            <v>0177-05</v>
          </cell>
          <cell r="AE9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94">
          <cell r="A94" t="str">
            <v>178-05</v>
          </cell>
          <cell r="B94">
            <v>4037</v>
          </cell>
          <cell r="C94" t="str">
            <v>DE.1.0.7.0</v>
          </cell>
          <cell r="D94" t="str">
            <v>204:232994</v>
          </cell>
          <cell r="E94">
            <v>42587.586168981485</v>
          </cell>
          <cell r="F94">
            <v>42587.587337962963</v>
          </cell>
          <cell r="G94">
            <v>1</v>
          </cell>
          <cell r="H94" t="str">
            <v>204:178</v>
          </cell>
          <cell r="I94">
            <v>42587.621921296297</v>
          </cell>
          <cell r="J94">
            <v>0</v>
          </cell>
          <cell r="K94" t="str">
            <v>4037/4038</v>
          </cell>
          <cell r="L94" t="str">
            <v>OUN</v>
          </cell>
          <cell r="M94">
            <v>3.4583333334012423E-2</v>
          </cell>
          <cell r="N94">
            <v>49.800000000977889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https://search-rtdc-monitor-bjffxe2xuh6vdkpspy63sjmuny.us-east-1.es.amazonaws.com/_plugin/kibana/#/discover/Steve-Slow-Train-Analysis-(2080s-and-2083s)?_g=(refreshInterval:(display:Off,section:0,value:0),time:(from:'2016-08-05 13:04:05-0600',mode:absolute,to:'2016-08-05 15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23.299399999999999</v>
          </cell>
          <cell r="Z94">
            <v>1.78E-2</v>
          </cell>
          <cell r="AA94">
            <v>23.281599999999997</v>
          </cell>
          <cell r="AB94" t="e">
            <v>#N/A</v>
          </cell>
          <cell r="AC94" t="e">
            <v>#N/A</v>
          </cell>
          <cell r="AD94" t="str">
            <v>0178-05</v>
          </cell>
          <cell r="AE9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95">
          <cell r="A95" t="str">
            <v>179-05</v>
          </cell>
          <cell r="B95">
            <v>4027</v>
          </cell>
          <cell r="C95" t="str">
            <v>DE.1.0.7.0</v>
          </cell>
          <cell r="D95" t="str">
            <v>204:457</v>
          </cell>
          <cell r="E95">
            <v>42587.558738425927</v>
          </cell>
          <cell r="F95">
            <v>42587.559988425928</v>
          </cell>
          <cell r="G95">
            <v>1</v>
          </cell>
          <cell r="H95" t="str">
            <v>204:233266</v>
          </cell>
          <cell r="I95">
            <v>42587.58834490741</v>
          </cell>
          <cell r="J95">
            <v>1</v>
          </cell>
          <cell r="K95" t="str">
            <v>4027/4028</v>
          </cell>
          <cell r="L95" t="str">
            <v>MOSES</v>
          </cell>
          <cell r="M95">
            <v>2.8356481481750961E-2</v>
          </cell>
          <cell r="N95">
            <v>40.833333333721384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https://search-rtdc-monitor-bjffxe2xuh6vdkpspy63sjmuny.us-east-1.es.amazonaws.com/_plugin/kibana/#/discover/Steve-Slow-Train-Analysis-(2080s-and-2083s)?_g=(refreshInterval:(display:Off,section:0,value:0),time:(from:'2016-08-05 12:24:35-0600',mode:absolute,to:'2016-08-05 15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5" t="str">
            <v>N</v>
          </cell>
          <cell r="X95">
            <v>1</v>
          </cell>
          <cell r="Y95">
            <v>4.5699999999999998E-2</v>
          </cell>
          <cell r="Z95">
            <v>23.326599999999999</v>
          </cell>
          <cell r="AA95">
            <v>23.280899999999999</v>
          </cell>
          <cell r="AB95" t="e">
            <v>#N/A</v>
          </cell>
          <cell r="AC95" t="e">
            <v>#N/A</v>
          </cell>
          <cell r="AD95" t="str">
            <v>0179-05</v>
          </cell>
          <cell r="AE9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96">
          <cell r="A96" t="str">
            <v>180-05</v>
          </cell>
          <cell r="B96">
            <v>4028</v>
          </cell>
          <cell r="C96" t="str">
            <v>DE.1.0.7.0</v>
          </cell>
          <cell r="D96" t="str">
            <v>204:232952</v>
          </cell>
          <cell r="E96">
            <v>42587.597175925926</v>
          </cell>
          <cell r="F96">
            <v>42587.598854166667</v>
          </cell>
          <cell r="G96">
            <v>2</v>
          </cell>
          <cell r="H96" t="str">
            <v>204:138</v>
          </cell>
          <cell r="I96">
            <v>42587.634756944448</v>
          </cell>
          <cell r="J96">
            <v>2</v>
          </cell>
          <cell r="K96" t="str">
            <v>4027/4028</v>
          </cell>
          <cell r="L96" t="str">
            <v>MOSES</v>
          </cell>
          <cell r="M96">
            <v>3.5902777781302575E-2</v>
          </cell>
          <cell r="N96">
            <v>51.700000005075708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6" t="str">
            <v>N</v>
          </cell>
          <cell r="X96">
            <v>1</v>
          </cell>
          <cell r="Y96">
            <v>23.295200000000001</v>
          </cell>
          <cell r="Z96">
            <v>1.38E-2</v>
          </cell>
          <cell r="AA96">
            <v>23.281400000000001</v>
          </cell>
          <cell r="AB96">
            <v>78469</v>
          </cell>
          <cell r="AC96" t="str">
            <v>GRADE CROSSING</v>
          </cell>
          <cell r="AD96" t="str">
            <v>0180-05</v>
          </cell>
          <cell r="AE96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97">
          <cell r="A97" t="str">
            <v>181-05</v>
          </cell>
          <cell r="B97">
            <v>4044</v>
          </cell>
          <cell r="C97" t="str">
            <v>DE.1.0.7.0</v>
          </cell>
          <cell r="D97" t="str">
            <v>204:469</v>
          </cell>
          <cell r="E97">
            <v>42587.570219907408</v>
          </cell>
          <cell r="F97">
            <v>42587.571238425924</v>
          </cell>
          <cell r="G97">
            <v>1</v>
          </cell>
          <cell r="H97" t="str">
            <v>204:233291</v>
          </cell>
          <cell r="I97">
            <v>42587.600798611114</v>
          </cell>
          <cell r="J97">
            <v>1</v>
          </cell>
          <cell r="K97" t="str">
            <v>4043/4044</v>
          </cell>
          <cell r="L97" t="str">
            <v>HELVIE</v>
          </cell>
          <cell r="M97">
            <v>2.956018519034842E-2</v>
          </cell>
          <cell r="N97">
            <v>42.566666674101725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https://search-rtdc-monitor-bjffxe2xuh6vdkpspy63sjmuny.us-east-1.es.amazonaws.com/_plugin/kibana/#/discover/Steve-Slow-Train-Analysis-(2080s-and-2083s)?_g=(refreshInterval:(display:Off,section:0,value:0),time:(from:'2016-08-05 12:41:07-0600',mode:absolute,to:'2016-08-05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97" t="str">
            <v>N</v>
          </cell>
          <cell r="X97">
            <v>1</v>
          </cell>
          <cell r="Y97">
            <v>4.6899999999999997E-2</v>
          </cell>
          <cell r="Z97">
            <v>23.3291</v>
          </cell>
          <cell r="AA97">
            <v>23.2822</v>
          </cell>
          <cell r="AB97">
            <v>63069</v>
          </cell>
          <cell r="AC97" t="str">
            <v>GRADE CROSSING</v>
          </cell>
          <cell r="AD97" t="str">
            <v>0181-05</v>
          </cell>
          <cell r="AE9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98">
          <cell r="A98" t="str">
            <v>182-05</v>
          </cell>
          <cell r="B98">
            <v>4043</v>
          </cell>
          <cell r="C98" t="str">
            <v>DE.1.0.7.0</v>
          </cell>
          <cell r="D98" t="str">
            <v>204:232979</v>
          </cell>
          <cell r="E98">
            <v>42587.609085648146</v>
          </cell>
          <cell r="F98">
            <v>42587.610231481478</v>
          </cell>
          <cell r="G98">
            <v>1</v>
          </cell>
          <cell r="H98" t="str">
            <v>204:152</v>
          </cell>
          <cell r="I98">
            <v>42587.639884259261</v>
          </cell>
          <cell r="J98">
            <v>0</v>
          </cell>
          <cell r="K98" t="str">
            <v>4043/4044</v>
          </cell>
          <cell r="L98" t="str">
            <v>HELVIE</v>
          </cell>
          <cell r="M98">
            <v>2.9652777782757767E-2</v>
          </cell>
          <cell r="N98">
            <v>42.700000007171184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https://search-rtdc-monitor-bjffxe2xuh6vdkpspy63sjmuny.us-east-1.es.amazonaws.com/_plugin/kibana/#/discover/Steve-Slow-Train-Analysis-(2080s-and-2083s)?_g=(refreshInterval:(display:Off,section:0,value:0),time:(from:'2016-08-05 13:37:05-0600',mode:absolute,to:'2016-08-05 16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8" t="str">
            <v>N</v>
          </cell>
          <cell r="X98">
            <v>1</v>
          </cell>
          <cell r="Y98">
            <v>23.297899999999998</v>
          </cell>
          <cell r="Z98">
            <v>1.52E-2</v>
          </cell>
          <cell r="AA98">
            <v>23.282699999999998</v>
          </cell>
          <cell r="AB98" t="e">
            <v>#N/A</v>
          </cell>
          <cell r="AC98" t="e">
            <v>#N/A</v>
          </cell>
          <cell r="AD98" t="str">
            <v>0182-05</v>
          </cell>
          <cell r="AE9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99">
          <cell r="A99" t="str">
            <v>183-05</v>
          </cell>
          <cell r="B99">
            <v>4025</v>
          </cell>
          <cell r="C99" t="str">
            <v>DE.1.0.7.0</v>
          </cell>
          <cell r="D99" t="str">
            <v>204:466</v>
          </cell>
          <cell r="E99">
            <v>42587.579722222225</v>
          </cell>
          <cell r="F99">
            <v>42587.580740740741</v>
          </cell>
          <cell r="G99">
            <v>1</v>
          </cell>
          <cell r="H99" t="str">
            <v>204:233339</v>
          </cell>
          <cell r="I99">
            <v>42587.613946759258</v>
          </cell>
          <cell r="J99">
            <v>1</v>
          </cell>
          <cell r="K99" t="str">
            <v>4025/4026</v>
          </cell>
          <cell r="L99" t="str">
            <v>SHOOK</v>
          </cell>
          <cell r="M99">
            <v>3.3206018517375924E-2</v>
          </cell>
          <cell r="N99">
            <v>47.81666666502133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https://search-rtdc-monitor-bjffxe2xuh6vdkpspy63sjmuny.us-east-1.es.amazonaws.com/_plugin/kibana/#/discover/Steve-Slow-Train-Analysis-(2080s-and-2083s)?_g=(refreshInterval:(display:Off,section:0,value:0),time:(from:'2016-08-05 12:54:48-0600',mode:absolute,to:'2016-08-05 15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9" t="str">
            <v>N</v>
          </cell>
          <cell r="X99">
            <v>1</v>
          </cell>
          <cell r="Y99">
            <v>4.6600000000000003E-2</v>
          </cell>
          <cell r="Z99">
            <v>23.3339</v>
          </cell>
          <cell r="AA99">
            <v>23.287299999999998</v>
          </cell>
          <cell r="AB99" t="e">
            <v>#N/A</v>
          </cell>
          <cell r="AC99" t="e">
            <v>#N/A</v>
          </cell>
          <cell r="AD99" t="str">
            <v>0183-05</v>
          </cell>
          <cell r="AE99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00">
          <cell r="A100" t="str">
            <v>184-05</v>
          </cell>
          <cell r="B100">
            <v>4026</v>
          </cell>
          <cell r="C100" t="str">
            <v>DE.1.0.7.0</v>
          </cell>
          <cell r="D100" t="str">
            <v>204:233025</v>
          </cell>
          <cell r="E100">
            <v>42587.618344907409</v>
          </cell>
          <cell r="F100">
            <v>42587.619212962964</v>
          </cell>
          <cell r="G100">
            <v>1</v>
          </cell>
          <cell r="H100" t="str">
            <v>204:147</v>
          </cell>
          <cell r="I100">
            <v>42587.650972222225</v>
          </cell>
          <cell r="J100">
            <v>0</v>
          </cell>
          <cell r="K100" t="str">
            <v>4025/4026</v>
          </cell>
          <cell r="L100" t="str">
            <v>SHOOK</v>
          </cell>
          <cell r="M100">
            <v>3.1759259261889383E-2</v>
          </cell>
          <cell r="N100">
            <v>45.733333337120712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https://search-rtdc-monitor-bjffxe2xuh6vdkpspy63sjmuny.us-east-1.es.amazonaws.com/_plugin/kibana/#/discover/Steve-Slow-Train-Analysis-(2080s-and-2083s)?_g=(refreshInterval:(display:Off,section:0,value:0),time:(from:'2016-08-05 13:50:25-0600',mode:absolute,to:'2016-08-05 16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0" t="str">
            <v>N</v>
          </cell>
          <cell r="X100">
            <v>1</v>
          </cell>
          <cell r="Y100">
            <v>23.302499999999998</v>
          </cell>
          <cell r="Z100">
            <v>1.47E-2</v>
          </cell>
          <cell r="AA100">
            <v>23.287799999999997</v>
          </cell>
          <cell r="AB100" t="e">
            <v>#N/A</v>
          </cell>
          <cell r="AC100" t="e">
            <v>#N/A</v>
          </cell>
          <cell r="AD100" t="str">
            <v>0184-05</v>
          </cell>
          <cell r="AE100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01">
          <cell r="A101" t="str">
            <v>185-05</v>
          </cell>
          <cell r="B101">
            <v>4009</v>
          </cell>
          <cell r="C101" t="str">
            <v>DE.1.0.7.0</v>
          </cell>
          <cell r="D101" t="str">
            <v>204:473</v>
          </cell>
          <cell r="E101">
            <v>42587.590243055558</v>
          </cell>
          <cell r="F101">
            <v>42587.591284722221</v>
          </cell>
          <cell r="G101">
            <v>1</v>
          </cell>
          <cell r="H101" t="str">
            <v>204:233293</v>
          </cell>
          <cell r="I101">
            <v>42587.621041666665</v>
          </cell>
          <cell r="J101">
            <v>0</v>
          </cell>
          <cell r="K101" t="str">
            <v>4009/4010</v>
          </cell>
          <cell r="L101" t="str">
            <v>SWANSON</v>
          </cell>
          <cell r="M101">
            <v>2.9756944444670808E-2</v>
          </cell>
          <cell r="N101">
            <v>42.850000000325963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https://search-rtdc-monitor-bjffxe2xuh6vdkpspy63sjmuny.us-east-1.es.amazonaws.com/_plugin/kibana/#/discover/Steve-Slow-Train-Analysis-(2080s-and-2083s)?_g=(refreshInterval:(display:Off,section:0,value:0),time:(from:'2016-08-05 13:09:57-0600',mode:absolute,to:'2016-08-05 15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1" t="str">
            <v>N</v>
          </cell>
          <cell r="X101">
            <v>1</v>
          </cell>
          <cell r="Y101">
            <v>4.7300000000000002E-2</v>
          </cell>
          <cell r="Z101">
            <v>23.3293</v>
          </cell>
          <cell r="AA101">
            <v>23.282</v>
          </cell>
          <cell r="AB101" t="e">
            <v>#N/A</v>
          </cell>
          <cell r="AC101" t="e">
            <v>#N/A</v>
          </cell>
          <cell r="AD101" t="str">
            <v>0185-05</v>
          </cell>
          <cell r="AE101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02">
          <cell r="A102" t="str">
            <v>186-05</v>
          </cell>
          <cell r="B102">
            <v>4010</v>
          </cell>
          <cell r="C102" t="str">
            <v>DE.1.0.7.0</v>
          </cell>
          <cell r="D102" t="str">
            <v>204:232959</v>
          </cell>
          <cell r="E102">
            <v>42587.628159722219</v>
          </cell>
          <cell r="F102">
            <v>42587.628923611112</v>
          </cell>
          <cell r="G102">
            <v>1</v>
          </cell>
          <cell r="H102" t="str">
            <v>204:150</v>
          </cell>
          <cell r="I102">
            <v>42587.663437499999</v>
          </cell>
          <cell r="J102">
            <v>0</v>
          </cell>
          <cell r="K102" t="str">
            <v>4009/4010</v>
          </cell>
          <cell r="L102" t="str">
            <v>SWANSON</v>
          </cell>
          <cell r="M102">
            <v>3.4513888887886424E-2</v>
          </cell>
          <cell r="N102">
            <v>49.69999999855645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https://search-rtdc-monitor-bjffxe2xuh6vdkpspy63sjmuny.us-east-1.es.amazonaws.com/_plugin/kibana/#/discover/Steve-Slow-Train-Analysis-(2080s-and-2083s)?_g=(refreshInterval:(display:Off,section:0,value:0),time:(from:'2016-08-05 14:04:33-0600',mode:absolute,to:'2016-08-05 16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2" t="str">
            <v>N</v>
          </cell>
          <cell r="X102">
            <v>1</v>
          </cell>
          <cell r="Y102">
            <v>23.2959</v>
          </cell>
          <cell r="Z102">
            <v>1.4999999999999999E-2</v>
          </cell>
          <cell r="AA102">
            <v>23.280899999999999</v>
          </cell>
          <cell r="AB102" t="e">
            <v>#N/A</v>
          </cell>
          <cell r="AC102" t="e">
            <v>#N/A</v>
          </cell>
          <cell r="AD102" t="str">
            <v>0186-05</v>
          </cell>
          <cell r="AE102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03">
          <cell r="A103" t="str">
            <v>187-05</v>
          </cell>
          <cell r="B103">
            <v>4029</v>
          </cell>
          <cell r="C103" t="str">
            <v>DE.1.0.7.0</v>
          </cell>
          <cell r="D103" t="str">
            <v>204:464</v>
          </cell>
          <cell r="E103">
            <v>42587.601111111115</v>
          </cell>
          <cell r="F103">
            <v>42587.602569444447</v>
          </cell>
          <cell r="G103">
            <v>2</v>
          </cell>
          <cell r="H103" t="str">
            <v>204:233312</v>
          </cell>
          <cell r="I103">
            <v>42587.630324074074</v>
          </cell>
          <cell r="J103">
            <v>0</v>
          </cell>
          <cell r="K103" t="str">
            <v>4029/4030</v>
          </cell>
          <cell r="L103" t="str">
            <v>STEWART</v>
          </cell>
          <cell r="M103">
            <v>2.7754629627452232E-2</v>
          </cell>
          <cell r="N103">
            <v>39.966666663531214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https://search-rtdc-monitor-bjffxe2xuh6vdkpspy63sjmuny.us-east-1.es.amazonaws.com/_plugin/kibana/#/discover/Steve-Slow-Train-Analysis-(2080s-and-2083s)?_g=(refreshInterval:(display:Off,section:0,value:0),time:(from:'2016-08-05 13:25:36-0600',mode:absolute,to:'2016-08-05 16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3" t="str">
            <v>N</v>
          </cell>
          <cell r="X103">
            <v>1</v>
          </cell>
          <cell r="Y103">
            <v>4.6399999999999997E-2</v>
          </cell>
          <cell r="Z103">
            <v>23.331199999999999</v>
          </cell>
          <cell r="AA103">
            <v>23.284800000000001</v>
          </cell>
          <cell r="AB103" t="e">
            <v>#N/A</v>
          </cell>
          <cell r="AC103" t="e">
            <v>#N/A</v>
          </cell>
          <cell r="AD103" t="str">
            <v>0187-05</v>
          </cell>
          <cell r="AE103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04">
          <cell r="A104" t="str">
            <v>188-05</v>
          </cell>
          <cell r="B104">
            <v>4030</v>
          </cell>
          <cell r="C104" t="str">
            <v>DE.1.0.7.0</v>
          </cell>
          <cell r="D104" t="str">
            <v>204:232980</v>
          </cell>
          <cell r="E104">
            <v>42587.63957175926</v>
          </cell>
          <cell r="F104">
            <v>42587.640532407408</v>
          </cell>
          <cell r="G104">
            <v>1</v>
          </cell>
          <cell r="H104" t="str">
            <v>204:170</v>
          </cell>
          <cell r="I104">
            <v>42587.673460648148</v>
          </cell>
          <cell r="J104">
            <v>0</v>
          </cell>
          <cell r="K104" t="str">
            <v>4029/4030</v>
          </cell>
          <cell r="L104" t="str">
            <v>STEWART</v>
          </cell>
          <cell r="M104">
            <v>3.2928240740147885E-2</v>
          </cell>
          <cell r="N104">
            <v>47.416666665812954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https://search-rtdc-monitor-bjffxe2xuh6vdkpspy63sjmuny.us-east-1.es.amazonaws.com/_plugin/kibana/#/discover/Steve-Slow-Train-Analysis-(2080s-and-2083s)?_g=(refreshInterval:(display:Off,section:0,value:0),time:(from:'2016-08-05 14:20:59-0600',mode:absolute,to:'2016-08-05 17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4" t="str">
            <v>N</v>
          </cell>
          <cell r="X104">
            <v>1</v>
          </cell>
          <cell r="Y104">
            <v>23.297999999999998</v>
          </cell>
          <cell r="Z104">
            <v>1.7000000000000001E-2</v>
          </cell>
          <cell r="AA104">
            <v>23.280999999999999</v>
          </cell>
          <cell r="AB104" t="e">
            <v>#N/A</v>
          </cell>
          <cell r="AC104" t="e">
            <v>#N/A</v>
          </cell>
          <cell r="AD104" t="str">
            <v>0188-05</v>
          </cell>
          <cell r="AE104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05">
          <cell r="A105" t="str">
            <v>189-05</v>
          </cell>
          <cell r="B105">
            <v>4020</v>
          </cell>
          <cell r="C105" t="str">
            <v>DE.1.0.7.0</v>
          </cell>
          <cell r="D105" t="str">
            <v>204:462</v>
          </cell>
          <cell r="E105">
            <v>42587.611597222225</v>
          </cell>
          <cell r="F105">
            <v>42587.612546296295</v>
          </cell>
          <cell r="G105">
            <v>1</v>
          </cell>
          <cell r="H105" t="str">
            <v>204:233310</v>
          </cell>
          <cell r="I105">
            <v>42587.64162037037</v>
          </cell>
          <cell r="J105">
            <v>1</v>
          </cell>
          <cell r="K105" t="str">
            <v>4019/4020</v>
          </cell>
          <cell r="L105" t="str">
            <v>MAYBERRY</v>
          </cell>
          <cell r="M105">
            <v>2.9074074074742384E-2</v>
          </cell>
          <cell r="N105">
            <v>41.866666667629033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https://search-rtdc-monitor-bjffxe2xuh6vdkpspy63sjmuny.us-east-1.es.amazonaws.com/_plugin/kibana/#/discover/Steve-Slow-Train-Analysis-(2080s-and-2083s)?_g=(refreshInterval:(display:Off,section:0,value:0),time:(from:'2016-08-05 13:40:42-0600',mode:absolute,to:'2016-08-05 16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5" t="str">
            <v>N</v>
          </cell>
          <cell r="X105">
            <v>1</v>
          </cell>
          <cell r="Y105">
            <v>4.6199999999999998E-2</v>
          </cell>
          <cell r="Z105">
            <v>23.331</v>
          </cell>
          <cell r="AA105">
            <v>23.284800000000001</v>
          </cell>
          <cell r="AB105">
            <v>230436</v>
          </cell>
          <cell r="AC105" t="str">
            <v>PERMANENT SPEED RESTRICTION</v>
          </cell>
          <cell r="AD105" t="str">
            <v>0189-05</v>
          </cell>
          <cell r="AE105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06">
          <cell r="A106" t="str">
            <v>190-05</v>
          </cell>
          <cell r="B106">
            <v>4019</v>
          </cell>
          <cell r="C106" t="str">
            <v>DE.1.0.7.0</v>
          </cell>
          <cell r="D106" t="str">
            <v>204:232981</v>
          </cell>
          <cell r="E106">
            <v>42587.6483912037</v>
          </cell>
          <cell r="F106">
            <v>42587.653101851851</v>
          </cell>
          <cell r="G106">
            <v>6</v>
          </cell>
          <cell r="H106" t="str">
            <v>204:163</v>
          </cell>
          <cell r="I106">
            <v>42587.685254629629</v>
          </cell>
          <cell r="J106">
            <v>0</v>
          </cell>
          <cell r="K106" t="str">
            <v>4019/4020</v>
          </cell>
          <cell r="L106" t="str">
            <v>MAYBERRY</v>
          </cell>
          <cell r="M106">
            <v>3.2152777777810115E-2</v>
          </cell>
          <cell r="N106">
            <v>46.300000000046566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https://search-rtdc-monitor-bjffxe2xuh6vdkpspy63sjmuny.us-east-1.es.amazonaws.com/_plugin/kibana/#/discover/Steve-Slow-Train-Analysis-(2080s-and-2083s)?_g=(refreshInterval:(display:Off,section:0,value:0),time:(from:'2016-08-05 14:33:41-0600',mode:absolute,to:'2016-08-05 17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6" t="str">
            <v>N</v>
          </cell>
          <cell r="X106">
            <v>1</v>
          </cell>
          <cell r="Y106">
            <v>23.298100000000002</v>
          </cell>
          <cell r="Z106">
            <v>1.6299999999999999E-2</v>
          </cell>
          <cell r="AA106">
            <v>23.2818</v>
          </cell>
          <cell r="AB106" t="e">
            <v>#N/A</v>
          </cell>
          <cell r="AC106" t="e">
            <v>#N/A</v>
          </cell>
          <cell r="AD106" t="str">
            <v>0190-05</v>
          </cell>
          <cell r="AE106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07">
          <cell r="A107" t="str">
            <v>191-05</v>
          </cell>
          <cell r="B107">
            <v>4038</v>
          </cell>
          <cell r="C107" t="str">
            <v>DE.1.0.7.0</v>
          </cell>
          <cell r="D107" t="str">
            <v>204:464</v>
          </cell>
          <cell r="E107">
            <v>42587.623379629629</v>
          </cell>
          <cell r="F107">
            <v>42587.624409722222</v>
          </cell>
          <cell r="G107">
            <v>1</v>
          </cell>
          <cell r="H107" t="str">
            <v>204:233295</v>
          </cell>
          <cell r="I107">
            <v>42587.652094907404</v>
          </cell>
          <cell r="J107">
            <v>1</v>
          </cell>
          <cell r="K107" t="str">
            <v>4037/4038</v>
          </cell>
          <cell r="L107" t="str">
            <v>OUN</v>
          </cell>
          <cell r="M107">
            <v>2.7685185181326233E-2</v>
          </cell>
          <cell r="N107">
            <v>39.866666661109775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https://search-rtdc-monitor-bjffxe2xuh6vdkpspy63sjmuny.us-east-1.es.amazonaws.com/_plugin/kibana/#/discover/Steve-Slow-Train-Analysis-(2080s-and-2083s)?_g=(refreshInterval:(display:Off,section:0,value:0),time:(from:'2016-08-05 13:57:40-0600',mode:absolute,to:'2016-08-05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4.6399999999999997E-2</v>
          </cell>
          <cell r="Z107">
            <v>23.329499999999999</v>
          </cell>
          <cell r="AA107">
            <v>23.283100000000001</v>
          </cell>
          <cell r="AB107">
            <v>4677</v>
          </cell>
          <cell r="AC107" t="str">
            <v>PERMANENT SPEED RESTRICTION</v>
          </cell>
          <cell r="AD107" t="str">
            <v>0191-05</v>
          </cell>
          <cell r="AE107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08">
          <cell r="A108" t="str">
            <v>192-05</v>
          </cell>
          <cell r="B108">
            <v>4037</v>
          </cell>
          <cell r="C108" t="str">
            <v>DE.1.0.7.0</v>
          </cell>
          <cell r="D108" t="str">
            <v>204:232959</v>
          </cell>
          <cell r="E108">
            <v>42587.65929398148</v>
          </cell>
          <cell r="F108">
            <v>42587.660439814812</v>
          </cell>
          <cell r="G108">
            <v>1</v>
          </cell>
          <cell r="H108" t="str">
            <v>204:138</v>
          </cell>
          <cell r="I108">
            <v>42587.692974537036</v>
          </cell>
          <cell r="J108">
            <v>0</v>
          </cell>
          <cell r="K108" t="str">
            <v>4037/4038</v>
          </cell>
          <cell r="L108" t="str">
            <v>OUN</v>
          </cell>
          <cell r="M108">
            <v>3.2534722224227153E-2</v>
          </cell>
          <cell r="N108">
            <v>46.8500000028871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https://search-rtdc-monitor-bjffxe2xuh6vdkpspy63sjmuny.us-east-1.es.amazonaws.com/_plugin/kibana/#/discover/Steve-Slow-Train-Analysis-(2080s-and-2083s)?_g=(refreshInterval:(display:Off,section:0,value:0),time:(from:'2016-08-05 14:49:23-0600',mode:absolute,to:'2016-08-05 17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23.2959</v>
          </cell>
          <cell r="Z108">
            <v>1.38E-2</v>
          </cell>
          <cell r="AA108">
            <v>23.2821</v>
          </cell>
          <cell r="AB108" t="e">
            <v>#N/A</v>
          </cell>
          <cell r="AC108" t="e">
            <v>#N/A</v>
          </cell>
          <cell r="AD108" t="str">
            <v>0192-05</v>
          </cell>
          <cell r="AE108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09">
          <cell r="A109" t="str">
            <v>193-05</v>
          </cell>
          <cell r="B109">
            <v>4027</v>
          </cell>
          <cell r="C109" t="str">
            <v>DE.1.0.7.0</v>
          </cell>
          <cell r="D109" t="str">
            <v>204:453</v>
          </cell>
          <cell r="E109">
            <v>42587.636192129627</v>
          </cell>
          <cell r="F109">
            <v>42587.637337962966</v>
          </cell>
          <cell r="G109">
            <v>1</v>
          </cell>
          <cell r="H109" t="str">
            <v>204:233331</v>
          </cell>
          <cell r="I109">
            <v>42587.663425925923</v>
          </cell>
          <cell r="J109">
            <v>0</v>
          </cell>
          <cell r="K109" t="str">
            <v>4027/4028</v>
          </cell>
          <cell r="L109" t="str">
            <v>MOSES</v>
          </cell>
          <cell r="M109">
            <v>2.6087962956808042E-2</v>
          </cell>
          <cell r="N109">
            <v>37.56666665780358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https://search-rtdc-monitor-bjffxe2xuh6vdkpspy63sjmuny.us-east-1.es.amazonaws.com/_plugin/kibana/#/discover/Steve-Slow-Train-Analysis-(2080s-and-2083s)?_g=(refreshInterval:(display:Off,section:0,value:0),time:(from:'2016-08-05 14:16:07-0600',mode:absolute,to:'2016-08-05 16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9" t="str">
            <v>N</v>
          </cell>
          <cell r="X109">
            <v>1</v>
          </cell>
          <cell r="Y109">
            <v>4.53E-2</v>
          </cell>
          <cell r="Z109">
            <v>23.333100000000002</v>
          </cell>
          <cell r="AA109">
            <v>23.287800000000001</v>
          </cell>
          <cell r="AB109" t="e">
            <v>#N/A</v>
          </cell>
          <cell r="AC109" t="e">
            <v>#N/A</v>
          </cell>
          <cell r="AD109" t="str">
            <v>0193-05</v>
          </cell>
          <cell r="AE109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110">
          <cell r="A110" t="str">
            <v>194-05</v>
          </cell>
          <cell r="B110">
            <v>4028</v>
          </cell>
          <cell r="C110" t="str">
            <v>DE.1.0.7.0</v>
          </cell>
          <cell r="D110" t="str">
            <v>204:233002</v>
          </cell>
          <cell r="E110">
            <v>42587.669525462959</v>
          </cell>
          <cell r="F110">
            <v>42587.67050925926</v>
          </cell>
          <cell r="G110">
            <v>1</v>
          </cell>
          <cell r="H110" t="str">
            <v>204:141</v>
          </cell>
          <cell r="I110">
            <v>42587.704965277779</v>
          </cell>
          <cell r="J110">
            <v>0</v>
          </cell>
          <cell r="K110" t="str">
            <v>4027/4028</v>
          </cell>
          <cell r="L110" t="str">
            <v>MOSES</v>
          </cell>
          <cell r="M110">
            <v>3.4456018518540077E-2</v>
          </cell>
          <cell r="N110">
            <v>49.616666666697711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https://search-rtdc-monitor-bjffxe2xuh6vdkpspy63sjmuny.us-east-1.es.amazonaws.com/_plugin/kibana/#/discover/Steve-Slow-Train-Analysis-(2080s-and-2083s)?_g=(refreshInterval:(display:Off,section:0,value:0),time:(from:'2016-08-05 15:04:07-0600',mode:absolute,to:'2016-08-05 17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10" t="str">
            <v>N</v>
          </cell>
          <cell r="X110">
            <v>1</v>
          </cell>
          <cell r="Y110">
            <v>23.3002</v>
          </cell>
          <cell r="Z110">
            <v>1.41E-2</v>
          </cell>
          <cell r="AA110">
            <v>23.286100000000001</v>
          </cell>
          <cell r="AB110" t="e">
            <v>#N/A</v>
          </cell>
          <cell r="AC110" t="e">
            <v>#N/A</v>
          </cell>
          <cell r="AD110" t="str">
            <v>0194-05</v>
          </cell>
          <cell r="AE110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11">
          <cell r="A111" t="str">
            <v>195-05</v>
          </cell>
          <cell r="B111">
            <v>4044</v>
          </cell>
          <cell r="C111" t="str">
            <v>DE.1.0.7.0</v>
          </cell>
          <cell r="D111" t="str">
            <v>204:458</v>
          </cell>
          <cell r="E111">
            <v>42587.643831018519</v>
          </cell>
          <cell r="F111">
            <v>42587.644745370373</v>
          </cell>
          <cell r="G111">
            <v>1</v>
          </cell>
          <cell r="H111" t="str">
            <v>204:233289</v>
          </cell>
          <cell r="I111">
            <v>42587.672662037039</v>
          </cell>
          <cell r="J111">
            <v>0</v>
          </cell>
          <cell r="K111" t="str">
            <v>4043/4044</v>
          </cell>
          <cell r="L111" t="str">
            <v>HELVIE</v>
          </cell>
          <cell r="M111">
            <v>2.7916666665987577E-2</v>
          </cell>
          <cell r="N111">
            <v>40.199999999022111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https://search-rtdc-monitor-bjffxe2xuh6vdkpspy63sjmuny.us-east-1.es.amazonaws.com/_plugin/kibana/#/discover/Steve-Slow-Train-Analysis-(2080s-and-2083s)?_g=(refreshInterval:(display:Off,section:0,value:0),time:(from:'2016-08-05 14:27:07-0600',mode:absolute,to:'2016-08-05 17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1" t="str">
            <v>N</v>
          </cell>
          <cell r="X111">
            <v>1</v>
          </cell>
          <cell r="Y111">
            <v>4.58E-2</v>
          </cell>
          <cell r="Z111">
            <v>23.328900000000001</v>
          </cell>
          <cell r="AA111">
            <v>23.283100000000001</v>
          </cell>
          <cell r="AB111" t="e">
            <v>#N/A</v>
          </cell>
          <cell r="AC111" t="e">
            <v>#N/A</v>
          </cell>
          <cell r="AD111" t="str">
            <v>0195-05</v>
          </cell>
          <cell r="AE111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12">
          <cell r="A112" t="str">
            <v>196-05</v>
          </cell>
          <cell r="B112">
            <v>4043</v>
          </cell>
          <cell r="C112" t="str">
            <v>DE.1.0.7.0</v>
          </cell>
          <cell r="D112" t="str">
            <v>204:232971</v>
          </cell>
          <cell r="E112">
            <v>42587.68204861111</v>
          </cell>
          <cell r="F112">
            <v>42587.683240740742</v>
          </cell>
          <cell r="G112">
            <v>1</v>
          </cell>
          <cell r="H112" t="str">
            <v>204:161</v>
          </cell>
          <cell r="I112">
            <v>42587.715763888889</v>
          </cell>
          <cell r="J112">
            <v>0</v>
          </cell>
          <cell r="K112" t="str">
            <v>4043/4044</v>
          </cell>
          <cell r="L112" t="str">
            <v>HELVIE</v>
          </cell>
          <cell r="M112">
            <v>3.25231481474475E-2</v>
          </cell>
          <cell r="N112">
            <v>46.833333332324401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https://search-rtdc-monitor-bjffxe2xuh6vdkpspy63sjmuny.us-east-1.es.amazonaws.com/_plugin/kibana/#/discover/Steve-Slow-Train-Analysis-(2080s-and-2083s)?_g=(refreshInterval:(display:Off,section:0,value:0),time:(from:'2016-08-05 15:22:09-0600',mode:absolute,to:'2016-08-05 18:10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2" t="str">
            <v>N</v>
          </cell>
          <cell r="X112">
            <v>1</v>
          </cell>
          <cell r="Y112">
            <v>23.2971</v>
          </cell>
          <cell r="Z112">
            <v>1.61E-2</v>
          </cell>
          <cell r="AA112">
            <v>23.280999999999999</v>
          </cell>
          <cell r="AB112" t="e">
            <v>#N/A</v>
          </cell>
          <cell r="AC112" t="e">
            <v>#N/A</v>
          </cell>
          <cell r="AD112" t="str">
            <v>0196-05</v>
          </cell>
          <cell r="AE112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13">
          <cell r="A113" t="str">
            <v>197-05</v>
          </cell>
          <cell r="B113">
            <v>4025</v>
          </cell>
          <cell r="C113" t="str">
            <v>DE.1.0.7.0</v>
          </cell>
          <cell r="D113" t="str">
            <v>204:446</v>
          </cell>
          <cell r="E113">
            <v>42587.652291666665</v>
          </cell>
          <cell r="F113">
            <v>42587.656527777777</v>
          </cell>
          <cell r="G113">
            <v>6</v>
          </cell>
          <cell r="H113" t="str">
            <v>204:233374</v>
          </cell>
          <cell r="I113">
            <v>42587.682858796295</v>
          </cell>
          <cell r="J113">
            <v>0</v>
          </cell>
          <cell r="K113" t="str">
            <v>4025/4026</v>
          </cell>
          <cell r="L113" t="str">
            <v>SHOOK</v>
          </cell>
          <cell r="M113">
            <v>2.6331018518249039E-2</v>
          </cell>
          <cell r="N113">
            <v>37.916666666278616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https://search-rtdc-monitor-bjffxe2xuh6vdkpspy63sjmuny.us-east-1.es.amazonaws.com/_plugin/kibana/#/discover/Steve-Slow-Train-Analysis-(2080s-and-2083s)?_g=(refreshInterval:(display:Off,section:0,value:0),time:(from:'2016-08-05 14:39:18-0600',mode:absolute,to:'2016-08-05 17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3" t="str">
            <v>N</v>
          </cell>
          <cell r="X113">
            <v>1</v>
          </cell>
          <cell r="Y113">
            <v>4.4600000000000001E-2</v>
          </cell>
          <cell r="Z113">
            <v>23.337399999999999</v>
          </cell>
          <cell r="AA113">
            <v>23.2928</v>
          </cell>
          <cell r="AB113" t="e">
            <v>#N/A</v>
          </cell>
          <cell r="AC113" t="e">
            <v>#N/A</v>
          </cell>
          <cell r="AD113" t="str">
            <v>0197-05</v>
          </cell>
          <cell r="AE113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14">
          <cell r="A114" t="str">
            <v>198-05</v>
          </cell>
          <cell r="B114">
            <v>4026</v>
          </cell>
          <cell r="C114" t="str">
            <v>DE.1.0.7.0</v>
          </cell>
          <cell r="D114" t="str">
            <v>204:233064</v>
          </cell>
          <cell r="E114">
            <v>42587.688854166663</v>
          </cell>
          <cell r="F114">
            <v>42587.690775462965</v>
          </cell>
          <cell r="G114">
            <v>2</v>
          </cell>
          <cell r="H114" t="str">
            <v>204:145</v>
          </cell>
          <cell r="I114">
            <v>42587.725925925923</v>
          </cell>
          <cell r="J114">
            <v>1</v>
          </cell>
          <cell r="K114" t="str">
            <v>4025/4026</v>
          </cell>
          <cell r="L114" t="str">
            <v>SHOOK</v>
          </cell>
          <cell r="M114">
            <v>3.5150462957972195E-2</v>
          </cell>
          <cell r="N114">
            <v>50.616666659479961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https://search-rtdc-monitor-bjffxe2xuh6vdkpspy63sjmuny.us-east-1.es.amazonaws.com/_plugin/kibana/#/discover/Steve-Slow-Train-Analysis-(2080s-and-2083s)?_g=(refreshInterval:(display:Off,section:0,value:0),time:(from:'2016-08-05 15:31:57-0600',mode:absolute,to:'2016-08-05 18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4" t="str">
            <v>N</v>
          </cell>
          <cell r="X114">
            <v>1</v>
          </cell>
          <cell r="Y114">
            <v>23.3064</v>
          </cell>
          <cell r="Z114">
            <v>1.4500000000000001E-2</v>
          </cell>
          <cell r="AA114">
            <v>23.291899999999998</v>
          </cell>
          <cell r="AB114" t="e">
            <v>#N/A</v>
          </cell>
          <cell r="AC114" t="e">
            <v>#N/A</v>
          </cell>
          <cell r="AD114" t="str">
            <v>0198-05</v>
          </cell>
          <cell r="AE114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15">
          <cell r="A115" t="str">
            <v>199-05</v>
          </cell>
          <cell r="B115">
            <v>4009</v>
          </cell>
          <cell r="C115" t="str">
            <v>DE.1.0.7.0</v>
          </cell>
          <cell r="D115" t="str">
            <v>204:464</v>
          </cell>
          <cell r="E115">
            <v>42587.665659722225</v>
          </cell>
          <cell r="F115">
            <v>42587.666678240741</v>
          </cell>
          <cell r="G115">
            <v>1</v>
          </cell>
          <cell r="H115" t="str">
            <v>204:233305</v>
          </cell>
          <cell r="I115">
            <v>42587.693969907406</v>
          </cell>
          <cell r="J115">
            <v>0</v>
          </cell>
          <cell r="K115" t="str">
            <v>4009/4010</v>
          </cell>
          <cell r="L115" t="str">
            <v>SWANSON</v>
          </cell>
          <cell r="M115">
            <v>2.7291666665405501E-2</v>
          </cell>
          <cell r="N115">
            <v>39.299999998183921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https://search-rtdc-monitor-bjffxe2xuh6vdkpspy63sjmuny.us-east-1.es.amazonaws.com/_plugin/kibana/#/discover/Steve-Slow-Train-Analysis-(2080s-and-2083s)?_g=(refreshInterval:(display:Off,section:0,value:0),time:(from:'2016-08-05 14:58:33-0600',mode:absolute,to:'2016-08-05 17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5" t="str">
            <v>N</v>
          </cell>
          <cell r="X115">
            <v>1</v>
          </cell>
          <cell r="Y115">
            <v>4.6399999999999997E-2</v>
          </cell>
          <cell r="Z115">
            <v>23.330500000000001</v>
          </cell>
          <cell r="AA115">
            <v>23.284100000000002</v>
          </cell>
          <cell r="AB115" t="e">
            <v>#N/A</v>
          </cell>
          <cell r="AC115" t="e">
            <v>#N/A</v>
          </cell>
          <cell r="AD115" t="str">
            <v>0199-05</v>
          </cell>
          <cell r="AE11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16">
          <cell r="A116" t="str">
            <v>200-05</v>
          </cell>
          <cell r="B116">
            <v>4010</v>
          </cell>
          <cell r="C116" t="str">
            <v>DE.1.0.7.0</v>
          </cell>
          <cell r="D116" t="str">
            <v>204:232980</v>
          </cell>
          <cell r="E116">
            <v>42587.703750000001</v>
          </cell>
          <cell r="F116">
            <v>42587.704687500001</v>
          </cell>
          <cell r="G116">
            <v>1</v>
          </cell>
          <cell r="H116" t="str">
            <v>204:143</v>
          </cell>
          <cell r="I116">
            <v>42587.734988425924</v>
          </cell>
          <cell r="J116">
            <v>0</v>
          </cell>
          <cell r="K116" t="str">
            <v>4009/4010</v>
          </cell>
          <cell r="L116" t="str">
            <v>SWANSON</v>
          </cell>
          <cell r="M116">
            <v>3.0300925922347233E-2</v>
          </cell>
          <cell r="N116">
            <v>43.633333328180015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https://search-rtdc-monitor-bjffxe2xuh6vdkpspy63sjmuny.us-east-1.es.amazonaws.com/_plugin/kibana/#/discover/Steve-Slow-Train-Analysis-(2080s-and-2083s)?_g=(refreshInterval:(display:Off,section:0,value:0),time:(from:'2016-08-05 15:53:24-0600',mode:absolute,to:'2016-08-05 18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6" t="str">
            <v>N</v>
          </cell>
          <cell r="X116">
            <v>1</v>
          </cell>
          <cell r="Y116">
            <v>23.297999999999998</v>
          </cell>
          <cell r="Z116">
            <v>1.43E-2</v>
          </cell>
          <cell r="AA116">
            <v>23.2837</v>
          </cell>
          <cell r="AB116" t="e">
            <v>#N/A</v>
          </cell>
          <cell r="AC116" t="e">
            <v>#N/A</v>
          </cell>
          <cell r="AD116" t="str">
            <v>0200-05</v>
          </cell>
          <cell r="AE116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17">
          <cell r="A117" t="str">
            <v>201-05</v>
          </cell>
          <cell r="B117">
            <v>4029</v>
          </cell>
          <cell r="C117" t="str">
            <v>DE.1.0.7.0</v>
          </cell>
          <cell r="D117" t="str">
            <v>204:477</v>
          </cell>
          <cell r="E117">
            <v>42587.676481481481</v>
          </cell>
          <cell r="F117">
            <v>42587.677557870367</v>
          </cell>
          <cell r="G117">
            <v>1</v>
          </cell>
          <cell r="H117" t="str">
            <v>204:233281</v>
          </cell>
          <cell r="I117">
            <v>42587.704907407409</v>
          </cell>
          <cell r="J117">
            <v>1</v>
          </cell>
          <cell r="K117" t="str">
            <v>4029/4030</v>
          </cell>
          <cell r="L117" t="str">
            <v>STEWART</v>
          </cell>
          <cell r="M117">
            <v>2.7349537042027805E-2</v>
          </cell>
          <cell r="N117">
            <v>39.383333340520039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https://search-rtdc-monitor-bjffxe2xuh6vdkpspy63sjmuny.us-east-1.es.amazonaws.com/_plugin/kibana/#/discover/Steve-Slow-Train-Analysis-(2080s-and-2083s)?_g=(refreshInterval:(display:Off,section:0,value:0),time:(from:'2016-08-05 15:14:08-0600',mode:absolute,to:'2016-08-05 17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7" t="str">
            <v>N</v>
          </cell>
          <cell r="X117">
            <v>1</v>
          </cell>
          <cell r="Y117">
            <v>4.7699999999999999E-2</v>
          </cell>
          <cell r="Z117">
            <v>23.328099999999999</v>
          </cell>
          <cell r="AA117">
            <v>23.2804</v>
          </cell>
          <cell r="AB117" t="e">
            <v>#N/A</v>
          </cell>
          <cell r="AC117" t="e">
            <v>#N/A</v>
          </cell>
          <cell r="AD117" t="str">
            <v>0201-05</v>
          </cell>
          <cell r="AE117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18">
          <cell r="A118" t="str">
            <v>202-05</v>
          </cell>
          <cell r="B118">
            <v>4030</v>
          </cell>
          <cell r="C118" t="str">
            <v>DE.1.0.7.0</v>
          </cell>
          <cell r="D118" t="str">
            <v>204:232966</v>
          </cell>
          <cell r="E118">
            <v>42587.711192129631</v>
          </cell>
          <cell r="F118">
            <v>42587.71533564815</v>
          </cell>
          <cell r="G118">
            <v>5</v>
          </cell>
          <cell r="H118" t="str">
            <v>204:163</v>
          </cell>
          <cell r="I118">
            <v>42587.746851851851</v>
          </cell>
          <cell r="J118">
            <v>0</v>
          </cell>
          <cell r="K118" t="str">
            <v>4029/4030</v>
          </cell>
          <cell r="L118" t="str">
            <v>STEWART</v>
          </cell>
          <cell r="M118">
            <v>3.1516203700448386E-2</v>
          </cell>
          <cell r="N118">
            <v>45.383333328645676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https://search-rtdc-monitor-bjffxe2xuh6vdkpspy63sjmuny.us-east-1.es.amazonaws.com/_plugin/kibana/#/discover/Steve-Slow-Train-Analysis-(2080s-and-2083s)?_g=(refreshInterval:(display:Off,section:0,value:0),time:(from:'2016-08-05 16:04:07-0600',mode:absolute,to:'2016-08-05 18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8" t="str">
            <v>N</v>
          </cell>
          <cell r="X118">
            <v>1</v>
          </cell>
          <cell r="Y118">
            <v>23.296600000000002</v>
          </cell>
          <cell r="Z118">
            <v>1.6299999999999999E-2</v>
          </cell>
          <cell r="AA118">
            <v>23.2803</v>
          </cell>
          <cell r="AB118" t="e">
            <v>#N/A</v>
          </cell>
          <cell r="AC118" t="e">
            <v>#N/A</v>
          </cell>
          <cell r="AD118" t="str">
            <v>0202-05</v>
          </cell>
          <cell r="AE118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19">
          <cell r="A119" t="str">
            <v>203-05</v>
          </cell>
          <cell r="B119">
            <v>4020</v>
          </cell>
          <cell r="C119" t="str">
            <v>DE.1.0.7.0</v>
          </cell>
          <cell r="D119" t="str">
            <v>204:438</v>
          </cell>
          <cell r="E119">
            <v>42587.686666666668</v>
          </cell>
          <cell r="F119">
            <v>42587.6878125</v>
          </cell>
          <cell r="G119">
            <v>1</v>
          </cell>
          <cell r="H119" t="str">
            <v>204:233291</v>
          </cell>
          <cell r="I119">
            <v>42587.714571759258</v>
          </cell>
          <cell r="J119">
            <v>0</v>
          </cell>
          <cell r="K119" t="str">
            <v>4019/4020</v>
          </cell>
          <cell r="L119" t="str">
            <v>MAYBERRY</v>
          </cell>
          <cell r="M119">
            <v>2.675925925723277E-2</v>
          </cell>
          <cell r="N119">
            <v>38.533333330415189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https://search-rtdc-monitor-bjffxe2xuh6vdkpspy63sjmuny.us-east-1.es.amazonaws.com/_plugin/kibana/#/discover/Steve-Slow-Train-Analysis-(2080s-and-2083s)?_g=(refreshInterval:(display:Off,section:0,value:0),time:(from:'2016-08-05 15:28:48-0600',mode:absolute,to:'2016-08-05 18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9" t="str">
            <v>N</v>
          </cell>
          <cell r="X119">
            <v>1</v>
          </cell>
          <cell r="Y119">
            <v>4.3799999999999999E-2</v>
          </cell>
          <cell r="Z119">
            <v>23.3291</v>
          </cell>
          <cell r="AA119">
            <v>23.285299999999999</v>
          </cell>
          <cell r="AB119" t="e">
            <v>#N/A</v>
          </cell>
          <cell r="AC119" t="e">
            <v>#N/A</v>
          </cell>
          <cell r="AD119" t="str">
            <v>0203-05</v>
          </cell>
          <cell r="AE11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20">
          <cell r="A120" t="str">
            <v>204-05</v>
          </cell>
          <cell r="B120">
            <v>4019</v>
          </cell>
          <cell r="C120" t="str">
            <v>DE.1.0.7.0</v>
          </cell>
          <cell r="D120" t="str">
            <v>204:232984</v>
          </cell>
          <cell r="E120">
            <v>42587.723194444443</v>
          </cell>
          <cell r="F120">
            <v>42587.724131944444</v>
          </cell>
          <cell r="G120">
            <v>1</v>
          </cell>
          <cell r="H120" t="str">
            <v>204:152</v>
          </cell>
          <cell r="I120">
            <v>42587.753958333335</v>
          </cell>
          <cell r="J120">
            <v>0</v>
          </cell>
          <cell r="K120" t="str">
            <v>4019/4020</v>
          </cell>
          <cell r="L120" t="str">
            <v>MAYBERRY</v>
          </cell>
          <cell r="M120">
            <v>2.9826388890796807E-2</v>
          </cell>
          <cell r="N120">
            <v>42.950000002747402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https://search-rtdc-monitor-bjffxe2xuh6vdkpspy63sjmuny.us-east-1.es.amazonaws.com/_plugin/kibana/#/discover/Steve-Slow-Train-Analysis-(2080s-and-2083s)?_g=(refreshInterval:(display:Off,section:0,value:0),time:(from:'2016-08-05 16:21:24-0600',mode:absolute,to:'2016-08-05 19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20" t="str">
            <v>N</v>
          </cell>
          <cell r="X120">
            <v>1</v>
          </cell>
          <cell r="Y120">
            <v>23.298400000000001</v>
          </cell>
          <cell r="Z120">
            <v>1.52E-2</v>
          </cell>
          <cell r="AA120">
            <v>23.283200000000001</v>
          </cell>
          <cell r="AB120" t="e">
            <v>#N/A</v>
          </cell>
          <cell r="AC120" t="e">
            <v>#N/A</v>
          </cell>
          <cell r="AD120" t="str">
            <v>0204-05</v>
          </cell>
          <cell r="AE12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21">
          <cell r="A121" t="str">
            <v>205-05</v>
          </cell>
          <cell r="B121">
            <v>4038</v>
          </cell>
          <cell r="C121" t="str">
            <v>DE.1.0.7.0</v>
          </cell>
          <cell r="D121" t="str">
            <v>204:440</v>
          </cell>
          <cell r="E121">
            <v>42587.694293981483</v>
          </cell>
          <cell r="F121">
            <v>42587.695601851854</v>
          </cell>
          <cell r="G121">
            <v>1</v>
          </cell>
          <cell r="H121" t="str">
            <v>204:233300</v>
          </cell>
          <cell r="I121">
            <v>42587.726585648146</v>
          </cell>
          <cell r="J121">
            <v>0</v>
          </cell>
          <cell r="K121" t="str">
            <v>4037/4038</v>
          </cell>
          <cell r="L121" t="str">
            <v>OUN</v>
          </cell>
          <cell r="M121">
            <v>3.0983796292275656E-2</v>
          </cell>
          <cell r="N121">
            <v>44.616666660876945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https://search-rtdc-monitor-bjffxe2xuh6vdkpspy63sjmuny.us-east-1.es.amazonaws.com/_plugin/kibana/#/discover/Steve-Slow-Train-Analysis-(2080s-and-2083s)?_g=(refreshInterval:(display:Off,section:0,value:0),time:(from:'2016-08-05 15:39:47-0600',mode:absolute,to:'2016-08-05 18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4.3999999999999997E-2</v>
          </cell>
          <cell r="Z121">
            <v>23.33</v>
          </cell>
          <cell r="AA121">
            <v>23.285999999999998</v>
          </cell>
          <cell r="AB121" t="e">
            <v>#N/A</v>
          </cell>
          <cell r="AC121" t="e">
            <v>#N/A</v>
          </cell>
          <cell r="AD121" t="str">
            <v>0205-05</v>
          </cell>
          <cell r="AE12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22">
          <cell r="A122" t="str">
            <v>206-05</v>
          </cell>
          <cell r="B122">
            <v>4037</v>
          </cell>
          <cell r="C122" t="str">
            <v>DE.1.0.7.0</v>
          </cell>
          <cell r="D122" t="str">
            <v>204:232987</v>
          </cell>
          <cell r="E122">
            <v>42587.732210648152</v>
          </cell>
          <cell r="F122">
            <v>42587.733124999999</v>
          </cell>
          <cell r="G122">
            <v>1</v>
          </cell>
          <cell r="H122" t="str">
            <v>204:149</v>
          </cell>
          <cell r="I122">
            <v>42587.763368055559</v>
          </cell>
          <cell r="J122">
            <v>1</v>
          </cell>
          <cell r="K122" t="str">
            <v>4037/4038</v>
          </cell>
          <cell r="L122" t="str">
            <v>OUN</v>
          </cell>
          <cell r="M122">
            <v>3.0243055560276844E-2</v>
          </cell>
          <cell r="N122">
            <v>43.550000006798655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https://search-rtdc-monitor-bjffxe2xuh6vdkpspy63sjmuny.us-east-1.es.amazonaws.com/_plugin/kibana/#/discover/Steve-Slow-Train-Analysis-(2080s-and-2083s)?_g=(refreshInterval:(display:Off,section:0,value:0),time:(from:'2016-08-05 16:34:23-0600',mode:absolute,to:'2016-08-05 19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23.2987</v>
          </cell>
          <cell r="Z122">
            <v>1.49E-2</v>
          </cell>
          <cell r="AA122">
            <v>23.283799999999999</v>
          </cell>
          <cell r="AB122" t="e">
            <v>#N/A</v>
          </cell>
          <cell r="AC122" t="e">
            <v>#N/A</v>
          </cell>
          <cell r="AD122" t="str">
            <v>0206-05</v>
          </cell>
          <cell r="AE12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23">
          <cell r="A123" t="str">
            <v>207-05</v>
          </cell>
          <cell r="B123">
            <v>4027</v>
          </cell>
          <cell r="C123" t="str">
            <v>DE.1.0.7.0</v>
          </cell>
          <cell r="D123" t="str">
            <v>204:457</v>
          </cell>
          <cell r="E123">
            <v>42587.706273148149</v>
          </cell>
          <cell r="F123">
            <v>42587.707546296297</v>
          </cell>
          <cell r="G123">
            <v>1</v>
          </cell>
          <cell r="H123" t="str">
            <v>204:233297</v>
          </cell>
          <cell r="I123">
            <v>42587.735219907408</v>
          </cell>
          <cell r="J123">
            <v>0</v>
          </cell>
          <cell r="K123" t="str">
            <v>4027/4028</v>
          </cell>
          <cell r="L123" t="str">
            <v>MOSES</v>
          </cell>
          <cell r="M123">
            <v>2.7673611111822538E-2</v>
          </cell>
          <cell r="N123">
            <v>39.850000001024455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https://search-rtdc-monitor-bjffxe2xuh6vdkpspy63sjmuny.us-east-1.es.amazonaws.com/_plugin/kibana/#/discover/Steve-Slow-Train-Analysis-(2080s-and-2083s)?_g=(refreshInterval:(display:Off,section:0,value:0),time:(from:'2016-08-05 15:57:02-0600',mode:absolute,to:'2016-08-05 18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23" t="str">
            <v>N</v>
          </cell>
          <cell r="X123">
            <v>1</v>
          </cell>
          <cell r="Y123">
            <v>4.5699999999999998E-2</v>
          </cell>
          <cell r="Z123">
            <v>23.329699999999999</v>
          </cell>
          <cell r="AA123">
            <v>23.283999999999999</v>
          </cell>
          <cell r="AB123" t="e">
            <v>#N/A</v>
          </cell>
          <cell r="AC123" t="e">
            <v>#N/A</v>
          </cell>
          <cell r="AD123" t="str">
            <v>0207-05</v>
          </cell>
          <cell r="AE123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124">
          <cell r="A124" t="str">
            <v>208-05</v>
          </cell>
          <cell r="B124">
            <v>4028</v>
          </cell>
          <cell r="C124" t="str">
            <v>DE.1.0.7.0</v>
          </cell>
          <cell r="D124" t="str">
            <v>204:232988</v>
          </cell>
          <cell r="E124">
            <v>42587.745115740741</v>
          </cell>
          <cell r="F124">
            <v>42587.745868055557</v>
          </cell>
          <cell r="G124">
            <v>1</v>
          </cell>
          <cell r="H124" t="str">
            <v>204:139</v>
          </cell>
          <cell r="I124">
            <v>42587.774606481478</v>
          </cell>
          <cell r="J124">
            <v>0</v>
          </cell>
          <cell r="K124" t="str">
            <v>4027/4028</v>
          </cell>
          <cell r="L124" t="str">
            <v>MOSES</v>
          </cell>
          <cell r="M124">
            <v>2.8738425920892041E-2</v>
          </cell>
          <cell r="N124">
            <v>41.383333326084539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https://search-rtdc-monitor-bjffxe2xuh6vdkpspy63sjmuny.us-east-1.es.amazonaws.com/_plugin/kibana/#/discover/Steve-Slow-Train-Analysis-(2080s-and-2083s)?_g=(refreshInterval:(display:Off,section:0,value:0),time:(from:'2016-08-05 16:52:58-0600',mode:absolute,to:'2016-08-05 19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4" t="str">
            <v>N</v>
          </cell>
          <cell r="X124">
            <v>1</v>
          </cell>
          <cell r="Y124">
            <v>23.2988</v>
          </cell>
          <cell r="Z124">
            <v>1.3899999999999999E-2</v>
          </cell>
          <cell r="AA124">
            <v>23.2849</v>
          </cell>
          <cell r="AB124" t="e">
            <v>#N/A</v>
          </cell>
          <cell r="AC124" t="e">
            <v>#N/A</v>
          </cell>
          <cell r="AD124" t="str">
            <v>0208-05</v>
          </cell>
          <cell r="AE124" t="str">
    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    </cell>
        </row>
        <row r="125">
          <cell r="A125" t="str">
            <v>209-05</v>
          </cell>
          <cell r="B125">
            <v>4044</v>
          </cell>
          <cell r="C125" t="str">
            <v>DE.1.0.7.0</v>
          </cell>
          <cell r="D125" t="str">
            <v>204:464</v>
          </cell>
          <cell r="E125">
            <v>42587.716921296298</v>
          </cell>
          <cell r="F125">
            <v>42587.717916666668</v>
          </cell>
          <cell r="G125">
            <v>1</v>
          </cell>
          <cell r="H125" t="str">
            <v>204:233304</v>
          </cell>
          <cell r="I125">
            <v>42587.743854166663</v>
          </cell>
          <cell r="J125">
            <v>0</v>
          </cell>
          <cell r="K125" t="str">
            <v>4043/4044</v>
          </cell>
          <cell r="L125" t="str">
            <v>HELVIE</v>
          </cell>
          <cell r="M125">
            <v>2.5937499995052349E-2</v>
          </cell>
          <cell r="N125">
            <v>37.349999992875382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https://search-rtdc-monitor-bjffxe2xuh6vdkpspy63sjmuny.us-east-1.es.amazonaws.com/_plugin/kibana/#/discover/Steve-Slow-Train-Analysis-(2080s-and-2083s)?_g=(refreshInterval:(display:Off,section:0,value:0),time:(from:'2016-08-05 16:12:22-0600',mode:absolute,to:'2016-08-05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25" t="str">
            <v>N</v>
          </cell>
          <cell r="X125">
            <v>1</v>
          </cell>
          <cell r="Y125">
            <v>4.6399999999999997E-2</v>
          </cell>
          <cell r="Z125">
            <v>23.330400000000001</v>
          </cell>
          <cell r="AA125">
            <v>23.284000000000002</v>
          </cell>
          <cell r="AB125" t="e">
            <v>#N/A</v>
          </cell>
          <cell r="AC125" t="e">
            <v>#N/A</v>
          </cell>
          <cell r="AD125" t="str">
            <v>0209-05</v>
          </cell>
          <cell r="AE12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26">
          <cell r="A126" t="str">
            <v>210-05</v>
          </cell>
          <cell r="B126">
            <v>4043</v>
          </cell>
          <cell r="C126" t="str">
            <v>DE.1.0.7.0</v>
          </cell>
          <cell r="D126" t="str">
            <v>204:232994</v>
          </cell>
          <cell r="E126">
            <v>42587.754293981481</v>
          </cell>
          <cell r="F126">
            <v>42587.755115740743</v>
          </cell>
          <cell r="G126">
            <v>1</v>
          </cell>
          <cell r="H126" t="str">
            <v>204:165</v>
          </cell>
          <cell r="I126">
            <v>42587.787002314813</v>
          </cell>
          <cell r="J126">
            <v>0</v>
          </cell>
          <cell r="K126" t="str">
            <v>4043/4044</v>
          </cell>
          <cell r="L126" t="str">
            <v>HELVIE</v>
          </cell>
          <cell r="M126">
            <v>3.1886574070085771E-2</v>
          </cell>
          <cell r="N126">
            <v>45.916666660923511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https://search-rtdc-monitor-bjffxe2xuh6vdkpspy63sjmuny.us-east-1.es.amazonaws.com/_plugin/kibana/#/discover/Steve-Slow-Train-Analysis-(2080s-and-2083s)?_g=(refreshInterval:(display:Off,section:0,value:0),time:(from:'2016-08-05 17:06:11-0600',mode:absolute,to:'2016-08-05 19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26" t="str">
            <v>N</v>
          </cell>
          <cell r="X126">
            <v>1</v>
          </cell>
          <cell r="Y126">
            <v>23.299399999999999</v>
          </cell>
          <cell r="Z126">
            <v>1.6500000000000001E-2</v>
          </cell>
          <cell r="AA126">
            <v>23.282899999999998</v>
          </cell>
          <cell r="AB126" t="e">
            <v>#N/A</v>
          </cell>
          <cell r="AC126" t="e">
            <v>#N/A</v>
          </cell>
          <cell r="AD126" t="str">
            <v>0210-05</v>
          </cell>
          <cell r="AE12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27">
          <cell r="A127" t="str">
            <v>211-05</v>
          </cell>
          <cell r="B127">
            <v>4025</v>
          </cell>
          <cell r="C127" t="str">
            <v>DE.1.0.7.0</v>
          </cell>
          <cell r="D127" t="str">
            <v>204:449</v>
          </cell>
          <cell r="E127">
            <v>42587.728263888886</v>
          </cell>
          <cell r="F127">
            <v>42587.72934027778</v>
          </cell>
          <cell r="G127">
            <v>1</v>
          </cell>
          <cell r="H127" t="str">
            <v>204:233374</v>
          </cell>
          <cell r="I127">
            <v>42587.755196759259</v>
          </cell>
          <cell r="J127">
            <v>0</v>
          </cell>
          <cell r="K127" t="str">
            <v>4025/4026</v>
          </cell>
          <cell r="L127" t="str">
            <v>SHOOK</v>
          </cell>
          <cell r="M127">
            <v>2.5856481479422655E-2</v>
          </cell>
          <cell r="N127">
            <v>37.233333330368623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https://search-rtdc-monitor-bjffxe2xuh6vdkpspy63sjmuny.us-east-1.es.amazonaws.com/_plugin/kibana/#/discover/Steve-Slow-Train-Analysis-(2080s-and-2083s)?_g=(refreshInterval:(display:Off,section:0,value:0),time:(from:'2016-08-05 16:28:42-0600',mode:absolute,to:'2016-08-05 19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7" t="str">
            <v>N</v>
          </cell>
          <cell r="X127">
            <v>1</v>
          </cell>
          <cell r="Y127">
            <v>4.4900000000000002E-2</v>
          </cell>
          <cell r="Z127">
            <v>23.337399999999999</v>
          </cell>
          <cell r="AA127">
            <v>23.2925</v>
          </cell>
          <cell r="AB127" t="e">
            <v>#N/A</v>
          </cell>
          <cell r="AC127" t="e">
            <v>#N/A</v>
          </cell>
          <cell r="AD127" t="str">
            <v>0211-05</v>
          </cell>
          <cell r="AE127" t="str">
    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    </cell>
        </row>
        <row r="128">
          <cell r="A128" t="str">
            <v>212-05</v>
          </cell>
          <cell r="B128">
            <v>4026</v>
          </cell>
          <cell r="C128" t="str">
            <v>DE.1.0.7.0</v>
          </cell>
          <cell r="D128" t="str">
            <v>204:233034</v>
          </cell>
          <cell r="E128">
            <v>42587.762175925927</v>
          </cell>
          <cell r="F128">
            <v>42587.763171296298</v>
          </cell>
          <cell r="G128">
            <v>1</v>
          </cell>
          <cell r="H128">
            <v>8.5361111111111114</v>
          </cell>
          <cell r="I128">
            <v>42587.796180555553</v>
          </cell>
          <cell r="J128">
            <v>1</v>
          </cell>
          <cell r="K128" t="str">
            <v>4025/4026</v>
          </cell>
          <cell r="L128" t="str">
            <v>SHOOK</v>
          </cell>
          <cell r="M128">
            <v>3.3009259255777579E-2</v>
          </cell>
          <cell r="N128">
            <v>47.533333328319713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https://search-rtdc-monitor-bjffxe2xuh6vdkpspy63sjmuny.us-east-1.es.amazonaws.com/_plugin/kibana/#/discover/Steve-Slow-Train-Analysis-(2080s-and-2083s)?_g=(refreshInterval:(display:Off,section:0,value:0),time:(from:'2016-08-05 17:17:32-0600',mode:absolute,to:'2016-08-05 20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8" t="str">
            <v>N</v>
          </cell>
          <cell r="X128">
            <v>1</v>
          </cell>
          <cell r="Y128">
            <v>23.270800000000001</v>
          </cell>
          <cell r="Z128">
            <v>0.15</v>
          </cell>
          <cell r="AA128">
            <v>23.120800000000003</v>
          </cell>
          <cell r="AB128" t="e">
            <v>#N/A</v>
          </cell>
          <cell r="AC128" t="e">
            <v>#N/A</v>
          </cell>
          <cell r="AD128" t="str">
            <v>0212-05</v>
          </cell>
          <cell r="AE128" t="str">
    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    </cell>
        </row>
        <row r="129">
          <cell r="A129" t="str">
            <v>213-05</v>
          </cell>
          <cell r="B129">
            <v>4009</v>
          </cell>
          <cell r="C129" t="str">
            <v>DE.1.0.7.0</v>
          </cell>
          <cell r="D129" t="str">
            <v>204:447</v>
          </cell>
          <cell r="E129">
            <v>42587.736655092594</v>
          </cell>
          <cell r="F129">
            <v>42587.739189814813</v>
          </cell>
          <cell r="G129">
            <v>3</v>
          </cell>
          <cell r="H129" t="str">
            <v>204:233314</v>
          </cell>
          <cell r="I129">
            <v>42587.765115740738</v>
          </cell>
          <cell r="J129">
            <v>0</v>
          </cell>
          <cell r="K129" t="str">
            <v>4009/4010</v>
          </cell>
          <cell r="L129" t="str">
            <v>HAITHCOX</v>
          </cell>
          <cell r="M129">
            <v>2.5925925925548654E-2</v>
          </cell>
          <cell r="N129">
            <v>37.333333332790062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https://search-rtdc-monitor-bjffxe2xuh6vdkpspy63sjmuny.us-east-1.es.amazonaws.com/_plugin/kibana/#/discover/Steve-Slow-Train-Analysis-(2080s-and-2083s)?_g=(refreshInterval:(display:Off,section:0,value:0),time:(from:'2016-08-05 16:40:47-0600',mode:absolute,to:'2016-08-05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9" t="str">
            <v>N</v>
          </cell>
          <cell r="X129">
            <v>1</v>
          </cell>
          <cell r="Y129">
            <v>4.4699999999999997E-2</v>
          </cell>
          <cell r="Z129">
            <v>23.331399999999999</v>
          </cell>
          <cell r="AA129">
            <v>23.2867</v>
          </cell>
          <cell r="AB129" t="e">
            <v>#N/A</v>
          </cell>
          <cell r="AC129" t="e">
            <v>#N/A</v>
          </cell>
          <cell r="AD129" t="str">
            <v>0213-05</v>
          </cell>
          <cell r="AE12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30">
          <cell r="A130" t="str">
            <v>214-05</v>
          </cell>
          <cell r="B130">
            <v>4010</v>
          </cell>
          <cell r="C130" t="str">
            <v>DE.1.0.7.0</v>
          </cell>
          <cell r="D130" t="str">
            <v>204:233000</v>
          </cell>
          <cell r="E130">
            <v>42587.771828703706</v>
          </cell>
          <cell r="F130">
            <v>42587.773321759261</v>
          </cell>
          <cell r="G130">
            <v>2</v>
          </cell>
          <cell r="H130" t="str">
            <v>204:152</v>
          </cell>
          <cell r="I130">
            <v>42587.806157407409</v>
          </cell>
          <cell r="J130">
            <v>0</v>
          </cell>
          <cell r="K130" t="str">
            <v>4009/4010</v>
          </cell>
          <cell r="L130" t="str">
            <v>HAITHCOX</v>
          </cell>
          <cell r="M130">
            <v>3.2835648147738539E-2</v>
          </cell>
          <cell r="N130">
            <v>47.283333332743496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https://search-rtdc-monitor-bjffxe2xuh6vdkpspy63sjmuny.us-east-1.es.amazonaws.com/_plugin/kibana/#/discover/Steve-Slow-Train-Analysis-(2080s-and-2083s)?_g=(refreshInterval:(display:Off,section:0,value:0),time:(from:'2016-08-05 17:31:26-0600',mode:absolute,to:'2016-08-05 20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0" t="str">
            <v>N</v>
          </cell>
          <cell r="X130">
            <v>1</v>
          </cell>
          <cell r="Y130">
            <v>23.3</v>
          </cell>
          <cell r="Z130">
            <v>1.52E-2</v>
          </cell>
          <cell r="AA130">
            <v>23.284800000000001</v>
          </cell>
          <cell r="AB130" t="e">
            <v>#N/A</v>
          </cell>
          <cell r="AC130" t="e">
            <v>#N/A</v>
          </cell>
          <cell r="AD130" t="str">
            <v>0214-05</v>
          </cell>
          <cell r="AE13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31">
          <cell r="A131" t="str">
            <v>215-05</v>
          </cell>
          <cell r="B131">
            <v>4029</v>
          </cell>
          <cell r="C131" t="str">
            <v>DE.1.0.7.0</v>
          </cell>
          <cell r="D131" t="str">
            <v>204:460</v>
          </cell>
          <cell r="E131">
            <v>42587.748854166668</v>
          </cell>
          <cell r="F131">
            <v>42587.750243055554</v>
          </cell>
          <cell r="G131">
            <v>2</v>
          </cell>
          <cell r="H131" t="str">
            <v>204:233320</v>
          </cell>
          <cell r="I131">
            <v>42587.775949074072</v>
          </cell>
          <cell r="J131">
            <v>0</v>
          </cell>
          <cell r="K131" t="str">
            <v>4029/4030</v>
          </cell>
          <cell r="L131" t="str">
            <v>SWANSON</v>
          </cell>
          <cell r="M131">
            <v>2.5706018517666962E-2</v>
          </cell>
          <cell r="N131">
            <v>37.016666665440425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https://search-rtdc-monitor-bjffxe2xuh6vdkpspy63sjmuny.us-east-1.es.amazonaws.com/_plugin/kibana/#/discover/Steve-Slow-Train-Analysis-(2080s-and-2083s)?_g=(refreshInterval:(display:Off,section:0,value:0),time:(from:'2016-08-05 16:58:21-0600',mode:absolute,to:'2016-08-05 19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1" t="str">
            <v>N</v>
          </cell>
          <cell r="X131">
            <v>1</v>
          </cell>
          <cell r="Y131">
            <v>4.5999999999999999E-2</v>
          </cell>
          <cell r="Z131">
            <v>23.332000000000001</v>
          </cell>
          <cell r="AA131">
            <v>23.286000000000001</v>
          </cell>
          <cell r="AB131" t="e">
            <v>#N/A</v>
          </cell>
          <cell r="AC131" t="e">
            <v>#N/A</v>
          </cell>
          <cell r="AD131" t="str">
            <v>0215-05</v>
          </cell>
          <cell r="AE131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132">
          <cell r="A132" t="str">
            <v>216-05</v>
          </cell>
          <cell r="B132">
            <v>4030</v>
          </cell>
          <cell r="C132" t="str">
            <v>DE.1.0.7.0</v>
          </cell>
          <cell r="D132" t="str">
            <v>204:232977</v>
          </cell>
          <cell r="E132">
            <v>42587.785960648151</v>
          </cell>
          <cell r="F132">
            <v>42587.787708333337</v>
          </cell>
          <cell r="G132">
            <v>2</v>
          </cell>
          <cell r="H132" t="str">
            <v>204:232977</v>
          </cell>
          <cell r="I132">
            <v>42587.787708333337</v>
          </cell>
          <cell r="J132">
            <v>0</v>
          </cell>
          <cell r="K132" t="str">
            <v>4029/4030</v>
          </cell>
          <cell r="L132" t="str">
            <v>SWANSON</v>
          </cell>
          <cell r="M132">
            <v>0</v>
          </cell>
          <cell r="P132">
            <v>1</v>
          </cell>
          <cell r="R132" t="str">
            <v>Onboard in-route failure</v>
          </cell>
          <cell r="S132">
            <v>0</v>
          </cell>
          <cell r="T132" t="str">
            <v>Southbound</v>
          </cell>
          <cell r="U132">
            <v>0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https://search-rtdc-monitor-bjffxe2xuh6vdkpspy63sjmuny.us-east-1.es.amazonaws.com/_plugin/kibana/#/discover/Steve-Slow-Train-Analysis-(2080s-and-2083s)?_g=(refreshInterval:(display:Off,section:0,value:0),time:(from:'2016-08-05 17:51:47-0600',mode:absolute,to:'2016-08-05 19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2" t="str">
            <v>Y</v>
          </cell>
          <cell r="X132">
            <v>1</v>
          </cell>
          <cell r="Y132">
            <v>23.297699999999999</v>
          </cell>
          <cell r="Z132">
            <v>23.297699999999999</v>
          </cell>
          <cell r="AA132">
            <v>0</v>
          </cell>
          <cell r="AB132" t="e">
            <v>#N/A</v>
          </cell>
          <cell r="AC132" t="e">
            <v>#N/A</v>
          </cell>
          <cell r="AD132" t="str">
            <v>0216-05</v>
          </cell>
          <cell r="AE132" t="str">
    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    </cell>
        </row>
        <row r="133">
          <cell r="A133" t="str">
            <v>217-05</v>
          </cell>
          <cell r="B133">
            <v>4020</v>
          </cell>
          <cell r="C133" t="str">
            <v>DE.1.0.7.0</v>
          </cell>
          <cell r="D133" t="str">
            <v>204:457</v>
          </cell>
          <cell r="E133">
            <v>42587.759594907409</v>
          </cell>
          <cell r="F133">
            <v>42587.760972222219</v>
          </cell>
          <cell r="G133">
            <v>1</v>
          </cell>
          <cell r="H133" t="str">
            <v>204:233315</v>
          </cell>
          <cell r="I133">
            <v>42587.786481481482</v>
          </cell>
          <cell r="J133">
            <v>0</v>
          </cell>
          <cell r="K133" t="str">
            <v>4019/4020</v>
          </cell>
          <cell r="L133" t="str">
            <v>CHANDLER</v>
          </cell>
          <cell r="M133">
            <v>2.5509259263344575E-2</v>
          </cell>
          <cell r="N133">
            <v>36.733333339216188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https://search-rtdc-monitor-bjffxe2xuh6vdkpspy63sjmuny.us-east-1.es.amazonaws.com/_plugin/kibana/#/discover/Steve-Slow-Train-Analysis-(2080s-and-2083s)?_g=(refreshInterval:(display:Off,section:0,value:0),time:(from:'2016-08-05 17:13:49-0600',mode:absolute,to:'2016-08-05 19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3" t="str">
            <v>N</v>
          </cell>
          <cell r="X133">
            <v>1</v>
          </cell>
          <cell r="Y133">
            <v>4.5699999999999998E-2</v>
          </cell>
          <cell r="Z133">
            <v>23.331499999999998</v>
          </cell>
          <cell r="AA133">
            <v>23.285799999999998</v>
          </cell>
          <cell r="AB133" t="e">
            <v>#N/A</v>
          </cell>
          <cell r="AC133" t="e">
            <v>#N/A</v>
          </cell>
          <cell r="AD133" t="str">
            <v>0217-05</v>
          </cell>
          <cell r="AE133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34">
          <cell r="A134" t="str">
            <v>218-05</v>
          </cell>
          <cell r="B134">
            <v>4019</v>
          </cell>
          <cell r="C134" t="str">
            <v>DE.1.0.7.0</v>
          </cell>
          <cell r="D134" t="str">
            <v>204:232987</v>
          </cell>
          <cell r="E134">
            <v>42587.799039351848</v>
          </cell>
          <cell r="F134">
            <v>42587.800011574072</v>
          </cell>
          <cell r="G134">
            <v>1</v>
          </cell>
          <cell r="H134" t="str">
            <v>204:149</v>
          </cell>
          <cell r="I134">
            <v>42587.827094907407</v>
          </cell>
          <cell r="J134">
            <v>0</v>
          </cell>
          <cell r="K134" t="str">
            <v>4019/4020</v>
          </cell>
          <cell r="L134" t="str">
            <v>CHANDLER</v>
          </cell>
          <cell r="M134">
            <v>2.7083333334303461E-2</v>
          </cell>
          <cell r="N134">
            <v>39.000000001396984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https://search-rtdc-monitor-bjffxe2xuh6vdkpspy63sjmuny.us-east-1.es.amazonaws.com/_plugin/kibana/#/discover/Steve-Slow-Train-Analysis-(2080s-and-2083s)?_g=(refreshInterval:(display:Off,section:0,value:0),time:(from:'2016-08-05 18:10:37-0600',mode:absolute,to:'2016-08-05 20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4" t="str">
            <v>N</v>
          </cell>
          <cell r="X134">
            <v>1</v>
          </cell>
          <cell r="Y134">
            <v>23.2987</v>
          </cell>
          <cell r="Z134">
            <v>1.49E-2</v>
          </cell>
          <cell r="AA134">
            <v>23.283799999999999</v>
          </cell>
          <cell r="AB134" t="e">
            <v>#N/A</v>
          </cell>
          <cell r="AC134" t="e">
            <v>#N/A</v>
          </cell>
          <cell r="AD134" t="str">
            <v>0218-05</v>
          </cell>
          <cell r="AE134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35">
          <cell r="A135" t="str">
            <v>219-05</v>
          </cell>
          <cell r="B135">
            <v>4038</v>
          </cell>
          <cell r="C135" t="str">
            <v>DE.1.0.7.0</v>
          </cell>
          <cell r="D135" t="str">
            <v>204:458</v>
          </cell>
          <cell r="E135">
            <v>42587.765567129631</v>
          </cell>
          <cell r="F135">
            <v>42587.766759259262</v>
          </cell>
          <cell r="G135">
            <v>1</v>
          </cell>
          <cell r="H135" t="str">
            <v>204:233303</v>
          </cell>
          <cell r="I135">
            <v>42587.797175925924</v>
          </cell>
          <cell r="J135">
            <v>0</v>
          </cell>
          <cell r="K135" t="str">
            <v>4037/4038</v>
          </cell>
          <cell r="L135" t="str">
            <v>OUN</v>
          </cell>
          <cell r="M135">
            <v>3.0416666661039926E-2</v>
          </cell>
          <cell r="N135">
            <v>43.799999991897494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https://search-rtdc-monitor-bjffxe2xuh6vdkpspy63sjmuny.us-east-1.es.amazonaws.com/_plugin/kibana/#/discover/Steve-Slow-Train-Analysis-(2080s-and-2083s)?_g=(refreshInterval:(display:Off,section:0,value:0),time:(from:'2016-08-05 17:22:25-0600',mode:absolute,to:'2016-08-05 20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5" t="str">
            <v>N</v>
          </cell>
          <cell r="X135">
            <v>1</v>
          </cell>
          <cell r="Y135">
            <v>4.58E-2</v>
          </cell>
          <cell r="Z135">
            <v>23.330300000000001</v>
          </cell>
          <cell r="AA135">
            <v>23.284500000000001</v>
          </cell>
          <cell r="AB135" t="e">
            <v>#N/A</v>
          </cell>
          <cell r="AC135" t="e">
            <v>#N/A</v>
          </cell>
          <cell r="AD135" t="str">
            <v>0219-05</v>
          </cell>
          <cell r="AE135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36">
          <cell r="A136" t="str">
            <v>220-05</v>
          </cell>
          <cell r="B136">
            <v>4037</v>
          </cell>
          <cell r="C136" t="str">
            <v>DE.1.0.7.0</v>
          </cell>
          <cell r="D136" t="str">
            <v>204:232965</v>
          </cell>
          <cell r="E136">
            <v>42587.804131944446</v>
          </cell>
          <cell r="F136">
            <v>42587.805104166669</v>
          </cell>
          <cell r="G136">
            <v>1</v>
          </cell>
          <cell r="H136" t="str">
            <v>204:156</v>
          </cell>
          <cell r="I136">
            <v>42587.837916666664</v>
          </cell>
          <cell r="J136">
            <v>0</v>
          </cell>
          <cell r="K136" t="str">
            <v>4037/4038</v>
          </cell>
          <cell r="L136" t="str">
            <v>ROBINSON</v>
          </cell>
          <cell r="M136">
            <v>3.2812499994179234E-2</v>
          </cell>
          <cell r="N136">
            <v>47.249999991618097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https://search-rtdc-monitor-bjffxe2xuh6vdkpspy63sjmuny.us-east-1.es.amazonaws.com/_plugin/kibana/#/discover/Steve-Slow-Train-Analysis-(2080s-and-2083s)?_g=(refreshInterval:(display:Off,section:0,value:0),time:(from:'2016-08-05 18:17:57-0600',mode:absolute,to:'2016-08-05 21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6" t="str">
            <v>N</v>
          </cell>
          <cell r="X136">
            <v>1</v>
          </cell>
          <cell r="Y136">
            <v>23.296500000000002</v>
          </cell>
          <cell r="Z136">
            <v>1.5599999999999999E-2</v>
          </cell>
          <cell r="AA136">
            <v>23.280900000000003</v>
          </cell>
          <cell r="AB136" t="e">
            <v>#N/A</v>
          </cell>
          <cell r="AC136" t="e">
            <v>#N/A</v>
          </cell>
          <cell r="AD136" t="str">
            <v>0220-05</v>
          </cell>
          <cell r="AE136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37">
          <cell r="A137" t="str">
            <v>221-05</v>
          </cell>
          <cell r="B137">
            <v>4044</v>
          </cell>
          <cell r="C137" t="str">
            <v>DE.1.0.7.0</v>
          </cell>
          <cell r="D137" t="str">
            <v>204:455</v>
          </cell>
          <cell r="E137">
            <v>42587.789282407408</v>
          </cell>
          <cell r="F137">
            <v>42587.790995370371</v>
          </cell>
          <cell r="G137">
            <v>2</v>
          </cell>
          <cell r="H137" t="str">
            <v>204:233300</v>
          </cell>
          <cell r="I137">
            <v>42587.81659722222</v>
          </cell>
          <cell r="J137">
            <v>0</v>
          </cell>
          <cell r="K137" t="str">
            <v>4043/4044</v>
          </cell>
          <cell r="L137" t="str">
            <v>LEVIN</v>
          </cell>
          <cell r="M137">
            <v>2.5601851848477963E-2</v>
          </cell>
          <cell r="N137">
            <v>36.866666661808267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https://search-rtdc-monitor-bjffxe2xuh6vdkpspy63sjmuny.us-east-1.es.amazonaws.com/_plugin/kibana/#/discover/Steve-Slow-Train-Analysis-(2080s-and-2083s)?_g=(refreshInterval:(display:Off,section:0,value:0),time:(from:'2016-08-05 17:56:34-0600',mode:absolute,to:'2016-08-05 20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7" t="str">
            <v>N</v>
          </cell>
          <cell r="X137">
            <v>1</v>
          </cell>
          <cell r="Y137">
            <v>4.5499999999999999E-2</v>
          </cell>
          <cell r="Z137">
            <v>23.33</v>
          </cell>
          <cell r="AA137">
            <v>23.284499999999998</v>
          </cell>
          <cell r="AB137" t="e">
            <v>#N/A</v>
          </cell>
          <cell r="AC137" t="e">
            <v>#N/A</v>
          </cell>
          <cell r="AD137" t="str">
            <v>0221-05</v>
          </cell>
          <cell r="AE137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38">
          <cell r="A138" t="str">
            <v>222-05</v>
          </cell>
          <cell r="B138">
            <v>4043</v>
          </cell>
          <cell r="C138" t="str">
            <v>DE.1.0.7.0</v>
          </cell>
          <cell r="D138" t="str">
            <v>204:233021</v>
          </cell>
          <cell r="E138">
            <v>42587.825069444443</v>
          </cell>
          <cell r="F138">
            <v>42587.82608796296</v>
          </cell>
          <cell r="G138">
            <v>1</v>
          </cell>
          <cell r="H138" t="str">
            <v>204:145</v>
          </cell>
          <cell r="I138">
            <v>42587.857372685183</v>
          </cell>
          <cell r="J138">
            <v>0</v>
          </cell>
          <cell r="K138" t="str">
            <v>4043/4044</v>
          </cell>
          <cell r="L138" t="str">
            <v>LEVIN</v>
          </cell>
          <cell r="M138">
            <v>3.1284722223063E-2</v>
          </cell>
          <cell r="N138">
            <v>45.050000001210719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https://search-rtdc-monitor-bjffxe2xuh6vdkpspy63sjmuny.us-east-1.es.amazonaws.com/_plugin/kibana/#/discover/Steve-Slow-Train-Analysis-(2080s-and-2083s)?_g=(refreshInterval:(display:Off,section:0,value:0),time:(from:'2016-08-05 18:48:06-0600',mode:absolute,to:'2016-08-05 21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8" t="str">
            <v>N</v>
          </cell>
          <cell r="X138">
            <v>1</v>
          </cell>
          <cell r="Y138">
            <v>23.302099999999999</v>
          </cell>
          <cell r="Z138">
            <v>1.4500000000000001E-2</v>
          </cell>
          <cell r="AA138">
            <v>23.287599999999998</v>
          </cell>
          <cell r="AB138" t="e">
            <v>#N/A</v>
          </cell>
          <cell r="AC138" t="e">
            <v>#N/A</v>
          </cell>
          <cell r="AD138" t="str">
            <v>0222-05</v>
          </cell>
          <cell r="AE138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39">
          <cell r="A139" t="str">
            <v>223-05</v>
          </cell>
          <cell r="B139">
            <v>4009</v>
          </cell>
          <cell r="C139" t="str">
            <v>DE.1.0.7.0</v>
          </cell>
          <cell r="D139" t="str">
            <v>204:433</v>
          </cell>
          <cell r="E139">
            <v>42587.807754629626</v>
          </cell>
          <cell r="F139">
            <v>42587.808900462966</v>
          </cell>
          <cell r="G139">
            <v>1</v>
          </cell>
          <cell r="H139" t="str">
            <v>204:233282</v>
          </cell>
          <cell r="I139">
            <v>42587.837881944448</v>
          </cell>
          <cell r="J139">
            <v>0</v>
          </cell>
          <cell r="K139" t="str">
            <v>4009/4010</v>
          </cell>
          <cell r="L139" t="str">
            <v>HAITHCOX</v>
          </cell>
          <cell r="M139">
            <v>2.8981481482333038E-2</v>
          </cell>
          <cell r="N139">
            <v>41.733333334559575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https://search-rtdc-monitor-bjffxe2xuh6vdkpspy63sjmuny.us-east-1.es.amazonaws.com/_plugin/kibana/#/discover/Steve-Slow-Train-Analysis-(2080s-and-2083s)?_g=(refreshInterval:(display:Off,section:0,value:0),time:(from:'2016-08-05 18:23:10-0600',mode:absolute,to:'2016-08-05 21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9" t="str">
            <v>N</v>
          </cell>
          <cell r="X139">
            <v>1</v>
          </cell>
          <cell r="Y139">
            <v>4.3299999999999998E-2</v>
          </cell>
          <cell r="Z139">
            <v>23.328199999999999</v>
          </cell>
          <cell r="AA139">
            <v>23.2849</v>
          </cell>
          <cell r="AB139" t="e">
            <v>#N/A</v>
          </cell>
          <cell r="AC139" t="e">
            <v>#N/A</v>
          </cell>
          <cell r="AD139" t="str">
            <v>0223-05</v>
          </cell>
          <cell r="AE139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40">
          <cell r="A140" t="str">
            <v>224-05</v>
          </cell>
          <cell r="B140">
            <v>4010</v>
          </cell>
          <cell r="C140" t="str">
            <v>DE.1.0.7.0</v>
          </cell>
          <cell r="D140" t="str">
            <v>204:232957</v>
          </cell>
          <cell r="E140">
            <v>42587.844409722224</v>
          </cell>
          <cell r="F140">
            <v>42587.845613425925</v>
          </cell>
          <cell r="G140">
            <v>1</v>
          </cell>
          <cell r="H140" t="str">
            <v>204:160</v>
          </cell>
          <cell r="I140">
            <v>42587.878877314812</v>
          </cell>
          <cell r="J140">
            <v>0</v>
          </cell>
          <cell r="K140" t="str">
            <v>4009/4010</v>
          </cell>
          <cell r="L140" t="str">
            <v>HAITHCOX</v>
          </cell>
          <cell r="M140">
            <v>3.326388888672227E-2</v>
          </cell>
          <cell r="N140">
            <v>47.899999996880069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https://search-rtdc-monitor-bjffxe2xuh6vdkpspy63sjmuny.us-east-1.es.amazonaws.com/_plugin/kibana/#/discover/Steve-Slow-Train-Analysis-(2080s-and-2083s)?_g=(refreshInterval:(display:Off,section:0,value:0),time:(from:'2016-08-05 19:15:57-0600',mode:absolute,to:'2016-08-05 22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0" t="str">
            <v>N</v>
          </cell>
          <cell r="X140">
            <v>1</v>
          </cell>
          <cell r="Y140">
            <v>23.2957</v>
          </cell>
          <cell r="Z140">
            <v>1.6E-2</v>
          </cell>
          <cell r="AA140">
            <v>23.279700000000002</v>
          </cell>
          <cell r="AB140" t="e">
            <v>#N/A</v>
          </cell>
          <cell r="AC140" t="e">
            <v>#N/A</v>
          </cell>
          <cell r="AD140" t="str">
            <v>0224-05</v>
          </cell>
          <cell r="AE140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41">
          <cell r="A141" t="str">
            <v>225-05</v>
          </cell>
          <cell r="B141">
            <v>4020</v>
          </cell>
          <cell r="C141" t="str">
            <v>DE.1.0.7.0</v>
          </cell>
          <cell r="D141" t="str">
            <v>204:471</v>
          </cell>
          <cell r="E141">
            <v>42587.832384259258</v>
          </cell>
          <cell r="F141">
            <v>42587.83357638889</v>
          </cell>
          <cell r="G141">
            <v>1</v>
          </cell>
          <cell r="H141" t="str">
            <v>204:233280</v>
          </cell>
          <cell r="I141">
            <v>42587.859479166669</v>
          </cell>
          <cell r="J141">
            <v>0</v>
          </cell>
          <cell r="K141" t="str">
            <v>4019/4020</v>
          </cell>
          <cell r="L141" t="str">
            <v>CHANDLER</v>
          </cell>
          <cell r="M141">
            <v>2.5902777779265307E-2</v>
          </cell>
          <cell r="N141">
            <v>37.300000002142042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https://search-rtdc-monitor-bjffxe2xuh6vdkpspy63sjmuny.us-east-1.es.amazonaws.com/_plugin/kibana/#/discover/Steve-Slow-Train-Analysis-(2080s-and-2083s)?_g=(refreshInterval:(display:Off,section:0,value:0),time:(from:'2016-08-05 18:58:38-0600',mode:absolute,to:'2016-08-05 21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1" t="str">
            <v>N</v>
          </cell>
          <cell r="X141">
            <v>1</v>
          </cell>
          <cell r="Y141">
            <v>4.7100000000000003E-2</v>
          </cell>
          <cell r="Z141">
            <v>23.327999999999999</v>
          </cell>
          <cell r="AA141">
            <v>23.280899999999999</v>
          </cell>
          <cell r="AB141" t="e">
            <v>#N/A</v>
          </cell>
          <cell r="AC141" t="e">
            <v>#N/A</v>
          </cell>
          <cell r="AD141" t="str">
            <v>0225-05</v>
          </cell>
          <cell r="AE141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42">
          <cell r="A142" t="str">
            <v>226-05</v>
          </cell>
          <cell r="B142">
            <v>4019</v>
          </cell>
          <cell r="C142" t="str">
            <v>DE.1.0.7.0</v>
          </cell>
          <cell r="D142" t="str">
            <v>204:232974</v>
          </cell>
          <cell r="E142">
            <v>42587.870486111111</v>
          </cell>
          <cell r="F142">
            <v>42587.871331018519</v>
          </cell>
          <cell r="G142">
            <v>1</v>
          </cell>
          <cell r="H142" t="str">
            <v>204:154</v>
          </cell>
          <cell r="I142">
            <v>42587.90215277778</v>
          </cell>
          <cell r="J142">
            <v>0</v>
          </cell>
          <cell r="K142" t="str">
            <v>4019/4020</v>
          </cell>
          <cell r="L142" t="str">
            <v>CHANDLER</v>
          </cell>
          <cell r="M142">
            <v>3.0821759261016268E-2</v>
          </cell>
          <cell r="N142">
            <v>44.383333335863426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https://search-rtdc-monitor-bjffxe2xuh6vdkpspy63sjmuny.us-east-1.es.amazonaws.com/_plugin/kibana/#/discover/Steve-Slow-Train-Analysis-(2080s-and-2083s)?_g=(refreshInterval:(display:Off,section:0,value:0),time:(from:'2016-08-05 19:53:30-0600',mode:absolute,to:'2016-08-05 22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2" t="str">
            <v>N</v>
          </cell>
          <cell r="X142">
            <v>1</v>
          </cell>
          <cell r="Y142">
            <v>23.2974</v>
          </cell>
          <cell r="Z142">
            <v>1.54E-2</v>
          </cell>
          <cell r="AA142">
            <v>23.282</v>
          </cell>
          <cell r="AB142" t="e">
            <v>#N/A</v>
          </cell>
          <cell r="AC142" t="e">
            <v>#N/A</v>
          </cell>
          <cell r="AD142" t="str">
            <v>0226-05</v>
          </cell>
          <cell r="AE142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43">
          <cell r="A143" t="str">
            <v>227-05</v>
          </cell>
          <cell r="B143">
            <v>4038</v>
          </cell>
          <cell r="C143" t="str">
            <v>DE.1.0.7.0</v>
          </cell>
          <cell r="D143" t="str">
            <v>204:440</v>
          </cell>
          <cell r="E143">
            <v>42587.846365740741</v>
          </cell>
          <cell r="F143">
            <v>42587.847673611112</v>
          </cell>
          <cell r="G143">
            <v>1</v>
          </cell>
          <cell r="H143" t="str">
            <v>204:233276</v>
          </cell>
          <cell r="I143">
            <v>42587.881481481483</v>
          </cell>
          <cell r="J143">
            <v>0</v>
          </cell>
          <cell r="K143" t="str">
            <v>4037/4038</v>
          </cell>
          <cell r="L143" t="str">
            <v>ROBINSON</v>
          </cell>
          <cell r="M143">
            <v>3.3807870371674653E-2</v>
          </cell>
          <cell r="N143">
            <v>48.683333335211501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https://search-rtdc-monitor-bjffxe2xuh6vdkpspy63sjmuny.us-east-1.es.amazonaws.com/_plugin/kibana/#/discover/Steve-Slow-Train-Analysis-(2080s-and-2083s)?_g=(refreshInterval:(display:Off,section:0,value:0),time:(from:'2016-08-05 19:18:46-0600',mode:absolute,to:'2016-08-05 22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3" t="str">
            <v>N</v>
          </cell>
          <cell r="X143">
            <v>1</v>
          </cell>
          <cell r="Y143">
            <v>4.3999999999999997E-2</v>
          </cell>
          <cell r="Z143">
            <v>23.3276</v>
          </cell>
          <cell r="AA143">
            <v>23.2836</v>
          </cell>
          <cell r="AB143" t="e">
            <v>#N/A</v>
          </cell>
          <cell r="AC143" t="e">
            <v>#N/A</v>
          </cell>
          <cell r="AD143" t="str">
            <v>0227-05</v>
          </cell>
          <cell r="AE143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44">
          <cell r="A144" t="str">
            <v>228-05</v>
          </cell>
          <cell r="B144">
            <v>4037</v>
          </cell>
          <cell r="C144" t="str">
            <v>DE.1.0.7.0</v>
          </cell>
          <cell r="D144" t="str">
            <v>204:232950</v>
          </cell>
          <cell r="E144">
            <v>42587.88585648148</v>
          </cell>
          <cell r="F144">
            <v>42587.886736111112</v>
          </cell>
          <cell r="G144">
            <v>1</v>
          </cell>
          <cell r="H144" t="str">
            <v>204:147</v>
          </cell>
          <cell r="I144">
            <v>42587.921307870369</v>
          </cell>
          <cell r="J144">
            <v>0</v>
          </cell>
          <cell r="K144" t="str">
            <v>4037/4038</v>
          </cell>
          <cell r="L144" t="str">
            <v>ROBINSON</v>
          </cell>
          <cell r="M144">
            <v>3.457175925723277E-2</v>
          </cell>
          <cell r="N144">
            <v>49.783333330415189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https://search-rtdc-monitor-bjffxe2xuh6vdkpspy63sjmuny.us-east-1.es.amazonaws.com/_plugin/kibana/#/discover/Steve-Slow-Train-Analysis-(2080s-and-2083s)?_g=(refreshInterval:(display:Off,section:0,value:0),time:(from:'2016-08-05 20:15:38-0600',mode:absolute,to:'2016-08-05 23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4" t="str">
            <v>N</v>
          </cell>
          <cell r="X144">
            <v>1</v>
          </cell>
          <cell r="Y144">
            <v>23.295000000000002</v>
          </cell>
          <cell r="Z144">
            <v>1.47E-2</v>
          </cell>
          <cell r="AA144">
            <v>23.2803</v>
          </cell>
          <cell r="AB144" t="e">
            <v>#N/A</v>
          </cell>
          <cell r="AC144" t="e">
            <v>#N/A</v>
          </cell>
          <cell r="AD144" t="str">
            <v>0228-05</v>
          </cell>
          <cell r="AE144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45">
          <cell r="A145" t="str">
            <v>229-05</v>
          </cell>
          <cell r="B145">
            <v>4044</v>
          </cell>
          <cell r="C145" t="str">
            <v>DE.1.0.7.0</v>
          </cell>
          <cell r="D145" t="str">
            <v>204:460</v>
          </cell>
          <cell r="E145">
            <v>42587.863761574074</v>
          </cell>
          <cell r="F145">
            <v>42587.864710648151</v>
          </cell>
          <cell r="G145">
            <v>1</v>
          </cell>
          <cell r="H145" t="str">
            <v>204:233310</v>
          </cell>
          <cell r="I145">
            <v>42587.90011574074</v>
          </cell>
          <cell r="J145">
            <v>0</v>
          </cell>
          <cell r="K145" t="str">
            <v>4043/4044</v>
          </cell>
          <cell r="L145" t="str">
            <v>LEVIN</v>
          </cell>
          <cell r="M145">
            <v>3.5405092588916887E-2</v>
          </cell>
          <cell r="N145">
            <v>50.983333328040317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https://search-rtdc-monitor-bjffxe2xuh6vdkpspy63sjmuny.us-east-1.es.amazonaws.com/_plugin/kibana/#/discover/Steve-Slow-Train-Analysis-(2080s-and-2083s)?_g=(refreshInterval:(display:Off,section:0,value:0),time:(from:'2016-08-05 19:43:49-0600',mode:absolute,to:'2016-08-05 22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5" t="str">
            <v>N</v>
          </cell>
          <cell r="X145">
            <v>1</v>
          </cell>
          <cell r="Y145">
            <v>4.5999999999999999E-2</v>
          </cell>
          <cell r="Z145">
            <v>23.331</v>
          </cell>
          <cell r="AA145">
            <v>23.285</v>
          </cell>
          <cell r="AB145" t="e">
            <v>#N/A</v>
          </cell>
          <cell r="AC145" t="e">
            <v>#N/A</v>
          </cell>
          <cell r="AD145" t="str">
            <v>0229-05</v>
          </cell>
          <cell r="AE145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46">
          <cell r="A146" t="str">
            <v>230-05</v>
          </cell>
          <cell r="B146">
            <v>4043</v>
          </cell>
          <cell r="C146" t="str">
            <v>DE.1.0.7.0</v>
          </cell>
          <cell r="D146" t="str">
            <v>204:232994</v>
          </cell>
          <cell r="E146">
            <v>42587.907453703701</v>
          </cell>
          <cell r="F146">
            <v>42587.908356481479</v>
          </cell>
          <cell r="G146">
            <v>1</v>
          </cell>
          <cell r="H146" t="str">
            <v>204:150</v>
          </cell>
          <cell r="I146">
            <v>42587.943194444444</v>
          </cell>
          <cell r="J146">
            <v>0</v>
          </cell>
          <cell r="K146" t="str">
            <v>4043/4044</v>
          </cell>
          <cell r="L146" t="str">
            <v>LEVIN</v>
          </cell>
          <cell r="M146">
            <v>3.4837962964957114E-2</v>
          </cell>
          <cell r="N146">
            <v>50.166666669538245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https://search-rtdc-monitor-bjffxe2xuh6vdkpspy63sjmuny.us-east-1.es.amazonaws.com/_plugin/kibana/#/discover/Steve-Slow-Train-Analysis-(2080s-and-2083s)?_g=(refreshInterval:(display:Off,section:0,value:0),time:(from:'2016-08-05 20:46:44-0600',mode:absolute,to:'2016-08-05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6" t="str">
            <v>N</v>
          </cell>
          <cell r="X146">
            <v>1</v>
          </cell>
          <cell r="Y146">
            <v>23.299399999999999</v>
          </cell>
          <cell r="Z146">
            <v>1.4999999999999999E-2</v>
          </cell>
          <cell r="AA146">
            <v>23.284399999999998</v>
          </cell>
          <cell r="AB146" t="e">
            <v>#N/A</v>
          </cell>
          <cell r="AC146" t="e">
            <v>#N/A</v>
          </cell>
          <cell r="AD146" t="str">
            <v>0230-05</v>
          </cell>
          <cell r="AE146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47">
          <cell r="A147" t="str">
            <v>231-05</v>
          </cell>
          <cell r="B147">
            <v>4009</v>
          </cell>
          <cell r="C147" t="str">
            <v>DE.1.0.7.0</v>
          </cell>
          <cell r="D147" t="str">
            <v>204:457</v>
          </cell>
          <cell r="E147">
            <v>42587.891365740739</v>
          </cell>
          <cell r="F147">
            <v>42587.892384259256</v>
          </cell>
          <cell r="G147">
            <v>1</v>
          </cell>
          <cell r="H147" t="str">
            <v>204:233303</v>
          </cell>
          <cell r="I147">
            <v>42587.924525462964</v>
          </cell>
          <cell r="J147">
            <v>0</v>
          </cell>
          <cell r="K147" t="str">
            <v>4009/4010</v>
          </cell>
          <cell r="L147" t="str">
            <v>HAITHCOX</v>
          </cell>
          <cell r="M147">
            <v>3.2141203708306421E-2</v>
          </cell>
          <cell r="N147">
            <v>46.283333339961246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https://search-rtdc-monitor-bjffxe2xuh6vdkpspy63sjmuny.us-east-1.es.amazonaws.com/_plugin/kibana/#/discover/Steve-Slow-Train-Analysis-(2080s-and-2083s)?_g=(refreshInterval:(display:Off,section:0,value:0),time:(from:'2016-08-05 20:23:34-0600',mode:absolute,to:'2016-08-05 23:11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7" t="str">
            <v>N</v>
          </cell>
          <cell r="X147">
            <v>1</v>
          </cell>
          <cell r="Y147">
            <v>4.5699999999999998E-2</v>
          </cell>
          <cell r="Z147">
            <v>23.330300000000001</v>
          </cell>
          <cell r="AA147">
            <v>23.284600000000001</v>
          </cell>
          <cell r="AB147" t="e">
            <v>#N/A</v>
          </cell>
          <cell r="AC147" t="e">
            <v>#N/A</v>
          </cell>
          <cell r="AD147" t="str">
            <v>0231-05</v>
          </cell>
          <cell r="AE147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48">
          <cell r="A148" t="str">
            <v>232-05</v>
          </cell>
          <cell r="B148">
            <v>4010</v>
          </cell>
          <cell r="C148" t="str">
            <v>DE.1.0.7.0</v>
          </cell>
          <cell r="D148" t="str">
            <v>204:232994</v>
          </cell>
          <cell r="E148">
            <v>42587.931944444441</v>
          </cell>
          <cell r="F148">
            <v>42587.932685185187</v>
          </cell>
          <cell r="G148">
            <v>1</v>
          </cell>
          <cell r="H148" t="str">
            <v>204:141</v>
          </cell>
          <cell r="I148">
            <v>42587.964131944442</v>
          </cell>
          <cell r="J148">
            <v>0</v>
          </cell>
          <cell r="K148" t="str">
            <v>4009/4010</v>
          </cell>
          <cell r="L148" t="str">
            <v>HAITHCOX</v>
          </cell>
          <cell r="M148">
            <v>3.1446759254322387E-2</v>
          </cell>
          <cell r="N148">
            <v>45.283333326224238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https://search-rtdc-monitor-bjffxe2xuh6vdkpspy63sjmuny.us-east-1.es.amazonaws.com/_plugin/kibana/#/discover/Steve-Slow-Train-Analysis-(2080s-and-2083s)?_g=(refreshInterval:(display:Off,section:0,value:0),time:(from:'2016-08-05 21:22:00-0600',mode:absolute,to:'2016-08-06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8" t="str">
            <v>N</v>
          </cell>
          <cell r="X148">
            <v>1</v>
          </cell>
          <cell r="Y148">
            <v>23.299399999999999</v>
          </cell>
          <cell r="Z148">
            <v>1.41E-2</v>
          </cell>
          <cell r="AA148">
            <v>23.285299999999999</v>
          </cell>
          <cell r="AB148" t="e">
            <v>#N/A</v>
          </cell>
          <cell r="AC148" t="e">
            <v>#N/A</v>
          </cell>
          <cell r="AD148" t="str">
            <v>0232-05</v>
          </cell>
          <cell r="AE148" t="str">
            <v>aws s3 cp s3://rtdc.mdm.uploadarchive/RTDC4010/2016-08-05/ "%USERPROFILE%\AppData\Local\Temp\OnboardLogs"\RTDC4010\2016-08-05 --recursive &amp; "%USERPROFILE%\Documents\GitHub\mrs-test-scripts\Headless Mode &amp; Sideloading\WalkAndUnGZ.bat" "%USERPROFILE%\AppData\Local\Temp\OnboardLogs"\RTDC4010\2016-08-05 &amp; 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</v>
          </cell>
        </row>
        <row r="149">
          <cell r="A149" t="str">
            <v>233-05</v>
          </cell>
          <cell r="B149">
            <v>4020</v>
          </cell>
          <cell r="C149" t="str">
            <v>DE.1.0.7.0</v>
          </cell>
          <cell r="D149" t="str">
            <v>204:469</v>
          </cell>
          <cell r="E149">
            <v>42587.914629629631</v>
          </cell>
          <cell r="F149">
            <v>42587.915543981479</v>
          </cell>
          <cell r="G149">
            <v>1</v>
          </cell>
          <cell r="H149" t="str">
            <v>204:233293</v>
          </cell>
          <cell r="I149">
            <v>42587.942407407405</v>
          </cell>
          <cell r="J149">
            <v>0</v>
          </cell>
          <cell r="K149" t="str">
            <v>4019/4020</v>
          </cell>
          <cell r="L149" t="str">
            <v>CHANDLER</v>
          </cell>
          <cell r="M149">
            <v>2.6863425926421769E-2</v>
          </cell>
          <cell r="N149">
            <v>38.683333334047347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https://search-rtdc-monitor-bjffxe2xuh6vdkpspy63sjmuny.us-east-1.es.amazonaws.com/_plugin/kibana/#/discover/Steve-Slow-Train-Analysis-(2080s-and-2083s)?_g=(refreshInterval:(display:Off,section:0,value:0),time:(from:'2016-08-05 20:57:04-0600',mode:absolute,to:'2016-08-05 23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9" t="str">
            <v>N</v>
          </cell>
          <cell r="X149">
            <v>1</v>
          </cell>
          <cell r="Y149">
            <v>4.6899999999999997E-2</v>
          </cell>
          <cell r="Z149">
            <v>23.3293</v>
          </cell>
          <cell r="AA149">
            <v>23.282399999999999</v>
          </cell>
          <cell r="AB149" t="e">
            <v>#N/A</v>
          </cell>
          <cell r="AC149" t="e">
            <v>#N/A</v>
          </cell>
          <cell r="AD149" t="str">
            <v>0233-05</v>
          </cell>
          <cell r="AE149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50">
          <cell r="A150" t="str">
            <v>234-05</v>
          </cell>
          <cell r="B150">
            <v>4019</v>
          </cell>
          <cell r="C150" t="str">
            <v>DE.1.0.7.0</v>
          </cell>
          <cell r="D150" t="str">
            <v>204:232963</v>
          </cell>
          <cell r="E150">
            <v>42587.953356481485</v>
          </cell>
          <cell r="F150">
            <v>42587.954236111109</v>
          </cell>
          <cell r="G150">
            <v>1</v>
          </cell>
          <cell r="H150" t="str">
            <v>204:176</v>
          </cell>
          <cell r="I150">
            <v>42587.988483796296</v>
          </cell>
          <cell r="J150">
            <v>0</v>
          </cell>
          <cell r="K150" t="str">
            <v>4019/4020</v>
          </cell>
          <cell r="L150" t="str">
            <v>CHANDLER</v>
          </cell>
          <cell r="M150">
            <v>3.4247685187438037E-2</v>
          </cell>
          <cell r="N150">
            <v>49.316666669910774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https://search-rtdc-monitor-bjffxe2xuh6vdkpspy63sjmuny.us-east-1.es.amazonaws.com/_plugin/kibana/#/discover/Steve-Slow-Train-Analysis-(2080s-and-2083s)?_g=(refreshInterval:(display:Off,section:0,value:0),time:(from:'2016-08-05 21:52:50-0600',mode:absolute,to:'2016-08-06 00:43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0" t="str">
            <v>N</v>
          </cell>
          <cell r="X150">
            <v>1</v>
          </cell>
          <cell r="Y150">
            <v>23.296299999999999</v>
          </cell>
          <cell r="Z150">
            <v>1.7600000000000001E-2</v>
          </cell>
          <cell r="AA150">
            <v>23.278699999999997</v>
          </cell>
          <cell r="AB150" t="e">
            <v>#N/A</v>
          </cell>
          <cell r="AC150" t="e">
            <v>#N/A</v>
          </cell>
          <cell r="AD150" t="str">
            <v>0234-05</v>
          </cell>
          <cell r="AE150" t="str">
    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    </cell>
        </row>
        <row r="151">
          <cell r="A151" t="str">
            <v>235-05</v>
          </cell>
          <cell r="B151">
            <v>4038</v>
          </cell>
          <cell r="C151" t="str">
            <v>DE.1.0.7.0</v>
          </cell>
          <cell r="D151" t="str">
            <v>204:471</v>
          </cell>
          <cell r="E151">
            <v>42587.928611111114</v>
          </cell>
          <cell r="F151">
            <v>42587.929629629631</v>
          </cell>
          <cell r="G151">
            <v>1</v>
          </cell>
          <cell r="H151" t="str">
            <v>204:233278</v>
          </cell>
          <cell r="I151">
            <v>42587.969571759262</v>
          </cell>
          <cell r="J151">
            <v>0</v>
          </cell>
          <cell r="K151" t="str">
            <v>4037/4038</v>
          </cell>
          <cell r="L151" t="str">
            <v>ROBINSON</v>
          </cell>
          <cell r="M151">
            <v>3.9942129631526768E-2</v>
          </cell>
          <cell r="N151">
            <v>57.516666669398546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https://search-rtdc-monitor-bjffxe2xuh6vdkpspy63sjmuny.us-east-1.es.amazonaws.com/_plugin/kibana/#/discover/Steve-Slow-Train-Analysis-(2080s-and-2083s)?_g=(refreshInterval:(display:Off,section:0,value:0),time:(from:'2016-08-05 21:17:12-0600',mode:absolute,to:'2016-08-06 00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1" t="str">
            <v>N</v>
          </cell>
          <cell r="X151">
            <v>1</v>
          </cell>
          <cell r="Y151">
            <v>4.7100000000000003E-2</v>
          </cell>
          <cell r="Z151">
            <v>23.3278</v>
          </cell>
          <cell r="AA151">
            <v>23.2807</v>
          </cell>
          <cell r="AB151" t="e">
            <v>#N/A</v>
          </cell>
          <cell r="AC151" t="e">
            <v>#N/A</v>
          </cell>
          <cell r="AD151" t="str">
            <v>0235-05</v>
          </cell>
          <cell r="AE151" t="str">
    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    </cell>
        </row>
        <row r="152">
          <cell r="A152" t="str">
            <v>236-05</v>
          </cell>
          <cell r="B152">
            <v>4037</v>
          </cell>
          <cell r="C152" t="str">
            <v>DE.1.0.7.0</v>
          </cell>
          <cell r="D152" t="str">
            <v>204:232953</v>
          </cell>
          <cell r="E152">
            <v>42587.971655092595</v>
          </cell>
          <cell r="F152">
            <v>42587.972395833334</v>
          </cell>
          <cell r="G152">
            <v>1</v>
          </cell>
          <cell r="H152" t="str">
            <v>204:154</v>
          </cell>
          <cell r="I152">
            <v>42588.00508101852</v>
          </cell>
          <cell r="J152">
            <v>0</v>
          </cell>
          <cell r="K152" t="str">
            <v>4037/4038</v>
          </cell>
          <cell r="L152" t="str">
            <v>ROBINSON</v>
          </cell>
          <cell r="M152">
            <v>3.2685185185982846E-2</v>
          </cell>
          <cell r="N152">
            <v>47.066666667815298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https://search-rtdc-monitor-bjffxe2xuh6vdkpspy63sjmuny.us-east-1.es.amazonaws.com/_plugin/kibana/#/discover/Steve-Slow-Train-Analysis-(2080s-and-2083s)?_g=(refreshInterval:(display:Off,section:0,value:0),time:(from:'2016-08-05 22:19:11-0600',mode:absolute,to:'2016-08-06 01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2" t="str">
            <v>N</v>
          </cell>
          <cell r="X152">
            <v>1</v>
          </cell>
          <cell r="Y152">
            <v>23.295300000000001</v>
          </cell>
          <cell r="Z152">
            <v>1.54E-2</v>
          </cell>
          <cell r="AA152">
            <v>23.279900000000001</v>
          </cell>
          <cell r="AB152" t="e">
            <v>#N/A</v>
          </cell>
          <cell r="AC152" t="e">
            <v>#N/A</v>
          </cell>
          <cell r="AD152" t="str">
            <v>0236-05</v>
          </cell>
          <cell r="AE152" t="str">
    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    </cell>
        </row>
        <row r="153">
          <cell r="A153" t="str">
            <v>237-05</v>
          </cell>
          <cell r="B153">
            <v>4044</v>
          </cell>
          <cell r="C153" t="str">
            <v>DE.1.0.7.0</v>
          </cell>
          <cell r="D153" t="str">
            <v>204:451</v>
          </cell>
          <cell r="E153">
            <v>42587.953020833331</v>
          </cell>
          <cell r="F153">
            <v>42587.95484953704</v>
          </cell>
          <cell r="G153">
            <v>2</v>
          </cell>
          <cell r="H153" t="str">
            <v>204:233318</v>
          </cell>
          <cell r="I153">
            <v>42587.983796296299</v>
          </cell>
          <cell r="J153">
            <v>1</v>
          </cell>
          <cell r="K153" t="str">
            <v>4043/4044</v>
          </cell>
          <cell r="L153" t="str">
            <v>LEVIN</v>
          </cell>
          <cell r="M153">
            <v>2.8946759259270038E-2</v>
          </cell>
          <cell r="N153">
            <v>41.683333333348855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https://search-rtdc-monitor-bjffxe2xuh6vdkpspy63sjmuny.us-east-1.es.amazonaws.com/_plugin/kibana/#/discover/Steve-Slow-Train-Analysis-(2080s-and-2083s)?_g=(refreshInterval:(display:Off,section:0,value:0),time:(from:'2016-08-05 21:52:21-0600',mode:absolute,to:'2016-08-06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3" t="str">
            <v>N</v>
          </cell>
          <cell r="X153">
            <v>1</v>
          </cell>
          <cell r="Y153">
            <v>4.5100000000000001E-2</v>
          </cell>
          <cell r="Z153">
            <v>23.331800000000001</v>
          </cell>
          <cell r="AA153">
            <v>23.2867</v>
          </cell>
          <cell r="AB153">
            <v>33137</v>
          </cell>
          <cell r="AC153" t="str">
            <v>GRADE CROSSING</v>
          </cell>
          <cell r="AD153" t="str">
            <v>0237-05</v>
          </cell>
          <cell r="AE153" t="str">
    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    </cell>
        </row>
        <row r="154">
          <cell r="A154" t="str">
            <v>238-05</v>
          </cell>
          <cell r="B154">
            <v>4043</v>
          </cell>
          <cell r="C154" t="str">
            <v>DE.1.0.7.0</v>
          </cell>
          <cell r="D154" t="str">
            <v>204:232996</v>
          </cell>
          <cell r="E154">
            <v>42587.991666666669</v>
          </cell>
          <cell r="F154">
            <v>42587.992488425924</v>
          </cell>
          <cell r="G154">
            <v>1</v>
          </cell>
          <cell r="H154" t="str">
            <v>204:145</v>
          </cell>
          <cell r="I154">
            <v>42588.025335648148</v>
          </cell>
          <cell r="J154">
            <v>0</v>
          </cell>
          <cell r="K154" t="str">
            <v>4043/4044</v>
          </cell>
          <cell r="L154" t="str">
            <v>LEVIN</v>
          </cell>
          <cell r="M154">
            <v>3.2847222224518191E-2</v>
          </cell>
          <cell r="N154">
            <v>47.300000003306195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https://search-rtdc-monitor-bjffxe2xuh6vdkpspy63sjmuny.us-east-1.es.amazonaws.com/_plugin/kibana/#/discover/Steve-Slow-Train-Analysis-(2080s-and-2083s)?_g=(refreshInterval:(display:Off,section:0,value:0),time:(from:'2016-08-05 22:48:00-0600',mode:absolute,to:'2016-08-06 01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4" t="str">
            <v>N</v>
          </cell>
          <cell r="X154">
            <v>1</v>
          </cell>
          <cell r="Y154">
            <v>23.299600000000002</v>
          </cell>
          <cell r="Z154">
            <v>1.4500000000000001E-2</v>
          </cell>
          <cell r="AA154">
            <v>23.2851</v>
          </cell>
          <cell r="AB154" t="e">
            <v>#N/A</v>
          </cell>
          <cell r="AC154" t="e">
            <v>#N/A</v>
          </cell>
          <cell r="AD154" t="str">
            <v>0238-05</v>
          </cell>
          <cell r="AE154" t="str">
    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    </cell>
        </row>
        <row r="155">
          <cell r="A155" t="str">
            <v>239-05</v>
          </cell>
          <cell r="B155">
            <v>4009</v>
          </cell>
          <cell r="C155" t="str">
            <v>DE.1.0.7.0</v>
          </cell>
          <cell r="D155" t="str">
            <v>204:467</v>
          </cell>
          <cell r="E155">
            <v>42587.965289351851</v>
          </cell>
          <cell r="F155">
            <v>42587.966238425928</v>
          </cell>
          <cell r="G155">
            <v>1</v>
          </cell>
          <cell r="H155" t="str">
            <v>204:233311</v>
          </cell>
          <cell r="I155">
            <v>42588.005266203705</v>
          </cell>
          <cell r="J155">
            <v>1</v>
          </cell>
          <cell r="K155" t="str">
            <v>4009/4010</v>
          </cell>
          <cell r="L155" t="str">
            <v>HAITHCOX</v>
          </cell>
          <cell r="M155">
            <v>3.9027777776937E-2</v>
          </cell>
          <cell r="N155">
            <v>56.199999998789281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https://search-rtdc-monitor-bjffxe2xuh6vdkpspy63sjmuny.us-east-1.es.amazonaws.com/_plugin/kibana/#/discover/Steve-Slow-Train-Analysis-(2080s-and-2083s)?_g=(refreshInterval:(display:Off,section:0,value:0),time:(from:'2016-08-05 22:10:01-0600',mode:absolute,to:'2016-08-06 01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55" t="str">
            <v>N</v>
          </cell>
          <cell r="X155">
            <v>1</v>
          </cell>
          <cell r="Y155">
            <v>4.6699999999999998E-2</v>
          </cell>
          <cell r="Z155">
            <v>23.331099999999999</v>
          </cell>
          <cell r="AA155">
            <v>23.284399999999998</v>
          </cell>
          <cell r="AB155">
            <v>33137</v>
          </cell>
          <cell r="AC155" t="str">
            <v>GRADE CROSSING</v>
          </cell>
          <cell r="AD155" t="str">
            <v>0239-05</v>
          </cell>
          <cell r="AE155" t="str">
    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    </cell>
        </row>
        <row r="156">
          <cell r="A156" t="str">
            <v>240-05</v>
          </cell>
          <cell r="B156">
            <v>4010</v>
          </cell>
          <cell r="C156" t="str">
            <v>DE.1.0.7.0</v>
          </cell>
          <cell r="D156" t="str">
            <v>204:232982</v>
          </cell>
          <cell r="E156">
            <v>42588.006921296299</v>
          </cell>
          <cell r="F156">
            <v>42588.007754629631</v>
          </cell>
          <cell r="G156">
            <v>1</v>
          </cell>
          <cell r="H156" t="str">
            <v>204:147</v>
          </cell>
          <cell r="I156">
            <v>42588.046412037038</v>
          </cell>
          <cell r="J156">
            <v>0</v>
          </cell>
          <cell r="K156" t="str">
            <v>4009/4010</v>
          </cell>
          <cell r="L156" t="str">
            <v>HAITHCOX</v>
          </cell>
          <cell r="M156">
            <v>3.8657407407299615E-2</v>
          </cell>
          <cell r="N156">
            <v>55.666666666511446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https://search-rtdc-monitor-bjffxe2xuh6vdkpspy63sjmuny.us-east-1.es.amazonaws.com/_plugin/kibana/#/discover/Steve-Slow-Train-Analysis-(2080s-and-2083s)?_g=(refreshInterval:(display:Off,section:0,value:0),time:(from:'2016-08-05 23:09:58-0600',mode:absolute,to:'2016-08-06 02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56" t="str">
            <v>N</v>
          </cell>
          <cell r="X156">
            <v>1</v>
          </cell>
          <cell r="Y156">
            <v>23.298200000000001</v>
          </cell>
          <cell r="Z156">
            <v>1.47E-2</v>
          </cell>
          <cell r="AA156">
            <v>23.2835</v>
          </cell>
          <cell r="AB156" t="e">
            <v>#N/A</v>
          </cell>
          <cell r="AC156" t="e">
            <v>#N/A</v>
          </cell>
          <cell r="AD156" t="str">
            <v>0240-05</v>
          </cell>
          <cell r="AE156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57">
          <cell r="A157" t="str">
            <v>241-05</v>
          </cell>
          <cell r="B157">
            <v>4020</v>
          </cell>
          <cell r="C157" t="str">
            <v>DE.1.0.7.0</v>
          </cell>
          <cell r="D157" t="str">
            <v>204:477</v>
          </cell>
          <cell r="E157">
            <v>42587.99627314815</v>
          </cell>
          <cell r="F157">
            <v>42587.999965277777</v>
          </cell>
          <cell r="G157">
            <v>5</v>
          </cell>
          <cell r="H157" t="str">
            <v>204:233299</v>
          </cell>
          <cell r="I157">
            <v>42588.026828703703</v>
          </cell>
          <cell r="J157">
            <v>0</v>
          </cell>
          <cell r="K157" t="str">
            <v>4019/4020</v>
          </cell>
          <cell r="L157" t="str">
            <v>CHANDLER</v>
          </cell>
          <cell r="M157">
            <v>2.6863425926421769E-2</v>
          </cell>
          <cell r="N157">
            <v>38.683333334047347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https://search-rtdc-monitor-bjffxe2xuh6vdkpspy63sjmuny.us-east-1.es.amazonaws.com/_plugin/kibana/#/discover/Steve-Slow-Train-Analysis-(2080s-and-2083s)?_g=(refreshInterval:(display:Off,section:0,value:0),time:(from:'2016-08-05 22:54:38-0600',mode:absolute,to:'2016-08-06 01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7" t="str">
            <v>N</v>
          </cell>
          <cell r="X157">
            <v>1</v>
          </cell>
          <cell r="Y157">
            <v>4.7699999999999999E-2</v>
          </cell>
          <cell r="Z157">
            <v>23.329899999999999</v>
          </cell>
          <cell r="AA157">
            <v>23.2822</v>
          </cell>
          <cell r="AB157" t="e">
            <v>#N/A</v>
          </cell>
          <cell r="AC157" t="e">
            <v>#N/A</v>
          </cell>
          <cell r="AD157" t="str">
            <v>0241-05</v>
          </cell>
          <cell r="AE157" t="str">
    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    </cell>
        </row>
        <row r="158">
          <cell r="A158" t="str">
            <v>242-05</v>
          </cell>
          <cell r="B158">
            <v>4019</v>
          </cell>
          <cell r="C158" t="str">
            <v>DE.1.0.7.0</v>
          </cell>
          <cell r="D158" t="str">
            <v>204:232980</v>
          </cell>
          <cell r="E158">
            <v>42588.038159722222</v>
          </cell>
          <cell r="F158">
            <v>42588.039120370369</v>
          </cell>
          <cell r="G158">
            <v>1</v>
          </cell>
          <cell r="H158" t="str">
            <v>204:154</v>
          </cell>
          <cell r="I158">
            <v>42588.067870370367</v>
          </cell>
          <cell r="J158">
            <v>0</v>
          </cell>
          <cell r="K158" t="str">
            <v>4019/4020</v>
          </cell>
          <cell r="L158" t="str">
            <v>CHANDLER</v>
          </cell>
          <cell r="M158">
            <v>2.8749999997671694E-2</v>
          </cell>
          <cell r="N158">
            <v>41.399999996647239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https://search-rtdc-monitor-bjffxe2xuh6vdkpspy63sjmuny.us-east-1.es.amazonaws.com/_plugin/kibana/#/discover/Steve-Slow-Train-Analysis-(2080s-and-2083s)?_g=(refreshInterval:(display:Off,section:0,value:0),time:(from:'2016-08-05 23:54:57-0600',mode:absolute,to:'2016-08-06 02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8" t="str">
            <v>N</v>
          </cell>
          <cell r="X158">
            <v>1</v>
          </cell>
          <cell r="Y158">
            <v>23.297999999999998</v>
          </cell>
          <cell r="Z158">
            <v>1.54E-2</v>
          </cell>
          <cell r="AA158">
            <v>23.282599999999999</v>
          </cell>
          <cell r="AB158" t="e">
            <v>#N/A</v>
          </cell>
          <cell r="AC158" t="e">
            <v>#N/A</v>
          </cell>
          <cell r="AD158" t="str">
            <v>0242-05</v>
          </cell>
          <cell r="AE158" t="str">
            <v>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 &amp; 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</v>
          </cell>
        </row>
        <row r="159">
          <cell r="A159" t="str">
            <v>243-05</v>
          </cell>
          <cell r="B159">
            <v>4038</v>
          </cell>
          <cell r="C159" t="str">
            <v>DE.1.0.7.0</v>
          </cell>
          <cell r="D159" t="str">
            <v>204:451</v>
          </cell>
          <cell r="E159">
            <v>42588.011574074073</v>
          </cell>
          <cell r="F159">
            <v>42588.012569444443</v>
          </cell>
          <cell r="G159">
            <v>1</v>
          </cell>
          <cell r="H159" t="str">
            <v>204:233276</v>
          </cell>
          <cell r="I159">
            <v>42588.048796296294</v>
          </cell>
          <cell r="J159">
            <v>0</v>
          </cell>
          <cell r="K159" t="str">
            <v>4037/4038</v>
          </cell>
          <cell r="L159" t="str">
            <v>ROBINSON</v>
          </cell>
          <cell r="M159">
            <v>3.6226851851097308E-2</v>
          </cell>
          <cell r="N159">
            <v>52.166666665580124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https://search-rtdc-monitor-bjffxe2xuh6vdkpspy63sjmuny.us-east-1.es.amazonaws.com/_plugin/kibana/#/discover/Steve-Slow-Train-Analysis-(2080s-and-2083s)?_g=(refreshInterval:(display:Off,section:0,value:0),time:(from:'2016-08-05 23:16:40-0600',mode:absolute,to:'2016-08-06 02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23.3276</v>
          </cell>
          <cell r="AA159">
            <v>23.282499999999999</v>
          </cell>
          <cell r="AB159" t="e">
            <v>#N/A</v>
          </cell>
          <cell r="AC159" t="e">
            <v>#N/A</v>
          </cell>
          <cell r="AD159" t="str">
            <v>0243-05</v>
          </cell>
          <cell r="AE159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160">
          <cell r="A160" t="str">
            <v>244-05</v>
          </cell>
          <cell r="B160">
            <v>4037</v>
          </cell>
          <cell r="C160" t="str">
            <v>DE.1.0.7.0</v>
          </cell>
          <cell r="D160" t="str">
            <v>204:232955</v>
          </cell>
          <cell r="E160">
            <v>42588.05300925926</v>
          </cell>
          <cell r="F160">
            <v>42588.054155092592</v>
          </cell>
          <cell r="G160">
            <v>1</v>
          </cell>
          <cell r="H160" t="str">
            <v>204:156</v>
          </cell>
          <cell r="I160">
            <v>42588.088020833333</v>
          </cell>
          <cell r="J160">
            <v>0</v>
          </cell>
          <cell r="K160" t="str">
            <v>4037/4038</v>
          </cell>
          <cell r="L160" t="str">
            <v>ROBINSON</v>
          </cell>
          <cell r="M160">
            <v>3.3865740741021E-2</v>
          </cell>
          <cell r="N160">
            <v>48.76666666707024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https://search-rtdc-monitor-bjffxe2xuh6vdkpspy63sjmuny.us-east-1.es.amazonaws.com/_plugin/kibana/#/discover/Steve-Slow-Train-Analysis-(2080s-and-2083s)?_g=(refreshInterval:(display:Off,section:0,value:0),time:(from:'2016-08-06 00:16:20-0600',mode:absolute,to:'2016-08-06 03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60" t="str">
            <v>N</v>
          </cell>
          <cell r="X160">
            <v>1</v>
          </cell>
          <cell r="Y160">
            <v>23.295500000000001</v>
          </cell>
          <cell r="Z160">
            <v>1.5599999999999999E-2</v>
          </cell>
          <cell r="AA160">
            <v>23.279900000000001</v>
          </cell>
          <cell r="AB160" t="e">
            <v>#N/A</v>
          </cell>
          <cell r="AC160" t="e">
            <v>#N/A</v>
          </cell>
          <cell r="AD160" t="str">
            <v>0244-05</v>
          </cell>
          <cell r="AE160" t="str">
            <v>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 &amp; 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</v>
          </cell>
        </row>
        <row r="161">
          <cell r="A161" t="str">
            <v>245-05</v>
          </cell>
          <cell r="B161">
            <v>4044</v>
          </cell>
          <cell r="C161" t="str">
            <v>DE.1.0.7.0</v>
          </cell>
          <cell r="D161" t="str">
            <v>204:451</v>
          </cell>
          <cell r="E161">
            <v>42588.032731481479</v>
          </cell>
          <cell r="F161">
            <v>42588.03392361111</v>
          </cell>
          <cell r="G161">
            <v>1</v>
          </cell>
          <cell r="H161" t="str">
            <v>204:233314</v>
          </cell>
          <cell r="I161">
            <v>42588.066793981481</v>
          </cell>
          <cell r="J161">
            <v>0</v>
          </cell>
          <cell r="K161" t="str">
            <v>4043/4044</v>
          </cell>
          <cell r="L161" t="str">
            <v>LEVIN</v>
          </cell>
          <cell r="M161">
            <v>3.2870370370801538E-2</v>
          </cell>
          <cell r="N161">
            <v>47.333333333954215</v>
          </cell>
          <cell r="S161">
            <v>1</v>
          </cell>
          <cell r="T161" t="str">
            <v>NorthBound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https://search-rtdc-monitor-bjffxe2xuh6vdkpspy63sjmuny.us-east-1.es.amazonaws.com/_plugin/kibana/#/discover/Steve-Slow-Train-Analysis-(2080s-and-2083s)?_g=(refreshInterval:(display:Off,section:0,value:0),time:(from:'2016-08-05 23:47:08-0600',mode:absolute,to:'2016-08-06 02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1" t="str">
            <v>N</v>
          </cell>
          <cell r="X161">
            <v>1</v>
          </cell>
          <cell r="Y161">
            <v>4.5100000000000001E-2</v>
          </cell>
          <cell r="Z161">
            <v>23.331399999999999</v>
          </cell>
          <cell r="AA161">
            <v>23.286299999999997</v>
          </cell>
          <cell r="AB161" t="e">
            <v>#N/A</v>
          </cell>
          <cell r="AC161" t="e">
            <v>#N/A</v>
          </cell>
          <cell r="AD161" t="str">
            <v>0245-05</v>
          </cell>
          <cell r="AE161" t="str">
            <v>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 &amp; 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</v>
          </cell>
        </row>
        <row r="162">
          <cell r="A162" t="str">
            <v>246-05</v>
          </cell>
          <cell r="B162">
            <v>4043</v>
          </cell>
          <cell r="C162" t="str">
            <v>DE.1.0.7.0</v>
          </cell>
          <cell r="D162" t="str">
            <v>204:232992</v>
          </cell>
          <cell r="E162">
            <v>42588.074166666665</v>
          </cell>
          <cell r="F162">
            <v>42588.074953703705</v>
          </cell>
          <cell r="G162">
            <v>1</v>
          </cell>
          <cell r="H162" t="str">
            <v>204:156</v>
          </cell>
          <cell r="I162">
            <v>42588.10659722222</v>
          </cell>
          <cell r="J162">
            <v>0</v>
          </cell>
          <cell r="K162" t="str">
            <v>4043/4044</v>
          </cell>
          <cell r="L162" t="str">
            <v>LEVIN</v>
          </cell>
          <cell r="M162">
            <v>3.1643518515920732E-2</v>
          </cell>
          <cell r="N162">
            <v>45.566666662925854</v>
          </cell>
          <cell r="S162">
            <v>1</v>
          </cell>
          <cell r="T162" t="str">
            <v>Southbound</v>
          </cell>
          <cell r="U162">
            <v>12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2" t="str">
            <v>N</v>
          </cell>
          <cell r="X162">
            <v>1</v>
          </cell>
          <cell r="Y162">
            <v>23.299199999999999</v>
          </cell>
          <cell r="Z162">
            <v>1.5599999999999999E-2</v>
          </cell>
          <cell r="AA162">
            <v>23.2836</v>
          </cell>
          <cell r="AB162" t="e">
            <v>#N/A</v>
          </cell>
          <cell r="AC162" t="e">
            <v>#N/A</v>
          </cell>
          <cell r="AD162" t="str">
            <v>0246-05</v>
          </cell>
          <cell r="AE162" t="str">
    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    </cell>
        </row>
        <row r="163">
          <cell r="A163" t="str">
            <v>800-05</v>
          </cell>
          <cell r="B163">
            <v>4017</v>
          </cell>
          <cell r="C163" t="str">
            <v>DE.1.0.7.0</v>
          </cell>
          <cell r="D163" t="str">
            <v>300:57346</v>
          </cell>
          <cell r="E163">
            <v>42587.215983796297</v>
          </cell>
          <cell r="F163">
            <v>42587.216643518521</v>
          </cell>
          <cell r="G163">
            <v>0</v>
          </cell>
          <cell r="H163" t="str">
            <v>300:34835</v>
          </cell>
          <cell r="I163">
            <v>42587.222488425927</v>
          </cell>
          <cell r="J163">
            <v>1</v>
          </cell>
          <cell r="K163" t="str">
            <v>4017/4018</v>
          </cell>
          <cell r="L163" t="str">
            <v>STRICKLAND</v>
          </cell>
          <cell r="M163">
            <v>5.8449074058444239E-3</v>
          </cell>
          <cell r="P163">
            <v>10.866666660876945</v>
          </cell>
          <cell r="R163" t="str">
            <v>Wayside messaging virtual machine failure</v>
          </cell>
          <cell r="S163">
            <v>0</v>
          </cell>
          <cell r="T163" t="str">
            <v>Southbound</v>
          </cell>
          <cell r="U163">
            <v>0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3" t="str">
            <v>Y</v>
          </cell>
          <cell r="X163" t="e">
            <v>#REF!</v>
          </cell>
          <cell r="Y163">
            <v>5.7346000000000004</v>
          </cell>
          <cell r="Z163">
            <v>3.4834999999999998</v>
          </cell>
          <cell r="AA163">
            <v>2.2511000000000005</v>
          </cell>
          <cell r="AB163" t="e">
            <v>#N/A</v>
          </cell>
          <cell r="AC163" t="e">
            <v>#N/A</v>
          </cell>
          <cell r="AD163" t="str">
            <v>0800-05</v>
          </cell>
          <cell r="AE163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4">
          <cell r="A164" t="str">
            <v>800-05</v>
          </cell>
          <cell r="B164">
            <v>4017</v>
          </cell>
          <cell r="C164" t="str">
            <v>DE.1.0.7.0</v>
          </cell>
          <cell r="D164" t="str">
            <v>300:58653</v>
          </cell>
          <cell r="E164">
            <v>42587.212106481478</v>
          </cell>
          <cell r="F164">
            <v>42587.21334490741</v>
          </cell>
          <cell r="G164">
            <v>1</v>
          </cell>
          <cell r="H164" t="str">
            <v>300:58366</v>
          </cell>
          <cell r="I164">
            <v>42587.215046296296</v>
          </cell>
          <cell r="J164">
            <v>3</v>
          </cell>
          <cell r="K164" t="str">
            <v>4017/4018</v>
          </cell>
          <cell r="L164" t="str">
            <v>STRICKLAND</v>
          </cell>
          <cell r="M164">
            <v>1.7013888864312321E-3</v>
          </cell>
          <cell r="R164" t="str">
            <v>Wayside messaging virtual machine failure</v>
          </cell>
          <cell r="T164" t="str">
            <v>Southbound</v>
          </cell>
          <cell r="U164">
            <v>0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https://search-rtdc-monitor-bjffxe2xuh6vdkpspy63sjmuny.us-east-1.es.amazonaws.com/_plugin/kibana/#/discover/Steve-Slow-Train-Analysis-(2080s-and-2083s)?_g=(refreshInterval:(display:Off,section:0,value:0),time:(from:'2016-08-05 04:05:26-0600',mode:absolute,to:'2016-08-05 06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4" t="str">
            <v>Y</v>
          </cell>
          <cell r="X164">
            <v>0</v>
          </cell>
          <cell r="Y164">
            <v>5.8653000000000004</v>
          </cell>
          <cell r="Z164">
            <v>5.8365999999999998</v>
          </cell>
          <cell r="AA164">
            <v>2.8700000000000614E-2</v>
          </cell>
          <cell r="AB164" t="e">
            <v>#N/A</v>
          </cell>
          <cell r="AC164" t="e">
            <v>#N/A</v>
          </cell>
          <cell r="AD164" t="str">
            <v>0800-05</v>
          </cell>
          <cell r="AE164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5">
          <cell r="A165" t="str">
            <v>801-05</v>
          </cell>
          <cell r="B165">
            <v>4018</v>
          </cell>
          <cell r="C165" t="str">
            <v>DE.1.0.7.0</v>
          </cell>
          <cell r="D165" t="str">
            <v>204:1021</v>
          </cell>
          <cell r="E165">
            <v>42587.232187499998</v>
          </cell>
          <cell r="F165">
            <v>42587.233310185184</v>
          </cell>
          <cell r="G165">
            <v>1</v>
          </cell>
          <cell r="H165" t="str">
            <v>300:16244</v>
          </cell>
          <cell r="I165">
            <v>42587.250185185185</v>
          </cell>
          <cell r="J165">
            <v>1</v>
          </cell>
          <cell r="K165" t="str">
            <v>4017/4018</v>
          </cell>
          <cell r="L165" t="str">
            <v>STRICKLAND</v>
          </cell>
          <cell r="M165">
            <v>1.6875000001164153E-2</v>
          </cell>
          <cell r="P165">
            <v>37.48333333642222</v>
          </cell>
          <cell r="R165" t="str">
            <v>Wayside messaging virtual machine failure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5" t="str">
            <v>Y</v>
          </cell>
          <cell r="X165">
            <v>1</v>
          </cell>
          <cell r="Y165">
            <v>0.1021</v>
          </cell>
          <cell r="Z165">
            <v>1.6244000000000001</v>
          </cell>
          <cell r="AA165">
            <v>1.5223</v>
          </cell>
          <cell r="AB165" t="e">
            <v>#N/A</v>
          </cell>
          <cell r="AC165" t="e">
            <v>#N/A</v>
          </cell>
          <cell r="AD165" t="str">
            <v>0801-05</v>
          </cell>
          <cell r="AE165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66">
          <cell r="A166" t="str">
            <v>801-05</v>
          </cell>
          <cell r="B166">
            <v>4018</v>
          </cell>
          <cell r="C166" t="str">
            <v>DE.1.0.7.0</v>
          </cell>
          <cell r="D166" t="str">
            <v>204:1034</v>
          </cell>
          <cell r="E166">
            <v>42587.239907407406</v>
          </cell>
          <cell r="F166">
            <v>42587.241030092591</v>
          </cell>
          <cell r="G166">
            <v>1</v>
          </cell>
          <cell r="H166" t="str">
            <v>300:16244</v>
          </cell>
          <cell r="I166">
            <v>42587.250185185185</v>
          </cell>
          <cell r="J166">
            <v>1</v>
          </cell>
          <cell r="K166" t="str">
            <v>4017/4018</v>
          </cell>
          <cell r="L166" t="str">
            <v>STRICKLAND</v>
          </cell>
          <cell r="M166">
            <v>9.1550925935734995E-3</v>
          </cell>
          <cell r="R166" t="str">
            <v>Wayside messaging virtual machine failure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https://search-rtdc-monitor-bjffxe2xuh6vdkpspy63sjmuny.us-east-1.es.amazonaws.com/_plugin/kibana/#/discover/Steve-Slow-Train-Analysis-(2080s-and-2083s)?_g=(refreshInterval:(display:Off,section:0,value:0),time:(from:'2016-08-05 04:45:28-0600',mode:absolute,to:'2016-08-05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66" t="str">
            <v>Y</v>
          </cell>
          <cell r="X166">
            <v>0</v>
          </cell>
          <cell r="Y166">
            <v>0.10340000000000001</v>
          </cell>
          <cell r="Z166">
            <v>1.6244000000000001</v>
          </cell>
          <cell r="AA166">
            <v>1.5210000000000001</v>
          </cell>
          <cell r="AB166" t="e">
            <v>#N/A</v>
          </cell>
          <cell r="AC166" t="e">
            <v>#N/A</v>
          </cell>
          <cell r="AD166" t="str">
            <v>0801-05</v>
          </cell>
          <cell r="AE166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67">
          <cell r="A167" t="str">
            <v>802-05</v>
          </cell>
          <cell r="B167">
            <v>4017</v>
          </cell>
          <cell r="C167" t="str">
            <v>DE.1.0.7.0</v>
          </cell>
          <cell r="D167" t="str">
            <v>300:58655</v>
          </cell>
          <cell r="E167">
            <v>42587.258252314816</v>
          </cell>
          <cell r="F167">
            <v>42587.259259259263</v>
          </cell>
          <cell r="G167">
            <v>1</v>
          </cell>
          <cell r="H167" t="str">
            <v>300:58289</v>
          </cell>
          <cell r="I167">
            <v>42587.260034722225</v>
          </cell>
          <cell r="J167">
            <v>1</v>
          </cell>
          <cell r="K167" t="str">
            <v>4017/4018</v>
          </cell>
          <cell r="L167" t="str">
            <v>STRICKLAND</v>
          </cell>
          <cell r="M167">
            <v>7.7546296233776957E-4</v>
          </cell>
          <cell r="P167">
            <v>1.1166666657663882</v>
          </cell>
          <cell r="R167" t="str">
            <v>Wayside messaging virtual machine failure</v>
          </cell>
          <cell r="S167">
            <v>0</v>
          </cell>
          <cell r="T167" t="str">
            <v>Southbound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67" t="str">
            <v>Y</v>
          </cell>
          <cell r="X167">
            <v>1</v>
          </cell>
          <cell r="Y167">
            <v>5.8654999999999999</v>
          </cell>
          <cell r="Z167">
            <v>5.8289</v>
          </cell>
          <cell r="AA167">
            <v>3.6599999999999966E-2</v>
          </cell>
          <cell r="AB167" t="e">
            <v>#N/A</v>
          </cell>
          <cell r="AC167" t="e">
            <v>#N/A</v>
          </cell>
          <cell r="AD167" t="str">
            <v>0802-05</v>
          </cell>
          <cell r="AE167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68">
          <cell r="A168" t="str">
            <v>803-05</v>
          </cell>
          <cell r="B168">
            <v>4016</v>
          </cell>
          <cell r="C168" t="str">
            <v>DE.1.0.7.0</v>
          </cell>
          <cell r="D168" t="str">
            <v>204:869</v>
          </cell>
          <cell r="E168">
            <v>42587.259965277779</v>
          </cell>
          <cell r="F168">
            <v>42587.261192129627</v>
          </cell>
          <cell r="G168">
            <v>1</v>
          </cell>
          <cell r="H168" t="str">
            <v>204:2964</v>
          </cell>
          <cell r="I168">
            <v>42587.266099537039</v>
          </cell>
          <cell r="J168">
            <v>0</v>
          </cell>
          <cell r="K168" t="str">
            <v>4015/4016</v>
          </cell>
          <cell r="L168" t="str">
            <v>YORK</v>
          </cell>
          <cell r="M168">
            <v>4.9074074122472666E-3</v>
          </cell>
          <cell r="P168">
            <v>7.0666666736360639</v>
          </cell>
          <cell r="R168" t="str">
            <v>Wayside messaging virtual machine failure</v>
          </cell>
          <cell r="S168">
            <v>0</v>
          </cell>
          <cell r="T168" t="str">
            <v>NorthBound</v>
          </cell>
          <cell r="U168">
            <v>0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https://search-rtdc-monitor-bjffxe2xuh6vdkpspy63sjmuny.us-east-1.es.amazonaws.com/_plugin/kibana/#/discover/Steve-Slow-Train-Analysis-(2080s-and-2083s)?_g=(refreshInterval:(display:Off,section:0,value:0),time:(from:'2016-08-05 05:14:21-0600',mode:absolute,to:'2016-08-05 07:23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8" t="str">
            <v>Y</v>
          </cell>
          <cell r="X168">
            <v>1</v>
          </cell>
          <cell r="Y168">
            <v>8.6900000000000005E-2</v>
          </cell>
          <cell r="Z168">
            <v>0.2964</v>
          </cell>
          <cell r="AA168">
            <v>0.20949999999999999</v>
          </cell>
          <cell r="AB168" t="e">
            <v>#N/A</v>
          </cell>
          <cell r="AC168" t="e">
            <v>#N/A</v>
          </cell>
          <cell r="AD168" t="str">
            <v>0803-05</v>
          </cell>
          <cell r="AE16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69">
          <cell r="A169" t="str">
            <v>804-05</v>
          </cell>
          <cell r="B169">
            <v>4015</v>
          </cell>
          <cell r="C169" t="str">
            <v>DE.1.0.7.0</v>
          </cell>
          <cell r="D169" t="str">
            <v>300:58655</v>
          </cell>
          <cell r="E169">
            <v>42587.275381944448</v>
          </cell>
          <cell r="F169">
            <v>42587.276145833333</v>
          </cell>
          <cell r="G169">
            <v>1</v>
          </cell>
          <cell r="H169" t="str">
            <v>300:58236</v>
          </cell>
          <cell r="I169">
            <v>42587.277280092596</v>
          </cell>
          <cell r="J169">
            <v>1</v>
          </cell>
          <cell r="K169" t="str">
            <v>4015/4016</v>
          </cell>
          <cell r="L169" t="str">
            <v>YORK</v>
          </cell>
          <cell r="M169">
            <v>1.1342592624714598E-3</v>
          </cell>
          <cell r="P169">
            <v>1.6333333379589021</v>
          </cell>
          <cell r="R169" t="str">
            <v>Wayside messaging virtual machine failure</v>
          </cell>
          <cell r="S169">
            <v>0</v>
          </cell>
          <cell r="T169" t="str">
            <v>Southbound</v>
          </cell>
          <cell r="U169">
            <v>0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9" t="str">
            <v>Y</v>
          </cell>
          <cell r="X169">
            <v>1</v>
          </cell>
          <cell r="Y169">
            <v>5.8654999999999999</v>
          </cell>
          <cell r="Z169">
            <v>5.8235999999999999</v>
          </cell>
          <cell r="AA169">
            <v>4.1900000000000048E-2</v>
          </cell>
          <cell r="AB169" t="e">
            <v>#N/A</v>
          </cell>
          <cell r="AC169" t="e">
            <v>#N/A</v>
          </cell>
          <cell r="AD169" t="str">
            <v>0804-05</v>
          </cell>
          <cell r="AE16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0">
          <cell r="A170" t="str">
            <v>805-05</v>
          </cell>
          <cell r="B170">
            <v>4018</v>
          </cell>
          <cell r="C170" t="str">
            <v>DE.1.0.7.0</v>
          </cell>
          <cell r="D170" t="str">
            <v>204:1035</v>
          </cell>
          <cell r="E170">
            <v>42587.27957175926</v>
          </cell>
          <cell r="F170">
            <v>42587.280902777777</v>
          </cell>
          <cell r="G170">
            <v>1</v>
          </cell>
          <cell r="H170" t="str">
            <v>300:16020</v>
          </cell>
          <cell r="I170">
            <v>42587.290590277778</v>
          </cell>
          <cell r="J170">
            <v>0</v>
          </cell>
          <cell r="K170" t="str">
            <v>4017/4018</v>
          </cell>
          <cell r="L170" t="str">
            <v>STRICKLAND</v>
          </cell>
          <cell r="M170">
            <v>9.6875000017462298E-3</v>
          </cell>
          <cell r="P170">
            <v>13.950000002514571</v>
          </cell>
          <cell r="R170" t="str">
            <v>Wayside messaging virtual machine failure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0" t="str">
            <v>Y</v>
          </cell>
          <cell r="X170">
            <v>1</v>
          </cell>
          <cell r="Y170">
            <v>0.10349999999999999</v>
          </cell>
          <cell r="Z170">
            <v>1.6020000000000001</v>
          </cell>
          <cell r="AA170">
            <v>1.4985000000000002</v>
          </cell>
          <cell r="AB170" t="e">
            <v>#N/A</v>
          </cell>
          <cell r="AC170" t="e">
            <v>#N/A</v>
          </cell>
          <cell r="AD170" t="str">
            <v>0805-05</v>
          </cell>
          <cell r="AE170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71">
          <cell r="A171" t="str">
            <v>806-05</v>
          </cell>
          <cell r="B171">
            <v>4017</v>
          </cell>
          <cell r="C171" t="str">
            <v>DE.1.0.7.0</v>
          </cell>
          <cell r="D171" t="str">
            <v>300:58681</v>
          </cell>
          <cell r="E171">
            <v>42587.301122685189</v>
          </cell>
          <cell r="F171">
            <v>42587.302164351851</v>
          </cell>
          <cell r="G171">
            <v>1</v>
          </cell>
          <cell r="H171" t="str">
            <v>300:58326</v>
          </cell>
          <cell r="I171">
            <v>42587.30265046296</v>
          </cell>
          <cell r="J171">
            <v>1</v>
          </cell>
          <cell r="K171" t="str">
            <v>4017/4018</v>
          </cell>
          <cell r="L171" t="str">
            <v>STRICKLAND</v>
          </cell>
          <cell r="M171">
            <v>4.8611110833007842E-4</v>
          </cell>
          <cell r="P171">
            <v>0.69999999599531293</v>
          </cell>
          <cell r="R171" t="str">
            <v>Wayside messaging virtual machine failure</v>
          </cell>
          <cell r="S171">
            <v>0</v>
          </cell>
          <cell r="T171" t="str">
            <v>Southbound</v>
          </cell>
          <cell r="U171">
            <v>0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1" t="str">
            <v>Y</v>
          </cell>
          <cell r="X171">
            <v>1</v>
          </cell>
          <cell r="Y171">
            <v>5.8681000000000001</v>
          </cell>
          <cell r="Z171">
            <v>5.8326000000000002</v>
          </cell>
          <cell r="AA171">
            <v>3.5499999999999865E-2</v>
          </cell>
          <cell r="AB171" t="e">
            <v>#N/A</v>
          </cell>
          <cell r="AC171" t="e">
            <v>#N/A</v>
          </cell>
          <cell r="AD171" t="str">
            <v>0806-05</v>
          </cell>
          <cell r="AE171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72">
          <cell r="A172" t="str">
            <v>807-05</v>
          </cell>
          <cell r="B172">
            <v>4016</v>
          </cell>
          <cell r="C172" t="str">
            <v>DE.1.0.7.0</v>
          </cell>
          <cell r="D172" t="str">
            <v>204:1069</v>
          </cell>
          <cell r="E172">
            <v>42587.291134259256</v>
          </cell>
          <cell r="F172">
            <v>42587.29210648148</v>
          </cell>
          <cell r="G172">
            <v>1</v>
          </cell>
          <cell r="H172" t="str">
            <v>204:1072</v>
          </cell>
          <cell r="I172">
            <v>42587.302187499998</v>
          </cell>
          <cell r="J172">
            <v>0</v>
          </cell>
          <cell r="K172" t="str">
            <v>4015/4016</v>
          </cell>
          <cell r="L172" t="str">
            <v>YORK</v>
          </cell>
          <cell r="M172">
            <v>1.0081018517666962E-2</v>
          </cell>
          <cell r="P172">
            <v>14.516666665440425</v>
          </cell>
          <cell r="R172" t="str">
            <v>Wayside messaging virtual machine failure</v>
          </cell>
          <cell r="S172">
            <v>0</v>
          </cell>
          <cell r="T172" t="str">
            <v>NorthBound</v>
          </cell>
          <cell r="U172">
            <v>0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https://search-rtdc-monitor-bjffxe2xuh6vdkpspy63sjmuny.us-east-1.es.amazonaws.com/_plugin/kibana/#/discover/Steve-Slow-Train-Analysis-(2080s-and-2083s)?_g=(refreshInterval:(display:Off,section:0,value:0),time:(from:'2016-08-05 05:59:14-0600',mode:absolute,to:'2016-08-05 08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2" t="str">
            <v>Y</v>
          </cell>
          <cell r="X172">
            <v>1</v>
          </cell>
          <cell r="Y172">
            <v>0.1069</v>
          </cell>
          <cell r="Z172">
            <v>0.1072</v>
          </cell>
          <cell r="AA172">
            <v>3.0000000000000859E-4</v>
          </cell>
          <cell r="AB172" t="e">
            <v>#N/A</v>
          </cell>
          <cell r="AC172" t="e">
            <v>#N/A</v>
          </cell>
          <cell r="AD172" t="str">
            <v>0807-05</v>
          </cell>
          <cell r="AE17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3">
          <cell r="A173" t="str">
            <v>808-05</v>
          </cell>
          <cell r="B173">
            <v>4015</v>
          </cell>
          <cell r="C173" t="str">
            <v>DE.1.0.7.0</v>
          </cell>
          <cell r="D173" t="str">
            <v>300:58666</v>
          </cell>
          <cell r="E173">
            <v>42587.317083333335</v>
          </cell>
          <cell r="F173">
            <v>42587.317974537036</v>
          </cell>
          <cell r="G173">
            <v>1</v>
          </cell>
          <cell r="H173" t="str">
            <v>300:58364</v>
          </cell>
          <cell r="I173">
            <v>42587.319456018522</v>
          </cell>
          <cell r="J173">
            <v>1</v>
          </cell>
          <cell r="K173" t="str">
            <v>4015/4016</v>
          </cell>
          <cell r="L173" t="str">
            <v>YORK</v>
          </cell>
          <cell r="M173">
            <v>1.4814814858254977E-3</v>
          </cell>
          <cell r="P173">
            <v>2.1333333395887166</v>
          </cell>
          <cell r="R173" t="str">
            <v>Wayside messaging virtual machine failure</v>
          </cell>
          <cell r="S173">
            <v>0</v>
          </cell>
          <cell r="T173" t="str">
            <v>Southbound</v>
          </cell>
          <cell r="U173">
            <v>0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3" t="str">
            <v>Y</v>
          </cell>
          <cell r="X173">
            <v>1</v>
          </cell>
          <cell r="Y173">
            <v>5.8666</v>
          </cell>
          <cell r="Z173">
            <v>5.8364000000000003</v>
          </cell>
          <cell r="AA173">
            <v>3.0199999999999783E-2</v>
          </cell>
          <cell r="AB173" t="e">
            <v>#N/A</v>
          </cell>
          <cell r="AC173" t="e">
            <v>#N/A</v>
          </cell>
          <cell r="AD173" t="str">
            <v>0808-05</v>
          </cell>
          <cell r="AE17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4">
          <cell r="A174" t="str">
            <v>809-05</v>
          </cell>
          <cell r="B174">
            <v>4018</v>
          </cell>
          <cell r="C174" t="str">
            <v>DE.1.0.7.0</v>
          </cell>
          <cell r="D174" t="str">
            <v>204:999</v>
          </cell>
          <cell r="E174">
            <v>42587.321701388886</v>
          </cell>
          <cell r="F174">
            <v>42587.322604166664</v>
          </cell>
          <cell r="G174">
            <v>1</v>
          </cell>
          <cell r="H174" t="str">
            <v>204:1209</v>
          </cell>
          <cell r="I174">
            <v>42587.328402777777</v>
          </cell>
          <cell r="J174">
            <v>0</v>
          </cell>
          <cell r="K174" t="str">
            <v>4017/4018</v>
          </cell>
          <cell r="L174" t="str">
            <v>STRICKLAND</v>
          </cell>
          <cell r="M174">
            <v>5.7986111132777296E-3</v>
          </cell>
          <cell r="P174">
            <v>8.3500000031199306</v>
          </cell>
          <cell r="R174" t="str">
            <v>Wayside messaging virtual machine failure</v>
          </cell>
          <cell r="S174">
            <v>0</v>
          </cell>
          <cell r="T174" t="str">
            <v>NorthBound</v>
          </cell>
          <cell r="U174">
            <v>0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https://search-rtdc-monitor-bjffxe2xuh6vdkpspy63sjmuny.us-east-1.es.amazonaws.com/_plugin/kibana/#/discover/Steve-Slow-Train-Analysis-(2080s-and-2083s)?_g=(refreshInterval:(display:Off,section:0,value:0),time:(from:'2016-08-05 06:43:15-0600',mode:absolute,to:'2016-08-05 08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4" t="str">
            <v>Y</v>
          </cell>
          <cell r="X174">
            <v>1</v>
          </cell>
          <cell r="Y174">
            <v>9.9900000000000003E-2</v>
          </cell>
          <cell r="Z174">
            <v>0.12089999999999999</v>
          </cell>
          <cell r="AA174">
            <v>2.0999999999999991E-2</v>
          </cell>
          <cell r="AB174" t="e">
            <v>#N/A</v>
          </cell>
          <cell r="AC174" t="e">
            <v>#N/A</v>
          </cell>
          <cell r="AD174" t="str">
            <v>0809-05</v>
          </cell>
          <cell r="AE17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75">
          <cell r="A175" t="str">
            <v>810-05</v>
          </cell>
          <cell r="B175">
            <v>4017</v>
          </cell>
          <cell r="C175" t="str">
            <v>DE.1.0.7.0</v>
          </cell>
          <cell r="D175" t="str">
            <v>300:58638</v>
          </cell>
          <cell r="E175">
            <v>42587.341273148151</v>
          </cell>
          <cell r="F175">
            <v>42587.342268518521</v>
          </cell>
          <cell r="G175">
            <v>1</v>
          </cell>
          <cell r="H175" t="str">
            <v>204:776</v>
          </cell>
          <cell r="I175">
            <v>42587.353460648148</v>
          </cell>
          <cell r="J175">
            <v>0</v>
          </cell>
          <cell r="K175" t="str">
            <v>4017/4018</v>
          </cell>
          <cell r="L175" t="str">
            <v>STRICKLAND</v>
          </cell>
          <cell r="M175">
            <v>1.1192129626579117E-2</v>
          </cell>
          <cell r="N175">
            <v>16.116666662273929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https://search-rtdc-monitor-bjffxe2xuh6vdkpspy63sjmuny.us-east-1.es.amazonaws.com/_plugin/kibana/#/discover/Steve-Slow-Train-Analysis-(2080s-and-2083s)?_g=(refreshInterval:(display:Off,section:0,value:0),time:(from:'2016-08-05 07:11:26-0600',mode:absolute,to:'2016-08-05 09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75" t="str">
            <v>N</v>
          </cell>
          <cell r="X175">
            <v>1</v>
          </cell>
          <cell r="Y175">
            <v>5.8638000000000003</v>
          </cell>
          <cell r="Z175">
            <v>7.7600000000000002E-2</v>
          </cell>
          <cell r="AA175">
            <v>5.7862</v>
          </cell>
          <cell r="AB175" t="e">
            <v>#N/A</v>
          </cell>
          <cell r="AC175" t="e">
            <v>#N/A</v>
          </cell>
          <cell r="AD175" t="str">
            <v>0810-05</v>
          </cell>
          <cell r="AE175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76">
          <cell r="A176" t="str">
            <v>811-05</v>
          </cell>
          <cell r="B176">
            <v>4016</v>
          </cell>
          <cell r="C176" t="str">
            <v>DE.1.0.7.0</v>
          </cell>
          <cell r="D176" t="str">
            <v>204:1168</v>
          </cell>
          <cell r="E176">
            <v>42587.343888888892</v>
          </cell>
          <cell r="F176">
            <v>42587.34480324074</v>
          </cell>
          <cell r="G176">
            <v>1</v>
          </cell>
          <cell r="H176" t="str">
            <v>204:2802</v>
          </cell>
          <cell r="I176">
            <v>42587.349085648151</v>
          </cell>
          <cell r="J176">
            <v>0</v>
          </cell>
          <cell r="K176" t="str">
            <v>4015/4016</v>
          </cell>
          <cell r="L176" t="str">
            <v>YORK</v>
          </cell>
          <cell r="M176">
            <v>4.28240741166519E-3</v>
          </cell>
          <cell r="P176">
            <v>6.1666666727978736</v>
          </cell>
          <cell r="R176" t="str">
            <v>DUS 28N was cycling between red and green</v>
          </cell>
          <cell r="S176">
            <v>0</v>
          </cell>
          <cell r="T176" t="str">
            <v>NorthBound</v>
          </cell>
          <cell r="U176">
            <v>0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https://search-rtdc-monitor-bjffxe2xuh6vdkpspy63sjmuny.us-east-1.es.amazonaws.com/_plugin/kibana/#/discover/Steve-Slow-Train-Analysis-(2080s-and-2083s)?_g=(refreshInterval:(display:Off,section:0,value:0),time:(from:'2016-08-05 07:15:12-0600',mode:absolute,to:'2016-08-05 09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6" t="str">
            <v>Y</v>
          </cell>
          <cell r="X176">
            <v>1</v>
          </cell>
          <cell r="Y176">
            <v>0.1168</v>
          </cell>
          <cell r="Z176">
            <v>0.2802</v>
          </cell>
          <cell r="AA176">
            <v>0.16339999999999999</v>
          </cell>
          <cell r="AB176" t="e">
            <v>#N/A</v>
          </cell>
          <cell r="AC176" t="e">
            <v>#N/A</v>
          </cell>
          <cell r="AD176" t="str">
            <v>0811-05</v>
          </cell>
          <cell r="AE17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7">
          <cell r="A177" t="str">
            <v>812-05</v>
          </cell>
          <cell r="B177">
            <v>4015</v>
          </cell>
          <cell r="C177" t="str">
            <v>DE.1.0.7.0</v>
          </cell>
          <cell r="D177" t="str">
            <v>300:58640</v>
          </cell>
          <cell r="E177">
            <v>42587.358715277776</v>
          </cell>
          <cell r="F177">
            <v>42587.359606481485</v>
          </cell>
          <cell r="G177">
            <v>1</v>
          </cell>
          <cell r="H177" t="str">
            <v>204:822</v>
          </cell>
          <cell r="I177">
            <v>42587.370995370373</v>
          </cell>
          <cell r="J177">
            <v>0</v>
          </cell>
          <cell r="K177" t="str">
            <v>4015/4016</v>
          </cell>
          <cell r="L177" t="str">
            <v>YORK</v>
          </cell>
          <cell r="M177">
            <v>1.1388888888177462E-2</v>
          </cell>
          <cell r="N177">
            <v>16.399999998975545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https://search-rtdc-monitor-bjffxe2xuh6vdkpspy63sjmuny.us-east-1.es.amazonaws.com/_plugin/kibana/#/discover/Steve-Slow-Train-Analysis-(2080s-and-2083s)?_g=(refreshInterval:(display:Off,section:0,value:0),time:(from:'2016-08-05 07:36:33-0600',mode:absolute,to:'2016-08-05 09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7" t="str">
            <v>N</v>
          </cell>
          <cell r="X177">
            <v>1</v>
          </cell>
          <cell r="Y177">
            <v>5.8639999999999999</v>
          </cell>
          <cell r="Z177">
            <v>8.2199999999999995E-2</v>
          </cell>
          <cell r="AA177">
            <v>5.7817999999999996</v>
          </cell>
          <cell r="AB177" t="e">
            <v>#N/A</v>
          </cell>
          <cell r="AC177" t="e">
            <v>#N/A</v>
          </cell>
          <cell r="AD177" t="str">
            <v>0812-05</v>
          </cell>
          <cell r="AE17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78">
          <cell r="A178" t="str">
            <v>813-05</v>
          </cell>
          <cell r="B178">
            <v>4016</v>
          </cell>
          <cell r="C178" t="str">
            <v>DE.1.0.7.0</v>
          </cell>
          <cell r="D178" t="str">
            <v>204:1119</v>
          </cell>
          <cell r="E178">
            <v>42587.372175925928</v>
          </cell>
          <cell r="F178">
            <v>42587.373055555552</v>
          </cell>
          <cell r="G178">
            <v>1</v>
          </cell>
          <cell r="H178" t="str">
            <v>300:58941</v>
          </cell>
          <cell r="I178">
            <v>42587.399502314816</v>
          </cell>
          <cell r="J178">
            <v>1</v>
          </cell>
          <cell r="K178" t="str">
            <v>4015/4016</v>
          </cell>
          <cell r="L178" t="str">
            <v>YORK</v>
          </cell>
          <cell r="M178">
            <v>2.644675926421769E-2</v>
          </cell>
          <cell r="N178">
            <v>38.083333340473473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78" t="str">
            <v>N</v>
          </cell>
          <cell r="X178">
            <v>1</v>
          </cell>
          <cell r="Y178">
            <v>0.1119</v>
          </cell>
          <cell r="Z178">
            <v>5.8940999999999999</v>
          </cell>
          <cell r="AA178">
            <v>5.7821999999999996</v>
          </cell>
          <cell r="AB178" t="e">
            <v>#N/A</v>
          </cell>
          <cell r="AC178" t="e">
            <v>#N/A</v>
          </cell>
          <cell r="AD178" t="str">
            <v>0813-05</v>
          </cell>
          <cell r="AE17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79">
          <cell r="A179" t="str">
            <v>814-05</v>
          </cell>
          <cell r="B179">
            <v>4015</v>
          </cell>
          <cell r="C179" t="str">
            <v>DE.1.0.7.0</v>
          </cell>
          <cell r="D179" t="str">
            <v>300:58626</v>
          </cell>
          <cell r="E179">
            <v>42587.400277777779</v>
          </cell>
          <cell r="F179">
            <v>42587.401041666664</v>
          </cell>
          <cell r="G179">
            <v>1</v>
          </cell>
          <cell r="H179" t="str">
            <v>204:855</v>
          </cell>
          <cell r="I179">
            <v>42587.412453703706</v>
          </cell>
          <cell r="J179">
            <v>0</v>
          </cell>
          <cell r="K179" t="str">
            <v>4015/4016</v>
          </cell>
          <cell r="L179" t="str">
            <v>YORK</v>
          </cell>
          <cell r="M179">
            <v>1.1412037041736767E-2</v>
          </cell>
          <cell r="N179">
            <v>16.433333340100944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https://search-rtdc-monitor-bjffxe2xuh6vdkpspy63sjmuny.us-east-1.es.amazonaws.com/_plugin/kibana/#/discover/Steve-Slow-Train-Analysis-(2080s-and-2083s)?_g=(refreshInterval:(display:Off,section:0,value:0),time:(from:'2016-08-05 08:36:24-0600',mode:absolute,to:'2016-08-05 10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79" t="str">
            <v>N</v>
          </cell>
          <cell r="X179">
            <v>1</v>
          </cell>
          <cell r="Y179">
            <v>5.8625999999999996</v>
          </cell>
          <cell r="Z179">
            <v>8.5500000000000007E-2</v>
          </cell>
          <cell r="AA179">
            <v>5.7770999999999999</v>
          </cell>
          <cell r="AB179" t="e">
            <v>#N/A</v>
          </cell>
          <cell r="AC179" t="e">
            <v>#N/A</v>
          </cell>
          <cell r="AD179" t="str">
            <v>0814-05</v>
          </cell>
          <cell r="AE17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0">
          <cell r="A180" t="str">
            <v>815-05</v>
          </cell>
          <cell r="B180">
            <v>4016</v>
          </cell>
          <cell r="C180" t="str">
            <v>DE.1.0.7.0</v>
          </cell>
          <cell r="D180" t="str">
            <v>204:1147</v>
          </cell>
          <cell r="E180">
            <v>42587.413981481484</v>
          </cell>
          <cell r="F180">
            <v>42587.414930555555</v>
          </cell>
          <cell r="G180">
            <v>1</v>
          </cell>
          <cell r="H180" t="str">
            <v>300:58948</v>
          </cell>
          <cell r="I180">
            <v>42587.44059027778</v>
          </cell>
          <cell r="J180">
            <v>0</v>
          </cell>
          <cell r="K180" t="str">
            <v>4015/4016</v>
          </cell>
          <cell r="L180" t="str">
            <v>YORK</v>
          </cell>
          <cell r="M180">
            <v>2.5659722225100268E-2</v>
          </cell>
          <cell r="N180">
            <v>36.950000004144385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https://search-rtdc-monitor-bjffxe2xuh6vdkpspy63sjmuny.us-east-1.es.amazonaws.com/_plugin/kibana/#/discover/Steve-Slow-Train-Analysis-(2080s-and-2083s)?_g=(refreshInterval:(display:Off,section:0,value:0),time:(from:'2016-08-05 08:56:08-0600',mode:absolute,to:'2016-08-05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0" t="str">
            <v>N</v>
          </cell>
          <cell r="X180">
            <v>1</v>
          </cell>
          <cell r="Y180">
            <v>0.1147</v>
          </cell>
          <cell r="Z180">
            <v>5.8948</v>
          </cell>
          <cell r="AA180">
            <v>5.7801</v>
          </cell>
          <cell r="AB180" t="e">
            <v>#N/A</v>
          </cell>
          <cell r="AC180" t="e">
            <v>#N/A</v>
          </cell>
          <cell r="AD180" t="str">
            <v>0815-05</v>
          </cell>
          <cell r="AE18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1">
          <cell r="A181" t="str">
            <v>816-05</v>
          </cell>
          <cell r="B181">
            <v>4015</v>
          </cell>
          <cell r="C181" t="str">
            <v>DE.1.0.7.0</v>
          </cell>
          <cell r="D181" t="str">
            <v>300:58634</v>
          </cell>
          <cell r="E181">
            <v>42587.441307870373</v>
          </cell>
          <cell r="F181">
            <v>42587.442129629628</v>
          </cell>
          <cell r="G181">
            <v>1</v>
          </cell>
          <cell r="H181" t="str">
            <v>204:867</v>
          </cell>
          <cell r="I181">
            <v>42587.455706018518</v>
          </cell>
          <cell r="J181">
            <v>0</v>
          </cell>
          <cell r="K181" t="str">
            <v>4015/4016</v>
          </cell>
          <cell r="L181" t="str">
            <v>YORK</v>
          </cell>
          <cell r="M181">
            <v>1.357638889021473E-2</v>
          </cell>
          <cell r="N181">
            <v>19.550000001909211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https://search-rtdc-monitor-bjffxe2xuh6vdkpspy63sjmuny.us-east-1.es.amazonaws.com/_plugin/kibana/#/discover/Steve-Slow-Train-Analysis-(2080s-and-2083s)?_g=(refreshInterval:(display:Off,section:0,value:0),time:(from:'2016-08-05 09:35:29-0600',mode:absolute,to:'2016-08-05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1" t="str">
            <v>N</v>
          </cell>
          <cell r="X181">
            <v>1</v>
          </cell>
          <cell r="Y181">
            <v>5.8634000000000004</v>
          </cell>
          <cell r="Z181">
            <v>8.6699999999999999E-2</v>
          </cell>
          <cell r="AA181">
            <v>5.7766999999999999</v>
          </cell>
          <cell r="AB181" t="e">
            <v>#N/A</v>
          </cell>
          <cell r="AC181" t="e">
            <v>#N/A</v>
          </cell>
          <cell r="AD181" t="str">
            <v>0816-05</v>
          </cell>
          <cell r="AE181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2">
          <cell r="A182" t="str">
            <v>817-05</v>
          </cell>
          <cell r="B182">
            <v>4016</v>
          </cell>
          <cell r="C182" t="str">
            <v>DE.1.0.7.0</v>
          </cell>
          <cell r="D182" t="str">
            <v>204:1165</v>
          </cell>
          <cell r="E182">
            <v>42587.472129629627</v>
          </cell>
          <cell r="F182">
            <v>42587.472743055558</v>
          </cell>
          <cell r="G182">
            <v>0</v>
          </cell>
          <cell r="H182" t="str">
            <v>300:58946</v>
          </cell>
          <cell r="I182">
            <v>42587.482557870368</v>
          </cell>
          <cell r="J182">
            <v>0</v>
          </cell>
          <cell r="K182" t="str">
            <v>4015/4016</v>
          </cell>
          <cell r="L182" t="str">
            <v>YORK</v>
          </cell>
          <cell r="M182">
            <v>9.814814809942618E-3</v>
          </cell>
          <cell r="N182">
            <v>14.13333332631737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https://search-rtdc-monitor-bjffxe2xuh6vdkpspy63sjmuny.us-east-1.es.amazonaws.com/_plugin/kibana/#/discover/Steve-Slow-Train-Analysis-(2080s-and-2083s)?_g=(refreshInterval:(display:Off,section:0,value:0),time:(from:'2016-08-05 10:19:52-0600',mode:absolute,to:'2016-08-05 12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2" t="str">
            <v>N</v>
          </cell>
          <cell r="X182">
            <v>1</v>
          </cell>
          <cell r="Y182">
            <v>0.11650000000000001</v>
          </cell>
          <cell r="Z182">
            <v>5.8945999999999996</v>
          </cell>
          <cell r="AA182">
            <v>5.7780999999999993</v>
          </cell>
          <cell r="AB182" t="e">
            <v>#N/A</v>
          </cell>
          <cell r="AC182" t="e">
            <v>#N/A</v>
          </cell>
          <cell r="AD182" t="str">
            <v>0817-05</v>
          </cell>
          <cell r="AE18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3">
          <cell r="A183" t="str">
            <v>818-05</v>
          </cell>
          <cell r="B183">
            <v>4015</v>
          </cell>
          <cell r="C183" t="str">
            <v>DE.1.0.7.0</v>
          </cell>
          <cell r="D183" t="str">
            <v>300:58634</v>
          </cell>
          <cell r="E183">
            <v>42587.48332175926</v>
          </cell>
          <cell r="F183">
            <v>42587.4843287037</v>
          </cell>
          <cell r="G183">
            <v>1</v>
          </cell>
          <cell r="H183" t="str">
            <v>204:867</v>
          </cell>
          <cell r="I183">
            <v>42587.495833333334</v>
          </cell>
          <cell r="J183">
            <v>0</v>
          </cell>
          <cell r="K183" t="str">
            <v>4015/4016</v>
          </cell>
          <cell r="L183" t="str">
            <v>YORK</v>
          </cell>
          <cell r="M183">
            <v>1.1504629634146113E-2</v>
          </cell>
          <cell r="N183">
            <v>16.566666673170403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https://search-rtdc-monitor-bjffxe2xuh6vdkpspy63sjmuny.us-east-1.es.amazonaws.com/_plugin/kibana/#/discover/Steve-Slow-Train-Analysis-(2080s-and-2083s)?_g=(refreshInterval:(display:Off,section:0,value:0),time:(from:'2016-08-05 10:35:59-0600',mode:absolute,to:'2016-08-05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3" t="str">
            <v>N</v>
          </cell>
          <cell r="X183">
            <v>1</v>
          </cell>
          <cell r="Y183">
            <v>5.8634000000000004</v>
          </cell>
          <cell r="Z183">
            <v>8.6699999999999999E-2</v>
          </cell>
          <cell r="AA183">
            <v>5.7766999999999999</v>
          </cell>
          <cell r="AB183" t="e">
            <v>#N/A</v>
          </cell>
          <cell r="AC183" t="e">
            <v>#N/A</v>
          </cell>
          <cell r="AD183" t="str">
            <v>0818-05</v>
          </cell>
          <cell r="AE18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4">
          <cell r="A184" t="str">
            <v>819-05</v>
          </cell>
          <cell r="B184">
            <v>4016</v>
          </cell>
          <cell r="C184" t="str">
            <v>DE.1.0.7.0</v>
          </cell>
          <cell r="D184" t="str">
            <v>204:1149</v>
          </cell>
          <cell r="E184">
            <v>42587.509988425925</v>
          </cell>
          <cell r="F184">
            <v>42587.510879629626</v>
          </cell>
          <cell r="G184">
            <v>1</v>
          </cell>
          <cell r="H184" t="str">
            <v>300:58956</v>
          </cell>
          <cell r="I184">
            <v>42587.523622685185</v>
          </cell>
          <cell r="J184">
            <v>0</v>
          </cell>
          <cell r="K184" t="str">
            <v>4015/4016</v>
          </cell>
          <cell r="L184" t="str">
            <v>YORK</v>
          </cell>
          <cell r="M184">
            <v>1.2743055558530614E-2</v>
          </cell>
          <cell r="N184">
            <v>18.350000004284084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https://search-rtdc-monitor-bjffxe2xuh6vdkpspy63sjmuny.us-east-1.es.amazonaws.com/_plugin/kibana/#/discover/Steve-Slow-Train-Analysis-(2080s-and-2083s)?_g=(refreshInterval:(display:Off,section:0,value:0),time:(from:'2016-08-05 11:14:23-0600',mode:absolute,to:'2016-08-05 13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4" t="str">
            <v>N</v>
          </cell>
          <cell r="X184">
            <v>1</v>
          </cell>
          <cell r="Y184">
            <v>0.1149</v>
          </cell>
          <cell r="Z184">
            <v>5.8956</v>
          </cell>
          <cell r="AA184">
            <v>5.7806999999999995</v>
          </cell>
          <cell r="AB184" t="e">
            <v>#N/A</v>
          </cell>
          <cell r="AC184" t="e">
            <v>#N/A</v>
          </cell>
          <cell r="AD184" t="str">
            <v>0819-05</v>
          </cell>
          <cell r="AE184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5">
          <cell r="A185" t="str">
            <v>820-05</v>
          </cell>
          <cell r="B185">
            <v>4015</v>
          </cell>
          <cell r="C185" t="str">
            <v>DE.1.0.7.0</v>
          </cell>
          <cell r="D185" t="str">
            <v>300:58640</v>
          </cell>
          <cell r="E185">
            <v>42587.524756944447</v>
          </cell>
          <cell r="F185">
            <v>42587.52542824074</v>
          </cell>
          <cell r="G185">
            <v>0</v>
          </cell>
          <cell r="H185" t="str">
            <v>204:797</v>
          </cell>
          <cell r="I185">
            <v>42587.537465277775</v>
          </cell>
          <cell r="J185">
            <v>0</v>
          </cell>
          <cell r="K185" t="str">
            <v>4015/4016</v>
          </cell>
          <cell r="L185" t="str">
            <v>YORK</v>
          </cell>
          <cell r="M185">
            <v>1.2037037035042886E-2</v>
          </cell>
          <cell r="N185">
            <v>17.333333330461755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https://search-rtdc-monitor-bjffxe2xuh6vdkpspy63sjmuny.us-east-1.es.amazonaws.com/_plugin/kibana/#/discover/Steve-Slow-Train-Analysis-(2080s-and-2083s)?_g=(refreshInterval:(display:Off,section:0,value:0),time:(from:'2016-08-05 11:35:39-0600',mode:absolute,to:'2016-08-05 13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5" t="str">
            <v>N</v>
          </cell>
          <cell r="X185">
            <v>1</v>
          </cell>
          <cell r="Y185">
            <v>5.8639999999999999</v>
          </cell>
          <cell r="Z185">
            <v>7.9699999999999993E-2</v>
          </cell>
          <cell r="AA185">
            <v>5.7843</v>
          </cell>
          <cell r="AB185" t="e">
            <v>#N/A</v>
          </cell>
          <cell r="AC185" t="e">
            <v>#N/A</v>
          </cell>
          <cell r="AD185" t="str">
            <v>0820-05</v>
          </cell>
          <cell r="AE18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6">
          <cell r="A186" t="str">
            <v>821-05</v>
          </cell>
          <cell r="B186">
            <v>4016</v>
          </cell>
          <cell r="C186" t="str">
            <v>DE.1.0.7.0</v>
          </cell>
          <cell r="D186" t="str">
            <v>204:1079</v>
          </cell>
          <cell r="E186">
            <v>42587.546909722223</v>
          </cell>
          <cell r="F186">
            <v>42587.547951388886</v>
          </cell>
          <cell r="G186">
            <v>1</v>
          </cell>
          <cell r="H186" t="str">
            <v>300:58916</v>
          </cell>
          <cell r="I186">
            <v>42587.567164351851</v>
          </cell>
          <cell r="J186">
            <v>1</v>
          </cell>
          <cell r="K186" t="str">
            <v>4015/4016</v>
          </cell>
          <cell r="L186" t="str">
            <v>STAMBAUGH</v>
          </cell>
          <cell r="M186">
            <v>1.9212962964957114E-2</v>
          </cell>
          <cell r="N186">
            <v>27.666666669538245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https://search-rtdc-monitor-bjffxe2xuh6vdkpspy63sjmuny.us-east-1.es.amazonaws.com/_plugin/kibana/#/discover/Steve-Slow-Train-Analysis-(2080s-and-2083s)?_g=(refreshInterval:(display:Off,section:0,value:0),time:(from:'2016-08-05 12:07:33-0600',mode:absolute,to:'2016-08-05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6" t="str">
            <v>N</v>
          </cell>
          <cell r="X186">
            <v>1</v>
          </cell>
          <cell r="Y186">
            <v>0.1079</v>
          </cell>
          <cell r="Z186">
            <v>5.8916000000000004</v>
          </cell>
          <cell r="AA186">
            <v>5.7837000000000005</v>
          </cell>
          <cell r="AB186" t="e">
            <v>#N/A</v>
          </cell>
          <cell r="AC186" t="e">
            <v>#N/A</v>
          </cell>
          <cell r="AD186" t="str">
            <v>0821-05</v>
          </cell>
          <cell r="AE18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7">
          <cell r="A187" t="str">
            <v>822-05</v>
          </cell>
          <cell r="B187">
            <v>4015</v>
          </cell>
          <cell r="C187" t="str">
            <v>DE.1.0.7.0</v>
          </cell>
          <cell r="D187" t="str">
            <v>300:58598</v>
          </cell>
          <cell r="E187">
            <v>42587.568055555559</v>
          </cell>
          <cell r="F187">
            <v>42587.569016203706</v>
          </cell>
          <cell r="G187">
            <v>1</v>
          </cell>
          <cell r="H187" t="str">
            <v>204:699</v>
          </cell>
          <cell r="I187">
            <v>42587.581956018519</v>
          </cell>
          <cell r="J187">
            <v>0</v>
          </cell>
          <cell r="K187" t="str">
            <v>4015/4016</v>
          </cell>
          <cell r="L187" t="str">
            <v>STAMBAUGH</v>
          </cell>
          <cell r="M187">
            <v>1.2939814812853001E-2</v>
          </cell>
          <cell r="N187">
            <v>18.633333330508322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https://search-rtdc-monitor-bjffxe2xuh6vdkpspy63sjmuny.us-east-1.es.amazonaws.com/_plugin/kibana/#/discover/Steve-Slow-Train-Analysis-(2080s-and-2083s)?_g=(refreshInterval:(display:Off,section:0,value:0),time:(from:'2016-08-05 12:38:00-0600',mode:absolute,to:'2016-08-05 14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7" t="str">
            <v>N</v>
          </cell>
          <cell r="X187">
            <v>1</v>
          </cell>
          <cell r="Y187">
            <v>5.8597999999999999</v>
          </cell>
          <cell r="Z187">
            <v>6.9900000000000004E-2</v>
          </cell>
          <cell r="AA187">
            <v>5.7899000000000003</v>
          </cell>
          <cell r="AB187" t="e">
            <v>#N/A</v>
          </cell>
          <cell r="AC187" t="e">
            <v>#N/A</v>
          </cell>
          <cell r="AD187" t="str">
            <v>0822-05</v>
          </cell>
          <cell r="AE18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88">
          <cell r="A188" t="str">
            <v>823-05</v>
          </cell>
          <cell r="B188">
            <v>4016</v>
          </cell>
          <cell r="C188" t="str">
            <v>DE.1.0.7.0</v>
          </cell>
          <cell r="D188" t="str">
            <v>204:974</v>
          </cell>
          <cell r="E188">
            <v>42587.583368055559</v>
          </cell>
          <cell r="F188">
            <v>42587.58425925926</v>
          </cell>
          <cell r="G188">
            <v>1</v>
          </cell>
          <cell r="H188" t="str">
            <v>300:58877</v>
          </cell>
          <cell r="I188">
            <v>42587.608923611115</v>
          </cell>
          <cell r="J188">
            <v>0</v>
          </cell>
          <cell r="K188" t="str">
            <v>4015/4016</v>
          </cell>
          <cell r="L188" t="str">
            <v>STAMBAUGH</v>
          </cell>
          <cell r="M188">
            <v>2.4664351854880806E-2</v>
          </cell>
          <cell r="N188">
            <v>35.516666671028361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https://search-rtdc-monitor-bjffxe2xuh6vdkpspy63sjmuny.us-east-1.es.amazonaws.com/_plugin/kibana/#/discover/Steve-Slow-Train-Analysis-(2080s-and-2083s)?_g=(refreshInterval:(display:Off,section:0,value:0),time:(from:'2016-08-05 13:00:03-0600',mode:absolute,to:'2016-08-05 15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8" t="str">
            <v>N</v>
          </cell>
          <cell r="X188">
            <v>1</v>
          </cell>
          <cell r="Y188">
            <v>9.74E-2</v>
          </cell>
          <cell r="Z188">
            <v>5.8876999999999997</v>
          </cell>
          <cell r="AA188">
            <v>5.7902999999999993</v>
          </cell>
          <cell r="AB188" t="e">
            <v>#N/A</v>
          </cell>
          <cell r="AC188" t="e">
            <v>#N/A</v>
          </cell>
          <cell r="AD188" t="str">
            <v>0823-05</v>
          </cell>
          <cell r="AE18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89">
          <cell r="A189" t="str">
            <v>824-05</v>
          </cell>
          <cell r="B189">
            <v>4015</v>
          </cell>
          <cell r="C189" t="str">
            <v>DE.1.0.7.0</v>
          </cell>
          <cell r="D189" t="str">
            <v>300:58562</v>
          </cell>
          <cell r="E189">
            <v>42587.609768518516</v>
          </cell>
          <cell r="F189">
            <v>42587.610497685186</v>
          </cell>
          <cell r="G189">
            <v>1</v>
          </cell>
          <cell r="H189" t="str">
            <v>204:701</v>
          </cell>
          <cell r="I189">
            <v>42587.624444444446</v>
          </cell>
          <cell r="J189">
            <v>0</v>
          </cell>
          <cell r="K189" t="str">
            <v>4015/4016</v>
          </cell>
          <cell r="L189" t="str">
            <v>STAMBAUGH</v>
          </cell>
          <cell r="M189">
            <v>1.3946759259852115E-2</v>
          </cell>
          <cell r="N189">
            <v>20.083333334187046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https://search-rtdc-monitor-bjffxe2xuh6vdkpspy63sjmuny.us-east-1.es.amazonaws.com/_plugin/kibana/#/discover/Steve-Slow-Train-Analysis-(2080s-and-2083s)?_g=(refreshInterval:(display:Off,section:0,value:0),time:(from:'2016-08-05 13:38:04-0600',mode:absolute,to:'2016-08-05 15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9" t="str">
            <v>N</v>
          </cell>
          <cell r="X189">
            <v>1</v>
          </cell>
          <cell r="Y189">
            <v>5.8562000000000003</v>
          </cell>
          <cell r="Z189">
            <v>7.0099999999999996E-2</v>
          </cell>
          <cell r="AA189">
            <v>5.7861000000000002</v>
          </cell>
          <cell r="AB189" t="e">
            <v>#N/A</v>
          </cell>
          <cell r="AC189" t="e">
            <v>#N/A</v>
          </cell>
          <cell r="AD189" t="str">
            <v>0824-05</v>
          </cell>
          <cell r="AE18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0">
          <cell r="A190" t="str">
            <v>825-05</v>
          </cell>
          <cell r="B190">
            <v>4016</v>
          </cell>
          <cell r="C190" t="str">
            <v>DE.1.0.7.0</v>
          </cell>
          <cell r="D190" t="str">
            <v>204:978</v>
          </cell>
          <cell r="E190">
            <v>42587.635717592595</v>
          </cell>
          <cell r="F190">
            <v>42587.636504629627</v>
          </cell>
          <cell r="G190">
            <v>1</v>
          </cell>
          <cell r="H190" t="str">
            <v>300:58903</v>
          </cell>
          <cell r="I190">
            <v>42587.650127314817</v>
          </cell>
          <cell r="J190">
            <v>0</v>
          </cell>
          <cell r="K190" t="str">
            <v>4015/4016</v>
          </cell>
          <cell r="L190" t="str">
            <v>STAMBAUGH</v>
          </cell>
          <cell r="M190">
            <v>1.3622685190057382E-2</v>
          </cell>
          <cell r="N190">
            <v>19.61666667368263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https://search-rtdc-monitor-bjffxe2xuh6vdkpspy63sjmuny.us-east-1.es.amazonaws.com/_plugin/kibana/#/discover/Steve-Slow-Train-Analysis-(2080s-and-2083s)?_g=(refreshInterval:(display:Off,section:0,value:0),time:(from:'2016-08-05 14:15:26-0600',mode:absolute,to:'2016-08-05 16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0" t="str">
            <v>N</v>
          </cell>
          <cell r="X190">
            <v>1</v>
          </cell>
          <cell r="Y190">
            <v>9.7799999999999998E-2</v>
          </cell>
          <cell r="Z190">
            <v>5.8902999999999999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0825-05</v>
          </cell>
          <cell r="AE19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1">
          <cell r="A191" t="str">
            <v>826-05</v>
          </cell>
          <cell r="B191">
            <v>4015</v>
          </cell>
          <cell r="C191" t="str">
            <v>DE.1.0.7.0</v>
          </cell>
          <cell r="D191" t="str">
            <v>300:58579</v>
          </cell>
          <cell r="E191">
            <v>42587.650937500002</v>
          </cell>
          <cell r="F191">
            <v>42587.65185185185</v>
          </cell>
          <cell r="G191">
            <v>1</v>
          </cell>
          <cell r="H191" t="str">
            <v>204:680</v>
          </cell>
          <cell r="I191">
            <v>42587.663553240738</v>
          </cell>
          <cell r="J191">
            <v>0</v>
          </cell>
          <cell r="K191" t="str">
            <v>4015/4016</v>
          </cell>
          <cell r="L191" t="str">
            <v>STAMBAUGH</v>
          </cell>
          <cell r="M191">
            <v>1.17013888884685E-2</v>
          </cell>
          <cell r="N191">
            <v>16.84999999939464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https://search-rtdc-monitor-bjffxe2xuh6vdkpspy63sjmuny.us-east-1.es.amazonaws.com/_plugin/kibana/#/discover/Steve-Slow-Train-Analysis-(2080s-and-2083s)?_g=(refreshInterval:(display:Off,section:0,value:0),time:(from:'2016-08-05 14:37:21-0600',mode:absolute,to:'2016-08-05 16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1" t="str">
            <v>N</v>
          </cell>
          <cell r="X191">
            <v>1</v>
          </cell>
          <cell r="Y191">
            <v>5.8578999999999999</v>
          </cell>
          <cell r="Z191">
            <v>6.8000000000000005E-2</v>
          </cell>
          <cell r="AA191">
            <v>5.7899000000000003</v>
          </cell>
          <cell r="AB191" t="e">
            <v>#N/A</v>
          </cell>
          <cell r="AC191" t="e">
            <v>#N/A</v>
          </cell>
          <cell r="AD191" t="str">
            <v>0826-05</v>
          </cell>
          <cell r="AE191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2">
          <cell r="A192" t="str">
            <v>827-05</v>
          </cell>
          <cell r="B192">
            <v>4018</v>
          </cell>
          <cell r="C192" t="str">
            <v>DE.1.0.7.0</v>
          </cell>
          <cell r="D192" t="str">
            <v>204:904</v>
          </cell>
          <cell r="E192">
            <v>42587.648263888892</v>
          </cell>
          <cell r="F192">
            <v>42587.649131944447</v>
          </cell>
          <cell r="G192">
            <v>1</v>
          </cell>
          <cell r="H192" t="str">
            <v>300:58920</v>
          </cell>
          <cell r="I192">
            <v>42587.671180555553</v>
          </cell>
          <cell r="J192">
            <v>0</v>
          </cell>
          <cell r="K192" t="str">
            <v>4017/4018</v>
          </cell>
          <cell r="L192" t="str">
            <v>NEWELL</v>
          </cell>
          <cell r="M192">
            <v>2.2048611106583849E-2</v>
          </cell>
          <cell r="N192">
            <v>31.749999993480742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https://search-rtdc-monitor-bjffxe2xuh6vdkpspy63sjmuny.us-east-1.es.amazonaws.com/_plugin/kibana/#/discover/Steve-Slow-Train-Analysis-(2080s-and-2083s)?_g=(refreshInterval:(display:Off,section:0,value:0),time:(from:'2016-08-05 14:33:30-0600',mode:absolute,to:'2016-08-05 17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2" t="str">
            <v>N</v>
          </cell>
          <cell r="X192">
            <v>1</v>
          </cell>
          <cell r="Y192">
            <v>9.0399999999999994E-2</v>
          </cell>
          <cell r="Z192">
            <v>5.8920000000000003</v>
          </cell>
          <cell r="AA192">
            <v>5.8016000000000005</v>
          </cell>
          <cell r="AB192" t="e">
            <v>#N/A</v>
          </cell>
          <cell r="AC192" t="e">
            <v>#N/A</v>
          </cell>
          <cell r="AD192" t="str">
            <v>0827-05</v>
          </cell>
          <cell r="AE192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93">
          <cell r="A193" t="str">
            <v>828-05</v>
          </cell>
          <cell r="B193">
            <v>4017</v>
          </cell>
          <cell r="C193" t="str">
            <v>DE.1.0.7.0</v>
          </cell>
          <cell r="D193" t="str">
            <v>300:58598</v>
          </cell>
          <cell r="E193">
            <v>42587.672013888892</v>
          </cell>
          <cell r="F193">
            <v>42587.67328703704</v>
          </cell>
          <cell r="G193">
            <v>1</v>
          </cell>
          <cell r="H193" t="str">
            <v>204:643</v>
          </cell>
          <cell r="I193">
            <v>42587.684432870374</v>
          </cell>
          <cell r="J193">
            <v>0</v>
          </cell>
          <cell r="K193" t="str">
            <v>4017/4018</v>
          </cell>
          <cell r="L193" t="str">
            <v>NEWELL</v>
          </cell>
          <cell r="M193">
            <v>1.1145833334012423E-2</v>
          </cell>
          <cell r="N193">
            <v>16.050000000977889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https://search-rtdc-monitor-bjffxe2xuh6vdkpspy63sjmuny.us-east-1.es.amazonaws.com/_plugin/kibana/#/discover/Steve-Slow-Train-Analysis-(2080s-and-2083s)?_g=(refreshInterval:(display:Off,section:0,value:0),time:(from:'2016-08-05 15:07:42-0600',mode:absolute,to:'2016-08-05 17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3" t="str">
            <v>N</v>
          </cell>
          <cell r="X193">
            <v>1</v>
          </cell>
          <cell r="Y193">
            <v>5.8597999999999999</v>
          </cell>
          <cell r="Z193">
            <v>6.4299999999999996E-2</v>
          </cell>
          <cell r="AA193">
            <v>5.7954999999999997</v>
          </cell>
          <cell r="AB193" t="e">
            <v>#N/A</v>
          </cell>
          <cell r="AC193" t="e">
            <v>#N/A</v>
          </cell>
          <cell r="AD193" t="str">
            <v>0828-05</v>
          </cell>
          <cell r="AE193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94">
          <cell r="A194" t="str">
            <v>829-05</v>
          </cell>
          <cell r="B194">
            <v>4016</v>
          </cell>
          <cell r="C194" t="str">
            <v>DE.1.0.7.0</v>
          </cell>
          <cell r="D194" t="str">
            <v>204:971</v>
          </cell>
          <cell r="E194">
            <v>42587.675266203703</v>
          </cell>
          <cell r="F194">
            <v>42587.676111111112</v>
          </cell>
          <cell r="G194">
            <v>1</v>
          </cell>
          <cell r="H194" t="str">
            <v>300:58850</v>
          </cell>
          <cell r="I194">
            <v>42587.691307870373</v>
          </cell>
          <cell r="J194">
            <v>0</v>
          </cell>
          <cell r="K194" t="str">
            <v>4015/4016</v>
          </cell>
          <cell r="L194" t="str">
            <v>STAMBAUGH</v>
          </cell>
          <cell r="M194">
            <v>1.5196759261016268E-2</v>
          </cell>
          <cell r="N194">
            <v>21.883333335863426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https://search-rtdc-monitor-bjffxe2xuh6vdkpspy63sjmuny.us-east-1.es.amazonaws.com/_plugin/kibana/#/discover/Steve-Slow-Train-Analysis-(2080s-and-2083s)?_g=(refreshInterval:(display:Off,section:0,value:0),time:(from:'2016-08-05 15:12:23-0600',mode:absolute,to:'2016-08-05 17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4" t="str">
            <v>N</v>
          </cell>
          <cell r="X194">
            <v>1</v>
          </cell>
          <cell r="Y194">
            <v>9.7100000000000006E-2</v>
          </cell>
          <cell r="Z194">
            <v>5.8849999999999998</v>
          </cell>
          <cell r="AA194">
            <v>5.7878999999999996</v>
          </cell>
          <cell r="AB194" t="e">
            <v>#N/A</v>
          </cell>
          <cell r="AC194" t="e">
            <v>#N/A</v>
          </cell>
          <cell r="AD194" t="str">
            <v>0829-05</v>
          </cell>
          <cell r="AE194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5">
          <cell r="A195" t="str">
            <v>830-05</v>
          </cell>
          <cell r="B195">
            <v>4015</v>
          </cell>
          <cell r="C195" t="str">
            <v>DE.1.0.7.0</v>
          </cell>
          <cell r="D195" t="str">
            <v>300:58536</v>
          </cell>
          <cell r="E195">
            <v>42587.69259259259</v>
          </cell>
          <cell r="F195">
            <v>42587.693576388891</v>
          </cell>
          <cell r="G195">
            <v>1</v>
          </cell>
          <cell r="H195" t="str">
            <v>204:719</v>
          </cell>
          <cell r="I195">
            <v>42587.70689814815</v>
          </cell>
          <cell r="J195">
            <v>1</v>
          </cell>
          <cell r="K195" t="str">
            <v>4015/4016</v>
          </cell>
          <cell r="L195" t="str">
            <v>STAMBAUGH</v>
          </cell>
          <cell r="M195">
            <v>1.3321759259270038E-2</v>
          </cell>
          <cell r="N195">
            <v>19.183333333348855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https://search-rtdc-monitor-bjffxe2xuh6vdkpspy63sjmuny.us-east-1.es.amazonaws.com/_plugin/kibana/#/discover/Steve-Slow-Train-Analysis-(2080s-and-2083s)?_g=(refreshInterval:(display:Off,section:0,value:0),time:(from:'2016-08-05 15:37:20-0600',mode:absolute,to:'2016-08-05 17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5" t="str">
            <v>N</v>
          </cell>
          <cell r="X195">
            <v>1</v>
          </cell>
          <cell r="Y195">
            <v>5.8536000000000001</v>
          </cell>
          <cell r="Z195">
            <v>7.1900000000000006E-2</v>
          </cell>
          <cell r="AA195">
            <v>5.7816999999999998</v>
          </cell>
          <cell r="AB195" t="e">
            <v>#N/A</v>
          </cell>
          <cell r="AC195" t="e">
            <v>#N/A</v>
          </cell>
          <cell r="AD195" t="str">
            <v>0830-05</v>
          </cell>
          <cell r="AE19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196">
          <cell r="A196" t="str">
            <v>831-05</v>
          </cell>
          <cell r="B196">
            <v>4018</v>
          </cell>
          <cell r="C196" t="str">
            <v>DE.1.0.7.0</v>
          </cell>
          <cell r="D196" t="str">
            <v>204:925</v>
          </cell>
          <cell r="E196">
            <v>42587.687592592592</v>
          </cell>
          <cell r="F196">
            <v>42587.689363425925</v>
          </cell>
          <cell r="G196">
            <v>2</v>
          </cell>
          <cell r="H196" t="str">
            <v>300:58971</v>
          </cell>
          <cell r="I196">
            <v>42587.712569444448</v>
          </cell>
          <cell r="J196">
            <v>0</v>
          </cell>
          <cell r="K196" t="str">
            <v>4017/4018</v>
          </cell>
          <cell r="L196" t="str">
            <v>NEWELL</v>
          </cell>
          <cell r="M196">
            <v>2.3206018522614613E-2</v>
          </cell>
          <cell r="N196">
            <v>33.416666672565043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https://search-rtdc-monitor-bjffxe2xuh6vdkpspy63sjmuny.us-east-1.es.amazonaws.com/_plugin/kibana/#/discover/Steve-Slow-Train-Analysis-(2080s-and-2083s)?_g=(refreshInterval:(display:Off,section:0,value:0),time:(from:'2016-08-05 15:30:08-0600',mode:absolute,to:'2016-08-05 18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6" t="str">
            <v>N</v>
          </cell>
          <cell r="X196">
            <v>1</v>
          </cell>
          <cell r="Y196">
            <v>9.2499999999999999E-2</v>
          </cell>
          <cell r="Z196">
            <v>5.8971</v>
          </cell>
          <cell r="AA196">
            <v>5.8045999999999998</v>
          </cell>
          <cell r="AB196" t="e">
            <v>#N/A</v>
          </cell>
          <cell r="AC196" t="e">
            <v>#N/A</v>
          </cell>
          <cell r="AD196" t="str">
            <v>0831-05</v>
          </cell>
          <cell r="AE196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197">
          <cell r="A197" t="str">
            <v>832-05</v>
          </cell>
          <cell r="B197">
            <v>4017</v>
          </cell>
          <cell r="C197" t="str">
            <v>DE.1.0.7.0</v>
          </cell>
          <cell r="D197" t="str">
            <v>300:58651</v>
          </cell>
          <cell r="E197">
            <v>42587.713506944441</v>
          </cell>
          <cell r="F197">
            <v>42587.714513888888</v>
          </cell>
          <cell r="G197">
            <v>1</v>
          </cell>
          <cell r="H197" t="str">
            <v>204:652</v>
          </cell>
          <cell r="I197">
            <v>42587.725891203707</v>
          </cell>
          <cell r="J197">
            <v>1</v>
          </cell>
          <cell r="K197" t="str">
            <v>4017/4018</v>
          </cell>
          <cell r="L197" t="str">
            <v>NEWELL</v>
          </cell>
          <cell r="M197">
            <v>1.1377314818673767E-2</v>
          </cell>
          <cell r="N197">
            <v>16.383333338890225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https://search-rtdc-monitor-bjffxe2xuh6vdkpspy63sjmuny.us-east-1.es.amazonaws.com/_plugin/kibana/#/discover/Steve-Slow-Train-Analysis-(2080s-and-2083s)?_g=(refreshInterval:(display:Off,section:0,value:0),time:(from:'2016-08-05 16:07:27-0600',mode:absolute,to:'2016-08-05 18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97" t="str">
            <v>N</v>
          </cell>
          <cell r="X197">
            <v>1</v>
          </cell>
          <cell r="Y197">
            <v>5.8651</v>
          </cell>
          <cell r="Z197">
            <v>6.5199999999999994E-2</v>
          </cell>
          <cell r="AA197">
            <v>5.7999000000000001</v>
          </cell>
          <cell r="AB197" t="e">
            <v>#N/A</v>
          </cell>
          <cell r="AC197" t="e">
            <v>#N/A</v>
          </cell>
          <cell r="AD197" t="str">
            <v>0832-05</v>
          </cell>
          <cell r="AE197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198">
          <cell r="A198" t="str">
            <v>833-05</v>
          </cell>
          <cell r="B198">
            <v>4016</v>
          </cell>
          <cell r="C198" t="str">
            <v>DE.1.0.7.0</v>
          </cell>
          <cell r="D198" t="str">
            <v>204:1009</v>
          </cell>
          <cell r="E198">
            <v>42587.708229166667</v>
          </cell>
          <cell r="F198">
            <v>42587.70888888889</v>
          </cell>
          <cell r="G198">
            <v>0</v>
          </cell>
          <cell r="H198" t="str">
            <v>300:58884</v>
          </cell>
          <cell r="I198">
            <v>42587.732905092591</v>
          </cell>
          <cell r="J198">
            <v>0</v>
          </cell>
          <cell r="K198" t="str">
            <v>4015/4016</v>
          </cell>
          <cell r="L198" t="str">
            <v>STAMBAUGH</v>
          </cell>
          <cell r="M198">
            <v>2.4016203700739425E-2</v>
          </cell>
          <cell r="N198">
            <v>34.583333329064772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https://search-rtdc-monitor-bjffxe2xuh6vdkpspy63sjmuny.us-east-1.es.amazonaws.com/_plugin/kibana/#/discover/Steve-Slow-Train-Analysis-(2080s-and-2083s)?_g=(refreshInterval:(display:Off,section:0,value:0),time:(from:'2016-08-05 15:59:51-0600',mode:absolute,to:'2016-08-05 18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8" t="str">
            <v>N</v>
          </cell>
          <cell r="X198">
            <v>1</v>
          </cell>
          <cell r="Y198">
            <v>0.1009</v>
          </cell>
          <cell r="Z198">
            <v>5.8883999999999999</v>
          </cell>
          <cell r="AA198">
            <v>5.7874999999999996</v>
          </cell>
          <cell r="AB198" t="e">
            <v>#N/A</v>
          </cell>
          <cell r="AC198" t="e">
            <v>#N/A</v>
          </cell>
          <cell r="AD198" t="str">
            <v>0833-05</v>
          </cell>
          <cell r="AE19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199">
          <cell r="A199" t="str">
            <v>834-05</v>
          </cell>
          <cell r="B199">
            <v>4015</v>
          </cell>
          <cell r="C199" t="str">
            <v>DE.1.0.7.0</v>
          </cell>
          <cell r="D199" t="str">
            <v>300:58562</v>
          </cell>
          <cell r="E199">
            <v>42587.734039351853</v>
          </cell>
          <cell r="F199">
            <v>42587.734826388885</v>
          </cell>
          <cell r="G199">
            <v>1</v>
          </cell>
          <cell r="H199" t="str">
            <v>204:762</v>
          </cell>
          <cell r="I199">
            <v>42587.748217592591</v>
          </cell>
          <cell r="J199">
            <v>1</v>
          </cell>
          <cell r="K199" t="str">
            <v>4015/4016</v>
          </cell>
          <cell r="L199" t="str">
            <v>STAMBAUGH</v>
          </cell>
          <cell r="M199">
            <v>1.3391203705396038E-2</v>
          </cell>
          <cell r="N199">
            <v>19.283333335770294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https://search-rtdc-monitor-bjffxe2xuh6vdkpspy63sjmuny.us-east-1.es.amazonaws.com/_plugin/kibana/#/discover/Steve-Slow-Train-Analysis-(2080s-and-2083s)?_g=(refreshInterval:(display:Off,section:0,value:0),time:(from:'2016-08-05 16:37:01-0600',mode:absolute,to:'2016-08-05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9" t="str">
            <v>N</v>
          </cell>
          <cell r="X199">
            <v>1</v>
          </cell>
          <cell r="Y199">
            <v>5.8562000000000003</v>
          </cell>
          <cell r="Z199">
            <v>7.6200000000000004E-2</v>
          </cell>
          <cell r="AA199">
            <v>5.78</v>
          </cell>
          <cell r="AB199" t="e">
            <v>#N/A</v>
          </cell>
          <cell r="AC199" t="e">
            <v>#N/A</v>
          </cell>
          <cell r="AD199" t="str">
            <v>0834-05</v>
          </cell>
          <cell r="AE19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0">
          <cell r="A200" t="str">
            <v>835-05</v>
          </cell>
          <cell r="B200">
            <v>4018</v>
          </cell>
          <cell r="C200" t="str">
            <v>DE.1.0.7.0</v>
          </cell>
          <cell r="D200" t="str">
            <v>204:930</v>
          </cell>
          <cell r="E200">
            <v>42587.72724537037</v>
          </cell>
          <cell r="F200">
            <v>42587.728217592594</v>
          </cell>
          <cell r="G200">
            <v>1</v>
          </cell>
          <cell r="H200" t="str">
            <v>300:58984</v>
          </cell>
          <cell r="I200">
            <v>42587.753703703704</v>
          </cell>
          <cell r="J200">
            <v>0</v>
          </cell>
          <cell r="K200" t="str">
            <v>4017/4018</v>
          </cell>
          <cell r="L200" t="str">
            <v>NEWELL</v>
          </cell>
          <cell r="M200">
            <v>2.548611110978527E-2</v>
          </cell>
          <cell r="N200">
            <v>36.699999998090789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https://search-rtdc-monitor-bjffxe2xuh6vdkpspy63sjmuny.us-east-1.es.amazonaws.com/_plugin/kibana/#/discover/Steve-Slow-Train-Analysis-(2080s-and-2083s)?_g=(refreshInterval:(display:Off,section:0,value:0),time:(from:'2016-08-05 16:27:14-0600',mode:absolute,to:'2016-08-05 19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0" t="str">
            <v>N</v>
          </cell>
          <cell r="X200">
            <v>1</v>
          </cell>
          <cell r="Y200">
            <v>9.2999999999999999E-2</v>
          </cell>
          <cell r="Z200">
            <v>5.8983999999999996</v>
          </cell>
          <cell r="AA200">
            <v>5.8053999999999997</v>
          </cell>
          <cell r="AB200" t="e">
            <v>#N/A</v>
          </cell>
          <cell r="AC200" t="e">
            <v>#N/A</v>
          </cell>
          <cell r="AD200" t="str">
            <v>0835-05</v>
          </cell>
          <cell r="AE200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01">
          <cell r="A201" t="str">
            <v>836-05</v>
          </cell>
          <cell r="B201">
            <v>4017</v>
          </cell>
          <cell r="C201" t="str">
            <v>DE.1.0.7.0</v>
          </cell>
          <cell r="D201" t="str">
            <v>300:58662</v>
          </cell>
          <cell r="E201">
            <v>42587.754606481481</v>
          </cell>
          <cell r="F201">
            <v>42587.755682870367</v>
          </cell>
          <cell r="G201">
            <v>1</v>
          </cell>
          <cell r="H201" t="str">
            <v>204:633</v>
          </cell>
          <cell r="I201">
            <v>42587.767488425925</v>
          </cell>
          <cell r="J201">
            <v>1</v>
          </cell>
          <cell r="K201" t="str">
            <v>4017/4018</v>
          </cell>
          <cell r="L201" t="str">
            <v>NEWELL</v>
          </cell>
          <cell r="M201">
            <v>1.1805555557657499E-2</v>
          </cell>
          <cell r="N201">
            <v>17.000000003026798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https://search-rtdc-monitor-bjffxe2xuh6vdkpspy63sjmuny.us-east-1.es.amazonaws.com/_plugin/kibana/#/discover/Steve-Slow-Train-Analysis-(2080s-and-2083s)?_g=(refreshInterval:(display:Off,section:0,value:0),time:(from:'2016-08-05 17:06:38-0600',mode:absolute,to:'2016-08-05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1" t="str">
            <v>N</v>
          </cell>
          <cell r="X201">
            <v>1</v>
          </cell>
          <cell r="Y201">
            <v>5.8662000000000001</v>
          </cell>
          <cell r="Z201">
            <v>6.3299999999999995E-2</v>
          </cell>
          <cell r="AA201">
            <v>5.8029000000000002</v>
          </cell>
          <cell r="AB201" t="e">
            <v>#N/A</v>
          </cell>
          <cell r="AC201" t="e">
            <v>#N/A</v>
          </cell>
          <cell r="AD201" t="str">
            <v>0836-05</v>
          </cell>
          <cell r="AE201" t="str">
    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    </cell>
        </row>
        <row r="202">
          <cell r="A202" t="str">
            <v>837-05</v>
          </cell>
          <cell r="B202">
            <v>4016</v>
          </cell>
          <cell r="C202" t="str">
            <v>DE.1.0.7.0</v>
          </cell>
          <cell r="D202" t="str">
            <v>204:1053</v>
          </cell>
          <cell r="E202">
            <v>42587.759513888886</v>
          </cell>
          <cell r="F202">
            <v>42587.760266203702</v>
          </cell>
          <cell r="G202">
            <v>1</v>
          </cell>
          <cell r="H202" t="str">
            <v>300:58869</v>
          </cell>
          <cell r="I202">
            <v>42587.774652777778</v>
          </cell>
          <cell r="J202">
            <v>0</v>
          </cell>
          <cell r="K202" t="str">
            <v>4015/4016</v>
          </cell>
          <cell r="L202" t="str">
            <v>STAMBAUGH</v>
          </cell>
          <cell r="M202">
            <v>1.4386574075615499E-2</v>
          </cell>
          <cell r="N202">
            <v>20.716666668886319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https://search-rtdc-monitor-bjffxe2xuh6vdkpspy63sjmuny.us-east-1.es.amazonaws.com/_plugin/kibana/#/discover/Steve-Slow-Train-Analysis-(2080s-and-2083s)?_g=(refreshInterval:(display:Off,section:0,value:0),time:(from:'2016-08-05 17:13:42-0600',mode:absolute,to:'2016-08-05 19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2" t="str">
            <v>N</v>
          </cell>
          <cell r="X202">
            <v>1</v>
          </cell>
          <cell r="Y202">
            <v>0.1053</v>
          </cell>
          <cell r="Z202">
            <v>5.8868999999999998</v>
          </cell>
          <cell r="AA202">
            <v>5.7816000000000001</v>
          </cell>
          <cell r="AB202" t="e">
            <v>#N/A</v>
          </cell>
          <cell r="AC202" t="e">
            <v>#N/A</v>
          </cell>
          <cell r="AD202" t="str">
            <v>0837-05</v>
          </cell>
          <cell r="AE202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3">
          <cell r="A203" t="str">
            <v>838-05</v>
          </cell>
          <cell r="B203">
            <v>4015</v>
          </cell>
          <cell r="C203" t="str">
            <v>DE.1.0.7.0</v>
          </cell>
          <cell r="D203" t="str">
            <v>300:58559</v>
          </cell>
          <cell r="E203">
            <v>42587.775520833333</v>
          </cell>
          <cell r="F203">
            <v>42587.776469907411</v>
          </cell>
          <cell r="G203">
            <v>1</v>
          </cell>
          <cell r="H203" t="str">
            <v>204:762</v>
          </cell>
          <cell r="I203">
            <v>42587.789467592593</v>
          </cell>
          <cell r="J203">
            <v>1</v>
          </cell>
          <cell r="K203" t="str">
            <v>4015/4016</v>
          </cell>
          <cell r="L203" t="str">
            <v>STAMBAUGH</v>
          </cell>
          <cell r="M203">
            <v>1.2997685182199348E-2</v>
          </cell>
          <cell r="N203">
            <v>18.716666662367061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https://search-rtdc-monitor-bjffxe2xuh6vdkpspy63sjmuny.us-east-1.es.amazonaws.com/_plugin/kibana/#/discover/Steve-Slow-Train-Analysis-(2080s-and-2083s)?_g=(refreshInterval:(display:Off,section:0,value:0),time:(from:'2016-08-05 17:36:45-0600',mode:absolute,to:'2016-08-05 19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3" t="str">
            <v>N</v>
          </cell>
          <cell r="X203">
            <v>1</v>
          </cell>
          <cell r="Y203">
            <v>5.8559000000000001</v>
          </cell>
          <cell r="Z203">
            <v>7.6200000000000004E-2</v>
          </cell>
          <cell r="AA203">
            <v>5.7797000000000001</v>
          </cell>
          <cell r="AB203" t="e">
            <v>#N/A</v>
          </cell>
          <cell r="AC203" t="e">
            <v>#N/A</v>
          </cell>
          <cell r="AD203" t="str">
            <v>0838-05</v>
          </cell>
          <cell r="AE203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4">
          <cell r="A204" t="str">
            <v>839-05</v>
          </cell>
          <cell r="B204">
            <v>4018</v>
          </cell>
          <cell r="C204" t="str">
            <v>DE.1.0.7.0</v>
          </cell>
          <cell r="D204" t="str">
            <v>204:920</v>
          </cell>
          <cell r="E204">
            <v>42587.770324074074</v>
          </cell>
          <cell r="F204">
            <v>42587.771319444444</v>
          </cell>
          <cell r="G204">
            <v>1</v>
          </cell>
          <cell r="H204" t="str">
            <v>300:58958</v>
          </cell>
          <cell r="I204">
            <v>42587.795092592591</v>
          </cell>
          <cell r="J204">
            <v>0</v>
          </cell>
          <cell r="K204" t="str">
            <v>4017/4018</v>
          </cell>
          <cell r="L204" t="str">
            <v>NEWELL</v>
          </cell>
          <cell r="M204">
            <v>2.3773148146574385E-2</v>
          </cell>
          <cell r="N204">
            <v>34.233333331067115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https://search-rtdc-monitor-bjffxe2xuh6vdkpspy63sjmuny.us-east-1.es.amazonaws.com/_plugin/kibana/#/discover/Steve-Slow-Train-Analysis-(2080s-and-2083s)?_g=(refreshInterval:(display:Off,section:0,value:0),time:(from:'2016-08-05 17:29:16-0600',mode:absolute,to:'2016-08-05 20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04" t="str">
            <v>N</v>
          </cell>
          <cell r="X204">
            <v>1</v>
          </cell>
          <cell r="Y204">
            <v>9.1999999999999998E-2</v>
          </cell>
          <cell r="Z204">
            <v>5.8958000000000004</v>
          </cell>
          <cell r="AA204">
            <v>5.8038000000000007</v>
          </cell>
          <cell r="AB204" t="e">
            <v>#N/A</v>
          </cell>
          <cell r="AC204" t="e">
            <v>#N/A</v>
          </cell>
          <cell r="AD204" t="str">
            <v>0839-05</v>
          </cell>
          <cell r="AE20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05">
          <cell r="A205" t="str">
            <v>840-05</v>
          </cell>
          <cell r="B205">
            <v>4015</v>
          </cell>
          <cell r="C205" t="str">
            <v>DE.1.0.7.0</v>
          </cell>
          <cell r="D205" t="str">
            <v>300:58555</v>
          </cell>
          <cell r="E205">
            <v>42587.817094907405</v>
          </cell>
          <cell r="F205">
            <v>42587.817893518521</v>
          </cell>
          <cell r="G205">
            <v>1</v>
          </cell>
          <cell r="H205" t="str">
            <v>204:694</v>
          </cell>
          <cell r="I205">
            <v>42587.832141203704</v>
          </cell>
          <cell r="J205">
            <v>0</v>
          </cell>
          <cell r="K205" t="str">
            <v>4015/4016</v>
          </cell>
          <cell r="L205" t="str">
            <v>STAMBAUGH</v>
          </cell>
          <cell r="M205">
            <v>1.4247685183363501E-2</v>
          </cell>
          <cell r="N205">
            <v>20.516666664043441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https://search-rtdc-monitor-bjffxe2xuh6vdkpspy63sjmuny.us-east-1.es.amazonaws.com/_plugin/kibana/#/discover/Steve-Slow-Train-Analysis-(2080s-and-2083s)?_g=(refreshInterval:(display:Off,section:0,value:0),time:(from:'2016-08-05 18:36:37-0600',mode:absolute,to:'2016-08-05 20:58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5" t="str">
            <v>N</v>
          </cell>
          <cell r="X205">
            <v>1</v>
          </cell>
          <cell r="Y205">
            <v>5.8555000000000001</v>
          </cell>
          <cell r="Z205">
            <v>6.9400000000000003E-2</v>
          </cell>
          <cell r="AA205">
            <v>5.7861000000000002</v>
          </cell>
          <cell r="AB205" t="e">
            <v>#N/A</v>
          </cell>
          <cell r="AC205" t="e">
            <v>#N/A</v>
          </cell>
          <cell r="AD205" t="str">
            <v>0840-05</v>
          </cell>
          <cell r="AE205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6">
          <cell r="A206" t="str">
            <v>841-05</v>
          </cell>
          <cell r="B206">
            <v>4016</v>
          </cell>
          <cell r="C206" t="str">
            <v>DE.1.0.7.0</v>
          </cell>
          <cell r="D206" t="str">
            <v>204:1049</v>
          </cell>
          <cell r="E206">
            <v>42587.802210648151</v>
          </cell>
          <cell r="F206">
            <v>42587.803067129629</v>
          </cell>
          <cell r="G206">
            <v>1</v>
          </cell>
          <cell r="H206" t="str">
            <v>300:58864</v>
          </cell>
          <cell r="I206">
            <v>42587.816145833334</v>
          </cell>
          <cell r="J206">
            <v>0</v>
          </cell>
          <cell r="K206" t="str">
            <v>4015/4016</v>
          </cell>
          <cell r="L206" t="str">
            <v>STAMBAUGH</v>
          </cell>
          <cell r="M206">
            <v>1.3078703705104999E-2</v>
          </cell>
          <cell r="N206">
            <v>18.833333335351199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https://search-rtdc-monitor-bjffxe2xuh6vdkpspy63sjmuny.us-east-1.es.amazonaws.com/_plugin/kibana/#/discover/Steve-Slow-Train-Analysis-(2080s-and-2083s)?_g=(refreshInterval:(display:Off,section:0,value:0),time:(from:'2016-08-05 18:15:11-0600',mode:absolute,to:'2016-08-05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6" t="str">
            <v>N</v>
          </cell>
          <cell r="X206">
            <v>1</v>
          </cell>
          <cell r="Y206">
            <v>0.10489999999999999</v>
          </cell>
          <cell r="Z206">
            <v>5.8864000000000001</v>
          </cell>
          <cell r="AA206">
            <v>5.7815000000000003</v>
          </cell>
          <cell r="AB206" t="e">
            <v>#N/A</v>
          </cell>
          <cell r="AC206" t="e">
            <v>#N/A</v>
          </cell>
          <cell r="AD206" t="str">
            <v>0841-05</v>
          </cell>
          <cell r="AE206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7">
          <cell r="A207" t="str">
            <v>842-05</v>
          </cell>
          <cell r="B207">
            <v>4015</v>
          </cell>
          <cell r="C207" t="str">
            <v>DE.1.0.7.0</v>
          </cell>
          <cell r="D207" t="str">
            <v>300:58562</v>
          </cell>
          <cell r="E207">
            <v>42587.858796296299</v>
          </cell>
          <cell r="F207">
            <v>42587.859490740739</v>
          </cell>
          <cell r="G207">
            <v>1</v>
          </cell>
          <cell r="H207" t="str">
            <v>204:670</v>
          </cell>
          <cell r="I207">
            <v>42587.872743055559</v>
          </cell>
          <cell r="J207">
            <v>1</v>
          </cell>
          <cell r="K207" t="str">
            <v>4015/4016</v>
          </cell>
          <cell r="L207" t="str">
            <v>STAMBAUGH</v>
          </cell>
          <cell r="M207">
            <v>1.3252314820419997E-2</v>
          </cell>
          <cell r="N207">
            <v>19.083333341404796</v>
          </cell>
          <cell r="S207">
            <v>1</v>
          </cell>
          <cell r="T207" t="str">
            <v>Southbound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https://search-rtdc-monitor-bjffxe2xuh6vdkpspy63sjmuny.us-east-1.es.amazonaws.com/_plugin/kibana/#/discover/Steve-Slow-Train-Analysis-(2080s-and-2083s)?_g=(refreshInterval:(display:Off,section:0,value:0),time:(from:'2016-08-05 19:36:40-0600',mode:absolute,to:'2016-08-05 21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7" t="str">
            <v>N</v>
          </cell>
          <cell r="X207">
            <v>1</v>
          </cell>
          <cell r="Y207">
            <v>5.8562000000000003</v>
          </cell>
          <cell r="Z207">
            <v>6.7000000000000004E-2</v>
          </cell>
          <cell r="AA207">
            <v>5.7892000000000001</v>
          </cell>
          <cell r="AB207" t="e">
            <v>#N/A</v>
          </cell>
          <cell r="AC207" t="e">
            <v>#N/A</v>
          </cell>
          <cell r="AD207" t="str">
            <v>0842-05</v>
          </cell>
          <cell r="AE207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08">
          <cell r="A208" t="str">
            <v>843-05</v>
          </cell>
          <cell r="B208">
            <v>4016</v>
          </cell>
          <cell r="C208" t="str">
            <v>DE.1.0.7.0</v>
          </cell>
          <cell r="D208" t="str">
            <v>204:990</v>
          </cell>
          <cell r="E208">
            <v>42587.846354166664</v>
          </cell>
          <cell r="F208">
            <v>42587.847511574073</v>
          </cell>
          <cell r="G208">
            <v>1</v>
          </cell>
          <cell r="H208" t="str">
            <v>300:58879</v>
          </cell>
          <cell r="I208">
            <v>42587.857928240737</v>
          </cell>
          <cell r="J208">
            <v>0</v>
          </cell>
          <cell r="K208" t="str">
            <v>4015/4016</v>
          </cell>
          <cell r="L208" t="str">
            <v>STAMBAUGH</v>
          </cell>
          <cell r="M208">
            <v>1.0416666664241347E-2</v>
          </cell>
          <cell r="N208">
            <v>14.99999999650754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https://search-rtdc-monitor-bjffxe2xuh6vdkpspy63sjmuny.us-east-1.es.amazonaws.com/_plugin/kibana/#/discover/Steve-Slow-Train-Analysis-(2080s-and-2083s)?_g=(refreshInterval:(display:Off,section:0,value:0),time:(from:'2016-08-05 19:18:45-0600',mode:absolute,to:'2016-08-05 21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N</v>
          </cell>
          <cell r="X208">
            <v>1</v>
          </cell>
          <cell r="Y208">
            <v>9.9000000000000005E-2</v>
          </cell>
          <cell r="Z208">
            <v>5.8879000000000001</v>
          </cell>
          <cell r="AA208">
            <v>5.7888999999999999</v>
          </cell>
          <cell r="AB208" t="e">
            <v>#N/A</v>
          </cell>
          <cell r="AC208" t="e">
            <v>#N/A</v>
          </cell>
          <cell r="AD208" t="str">
            <v>0843-05</v>
          </cell>
          <cell r="AE208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09">
          <cell r="A209" t="str">
            <v>844-05</v>
          </cell>
          <cell r="B209">
            <v>4015</v>
          </cell>
          <cell r="C209" t="str">
            <v>DE.1.0.7.0</v>
          </cell>
          <cell r="D209" t="str">
            <v>300:58641</v>
          </cell>
          <cell r="E209">
            <v>42587.900543981479</v>
          </cell>
          <cell r="F209">
            <v>42587.901504629626</v>
          </cell>
          <cell r="G209">
            <v>1</v>
          </cell>
          <cell r="H209" t="str">
            <v>204:661</v>
          </cell>
          <cell r="I209">
            <v>42587.913425925923</v>
          </cell>
          <cell r="J209">
            <v>1</v>
          </cell>
          <cell r="K209" t="str">
            <v>4015/4016</v>
          </cell>
          <cell r="L209" t="str">
            <v>NEWELL</v>
          </cell>
          <cell r="M209">
            <v>1.1921296296350192E-2</v>
          </cell>
          <cell r="N209">
            <v>17.166666666744277</v>
          </cell>
          <cell r="S209">
            <v>1</v>
          </cell>
          <cell r="T209" t="str">
            <v>Southbound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https://search-rtdc-monitor-bjffxe2xuh6vdkpspy63sjmuny.us-east-1.es.amazonaws.com/_plugin/kibana/#/discover/Steve-Slow-Train-Analysis-(2080s-and-2083s)?_g=(refreshInterval:(display:Off,section:0,value:0),time:(from:'2016-08-05 20:36:47-0600',mode:absolute,to:'2016-08-05 22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9" t="str">
            <v>N</v>
          </cell>
          <cell r="X209">
            <v>1</v>
          </cell>
          <cell r="Y209">
            <v>5.8640999999999996</v>
          </cell>
          <cell r="Z209">
            <v>6.6100000000000006E-2</v>
          </cell>
          <cell r="AA209">
            <v>5.798</v>
          </cell>
          <cell r="AB209" t="e">
            <v>#N/A</v>
          </cell>
          <cell r="AC209" t="e">
            <v>#N/A</v>
          </cell>
          <cell r="AD209" t="str">
            <v>0844-05</v>
          </cell>
          <cell r="AE209" t="str">
    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    </cell>
        </row>
        <row r="210">
          <cell r="A210" t="str">
            <v>845-05</v>
          </cell>
          <cell r="B210">
            <v>4016</v>
          </cell>
          <cell r="C210" t="str">
            <v>DE.1.0.7.0</v>
          </cell>
          <cell r="D210" t="str">
            <v>204:971</v>
          </cell>
          <cell r="E210">
            <v>42587.887766203705</v>
          </cell>
          <cell r="F210">
            <v>42587.888715277775</v>
          </cell>
          <cell r="G210">
            <v>1</v>
          </cell>
          <cell r="H210" t="str">
            <v>300:58958</v>
          </cell>
          <cell r="I210">
            <v>42587.899722222224</v>
          </cell>
          <cell r="J210">
            <v>0</v>
          </cell>
          <cell r="K210" t="str">
            <v>4015/4016</v>
          </cell>
          <cell r="L210" t="str">
            <v>NEWELL</v>
          </cell>
          <cell r="M210">
            <v>1.1006944449036382E-2</v>
          </cell>
          <cell r="N210">
            <v>15.85000000661239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https://search-rtdc-monitor-bjffxe2xuh6vdkpspy63sjmuny.us-east-1.es.amazonaws.com/_plugin/kibana/#/discover/Steve-Slow-Train-Analysis-(2080s-and-2083s)?_g=(refreshInterval:(display:Off,section:0,value:0),time:(from:'2016-08-05 20:18:23-0600',mode:absolute,to:'2016-08-05 22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0" t="str">
            <v>N</v>
          </cell>
          <cell r="X210">
            <v>1</v>
          </cell>
          <cell r="Y210">
            <v>9.7100000000000006E-2</v>
          </cell>
          <cell r="Z210">
            <v>5.8958000000000004</v>
          </cell>
          <cell r="AA210">
            <v>5.7987000000000002</v>
          </cell>
          <cell r="AB210" t="e">
            <v>#N/A</v>
          </cell>
          <cell r="AC210" t="e">
            <v>#N/A</v>
          </cell>
          <cell r="AD210" t="str">
            <v>0845-05</v>
          </cell>
          <cell r="AE210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11">
          <cell r="A211" t="str">
            <v>847-05</v>
          </cell>
          <cell r="B211">
            <v>4016</v>
          </cell>
          <cell r="C211" t="str">
            <v>DE.1.0.7.0</v>
          </cell>
          <cell r="D211" t="str">
            <v>204:950</v>
          </cell>
          <cell r="E211">
            <v>42587.91778935185</v>
          </cell>
          <cell r="F211">
            <v>42587.918715277781</v>
          </cell>
          <cell r="G211">
            <v>1</v>
          </cell>
          <cell r="H211" t="str">
            <v>300:58952</v>
          </cell>
          <cell r="I211">
            <v>42587.941701388889</v>
          </cell>
          <cell r="J211">
            <v>0</v>
          </cell>
          <cell r="K211" t="str">
            <v>4015/4016</v>
          </cell>
          <cell r="L211" t="str">
            <v>NEWELL</v>
          </cell>
          <cell r="M211">
            <v>2.2986111107456964E-2</v>
          </cell>
          <cell r="N211">
            <v>33.099999994738027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https://search-rtdc-monitor-bjffxe2xuh6vdkpspy63sjmuny.us-east-1.es.amazonaws.com/_plugin/kibana/#/discover/Steve-Slow-Train-Analysis-(2080s-and-2083s)?_g=(refreshInterval:(display:Off,section:0,value:0),time:(from:'2016-08-05 21:01:37-0600',mode:absolute,to:'2016-08-05 23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1" t="str">
            <v>N</v>
          </cell>
          <cell r="X211">
            <v>2</v>
          </cell>
          <cell r="Y211">
            <v>9.5000000000000001E-2</v>
          </cell>
          <cell r="Z211">
            <v>5.8952</v>
          </cell>
          <cell r="AA211">
            <v>5.8002000000000002</v>
          </cell>
          <cell r="AB211" t="e">
            <v>#N/A</v>
          </cell>
          <cell r="AC211" t="e">
            <v>#N/A</v>
          </cell>
          <cell r="AD211" t="str">
            <v>0847-05</v>
          </cell>
          <cell r="AE211" t="str">
    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    </cell>
        </row>
        <row r="212">
          <cell r="A212" t="str">
            <v>901-05</v>
          </cell>
          <cell r="B212">
            <v>4018</v>
          </cell>
          <cell r="C212" t="str">
            <v>DE.1.0.7.0</v>
          </cell>
          <cell r="D212" t="str">
            <v>300:27252</v>
          </cell>
          <cell r="E212">
            <v>42587.197592592594</v>
          </cell>
          <cell r="F212">
            <v>42587.201504629629</v>
          </cell>
          <cell r="G212">
            <v>5</v>
          </cell>
          <cell r="H212" t="str">
            <v>300:28188</v>
          </cell>
          <cell r="I212">
            <v>42587.202268518522</v>
          </cell>
          <cell r="J212">
            <v>0</v>
          </cell>
          <cell r="K212" t="str">
            <v>4017/4018</v>
          </cell>
          <cell r="L212" t="str">
            <v>STRICKLAND</v>
          </cell>
          <cell r="M212">
            <v>7.638888928340748E-4</v>
          </cell>
          <cell r="N212">
            <v>1.1000000056810677</v>
          </cell>
          <cell r="S212">
            <v>0</v>
          </cell>
          <cell r="T212" t="str">
            <v>NorthBound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https://search-rtdc-monitor-bjffxe2xuh6vdkpspy63sjmuny.us-east-1.es.amazonaws.com/_plugin/kibana/#/discover/Steve-Slow-Train-Analysis-(2080s-and-2083s)?_g=(refreshInterval:(display:Off,section:0,value:0),time:(from:'2016-08-05 03:44:32-0600',mode:absolute,to:'2016-08-05 05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2" t="str">
            <v>Y</v>
          </cell>
          <cell r="X212">
            <v>54</v>
          </cell>
          <cell r="Y212">
            <v>2.7252000000000001</v>
          </cell>
          <cell r="Z212">
            <v>2.8188</v>
          </cell>
          <cell r="AA212">
            <v>9.3599999999999905E-2</v>
          </cell>
          <cell r="AB212" t="e">
            <v>#N/A</v>
          </cell>
          <cell r="AC212" t="e">
            <v>#N/A</v>
          </cell>
          <cell r="AD212" t="str">
            <v>0901-05</v>
          </cell>
          <cell r="AE212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3">
          <cell r="A213" t="str">
            <v>901-05</v>
          </cell>
          <cell r="B213">
            <v>4018</v>
          </cell>
          <cell r="C213" t="str">
            <v>DE.1.0.7.0</v>
          </cell>
          <cell r="D213" t="str">
            <v>300:39479</v>
          </cell>
          <cell r="E213">
            <v>42587.204988425925</v>
          </cell>
          <cell r="F213">
            <v>42587.205671296295</v>
          </cell>
          <cell r="G213">
            <v>0</v>
          </cell>
          <cell r="H213" t="str">
            <v>300:57743</v>
          </cell>
          <cell r="I213">
            <v>42587.209675925929</v>
          </cell>
          <cell r="J213">
            <v>0</v>
          </cell>
          <cell r="K213" t="str">
            <v>4017/4018</v>
          </cell>
          <cell r="L213" t="str">
            <v>STRICKLAND</v>
          </cell>
          <cell r="M213">
            <v>4.0046296344371513E-3</v>
          </cell>
          <cell r="N213">
            <v>5.7666666735894978</v>
          </cell>
          <cell r="S213">
            <v>0</v>
          </cell>
          <cell r="T213" t="str">
            <v>NorthBound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https://search-rtdc-monitor-bjffxe2xuh6vdkpspy63sjmuny.us-east-1.es.amazonaws.com/_plugin/kibana/#/discover/Steve-Slow-Train-Analysis-(2080s-and-2083s)?_g=(refreshInterval:(display:Off,section:0,value:0),time:(from:'2016-08-05 03:55:11-0600',mode:absolute,to:'2016-08-05 06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3" t="str">
            <v>Y</v>
          </cell>
          <cell r="X213">
            <v>0</v>
          </cell>
          <cell r="Y213">
            <v>3.9479000000000002</v>
          </cell>
          <cell r="Z213">
            <v>5.7743000000000002</v>
          </cell>
          <cell r="AA213">
            <v>1.8264</v>
          </cell>
          <cell r="AB213" t="e">
            <v>#N/A</v>
          </cell>
          <cell r="AC213" t="e">
            <v>#N/A</v>
          </cell>
          <cell r="AD213" t="str">
            <v>0901-05</v>
          </cell>
          <cell r="AE213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4">
          <cell r="A214" t="str">
            <v>903-05</v>
          </cell>
          <cell r="B214">
            <v>4018</v>
          </cell>
          <cell r="C214" t="str">
            <v>DE.1.0.7.0</v>
          </cell>
          <cell r="D214" t="str">
            <v>204:1063</v>
          </cell>
          <cell r="E214">
            <v>42587.355578703704</v>
          </cell>
          <cell r="F214">
            <v>42587.356585648151</v>
          </cell>
          <cell r="G214">
            <v>1</v>
          </cell>
          <cell r="H214" t="str">
            <v>300:24229</v>
          </cell>
          <cell r="I214">
            <v>42587.36378472222</v>
          </cell>
          <cell r="J214">
            <v>0</v>
          </cell>
          <cell r="K214" t="str">
            <v>4017/4018</v>
          </cell>
          <cell r="L214" t="str">
            <v>STRICKLAND</v>
          </cell>
          <cell r="M214">
            <v>7.1990740689216182E-3</v>
          </cell>
          <cell r="N214">
            <v>10.36666665924713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https://search-rtdc-monitor-bjffxe2xuh6vdkpspy63sjmuny.us-east-1.es.amazonaws.com/_plugin/kibana/#/discover/Steve-Slow-Train-Analysis-(2080s-and-2083s)?_g=(refreshInterval:(display:Off,section:0,value:0),time:(from:'2016-08-05 07:32:02-0600',mode:absolute,to:'2016-08-05 09:43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4" t="str">
            <v>Y</v>
          </cell>
          <cell r="X214">
            <v>2</v>
          </cell>
          <cell r="Y214">
            <v>0.10630000000000001</v>
          </cell>
          <cell r="Z214">
            <v>2.4228999999999998</v>
          </cell>
          <cell r="AA214">
            <v>2.3165999999999998</v>
          </cell>
          <cell r="AB214" t="e">
            <v>#N/A</v>
          </cell>
          <cell r="AC214" t="e">
            <v>#N/A</v>
          </cell>
          <cell r="AD214" t="str">
            <v>0903-05</v>
          </cell>
          <cell r="AE214" t="str">
    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    </cell>
        </row>
        <row r="215">
          <cell r="A215" t="str">
            <v>303-05</v>
          </cell>
          <cell r="B215">
            <v>4027</v>
          </cell>
          <cell r="C215" t="str">
            <v>DE.1.0.7.0</v>
          </cell>
          <cell r="D215" t="str">
            <v>204:449</v>
          </cell>
          <cell r="E215">
            <v>42587.776805555557</v>
          </cell>
          <cell r="F215">
            <v>42587.777766203704</v>
          </cell>
          <cell r="G215">
            <v>1</v>
          </cell>
          <cell r="H215" t="str">
            <v>300:23325</v>
          </cell>
          <cell r="I215">
            <v>42587.78528935185</v>
          </cell>
          <cell r="J215">
            <v>0</v>
          </cell>
          <cell r="K215" t="str">
            <v>4027/4028</v>
          </cell>
          <cell r="L215" t="str">
            <v>MOSES</v>
          </cell>
          <cell r="M215">
            <v>7.5231481459923089E-3</v>
          </cell>
          <cell r="N215">
            <v>10.833333330228925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https://search-rtdc-monitor-bjffxe2xuh6vdkpspy63sjmuny.us-east-1.es.amazonaws.com/_plugin/kibana/#/discover/Steve-Slow-Train-Analysis-(2080s-and-2083s)?_g=(refreshInterval:(display:Off,section:0,value:0),time:(from:'2016-08-05 17:38:36-0600',mode:absolute,to:'2016-08-05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5" t="str">
            <v>Y</v>
          </cell>
          <cell r="X215">
            <v>-600</v>
          </cell>
          <cell r="Y215">
            <v>4.4900000000000002E-2</v>
          </cell>
          <cell r="Z215">
            <v>2.3325</v>
          </cell>
          <cell r="AA215">
            <v>2.2875999999999999</v>
          </cell>
          <cell r="AB215" t="e">
            <v>#N/A</v>
          </cell>
          <cell r="AC215" t="e">
            <v>#N/A</v>
          </cell>
          <cell r="AD215" t="str">
            <v>0303-05</v>
          </cell>
          <cell r="AE215" t="str">
    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    </cell>
        </row>
        <row r="216">
          <cell r="A216" t="str">
            <v>307-05</v>
          </cell>
          <cell r="B216">
            <v>4029</v>
          </cell>
          <cell r="C216" t="str">
            <v>DE.1.0.7.0</v>
          </cell>
          <cell r="D216" t="str">
            <v>204:672</v>
          </cell>
          <cell r="E216">
            <v>42587.82439814815</v>
          </cell>
          <cell r="F216">
            <v>42587.82540509259</v>
          </cell>
          <cell r="G216">
            <v>1</v>
          </cell>
          <cell r="H216" t="str">
            <v>300:23314</v>
          </cell>
          <cell r="I216">
            <v>42587.832754629628</v>
          </cell>
          <cell r="J216">
            <v>0</v>
          </cell>
          <cell r="K216" t="str">
            <v>4029/4030</v>
          </cell>
          <cell r="L216" t="str">
            <v>SWANSON</v>
          </cell>
          <cell r="M216">
            <v>7.3495370379532687E-3</v>
          </cell>
          <cell r="N216">
            <v>10.583333334652707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https://search-rtdc-monitor-bjffxe2xuh6vdkpspy63sjmuny.us-east-1.es.amazonaws.com/_plugin/kibana/#/discover/Steve-Slow-Train-Analysis-(2080s-and-2083s)?_g=(refreshInterval:(display:Off,section:0,value:0),time:(from:'2016-08-05 18:47:08-0600',mode:absolute,to:'2016-08-05 20:59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6" t="str">
            <v>Y</v>
          </cell>
          <cell r="X216">
            <v>4</v>
          </cell>
          <cell r="Y216">
            <v>6.7199999999999996E-2</v>
          </cell>
          <cell r="Z216">
            <v>2.3313999999999999</v>
          </cell>
          <cell r="AA216">
            <v>2.2641999999999998</v>
          </cell>
          <cell r="AB216" t="e">
            <v>#N/A</v>
          </cell>
          <cell r="AC216" t="e">
            <v>#N/A</v>
          </cell>
          <cell r="AD216" t="str">
            <v>0307-05</v>
          </cell>
          <cell r="AE216" t="str">
    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    </cell>
        </row>
        <row r="217">
          <cell r="A217" t="str">
            <v>309-05</v>
          </cell>
          <cell r="B217">
            <v>4009</v>
          </cell>
          <cell r="C217" t="str">
            <v>DE.1.0.7.0</v>
          </cell>
          <cell r="D217" t="str">
            <v>204:478</v>
          </cell>
          <cell r="E217">
            <v>42588.046377314815</v>
          </cell>
          <cell r="F217">
            <v>42588.047349537039</v>
          </cell>
          <cell r="G217">
            <v>1</v>
          </cell>
          <cell r="H217" t="str">
            <v>300:23304</v>
          </cell>
          <cell r="I217">
            <v>42588.055393518516</v>
          </cell>
          <cell r="J217">
            <v>0</v>
          </cell>
          <cell r="K217" t="str">
            <v>4009/4010</v>
          </cell>
          <cell r="L217" t="str">
            <v>HAITHCOX</v>
          </cell>
          <cell r="M217">
            <v>8.0439814773853868E-3</v>
          </cell>
          <cell r="N217">
            <v>11.583333327434957</v>
          </cell>
          <cell r="S217">
            <v>1</v>
          </cell>
          <cell r="T217" t="str">
            <v>NorthBound</v>
          </cell>
          <cell r="U217">
            <v>1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https://search-rtdc-monitor-bjffxe2xuh6vdkpspy63sjmuny.us-east-1.es.amazonaws.com/_plugin/kibana/#/discover/Steve-Slow-Train-Analysis-(2080s-and-2083s)?_g=(refreshInterval:(display:Off,section:0,value:0),time:(from:'2016-08-06 00:06:47-0600',mode:absolute,to:'2016-08-06 02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17" t="str">
            <v>Y</v>
          </cell>
          <cell r="X217">
            <v>2</v>
          </cell>
          <cell r="Y217">
            <v>4.7800000000000002E-2</v>
          </cell>
          <cell r="Z217">
            <v>2.3304</v>
          </cell>
          <cell r="AA217">
            <v>2.2826</v>
          </cell>
          <cell r="AB217" t="e">
            <v>#N/A</v>
          </cell>
          <cell r="AC217" t="e">
            <v>#N/A</v>
          </cell>
          <cell r="AD217" t="str">
            <v>0309-05</v>
          </cell>
          <cell r="AE217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218">
          <cell r="A218" t="str">
            <v>311-05</v>
          </cell>
          <cell r="B218">
            <v>4020</v>
          </cell>
          <cell r="C218" t="str">
            <v>DE.1.0.7.0</v>
          </cell>
          <cell r="D218" t="str">
            <v>204:471</v>
          </cell>
          <cell r="E218">
            <v>42588.070185185185</v>
          </cell>
          <cell r="F218">
            <v>42588.070983796293</v>
          </cell>
          <cell r="G218">
            <v>1</v>
          </cell>
          <cell r="H218" t="str">
            <v>300:23295</v>
          </cell>
          <cell r="I218">
            <v>42588.078634259262</v>
          </cell>
          <cell r="J218">
            <v>0</v>
          </cell>
          <cell r="K218" t="str">
            <v>4019/4020</v>
          </cell>
          <cell r="L218" t="str">
            <v>CHANDLER</v>
          </cell>
          <cell r="M218">
            <v>7.6504629687406123E-3</v>
          </cell>
          <cell r="N218">
            <v>11.016666674986482</v>
          </cell>
          <cell r="S218">
            <v>1</v>
          </cell>
          <cell r="T218" t="str">
            <v>NorthBound</v>
          </cell>
          <cell r="U218">
            <v>1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https://search-rtdc-monitor-bjffxe2xuh6vdkpspy63sjmuny.us-east-1.es.amazonaws.com/_plugin/kibana/#/discover/Steve-Slow-Train-Analysis-(2080s-and-2083s)?_g=(refreshInterval:(display:Off,section:0,value:0),time:(from:'2016-08-06 00:41:04-0600',mode:absolute,to:'2016-08-06 02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18" t="str">
            <v>Y</v>
          </cell>
          <cell r="X218">
            <v>2</v>
          </cell>
          <cell r="Y218">
            <v>4.7100000000000003E-2</v>
          </cell>
          <cell r="Z218">
            <v>2.3294999999999999</v>
          </cell>
          <cell r="AA218">
            <v>2.2824</v>
          </cell>
          <cell r="AB218" t="e">
            <v>#N/A</v>
          </cell>
          <cell r="AC218" t="e">
            <v>#N/A</v>
          </cell>
          <cell r="AD218" t="str">
            <v>0311-05</v>
          </cell>
          <cell r="AE218" t="str">
            <v>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 &amp; 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</v>
          </cell>
        </row>
        <row r="219">
          <cell r="A219" t="str">
            <v>313-05</v>
          </cell>
          <cell r="B219">
            <v>4038</v>
          </cell>
          <cell r="C219" t="str">
            <v>DE.1.0.7.0</v>
          </cell>
          <cell r="D219" t="str">
            <v>204:446</v>
          </cell>
          <cell r="E219">
            <v>42588.090729166666</v>
          </cell>
          <cell r="F219">
            <v>42588.091863425929</v>
          </cell>
          <cell r="G219">
            <v>1</v>
          </cell>
          <cell r="H219" t="str">
            <v>300:23306</v>
          </cell>
          <cell r="I219">
            <v>42588.103518518517</v>
          </cell>
          <cell r="J219">
            <v>0</v>
          </cell>
          <cell r="K219" t="str">
            <v>4037/4038</v>
          </cell>
          <cell r="L219" t="str">
            <v>ROBINSON</v>
          </cell>
          <cell r="M219">
            <v>1.1655092588625848E-2</v>
          </cell>
          <cell r="N219">
            <v>16.783333327621222</v>
          </cell>
          <cell r="S219">
            <v>1</v>
          </cell>
          <cell r="T219" t="str">
            <v>NorthBound</v>
          </cell>
          <cell r="U219">
            <v>1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9" t="str">
            <v>Y</v>
          </cell>
          <cell r="X219">
            <v>2</v>
          </cell>
          <cell r="Y219">
            <v>4.4600000000000001E-2</v>
          </cell>
          <cell r="Z219">
            <v>2.3306</v>
          </cell>
          <cell r="AA219">
            <v>2.286</v>
          </cell>
          <cell r="AB219" t="e">
            <v>#N/A</v>
          </cell>
          <cell r="AC219" t="e">
            <v>#N/A</v>
          </cell>
          <cell r="AD219" t="str">
            <v>0313-05</v>
          </cell>
          <cell r="AE219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220">
          <cell r="A220" t="str">
            <v>315-04</v>
          </cell>
          <cell r="B220">
            <v>4007</v>
          </cell>
          <cell r="C220" t="str">
            <v>DE.1.0.7.0</v>
          </cell>
          <cell r="D220" t="str">
            <v>204:471</v>
          </cell>
          <cell r="E220">
            <v>42587.091157407405</v>
          </cell>
          <cell r="F220">
            <v>42587.092152777775</v>
          </cell>
          <cell r="G220">
            <v>1</v>
          </cell>
          <cell r="H220" t="str">
            <v>300:23304</v>
          </cell>
          <cell r="I220">
            <v>42587.100266203706</v>
          </cell>
          <cell r="J220">
            <v>0</v>
          </cell>
          <cell r="K220" t="str">
            <v>4007/4008</v>
          </cell>
          <cell r="L220" t="str">
            <v>STURGEON</v>
          </cell>
          <cell r="M220">
            <v>8.1134259307873435E-3</v>
          </cell>
          <cell r="N220">
            <v>11.683333340333775</v>
          </cell>
          <cell r="S220">
            <v>1</v>
          </cell>
          <cell r="T220" t="str">
            <v>NorthBound</v>
          </cell>
          <cell r="U220">
            <v>1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https://search-rtdc-monitor-bjffxe2xuh6vdkpspy63sjmuny.us-east-1.es.amazonaws.com/_plugin/kibana/#/discover/Steve-Slow-Train-Analysis-(2080s-and-2083s)?_g=(refreshInterval:(display:Off,section:0,value:0),time:(from:'2016-08-05 01:11:16-0600',mode:absolute,to:'2016-08-05 03:24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20" t="str">
            <v>Y</v>
          </cell>
          <cell r="X220">
            <v>2</v>
          </cell>
          <cell r="Y220">
            <v>4.7100000000000003E-2</v>
          </cell>
          <cell r="Z220">
            <v>2.3304</v>
          </cell>
          <cell r="AA220">
            <v>2.2833000000000001</v>
          </cell>
          <cell r="AB220" t="e">
            <v>#N/A</v>
          </cell>
          <cell r="AC220" t="e">
            <v>#N/A</v>
          </cell>
          <cell r="AD220" t="str">
            <v>0315-04</v>
          </cell>
          <cell r="AE220" t="str">
            <v>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 &amp; 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</v>
          </cell>
        </row>
      </sheetData>
      <sheetData sheetId="1" refreshError="1"/>
      <sheetData sheetId="2" refreshError="1"/>
      <sheetData sheetId="3">
        <row r="1">
          <cell r="C1" t="str">
            <v>108-05</v>
          </cell>
          <cell r="D1">
            <v>1240000</v>
          </cell>
          <cell r="E1" t="str">
            <v>GRASTON</v>
          </cell>
        </row>
        <row r="2">
          <cell r="C2" t="str">
            <v>176-05</v>
          </cell>
          <cell r="D2">
            <v>1520000</v>
          </cell>
          <cell r="E2" t="str">
            <v>MAYBERRY</v>
          </cell>
        </row>
        <row r="3">
          <cell r="C3" t="str">
            <v>186-05</v>
          </cell>
          <cell r="D3">
            <v>2150000</v>
          </cell>
          <cell r="E3" t="str">
            <v>SWANSON</v>
          </cell>
        </row>
        <row r="4">
          <cell r="C4" t="str">
            <v>213-05</v>
          </cell>
          <cell r="D4">
            <v>2090000</v>
          </cell>
          <cell r="E4" t="str">
            <v>HAITHCOX</v>
          </cell>
        </row>
        <row r="5">
          <cell r="C5" t="str">
            <v>303-05</v>
          </cell>
          <cell r="D5">
            <v>2040000</v>
          </cell>
          <cell r="E5" t="str">
            <v>MOSES</v>
          </cell>
        </row>
        <row r="6">
          <cell r="C6" t="str">
            <v>903-05</v>
          </cell>
          <cell r="D6">
            <v>1760000</v>
          </cell>
          <cell r="E6" t="str">
            <v>STRICKLAND</v>
          </cell>
        </row>
        <row r="7">
          <cell r="C7" t="str">
            <v>229-05</v>
          </cell>
          <cell r="D7">
            <v>1300000</v>
          </cell>
          <cell r="E7" t="str">
            <v>LEVIN</v>
          </cell>
        </row>
        <row r="8">
          <cell r="C8" t="str">
            <v>845-05</v>
          </cell>
          <cell r="D8">
            <v>1810000</v>
          </cell>
          <cell r="E8" t="str">
            <v>NEWELL</v>
          </cell>
        </row>
        <row r="9">
          <cell r="C9" t="str">
            <v>845-05</v>
          </cell>
          <cell r="D9">
            <v>1810000</v>
          </cell>
          <cell r="E9" t="str">
            <v>NEWELL</v>
          </cell>
        </row>
        <row r="10">
          <cell r="C10" t="str">
            <v>847-05</v>
          </cell>
          <cell r="D10">
            <v>1810000</v>
          </cell>
          <cell r="E10" t="str">
            <v>NEWELL</v>
          </cell>
        </row>
        <row r="11">
          <cell r="C11" t="str">
            <v>237-05</v>
          </cell>
          <cell r="D11">
            <v>1300000</v>
          </cell>
          <cell r="E11" t="str">
            <v>LEVIN</v>
          </cell>
        </row>
        <row r="12">
          <cell r="C12" t="str">
            <v>311-04</v>
          </cell>
          <cell r="D12">
            <v>1290000</v>
          </cell>
          <cell r="E12" t="str">
            <v>COOLAHAN</v>
          </cell>
        </row>
        <row r="13">
          <cell r="C13" t="str">
            <v>243-05</v>
          </cell>
          <cell r="D13">
            <v>2140000</v>
          </cell>
          <cell r="E13" t="str">
            <v>ROBINSON</v>
          </cell>
        </row>
        <row r="14">
          <cell r="C14" t="str">
            <v>211-05</v>
          </cell>
          <cell r="D14">
            <v>2020000</v>
          </cell>
          <cell r="E14" t="str">
            <v>SHOOK</v>
          </cell>
        </row>
        <row r="15">
          <cell r="C15" t="str">
            <v>311-05</v>
          </cell>
          <cell r="D15">
            <v>1800000</v>
          </cell>
          <cell r="E15" t="str">
            <v>CHANDLER</v>
          </cell>
        </row>
        <row r="16">
          <cell r="C16" t="str">
            <v>826-05</v>
          </cell>
          <cell r="D16">
            <v>2000000</v>
          </cell>
          <cell r="E16" t="str">
            <v>STAMBAUGH</v>
          </cell>
        </row>
        <row r="17">
          <cell r="C17" t="str">
            <v>315-05</v>
          </cell>
          <cell r="D17">
            <v>1300000</v>
          </cell>
          <cell r="E17" t="str">
            <v>LEVIN</v>
          </cell>
        </row>
        <row r="18">
          <cell r="C18" t="str">
            <v>827-05</v>
          </cell>
          <cell r="D18">
            <v>1810000</v>
          </cell>
          <cell r="E18" t="str">
            <v>NEWELL</v>
          </cell>
        </row>
        <row r="19">
          <cell r="C19" t="str">
            <v>101-06</v>
          </cell>
          <cell r="D19">
            <v>2010000</v>
          </cell>
          <cell r="E19" t="str">
            <v>MAELZER</v>
          </cell>
        </row>
        <row r="20">
          <cell r="C20" t="str">
            <v>904-05</v>
          </cell>
          <cell r="D20">
            <v>1810000</v>
          </cell>
          <cell r="E20" t="str">
            <v>NEWELL</v>
          </cell>
        </row>
        <row r="21">
          <cell r="C21" t="str">
            <v>103-06</v>
          </cell>
          <cell r="D21">
            <v>1360000</v>
          </cell>
          <cell r="E21" t="str">
            <v>SANTIZO</v>
          </cell>
        </row>
        <row r="22">
          <cell r="C22" t="str">
            <v>168-05</v>
          </cell>
          <cell r="D22">
            <v>1540000</v>
          </cell>
          <cell r="E22" t="str">
            <v>HELVIE</v>
          </cell>
        </row>
        <row r="23">
          <cell r="C23" t="str">
            <v>106-06</v>
          </cell>
          <cell r="D23">
            <v>1260000</v>
          </cell>
          <cell r="E23" t="str">
            <v>ACKERMAN</v>
          </cell>
        </row>
        <row r="24">
          <cell r="C24" t="str">
            <v>151-05</v>
          </cell>
          <cell r="D24">
            <v>2100000</v>
          </cell>
          <cell r="E24" t="str">
            <v>ISHMAEL</v>
          </cell>
        </row>
        <row r="25">
          <cell r="C25" t="str">
            <v>1803-06</v>
          </cell>
          <cell r="D25">
            <v>1830000</v>
          </cell>
          <cell r="E25" t="str">
            <v>YORK</v>
          </cell>
        </row>
        <row r="26">
          <cell r="C26" t="str">
            <v>145-05</v>
          </cell>
          <cell r="D26">
            <v>1990000</v>
          </cell>
          <cell r="E26" t="str">
            <v>DAVIS</v>
          </cell>
        </row>
        <row r="27">
          <cell r="C27" t="str">
            <v>122-06</v>
          </cell>
          <cell r="D27">
            <v>1990000</v>
          </cell>
          <cell r="E27" t="str">
            <v>DAVIS</v>
          </cell>
        </row>
        <row r="28">
          <cell r="C28" t="str">
            <v>125-05</v>
          </cell>
          <cell r="D28">
            <v>1360000</v>
          </cell>
          <cell r="E28" t="str">
            <v>SANTIZO</v>
          </cell>
        </row>
        <row r="29">
          <cell r="C29" t="str">
            <v>240-04</v>
          </cell>
          <cell r="D29">
            <v>1290000</v>
          </cell>
          <cell r="E29" t="str">
            <v>COOLAHAN</v>
          </cell>
        </row>
        <row r="30">
          <cell r="C30" t="str">
            <v>803-05</v>
          </cell>
          <cell r="D30">
            <v>1830000</v>
          </cell>
          <cell r="E30" t="str">
            <v>YORK</v>
          </cell>
        </row>
        <row r="31">
          <cell r="C31" t="str">
            <v>106-05</v>
          </cell>
          <cell r="D31">
            <v>1310000</v>
          </cell>
          <cell r="E31" t="str">
            <v>MALAVE</v>
          </cell>
        </row>
        <row r="32">
          <cell r="C32" t="str">
            <v>101-05</v>
          </cell>
          <cell r="D32">
            <v>2010000</v>
          </cell>
          <cell r="E32" t="str">
            <v>MAELZER</v>
          </cell>
        </row>
        <row r="33">
          <cell r="C33" t="str">
            <v>114-05</v>
          </cell>
          <cell r="D33">
            <v>2010000</v>
          </cell>
          <cell r="E33" t="str">
            <v>MAELZER</v>
          </cell>
        </row>
        <row r="34">
          <cell r="C34" t="str">
            <v>1802-06</v>
          </cell>
          <cell r="D34">
            <v>1830000</v>
          </cell>
          <cell r="E34" t="str">
            <v>YORK</v>
          </cell>
        </row>
        <row r="35">
          <cell r="C35" t="str">
            <v>817-05</v>
          </cell>
          <cell r="D35">
            <v>1830000</v>
          </cell>
          <cell r="E35" t="str">
            <v>YORK</v>
          </cell>
        </row>
        <row r="36">
          <cell r="C36" t="str">
            <v>1801-06</v>
          </cell>
          <cell r="D36">
            <v>1830000</v>
          </cell>
          <cell r="E36" t="str">
            <v>YORK</v>
          </cell>
        </row>
        <row r="37">
          <cell r="C37" t="str">
            <v>828-05</v>
          </cell>
          <cell r="D37">
            <v>1810000</v>
          </cell>
          <cell r="E37" t="str">
            <v>NEWELL</v>
          </cell>
        </row>
        <row r="38">
          <cell r="C38" t="str">
            <v>1801-06</v>
          </cell>
          <cell r="D38">
            <v>1830000</v>
          </cell>
          <cell r="E38" t="str">
            <v>YORK</v>
          </cell>
        </row>
        <row r="39">
          <cell r="C39" t="str">
            <v>200-05</v>
          </cell>
          <cell r="D39">
            <v>2150000</v>
          </cell>
          <cell r="E39" t="str">
            <v>SWANSON</v>
          </cell>
        </row>
        <row r="40">
          <cell r="C40" t="str">
            <v>112-06</v>
          </cell>
          <cell r="D40">
            <v>1100000</v>
          </cell>
          <cell r="E40" t="str">
            <v>GEBRETEKLE</v>
          </cell>
        </row>
        <row r="41">
          <cell r="C41" t="str">
            <v>207-05</v>
          </cell>
          <cell r="D41">
            <v>2040000</v>
          </cell>
          <cell r="E41" t="str">
            <v>MOSES</v>
          </cell>
        </row>
        <row r="42">
          <cell r="C42" t="str">
            <v>1901-06</v>
          </cell>
          <cell r="D42">
            <v>1830000</v>
          </cell>
          <cell r="E42" t="str">
            <v>YORK</v>
          </cell>
        </row>
        <row r="43">
          <cell r="C43" t="str">
            <v>223-05</v>
          </cell>
          <cell r="D43">
            <v>2090000</v>
          </cell>
          <cell r="E43" t="str">
            <v>HAITHCOX</v>
          </cell>
        </row>
        <row r="44">
          <cell r="C44" t="str">
            <v>122-06</v>
          </cell>
          <cell r="D44">
            <v>1990000</v>
          </cell>
          <cell r="E44" t="str">
            <v>DAVIS</v>
          </cell>
        </row>
        <row r="45">
          <cell r="C45" t="str">
            <v>119-06</v>
          </cell>
          <cell r="D45">
            <v>1260000</v>
          </cell>
          <cell r="E45" t="str">
            <v>ACKERMAN</v>
          </cell>
        </row>
        <row r="46">
          <cell r="C46" t="str">
            <v>108-06</v>
          </cell>
          <cell r="D46">
            <v>1990000</v>
          </cell>
          <cell r="E46" t="str">
            <v>DAVIS</v>
          </cell>
        </row>
        <row r="47">
          <cell r="C47" t="str">
            <v>313-04</v>
          </cell>
          <cell r="D47">
            <v>1300000</v>
          </cell>
          <cell r="E47" t="str">
            <v>LEVIN</v>
          </cell>
        </row>
        <row r="48">
          <cell r="C48" t="str">
            <v>116-06</v>
          </cell>
          <cell r="D48">
            <v>1760000</v>
          </cell>
          <cell r="E48" t="str">
            <v>STRICKLAND</v>
          </cell>
        </row>
        <row r="49">
          <cell r="C49" t="str">
            <v>109-05</v>
          </cell>
          <cell r="D49">
            <v>2100000</v>
          </cell>
          <cell r="E49" t="str">
            <v>ISHMAEL</v>
          </cell>
        </row>
        <row r="50">
          <cell r="C50" t="str">
            <v>105-06</v>
          </cell>
          <cell r="D50">
            <v>1260000</v>
          </cell>
          <cell r="E50" t="str">
            <v>ACKERMAN</v>
          </cell>
        </row>
        <row r="51">
          <cell r="C51" t="str">
            <v>127-05</v>
          </cell>
          <cell r="D51">
            <v>2010000</v>
          </cell>
          <cell r="E51" t="str">
            <v>MAELZER</v>
          </cell>
        </row>
        <row r="52">
          <cell r="C52" t="str">
            <v>906-05</v>
          </cell>
          <cell r="D52">
            <v>1810000</v>
          </cell>
          <cell r="E52" t="str">
            <v>NEWELL</v>
          </cell>
        </row>
        <row r="53">
          <cell r="C53" t="str">
            <v>132-05</v>
          </cell>
          <cell r="D53">
            <v>1990000</v>
          </cell>
          <cell r="E53" t="str">
            <v>DAVIS</v>
          </cell>
        </row>
        <row r="54">
          <cell r="C54" t="str">
            <v>170-05</v>
          </cell>
          <cell r="D54">
            <v>2020000</v>
          </cell>
          <cell r="E54" t="str">
            <v>SHOOK</v>
          </cell>
        </row>
        <row r="55">
          <cell r="C55" t="str">
            <v>147-05</v>
          </cell>
          <cell r="D55">
            <v>1310000</v>
          </cell>
          <cell r="E55" t="str">
            <v>MALAVE</v>
          </cell>
        </row>
        <row r="56">
          <cell r="C56" t="str">
            <v>171-05</v>
          </cell>
          <cell r="D56">
            <v>2150000</v>
          </cell>
          <cell r="E56" t="str">
            <v>SWANSON</v>
          </cell>
        </row>
        <row r="57">
          <cell r="C57" t="str">
            <v>142-05</v>
          </cell>
          <cell r="D57">
            <v>2010000</v>
          </cell>
          <cell r="E57" t="str">
            <v>MAELZER</v>
          </cell>
        </row>
        <row r="58">
          <cell r="C58" t="str">
            <v>159-05</v>
          </cell>
          <cell r="D58">
            <v>880000</v>
          </cell>
          <cell r="E58" t="str">
            <v>STEWART</v>
          </cell>
        </row>
        <row r="59">
          <cell r="C59" t="str">
            <v>182-05</v>
          </cell>
          <cell r="D59">
            <v>1540000</v>
          </cell>
          <cell r="E59" t="str">
            <v>HELVIE</v>
          </cell>
        </row>
        <row r="60">
          <cell r="C60" t="str">
            <v>812-05</v>
          </cell>
          <cell r="D60">
            <v>1830000</v>
          </cell>
          <cell r="E60" t="str">
            <v>YORK</v>
          </cell>
        </row>
        <row r="61">
          <cell r="C61" t="str">
            <v>189-05</v>
          </cell>
          <cell r="D61">
            <v>1520000</v>
          </cell>
          <cell r="E61" t="str">
            <v>MAYBERRY</v>
          </cell>
        </row>
        <row r="62">
          <cell r="C62" t="str">
            <v>121-05</v>
          </cell>
          <cell r="D62">
            <v>1240000</v>
          </cell>
          <cell r="E62" t="str">
            <v>GRASTON</v>
          </cell>
        </row>
        <row r="63">
          <cell r="C63" t="str">
            <v>833-05</v>
          </cell>
          <cell r="D63">
            <v>2000000</v>
          </cell>
          <cell r="E63" t="str">
            <v>STAMBAUGH</v>
          </cell>
        </row>
        <row r="64">
          <cell r="C64" t="str">
            <v>111-05</v>
          </cell>
          <cell r="D64">
            <v>1360000</v>
          </cell>
          <cell r="E64" t="str">
            <v>SANTIZO</v>
          </cell>
        </row>
        <row r="65">
          <cell r="C65" t="str">
            <v>123-06</v>
          </cell>
          <cell r="D65">
            <v>1740000</v>
          </cell>
          <cell r="E65" t="str">
            <v>STORY</v>
          </cell>
        </row>
        <row r="66">
          <cell r="C66" t="str">
            <v>309-04</v>
          </cell>
          <cell r="D66">
            <v>2140000</v>
          </cell>
          <cell r="E66" t="str">
            <v>ROBINSON</v>
          </cell>
        </row>
        <row r="67">
          <cell r="C67" t="str">
            <v>120-06</v>
          </cell>
          <cell r="D67">
            <v>1260000</v>
          </cell>
          <cell r="E67" t="str">
            <v>ACKERMAN</v>
          </cell>
        </row>
        <row r="68">
          <cell r="C68" t="str">
            <v>226-05</v>
          </cell>
          <cell r="D68">
            <v>1800000</v>
          </cell>
          <cell r="E68" t="str">
            <v>CHANDLER</v>
          </cell>
        </row>
        <row r="69">
          <cell r="C69" t="str">
            <v>311-04</v>
          </cell>
          <cell r="D69">
            <v>1290000</v>
          </cell>
          <cell r="E69" t="str">
            <v>COOLAHAN</v>
          </cell>
        </row>
        <row r="70">
          <cell r="C70" t="str">
            <v>842-05</v>
          </cell>
          <cell r="D70">
            <v>2000000</v>
          </cell>
          <cell r="E70" t="str">
            <v>STAMBAUGH</v>
          </cell>
        </row>
        <row r="71">
          <cell r="C71" t="str">
            <v>117-05</v>
          </cell>
          <cell r="D71">
            <v>1990000</v>
          </cell>
          <cell r="E71" t="str">
            <v>DAVIS</v>
          </cell>
        </row>
        <row r="72">
          <cell r="C72" t="str">
            <v>174-05</v>
          </cell>
          <cell r="D72">
            <v>880000</v>
          </cell>
          <cell r="E72" t="str">
            <v>STEWART</v>
          </cell>
        </row>
        <row r="73">
          <cell r="C73" t="str">
            <v>155-05</v>
          </cell>
          <cell r="D73">
            <v>1760000</v>
          </cell>
          <cell r="E73" t="str">
            <v>STRICKLAND</v>
          </cell>
        </row>
        <row r="74">
          <cell r="C74" t="str">
            <v>169-05</v>
          </cell>
          <cell r="D74">
            <v>2020000</v>
          </cell>
          <cell r="E74" t="str">
            <v>SHOOK</v>
          </cell>
        </row>
        <row r="75">
          <cell r="C75" t="str">
            <v>201-05</v>
          </cell>
          <cell r="D75">
            <v>880000</v>
          </cell>
          <cell r="E75" t="str">
            <v>STEWART</v>
          </cell>
        </row>
        <row r="76">
          <cell r="C76" t="str">
            <v>819-05</v>
          </cell>
          <cell r="D76">
            <v>1830000</v>
          </cell>
          <cell r="E76" t="str">
            <v>YORK</v>
          </cell>
        </row>
        <row r="77">
          <cell r="C77" t="str">
            <v>221-05</v>
          </cell>
          <cell r="D77">
            <v>1300000</v>
          </cell>
          <cell r="E77" t="str">
            <v>LEVIN</v>
          </cell>
        </row>
        <row r="78">
          <cell r="C78" t="str">
            <v>809-05</v>
          </cell>
          <cell r="D78">
            <v>1760000</v>
          </cell>
          <cell r="E78" t="str">
            <v>STRICKLAND</v>
          </cell>
        </row>
        <row r="79">
          <cell r="C79" t="str">
            <v>315-04</v>
          </cell>
          <cell r="D79">
            <v>1480000</v>
          </cell>
          <cell r="E79" t="str">
            <v>STURGEON</v>
          </cell>
        </row>
        <row r="80">
          <cell r="C80" t="str">
            <v>233-05</v>
          </cell>
          <cell r="D80">
            <v>1800000</v>
          </cell>
          <cell r="E80" t="str">
            <v>CHANDLER</v>
          </cell>
        </row>
        <row r="81">
          <cell r="C81" t="str">
            <v>807-05</v>
          </cell>
          <cell r="D81">
            <v>1830000</v>
          </cell>
          <cell r="E81" t="str">
            <v>YORK</v>
          </cell>
        </row>
        <row r="82">
          <cell r="C82" t="str">
            <v>222-05</v>
          </cell>
          <cell r="D82">
            <v>1300000</v>
          </cell>
          <cell r="E82" t="str">
            <v>LEVIN</v>
          </cell>
        </row>
        <row r="83">
          <cell r="C83" t="str">
            <v>131-05</v>
          </cell>
          <cell r="D83">
            <v>1990000</v>
          </cell>
          <cell r="E83" t="str">
            <v>DAVIS</v>
          </cell>
        </row>
        <row r="84">
          <cell r="C84" t="str">
            <v>218-05</v>
          </cell>
          <cell r="D84">
            <v>1800000</v>
          </cell>
          <cell r="E84" t="str">
            <v>CHANDLER</v>
          </cell>
        </row>
        <row r="85">
          <cell r="C85" t="str">
            <v>823-05</v>
          </cell>
          <cell r="D85">
            <v>2000000</v>
          </cell>
          <cell r="E85" t="str">
            <v>STAMBAUGH</v>
          </cell>
        </row>
        <row r="86">
          <cell r="C86" t="str">
            <v>158-05</v>
          </cell>
          <cell r="D86">
            <v>900000</v>
          </cell>
          <cell r="E86" t="str">
            <v>ROCHA</v>
          </cell>
        </row>
        <row r="87">
          <cell r="C87" t="str">
            <v>184-05</v>
          </cell>
          <cell r="D87">
            <v>2020000</v>
          </cell>
          <cell r="E87" t="str">
            <v>SHOOK</v>
          </cell>
        </row>
        <row r="88">
          <cell r="C88" t="str">
            <v>130-05</v>
          </cell>
          <cell r="D88">
            <v>900000</v>
          </cell>
          <cell r="E88" t="str">
            <v>ROCHA</v>
          </cell>
        </row>
        <row r="89">
          <cell r="C89" t="str">
            <v>839-05</v>
          </cell>
          <cell r="D89">
            <v>1810000</v>
          </cell>
          <cell r="E89" t="str">
            <v>NEWELL</v>
          </cell>
        </row>
        <row r="90">
          <cell r="C90" t="str">
            <v>116-05</v>
          </cell>
          <cell r="D90">
            <v>900000</v>
          </cell>
          <cell r="E90" t="str">
            <v>ROCHA</v>
          </cell>
        </row>
        <row r="91">
          <cell r="C91" t="str">
            <v>841-05</v>
          </cell>
          <cell r="D91">
            <v>2000000</v>
          </cell>
          <cell r="E91" t="str">
            <v>STAMBAUGH</v>
          </cell>
        </row>
        <row r="92">
          <cell r="C92" t="str">
            <v>801-05</v>
          </cell>
          <cell r="D92">
            <v>1760000</v>
          </cell>
          <cell r="E92" t="str">
            <v>STRICKLAND</v>
          </cell>
        </row>
        <row r="93">
          <cell r="C93" t="str">
            <v>102-05</v>
          </cell>
          <cell r="D93">
            <v>2010000</v>
          </cell>
          <cell r="E93" t="str">
            <v>MAELZER</v>
          </cell>
        </row>
        <row r="94">
          <cell r="C94" t="str">
            <v>800-05</v>
          </cell>
          <cell r="D94">
            <v>1760000</v>
          </cell>
          <cell r="E94" t="str">
            <v>STRICKLAND</v>
          </cell>
        </row>
        <row r="95">
          <cell r="C95" t="str">
            <v>103-05</v>
          </cell>
          <cell r="D95">
            <v>1990000</v>
          </cell>
          <cell r="E95" t="str">
            <v>DAVIS</v>
          </cell>
        </row>
        <row r="96">
          <cell r="C96" t="str">
            <v>231-05</v>
          </cell>
          <cell r="D96">
            <v>2090000</v>
          </cell>
          <cell r="E96" t="str">
            <v>HAITHCOX</v>
          </cell>
        </row>
        <row r="97">
          <cell r="C97" t="str">
            <v>901-05</v>
          </cell>
          <cell r="D97">
            <v>1760000</v>
          </cell>
          <cell r="E97" t="str">
            <v>STRICKLAND</v>
          </cell>
        </row>
        <row r="98">
          <cell r="C98" t="str">
            <v>166-05</v>
          </cell>
          <cell r="D98">
            <v>2040000</v>
          </cell>
          <cell r="E98" t="str">
            <v>MOSES</v>
          </cell>
        </row>
        <row r="99">
          <cell r="C99" t="str">
            <v>117-05</v>
          </cell>
          <cell r="D99">
            <v>1990000</v>
          </cell>
          <cell r="E99" t="str">
            <v>DAVIS</v>
          </cell>
        </row>
        <row r="100">
          <cell r="C100" t="str">
            <v>144-05</v>
          </cell>
          <cell r="D100">
            <v>900000</v>
          </cell>
          <cell r="E100" t="str">
            <v>ROCHA</v>
          </cell>
        </row>
        <row r="101">
          <cell r="C101" t="str">
            <v>124-05</v>
          </cell>
          <cell r="D101">
            <v>2100000</v>
          </cell>
          <cell r="E101" t="str">
            <v>ISHMAEL</v>
          </cell>
        </row>
        <row r="102">
          <cell r="C102" t="str">
            <v>110-05</v>
          </cell>
          <cell r="D102">
            <v>2100000</v>
          </cell>
          <cell r="E102" t="str">
            <v>ISHMAEL</v>
          </cell>
        </row>
        <row r="103">
          <cell r="C103" t="str">
            <v>150-05</v>
          </cell>
          <cell r="D103">
            <v>1240000</v>
          </cell>
          <cell r="E103" t="str">
            <v>GRASTON</v>
          </cell>
        </row>
        <row r="104">
          <cell r="C104" t="str">
            <v>104-05</v>
          </cell>
          <cell r="D104">
            <v>1990000</v>
          </cell>
          <cell r="E104" t="str">
            <v>DAVIS</v>
          </cell>
        </row>
        <row r="105">
          <cell r="C105" t="str">
            <v>243-04</v>
          </cell>
          <cell r="D105">
            <v>1480000</v>
          </cell>
          <cell r="E105" t="str">
            <v>STURGEON</v>
          </cell>
        </row>
        <row r="106">
          <cell r="C106" t="str">
            <v>107-05</v>
          </cell>
          <cell r="D106">
            <v>1240000</v>
          </cell>
          <cell r="E106" t="str">
            <v>GRASTON</v>
          </cell>
        </row>
        <row r="107">
          <cell r="C107" t="str">
            <v>801-05</v>
          </cell>
          <cell r="D107">
            <v>1760000</v>
          </cell>
          <cell r="E107" t="str">
            <v>STRICKLAND</v>
          </cell>
        </row>
        <row r="108">
          <cell r="C108" t="str">
            <v>242-04</v>
          </cell>
          <cell r="D108">
            <v>1300000</v>
          </cell>
          <cell r="E108" t="str">
            <v>LEVIN</v>
          </cell>
        </row>
        <row r="109">
          <cell r="C109" t="str">
            <v>120-05</v>
          </cell>
          <cell r="D109">
            <v>1310000</v>
          </cell>
          <cell r="E109" t="str">
            <v>MALAVE</v>
          </cell>
        </row>
        <row r="110">
          <cell r="C110" t="str">
            <v>239-05</v>
          </cell>
          <cell r="D110">
            <v>2090000</v>
          </cell>
          <cell r="E110" t="str">
            <v>HAITHCOX</v>
          </cell>
        </row>
        <row r="111">
          <cell r="C111" t="str">
            <v>143-05</v>
          </cell>
          <cell r="D111">
            <v>900000</v>
          </cell>
          <cell r="E111" t="str">
            <v>ROCHA</v>
          </cell>
        </row>
        <row r="112">
          <cell r="C112" t="str">
            <v>163-05</v>
          </cell>
          <cell r="D112">
            <v>2110000</v>
          </cell>
          <cell r="E112" t="str">
            <v>OUN</v>
          </cell>
        </row>
        <row r="113">
          <cell r="C113" t="str">
            <v>138-05</v>
          </cell>
          <cell r="D113">
            <v>2100000</v>
          </cell>
          <cell r="E113" t="str">
            <v>ISHMAEL</v>
          </cell>
        </row>
        <row r="114">
          <cell r="C114" t="str">
            <v>161-05</v>
          </cell>
          <cell r="D114">
            <v>1520000</v>
          </cell>
          <cell r="E114" t="str">
            <v>MAYBERRY</v>
          </cell>
        </row>
        <row r="115">
          <cell r="C115" t="str">
            <v>140-05</v>
          </cell>
          <cell r="D115">
            <v>1360000</v>
          </cell>
          <cell r="E115" t="str">
            <v>SANTIZO</v>
          </cell>
        </row>
        <row r="116">
          <cell r="C116" t="str">
            <v>145-05</v>
          </cell>
          <cell r="D116">
            <v>1990000</v>
          </cell>
          <cell r="E116" t="str">
            <v>DAVIS</v>
          </cell>
        </row>
        <row r="117">
          <cell r="C117" t="str">
            <v>152-05</v>
          </cell>
          <cell r="D117">
            <v>2100000</v>
          </cell>
          <cell r="E117" t="str">
            <v>ISHMAEL</v>
          </cell>
        </row>
        <row r="118">
          <cell r="C118" t="str">
            <v>137-05</v>
          </cell>
          <cell r="D118">
            <v>2100000</v>
          </cell>
          <cell r="E118" t="str">
            <v>ISHMAEL</v>
          </cell>
        </row>
        <row r="119">
          <cell r="C119" t="str">
            <v>177-05</v>
          </cell>
          <cell r="D119">
            <v>2110000</v>
          </cell>
          <cell r="E119" t="str">
            <v>OUN</v>
          </cell>
        </row>
        <row r="120">
          <cell r="C120" t="str">
            <v>800-05</v>
          </cell>
          <cell r="D120">
            <v>1760000</v>
          </cell>
          <cell r="E120" t="str">
            <v>STRICKLAND</v>
          </cell>
        </row>
        <row r="121">
          <cell r="C121" t="str">
            <v>172-05</v>
          </cell>
          <cell r="D121">
            <v>2150000</v>
          </cell>
          <cell r="E121" t="str">
            <v>SWANSON</v>
          </cell>
        </row>
        <row r="122">
          <cell r="C122" t="str">
            <v>234-05</v>
          </cell>
          <cell r="D122">
            <v>1800000</v>
          </cell>
          <cell r="E122" t="str">
            <v>CHANDLER</v>
          </cell>
        </row>
        <row r="123">
          <cell r="C123" t="str">
            <v>212-05</v>
          </cell>
          <cell r="D123">
            <v>2020000</v>
          </cell>
          <cell r="E123" t="str">
            <v>SHOOK</v>
          </cell>
        </row>
        <row r="124">
          <cell r="C124" t="str">
            <v>217-05</v>
          </cell>
          <cell r="D124">
            <v>1800000</v>
          </cell>
          <cell r="E124" t="str">
            <v>CHANDLER</v>
          </cell>
        </row>
        <row r="125">
          <cell r="C125" t="str">
            <v>GOLIGHTLY-04</v>
          </cell>
          <cell r="D125">
            <v>1410000</v>
          </cell>
          <cell r="E125" t="str">
            <v>GOLIGHTLY</v>
          </cell>
        </row>
        <row r="126">
          <cell r="C126" t="str">
            <v>837-05</v>
          </cell>
          <cell r="D126">
            <v>2000000</v>
          </cell>
          <cell r="E126" t="str">
            <v>STAMBAUGH</v>
          </cell>
        </row>
        <row r="127">
          <cell r="C127" t="str">
            <v>136-05</v>
          </cell>
          <cell r="D127">
            <v>1240000</v>
          </cell>
          <cell r="E127" t="str">
            <v>GRASTON</v>
          </cell>
        </row>
        <row r="128">
          <cell r="C128" t="str">
            <v>204-05</v>
          </cell>
          <cell r="D128">
            <v>1520000</v>
          </cell>
          <cell r="E128" t="str">
            <v>MAYBERRY</v>
          </cell>
        </row>
        <row r="129">
          <cell r="C129" t="str">
            <v>188-05</v>
          </cell>
          <cell r="D129">
            <v>880000</v>
          </cell>
          <cell r="E129" t="str">
            <v>STEWART</v>
          </cell>
        </row>
        <row r="130">
          <cell r="C130" t="str">
            <v>831-05</v>
          </cell>
          <cell r="D130">
            <v>1810000</v>
          </cell>
          <cell r="E130" t="str">
            <v>NEWELL</v>
          </cell>
        </row>
        <row r="131">
          <cell r="C131" t="str">
            <v>110-06</v>
          </cell>
          <cell r="D131">
            <v>1740000</v>
          </cell>
          <cell r="E131" t="str">
            <v>STORY</v>
          </cell>
        </row>
        <row r="132">
          <cell r="C132" t="str">
            <v>203-05</v>
          </cell>
          <cell r="D132">
            <v>1520000</v>
          </cell>
          <cell r="E132" t="str">
            <v>MAYBERRY</v>
          </cell>
        </row>
        <row r="133">
          <cell r="C133" t="str">
            <v>115-05</v>
          </cell>
          <cell r="D133">
            <v>900000</v>
          </cell>
          <cell r="E133" t="str">
            <v>ROCHA</v>
          </cell>
        </row>
        <row r="134">
          <cell r="C134" t="str">
            <v>196-05</v>
          </cell>
          <cell r="D134">
            <v>1540000</v>
          </cell>
          <cell r="E134" t="str">
            <v>HELVIE</v>
          </cell>
        </row>
        <row r="135">
          <cell r="C135" t="str">
            <v>805-05</v>
          </cell>
          <cell r="D135">
            <v>1760000</v>
          </cell>
          <cell r="E135" t="str">
            <v>STRICKLAND</v>
          </cell>
        </row>
        <row r="136">
          <cell r="C136" t="str">
            <v>194-05</v>
          </cell>
          <cell r="D136">
            <v>2040000</v>
          </cell>
          <cell r="E136" t="str">
            <v>MOSES</v>
          </cell>
        </row>
        <row r="137">
          <cell r="C137" t="str">
            <v>808-05</v>
          </cell>
          <cell r="D137">
            <v>1830000</v>
          </cell>
          <cell r="E137" t="str">
            <v>YORK</v>
          </cell>
        </row>
        <row r="138">
          <cell r="C138" t="str">
            <v>199-05</v>
          </cell>
          <cell r="D138">
            <v>2150000</v>
          </cell>
          <cell r="E138" t="str">
            <v>SWANSON</v>
          </cell>
        </row>
        <row r="139">
          <cell r="C139" t="str">
            <v>811-05</v>
          </cell>
          <cell r="D139">
            <v>1830000</v>
          </cell>
          <cell r="E139" t="str">
            <v>YORK</v>
          </cell>
        </row>
        <row r="140">
          <cell r="C140" t="str">
            <v>192-05</v>
          </cell>
          <cell r="D140">
            <v>2110000</v>
          </cell>
          <cell r="E140" t="str">
            <v>OUN</v>
          </cell>
        </row>
        <row r="141">
          <cell r="C141" t="str">
            <v>173-05</v>
          </cell>
          <cell r="D141">
            <v>880000</v>
          </cell>
          <cell r="E141" t="str">
            <v>STEWART</v>
          </cell>
        </row>
        <row r="142">
          <cell r="C142" t="str">
            <v>195-05</v>
          </cell>
          <cell r="D142">
            <v>1540000</v>
          </cell>
          <cell r="E142" t="str">
            <v>HELVIE</v>
          </cell>
        </row>
        <row r="143">
          <cell r="C143" t="str">
            <v>113-06</v>
          </cell>
          <cell r="D143">
            <v>2010000</v>
          </cell>
          <cell r="E143" t="str">
            <v>MAELZER</v>
          </cell>
        </row>
        <row r="144">
          <cell r="C144" t="str">
            <v>825-05</v>
          </cell>
          <cell r="D144">
            <v>2000000</v>
          </cell>
          <cell r="E144" t="str">
            <v>STAMBAUGH</v>
          </cell>
        </row>
        <row r="145">
          <cell r="C145" t="str">
            <v>114-06</v>
          </cell>
          <cell r="D145">
            <v>2010000</v>
          </cell>
          <cell r="E145" t="str">
            <v>MAELZER</v>
          </cell>
        </row>
        <row r="146">
          <cell r="C146" t="str">
            <v>187-05</v>
          </cell>
          <cell r="D146">
            <v>880000</v>
          </cell>
          <cell r="E146" t="str">
            <v>STEWART</v>
          </cell>
        </row>
        <row r="147">
          <cell r="C147" t="str">
            <v>845-05</v>
          </cell>
          <cell r="D147">
            <v>1810000</v>
          </cell>
          <cell r="E147" t="str">
            <v>NEWELL</v>
          </cell>
        </row>
        <row r="148">
          <cell r="C148" t="str">
            <v>245-05</v>
          </cell>
          <cell r="D148">
            <v>1300000</v>
          </cell>
          <cell r="E148" t="str">
            <v>LEVIN</v>
          </cell>
        </row>
        <row r="149">
          <cell r="C149" t="str">
            <v>235-05</v>
          </cell>
          <cell r="D149">
            <v>2140000</v>
          </cell>
          <cell r="E149" t="str">
            <v>ROBINSON</v>
          </cell>
        </row>
        <row r="150">
          <cell r="C150" t="str">
            <v>216-05</v>
          </cell>
          <cell r="D150">
            <v>2150000</v>
          </cell>
          <cell r="E150" t="str">
            <v>SWANSON</v>
          </cell>
        </row>
        <row r="151">
          <cell r="C151" t="str">
            <v>232-05</v>
          </cell>
          <cell r="D151">
            <v>2090000</v>
          </cell>
          <cell r="E151" t="str">
            <v>HAITHCOX</v>
          </cell>
        </row>
        <row r="152">
          <cell r="C152" t="str">
            <v>818-05</v>
          </cell>
          <cell r="D152">
            <v>1830000</v>
          </cell>
          <cell r="E152" t="str">
            <v>YORK</v>
          </cell>
        </row>
        <row r="153">
          <cell r="C153" t="str">
            <v>236-05</v>
          </cell>
          <cell r="D153">
            <v>2140000</v>
          </cell>
          <cell r="E153" t="str">
            <v>ROBINSON</v>
          </cell>
        </row>
        <row r="154">
          <cell r="C154" t="str">
            <v>313-04</v>
          </cell>
          <cell r="D154">
            <v>1300000</v>
          </cell>
          <cell r="E154" t="str">
            <v>LEVIN</v>
          </cell>
        </row>
        <row r="155">
          <cell r="C155" t="str">
            <v>241-05</v>
          </cell>
          <cell r="D155">
            <v>1800000</v>
          </cell>
          <cell r="E155" t="str">
            <v>CHANDLER</v>
          </cell>
        </row>
        <row r="156">
          <cell r="C156" t="str">
            <v>119-06</v>
          </cell>
          <cell r="D156">
            <v>1260000</v>
          </cell>
          <cell r="E156" t="str">
            <v>ACKERMAN</v>
          </cell>
        </row>
        <row r="157">
          <cell r="C157" t="str">
            <v>240-05</v>
          </cell>
          <cell r="D157">
            <v>2090000</v>
          </cell>
          <cell r="E157" t="str">
            <v>HAITHCOX</v>
          </cell>
        </row>
        <row r="158">
          <cell r="C158" t="str">
            <v>118-06</v>
          </cell>
          <cell r="D158">
            <v>1360000</v>
          </cell>
          <cell r="E158" t="str">
            <v>SANTIZO</v>
          </cell>
        </row>
        <row r="159">
          <cell r="C159" t="str">
            <v>313-05</v>
          </cell>
          <cell r="D159">
            <v>2140000</v>
          </cell>
          <cell r="E159" t="str">
            <v>ROBINSON</v>
          </cell>
        </row>
        <row r="160">
          <cell r="C160" t="str">
            <v>127-06</v>
          </cell>
          <cell r="D160">
            <v>2010000</v>
          </cell>
          <cell r="E160" t="str">
            <v>MAELZER</v>
          </cell>
        </row>
        <row r="161">
          <cell r="C161" t="str">
            <v>101-06</v>
          </cell>
          <cell r="D161">
            <v>2010000</v>
          </cell>
          <cell r="E161" t="str">
            <v>MAELZER</v>
          </cell>
        </row>
        <row r="162">
          <cell r="C162" t="str">
            <v>246-05</v>
          </cell>
          <cell r="D162">
            <v>1300000</v>
          </cell>
          <cell r="E162" t="str">
            <v>LEVIN</v>
          </cell>
        </row>
        <row r="163">
          <cell r="C163" t="str">
            <v>102-06</v>
          </cell>
          <cell r="D163">
            <v>2010000</v>
          </cell>
          <cell r="E163" t="str">
            <v>MAELZER</v>
          </cell>
        </row>
        <row r="164">
          <cell r="C164" t="str">
            <v>908-05</v>
          </cell>
          <cell r="D164">
            <v>1810000</v>
          </cell>
          <cell r="E164" t="str">
            <v>NEWELL</v>
          </cell>
        </row>
        <row r="165">
          <cell r="C165" t="str">
            <v>107-06</v>
          </cell>
          <cell r="D165">
            <v>1990000</v>
          </cell>
          <cell r="E165" t="str">
            <v>DAVIS</v>
          </cell>
        </row>
        <row r="166">
          <cell r="C166" t="str">
            <v>198-05</v>
          </cell>
          <cell r="D166">
            <v>2020000</v>
          </cell>
          <cell r="E166" t="str">
            <v>SHOOK</v>
          </cell>
        </row>
        <row r="167">
          <cell r="C167" t="str">
            <v>109-06</v>
          </cell>
          <cell r="D167">
            <v>1740000</v>
          </cell>
          <cell r="E167" t="str">
            <v>STORY</v>
          </cell>
        </row>
        <row r="168">
          <cell r="C168" t="str">
            <v>815-05</v>
          </cell>
          <cell r="D168">
            <v>1830000</v>
          </cell>
          <cell r="E168" t="str">
            <v>YORK</v>
          </cell>
        </row>
        <row r="169">
          <cell r="C169" t="str">
            <v>121-06</v>
          </cell>
          <cell r="D169">
            <v>1990000</v>
          </cell>
          <cell r="E169" t="str">
            <v>DAVIS</v>
          </cell>
        </row>
        <row r="170">
          <cell r="C170" t="str">
            <v>814-05</v>
          </cell>
          <cell r="D170">
            <v>1830000</v>
          </cell>
          <cell r="E170" t="str">
            <v>YORK</v>
          </cell>
        </row>
        <row r="171">
          <cell r="C171" t="str">
            <v>119-05</v>
          </cell>
          <cell r="D171">
            <v>1310000</v>
          </cell>
          <cell r="E171" t="str">
            <v>MALAVE</v>
          </cell>
        </row>
        <row r="172">
          <cell r="C172" t="str">
            <v>135-05</v>
          </cell>
          <cell r="D172">
            <v>1240000</v>
          </cell>
          <cell r="E172" t="str">
            <v>GRASTON</v>
          </cell>
        </row>
        <row r="173">
          <cell r="C173" t="str">
            <v>129-05</v>
          </cell>
          <cell r="D173">
            <v>900000</v>
          </cell>
          <cell r="E173" t="str">
            <v>ROCHA</v>
          </cell>
        </row>
        <row r="174">
          <cell r="C174" t="str">
            <v>118-05</v>
          </cell>
          <cell r="D174">
            <v>1990000</v>
          </cell>
          <cell r="E174" t="str">
            <v>DAVIS</v>
          </cell>
        </row>
        <row r="175">
          <cell r="C175" t="str">
            <v>133-05</v>
          </cell>
          <cell r="D175">
            <v>1310000</v>
          </cell>
          <cell r="E175" t="str">
            <v>MALAVE</v>
          </cell>
        </row>
        <row r="176">
          <cell r="C176" t="str">
            <v>302-05</v>
          </cell>
          <cell r="D176">
            <v>2010000</v>
          </cell>
          <cell r="E176" t="str">
            <v>MAELZER</v>
          </cell>
        </row>
        <row r="177">
          <cell r="C177" t="str">
            <v>128-05</v>
          </cell>
          <cell r="D177">
            <v>2010000</v>
          </cell>
          <cell r="E177" t="str">
            <v>MAELZER</v>
          </cell>
        </row>
        <row r="178">
          <cell r="C178" t="str">
            <v>242-05</v>
          </cell>
          <cell r="D178">
            <v>1800000</v>
          </cell>
          <cell r="E178" t="str">
            <v>CHANDLER</v>
          </cell>
        </row>
        <row r="179">
          <cell r="C179" t="str">
            <v>307-05</v>
          </cell>
          <cell r="D179">
            <v>2150000</v>
          </cell>
          <cell r="E179" t="str">
            <v>SWANSON</v>
          </cell>
        </row>
        <row r="180">
          <cell r="C180" t="str">
            <v>180-05</v>
          </cell>
          <cell r="D180">
            <v>2040000</v>
          </cell>
          <cell r="E180" t="str">
            <v>MOSES</v>
          </cell>
        </row>
        <row r="181">
          <cell r="C181" t="str">
            <v>242-04</v>
          </cell>
          <cell r="D181">
            <v>1300000</v>
          </cell>
          <cell r="E181" t="str">
            <v>LEVIN</v>
          </cell>
        </row>
        <row r="182">
          <cell r="C182" t="str">
            <v>148-05</v>
          </cell>
          <cell r="D182">
            <v>1310000</v>
          </cell>
          <cell r="E182" t="str">
            <v>MALAVE</v>
          </cell>
        </row>
        <row r="183">
          <cell r="C183" t="str">
            <v>105-05</v>
          </cell>
          <cell r="D183">
            <v>1310000</v>
          </cell>
          <cell r="E183" t="str">
            <v>MALAVE</v>
          </cell>
        </row>
        <row r="184">
          <cell r="C184" t="str">
            <v>810-05</v>
          </cell>
          <cell r="D184">
            <v>1760000</v>
          </cell>
          <cell r="E184" t="str">
            <v>STRICKLAND</v>
          </cell>
        </row>
        <row r="185">
          <cell r="C185" t="str">
            <v>816-05</v>
          </cell>
          <cell r="D185">
            <v>1830000</v>
          </cell>
          <cell r="E185" t="str">
            <v>YORK</v>
          </cell>
        </row>
        <row r="186">
          <cell r="C186" t="str">
            <v>802-05</v>
          </cell>
          <cell r="D186">
            <v>1760000</v>
          </cell>
          <cell r="E186" t="str">
            <v>STRICKLAND</v>
          </cell>
        </row>
        <row r="187">
          <cell r="C187" t="str">
            <v>154-05</v>
          </cell>
          <cell r="D187">
            <v>1360000</v>
          </cell>
          <cell r="E187" t="str">
            <v>SANTIZO</v>
          </cell>
        </row>
        <row r="188">
          <cell r="C188" t="str">
            <v>117-05</v>
          </cell>
          <cell r="D188">
            <v>1990000</v>
          </cell>
          <cell r="E188" t="str">
            <v>DAVIS</v>
          </cell>
        </row>
        <row r="189">
          <cell r="C189" t="str">
            <v>105-05</v>
          </cell>
          <cell r="D189">
            <v>1310000</v>
          </cell>
          <cell r="E189" t="str">
            <v>MALAVE</v>
          </cell>
        </row>
        <row r="190">
          <cell r="C190" t="str">
            <v>309-05</v>
          </cell>
          <cell r="D190">
            <v>2090000</v>
          </cell>
          <cell r="E190" t="str">
            <v>HAITHCOX</v>
          </cell>
        </row>
        <row r="191">
          <cell r="C191" t="str">
            <v>175-05</v>
          </cell>
          <cell r="D191">
            <v>1520000</v>
          </cell>
          <cell r="E191" t="str">
            <v>MAYBERRY</v>
          </cell>
        </row>
        <row r="192">
          <cell r="C192" t="str">
            <v>843-05</v>
          </cell>
          <cell r="D192">
            <v>2000000</v>
          </cell>
          <cell r="E192" t="str">
            <v>STAMBAUGH</v>
          </cell>
        </row>
        <row r="193">
          <cell r="C193" t="str">
            <v>178-05</v>
          </cell>
          <cell r="D193">
            <v>2110000</v>
          </cell>
          <cell r="E193" t="str">
            <v>OUN</v>
          </cell>
        </row>
        <row r="194">
          <cell r="C194" t="str">
            <v>227-05</v>
          </cell>
          <cell r="D194">
            <v>2140000</v>
          </cell>
          <cell r="E194" t="str">
            <v>ROBINSON</v>
          </cell>
        </row>
        <row r="195">
          <cell r="C195" t="str">
            <v>830-05</v>
          </cell>
          <cell r="D195">
            <v>2000000</v>
          </cell>
          <cell r="E195" t="str">
            <v>STAMBAUGH</v>
          </cell>
        </row>
        <row r="196">
          <cell r="C196" t="str">
            <v>225-05</v>
          </cell>
          <cell r="D196">
            <v>1800000</v>
          </cell>
          <cell r="E196" t="str">
            <v>CHANDLER</v>
          </cell>
        </row>
        <row r="197">
          <cell r="C197" t="str">
            <v>244-04</v>
          </cell>
          <cell r="D197">
            <v>1480000</v>
          </cell>
          <cell r="E197" t="str">
            <v>STURGEON</v>
          </cell>
        </row>
        <row r="198">
          <cell r="C198" t="str">
            <v>840-05</v>
          </cell>
          <cell r="D198">
            <v>2000000</v>
          </cell>
          <cell r="E198" t="str">
            <v>STAMBAUGH</v>
          </cell>
        </row>
        <row r="199">
          <cell r="C199" t="str">
            <v>165-05</v>
          </cell>
          <cell r="D199">
            <v>2040000</v>
          </cell>
          <cell r="E199" t="str">
            <v>MOSES</v>
          </cell>
        </row>
        <row r="200">
          <cell r="C200" t="str">
            <v>220-05</v>
          </cell>
          <cell r="D200">
            <v>2140000</v>
          </cell>
          <cell r="E200" t="str">
            <v>ROBINSON</v>
          </cell>
        </row>
        <row r="201">
          <cell r="C201" t="str">
            <v>190-05</v>
          </cell>
          <cell r="D201">
            <v>1520000</v>
          </cell>
          <cell r="E201" t="str">
            <v>MAYBERRY</v>
          </cell>
        </row>
        <row r="202">
          <cell r="C202" t="str">
            <v>216-05</v>
          </cell>
          <cell r="D202">
            <v>2150000</v>
          </cell>
          <cell r="E202" t="str">
            <v>SWANSON</v>
          </cell>
        </row>
        <row r="203">
          <cell r="C203" t="str">
            <v>228-05</v>
          </cell>
          <cell r="D203">
            <v>2140000</v>
          </cell>
          <cell r="E203" t="str">
            <v>ROBINSON</v>
          </cell>
        </row>
        <row r="204">
          <cell r="C204" t="str">
            <v>219-05</v>
          </cell>
          <cell r="D204">
            <v>2110000</v>
          </cell>
          <cell r="E204" t="str">
            <v>OUN</v>
          </cell>
        </row>
        <row r="205">
          <cell r="C205" t="str">
            <v>101-06</v>
          </cell>
          <cell r="D205">
            <v>2010000</v>
          </cell>
          <cell r="E205" t="str">
            <v>MAELZER</v>
          </cell>
        </row>
        <row r="206">
          <cell r="C206" t="str">
            <v>834-05</v>
          </cell>
          <cell r="D206">
            <v>2000000</v>
          </cell>
          <cell r="E206" t="str">
            <v>STAMBAUGH</v>
          </cell>
        </row>
        <row r="207">
          <cell r="C207" t="str">
            <v>111-06</v>
          </cell>
          <cell r="D207">
            <v>1100000</v>
          </cell>
          <cell r="E207" t="str">
            <v>GEBRETEKLE</v>
          </cell>
        </row>
        <row r="208">
          <cell r="C208" t="str">
            <v>832-05</v>
          </cell>
          <cell r="D208">
            <v>1810000</v>
          </cell>
          <cell r="E208" t="str">
            <v>NEWELL</v>
          </cell>
        </row>
        <row r="209">
          <cell r="C209" t="str">
            <v>119-06</v>
          </cell>
          <cell r="D209">
            <v>1260000</v>
          </cell>
          <cell r="E209" t="str">
            <v>ACKERMAN</v>
          </cell>
        </row>
        <row r="210">
          <cell r="C210" t="str">
            <v>202-05</v>
          </cell>
          <cell r="D210">
            <v>880000</v>
          </cell>
          <cell r="E210" t="str">
            <v>STEWART</v>
          </cell>
        </row>
        <row r="211">
          <cell r="C211" t="str">
            <v>123-05</v>
          </cell>
          <cell r="D211">
            <v>2100000</v>
          </cell>
          <cell r="E211" t="str">
            <v>ISHMAEL</v>
          </cell>
        </row>
        <row r="212">
          <cell r="C212" t="str">
            <v>200-05</v>
          </cell>
          <cell r="D212">
            <v>2150000</v>
          </cell>
          <cell r="E212" t="str">
            <v>SWANSON</v>
          </cell>
        </row>
        <row r="213">
          <cell r="C213" t="str">
            <v>822-05</v>
          </cell>
          <cell r="D213">
            <v>2000000</v>
          </cell>
          <cell r="E213" t="str">
            <v>STAMBAUGH</v>
          </cell>
        </row>
        <row r="214">
          <cell r="C214" t="str">
            <v>205-05</v>
          </cell>
          <cell r="D214">
            <v>2110000</v>
          </cell>
          <cell r="E214" t="str">
            <v>OUN</v>
          </cell>
        </row>
        <row r="215">
          <cell r="C215" t="str">
            <v>824-05</v>
          </cell>
          <cell r="D215">
            <v>2000000</v>
          </cell>
          <cell r="E215" t="str">
            <v>STAMBAUGH</v>
          </cell>
        </row>
        <row r="216">
          <cell r="C216" t="str">
            <v>844-05</v>
          </cell>
          <cell r="D216">
            <v>1810000</v>
          </cell>
          <cell r="E216" t="str">
            <v>NEWELL</v>
          </cell>
        </row>
        <row r="217">
          <cell r="C217" t="str">
            <v>101-05</v>
          </cell>
          <cell r="D217">
            <v>2010000</v>
          </cell>
          <cell r="E217" t="str">
            <v>MAELZER</v>
          </cell>
        </row>
        <row r="218">
          <cell r="C218" t="str">
            <v>197-05</v>
          </cell>
          <cell r="D218">
            <v>2020000</v>
          </cell>
          <cell r="E218" t="str">
            <v>SHOOK</v>
          </cell>
        </row>
        <row r="219">
          <cell r="C219" t="str">
            <v>103-05</v>
          </cell>
          <cell r="D219">
            <v>1990000</v>
          </cell>
          <cell r="E219" t="str">
            <v>DAVIS</v>
          </cell>
        </row>
        <row r="220">
          <cell r="C220" t="str">
            <v>191-05</v>
          </cell>
          <cell r="D220">
            <v>2110000</v>
          </cell>
          <cell r="E220" t="str">
            <v>OUN</v>
          </cell>
        </row>
        <row r="221">
          <cell r="C221" t="str">
            <v>104-05</v>
          </cell>
          <cell r="D221">
            <v>1990000</v>
          </cell>
          <cell r="E221" t="str">
            <v>DAVIS</v>
          </cell>
        </row>
        <row r="222">
          <cell r="C222" t="str">
            <v>185-05</v>
          </cell>
          <cell r="D222">
            <v>2150000</v>
          </cell>
          <cell r="E222" t="str">
            <v>SWANSON</v>
          </cell>
        </row>
        <row r="223">
          <cell r="C223" t="str">
            <v>112-05</v>
          </cell>
          <cell r="D223">
            <v>1360000</v>
          </cell>
          <cell r="E223" t="str">
            <v>SANTIZO</v>
          </cell>
        </row>
        <row r="224">
          <cell r="C224" t="str">
            <v>820-05</v>
          </cell>
          <cell r="D224">
            <v>1830000</v>
          </cell>
          <cell r="E224" t="str">
            <v>YORK</v>
          </cell>
        </row>
        <row r="225">
          <cell r="C225" t="str">
            <v>813-05</v>
          </cell>
          <cell r="D225">
            <v>1830000</v>
          </cell>
          <cell r="E225" t="str">
            <v>YORK</v>
          </cell>
        </row>
        <row r="226">
          <cell r="C226" t="str">
            <v>167-05</v>
          </cell>
          <cell r="D226">
            <v>1540000</v>
          </cell>
          <cell r="E226" t="str">
            <v>HELVIE</v>
          </cell>
        </row>
        <row r="227">
          <cell r="C227" t="str">
            <v>179-05</v>
          </cell>
          <cell r="D227">
            <v>2040000</v>
          </cell>
          <cell r="E227" t="str">
            <v>MOSES</v>
          </cell>
        </row>
        <row r="228">
          <cell r="C228" t="str">
            <v>160-05</v>
          </cell>
          <cell r="D228">
            <v>880000</v>
          </cell>
          <cell r="E228" t="str">
            <v>STEWART</v>
          </cell>
        </row>
        <row r="229">
          <cell r="C229" t="str">
            <v>901-05</v>
          </cell>
          <cell r="D229">
            <v>1760000</v>
          </cell>
          <cell r="E229" t="str">
            <v>STRICKLAND</v>
          </cell>
        </row>
        <row r="230">
          <cell r="C230" t="str">
            <v>156-05</v>
          </cell>
          <cell r="D230">
            <v>1760000</v>
          </cell>
          <cell r="E230" t="str">
            <v>STRICKLAND</v>
          </cell>
        </row>
        <row r="231">
          <cell r="C231" t="str">
            <v>139-05</v>
          </cell>
          <cell r="D231">
            <v>1360000</v>
          </cell>
          <cell r="E231" t="str">
            <v>SANTIZO</v>
          </cell>
        </row>
        <row r="232">
          <cell r="C232" t="str">
            <v>153-05</v>
          </cell>
          <cell r="D232">
            <v>1360000</v>
          </cell>
          <cell r="E232" t="str">
            <v>SANTIZO</v>
          </cell>
        </row>
        <row r="233">
          <cell r="C233" t="str">
            <v>141-05</v>
          </cell>
          <cell r="D233">
            <v>2010000</v>
          </cell>
          <cell r="E233" t="str">
            <v>MAELZER</v>
          </cell>
        </row>
        <row r="234">
          <cell r="C234" t="str">
            <v>149-05</v>
          </cell>
          <cell r="D234">
            <v>1240000</v>
          </cell>
          <cell r="E234" t="str">
            <v>GRASTON</v>
          </cell>
        </row>
        <row r="235">
          <cell r="C235" t="str">
            <v>162-05</v>
          </cell>
          <cell r="D235">
            <v>1520000</v>
          </cell>
          <cell r="E235" t="str">
            <v>MAYBERRY</v>
          </cell>
        </row>
        <row r="236">
          <cell r="C236" t="str">
            <v>126-05</v>
          </cell>
          <cell r="D236">
            <v>1360000</v>
          </cell>
          <cell r="E236" t="str">
            <v>SANTIZO</v>
          </cell>
        </row>
        <row r="237">
          <cell r="C237" t="str">
            <v>164-05</v>
          </cell>
          <cell r="D237">
            <v>2110000</v>
          </cell>
          <cell r="E237" t="str">
            <v>OUN</v>
          </cell>
        </row>
        <row r="238">
          <cell r="C238" t="str">
            <v>827-05</v>
          </cell>
          <cell r="D238">
            <v>1810000</v>
          </cell>
          <cell r="E238" t="str">
            <v>NEWELL</v>
          </cell>
        </row>
        <row r="239">
          <cell r="C239" t="str">
            <v>181-05</v>
          </cell>
          <cell r="D239">
            <v>1540000</v>
          </cell>
          <cell r="E239" t="str">
            <v>HELVIE</v>
          </cell>
        </row>
        <row r="240">
          <cell r="C240" t="str">
            <v>183-05</v>
          </cell>
          <cell r="D240">
            <v>2020000</v>
          </cell>
          <cell r="E240" t="str">
            <v>SHOOK</v>
          </cell>
        </row>
        <row r="241">
          <cell r="C241" t="str">
            <v>829-05</v>
          </cell>
          <cell r="D241">
            <v>2000000</v>
          </cell>
          <cell r="E241" t="str">
            <v>STAMBAUGH</v>
          </cell>
        </row>
        <row r="242">
          <cell r="C242" t="str">
            <v>134-05</v>
          </cell>
          <cell r="D242">
            <v>1310000</v>
          </cell>
          <cell r="E242" t="str">
            <v>MALAVE</v>
          </cell>
        </row>
        <row r="243">
          <cell r="C243" t="str">
            <v>238-05</v>
          </cell>
          <cell r="D243">
            <v>1300000</v>
          </cell>
          <cell r="E243" t="str">
            <v>LEVIN</v>
          </cell>
        </row>
        <row r="244">
          <cell r="C244" t="str">
            <v>102-05</v>
          </cell>
          <cell r="D244">
            <v>2010000</v>
          </cell>
          <cell r="E244" t="str">
            <v>MAELZER</v>
          </cell>
        </row>
        <row r="245">
          <cell r="C245" t="str">
            <v>209-05</v>
          </cell>
          <cell r="D245">
            <v>1540000</v>
          </cell>
          <cell r="E245" t="str">
            <v>HELVIE</v>
          </cell>
        </row>
        <row r="246">
          <cell r="C246" t="str">
            <v>108-06</v>
          </cell>
          <cell r="D246">
            <v>1990000</v>
          </cell>
          <cell r="E246" t="str">
            <v>DAVIS</v>
          </cell>
        </row>
        <row r="247">
          <cell r="C247" t="str">
            <v>835-05</v>
          </cell>
          <cell r="D247">
            <v>1810000</v>
          </cell>
          <cell r="E247" t="str">
            <v>NEWELL</v>
          </cell>
        </row>
        <row r="248">
          <cell r="C248" t="str">
            <v>821-05</v>
          </cell>
          <cell r="D248">
            <v>2000000</v>
          </cell>
          <cell r="E248" t="str">
            <v>STAMBAUGH</v>
          </cell>
        </row>
        <row r="249">
          <cell r="C249" t="str">
            <v>206-05</v>
          </cell>
          <cell r="D249">
            <v>2110000</v>
          </cell>
          <cell r="E249" t="str">
            <v>OUN</v>
          </cell>
        </row>
        <row r="250">
          <cell r="C250" t="str">
            <v>157-05</v>
          </cell>
          <cell r="D250">
            <v>900000</v>
          </cell>
          <cell r="E250" t="str">
            <v>ROCHA</v>
          </cell>
        </row>
        <row r="251">
          <cell r="C251" t="str">
            <v>217-05</v>
          </cell>
          <cell r="D251">
            <v>1800000</v>
          </cell>
          <cell r="E251" t="str">
            <v>CHANDLER</v>
          </cell>
        </row>
        <row r="252">
          <cell r="C252" t="str">
            <v>146-05</v>
          </cell>
          <cell r="D252">
            <v>1990000</v>
          </cell>
          <cell r="E252" t="str">
            <v>DAVIS</v>
          </cell>
        </row>
        <row r="253">
          <cell r="C253" t="str">
            <v>208-05</v>
          </cell>
          <cell r="D253">
            <v>2040000</v>
          </cell>
          <cell r="E253" t="str">
            <v>MOSES</v>
          </cell>
        </row>
        <row r="254">
          <cell r="C254" t="str">
            <v>122-05</v>
          </cell>
          <cell r="D254">
            <v>1240000</v>
          </cell>
          <cell r="E254" t="str">
            <v>GRASTON</v>
          </cell>
        </row>
        <row r="255">
          <cell r="C255" t="str">
            <v>215-05</v>
          </cell>
          <cell r="D255">
            <v>2150000</v>
          </cell>
          <cell r="E255" t="str">
            <v>SWANSON</v>
          </cell>
        </row>
        <row r="256">
          <cell r="C256" t="str">
            <v>113-05</v>
          </cell>
          <cell r="D256">
            <v>2010000</v>
          </cell>
          <cell r="E256" t="str">
            <v>MAELZER</v>
          </cell>
        </row>
        <row r="257">
          <cell r="C257" t="str">
            <v>210-05</v>
          </cell>
          <cell r="D257">
            <v>1540000</v>
          </cell>
          <cell r="E257" t="str">
            <v>HELVIE</v>
          </cell>
        </row>
        <row r="258">
          <cell r="C258" t="str">
            <v>315-04</v>
          </cell>
          <cell r="D258">
            <v>1480000</v>
          </cell>
          <cell r="E258" t="str">
            <v>STURGEON</v>
          </cell>
        </row>
        <row r="259">
          <cell r="C259" t="str">
            <v>836-05</v>
          </cell>
          <cell r="D259">
            <v>1810000</v>
          </cell>
          <cell r="E259" t="str">
            <v>NEWELL</v>
          </cell>
        </row>
        <row r="260">
          <cell r="C260" t="str">
            <v>117-06</v>
          </cell>
          <cell r="D260">
            <v>1360000</v>
          </cell>
          <cell r="E260" t="str">
            <v>SANTIZO</v>
          </cell>
        </row>
        <row r="261">
          <cell r="C261" t="str">
            <v>214-05</v>
          </cell>
          <cell r="D261">
            <v>2090000</v>
          </cell>
          <cell r="E261" t="str">
            <v>HAITHCOX</v>
          </cell>
        </row>
        <row r="262">
          <cell r="C262" t="str">
            <v>115-06</v>
          </cell>
          <cell r="D262">
            <v>1760000</v>
          </cell>
          <cell r="E262" t="str">
            <v>STRICKLAND</v>
          </cell>
        </row>
        <row r="263">
          <cell r="C263" t="str">
            <v>838-05</v>
          </cell>
          <cell r="D263">
            <v>2000000</v>
          </cell>
          <cell r="E263" t="str">
            <v>STAMBAUGH</v>
          </cell>
        </row>
        <row r="264">
          <cell r="C264" t="str">
            <v>230-05</v>
          </cell>
          <cell r="D264">
            <v>1300000</v>
          </cell>
          <cell r="E264" t="str">
            <v>LEVIN</v>
          </cell>
        </row>
        <row r="265">
          <cell r="C265" t="str">
            <v>224-05</v>
          </cell>
          <cell r="D265">
            <v>2090000</v>
          </cell>
          <cell r="E265" t="str">
            <v>HAITHCOX</v>
          </cell>
        </row>
        <row r="266">
          <cell r="C266" t="str">
            <v>193-05</v>
          </cell>
          <cell r="D266">
            <v>2040000</v>
          </cell>
          <cell r="E266" t="str">
            <v>MOSES</v>
          </cell>
        </row>
        <row r="267">
          <cell r="C267" t="str">
            <v>244-05</v>
          </cell>
          <cell r="D267">
            <v>2140000</v>
          </cell>
          <cell r="E267" t="str">
            <v>ROBINSON</v>
          </cell>
        </row>
        <row r="268">
          <cell r="C268" t="str">
            <v>816-05</v>
          </cell>
          <cell r="D268">
            <v>1830000</v>
          </cell>
          <cell r="E268" t="str">
            <v>YORK</v>
          </cell>
        </row>
        <row r="269">
          <cell r="C269" t="str">
            <v>104-06</v>
          </cell>
          <cell r="D269">
            <v>1360000</v>
          </cell>
          <cell r="E269" t="str">
            <v>SANTIZO</v>
          </cell>
        </row>
        <row r="270">
          <cell r="C270" t="str">
            <v>806-05</v>
          </cell>
          <cell r="D270">
            <v>1760000</v>
          </cell>
          <cell r="E270" t="str">
            <v>STRICKLAND</v>
          </cell>
        </row>
        <row r="271">
          <cell r="C271" t="str">
            <v>125-06</v>
          </cell>
          <cell r="D271">
            <v>1100000</v>
          </cell>
          <cell r="E271" t="str">
            <v>GEBRETEKLE</v>
          </cell>
        </row>
        <row r="272">
          <cell r="C272" t="str">
            <v>804-05</v>
          </cell>
          <cell r="D272">
            <v>1830000</v>
          </cell>
          <cell r="E272" t="str">
            <v>YORK</v>
          </cell>
        </row>
        <row r="273">
          <cell r="C273" t="str">
            <v>129-06</v>
          </cell>
          <cell r="D273">
            <v>1760000</v>
          </cell>
          <cell r="E273" t="str">
            <v>STRICKLAND</v>
          </cell>
        </row>
        <row r="274">
          <cell r="C274" t="str">
            <v>LOZA-05</v>
          </cell>
          <cell r="D274">
            <v>890000</v>
          </cell>
          <cell r="E274" t="str">
            <v>LOZA</v>
          </cell>
        </row>
        <row r="276">
          <cell r="C276" t="str">
            <v>114-08</v>
          </cell>
          <cell r="D276">
            <v>2110000</v>
          </cell>
          <cell r="E276" t="str">
            <v>OUN</v>
          </cell>
        </row>
        <row r="277">
          <cell r="C277" t="str">
            <v>1814-07</v>
          </cell>
          <cell r="D277">
            <v>1110000</v>
          </cell>
          <cell r="E277" t="str">
            <v>STARKS</v>
          </cell>
        </row>
        <row r="278">
          <cell r="C278" t="str">
            <v>129-08</v>
          </cell>
          <cell r="D278">
            <v>1310000</v>
          </cell>
          <cell r="E278" t="str">
            <v>MALAVE</v>
          </cell>
        </row>
        <row r="279">
          <cell r="C279" t="str">
            <v>242-06</v>
          </cell>
          <cell r="D279">
            <v>1800000</v>
          </cell>
          <cell r="E279" t="str">
            <v>CHANDLER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101-06</v>
          </cell>
          <cell r="B13">
            <v>4018</v>
          </cell>
          <cell r="C13" t="str">
            <v>DE.1.0.7.0</v>
          </cell>
          <cell r="D13" t="str">
            <v>204:37264</v>
          </cell>
          <cell r="E13">
            <v>42588.144988425927</v>
          </cell>
          <cell r="F13">
            <v>42588.145856481482</v>
          </cell>
          <cell r="G13">
            <v>1</v>
          </cell>
          <cell r="H13" t="str">
            <v>204:233339</v>
          </cell>
          <cell r="I13">
            <v>42588.164652777778</v>
          </cell>
          <cell r="J13">
            <v>0</v>
          </cell>
          <cell r="K13" t="str">
            <v>4017/4018</v>
          </cell>
          <cell r="L13" t="str">
            <v>MAELZER</v>
          </cell>
          <cell r="M13">
            <v>1.8796296295477077E-2</v>
          </cell>
          <cell r="N13">
            <v>40.966666666790843</v>
          </cell>
          <cell r="R13" t="str">
            <v>Wi-MAX outage with a re-init, but entire run was PTC</v>
          </cell>
          <cell r="S13">
            <v>1</v>
          </cell>
          <cell r="T13" t="str">
            <v>NorthBound</v>
          </cell>
          <cell r="U13">
            <v>9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" t="str">
            <v>Y</v>
          </cell>
          <cell r="X13" t="e">
            <v>#VALUE!</v>
          </cell>
          <cell r="Y13">
            <v>3.7263999999999999</v>
          </cell>
          <cell r="Z13">
            <v>23.3339</v>
          </cell>
          <cell r="AA13">
            <v>19.607500000000002</v>
          </cell>
          <cell r="AB13" t="e">
            <v>#N/A</v>
          </cell>
          <cell r="AC13" t="e">
            <v>#N/A</v>
          </cell>
          <cell r="AD13" t="str">
            <v>0101-06</v>
          </cell>
          <cell r="AE13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4">
          <cell r="A14" t="str">
            <v>101-06</v>
          </cell>
          <cell r="B14">
            <v>4018</v>
          </cell>
          <cell r="C14" t="str">
            <v>DE.1.0.7.0</v>
          </cell>
          <cell r="D14" t="str">
            <v>204:717</v>
          </cell>
          <cell r="E14">
            <v>42588.131678240738</v>
          </cell>
          <cell r="F14">
            <v>42588.132604166669</v>
          </cell>
          <cell r="G14">
            <v>1</v>
          </cell>
          <cell r="H14" t="str">
            <v>204:36690</v>
          </cell>
          <cell r="I14">
            <v>42588.142256944448</v>
          </cell>
          <cell r="J14">
            <v>2</v>
          </cell>
          <cell r="K14" t="str">
            <v>4017/4018</v>
          </cell>
          <cell r="L14" t="str">
            <v>MAELZER</v>
          </cell>
          <cell r="M14">
            <v>9.6527777786832303E-3</v>
          </cell>
          <cell r="T14" t="str">
            <v>NorthBound</v>
          </cell>
          <cell r="U14">
            <v>3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https://search-rtdc-monitor-bjffxe2xuh6vdkpspy63sjmuny.us-east-1.es.amazonaws.com/_plugin/kibana/#/discover/Steve-Slow-Train-Analysis-(2080s-and-2083s)?_g=(refreshInterval:(display:Off,section:0,value:0),time:(from:'2016-08-06 02:09:37-0600',mode:absolute,to:'2016-08-06 04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" t="str">
            <v>Y</v>
          </cell>
          <cell r="X14">
            <v>0</v>
          </cell>
          <cell r="Y14">
            <v>7.17E-2</v>
          </cell>
          <cell r="Z14">
            <v>3.669</v>
          </cell>
          <cell r="AA14">
            <v>3.5973000000000002</v>
          </cell>
          <cell r="AB14" t="e">
            <v>#N/A</v>
          </cell>
          <cell r="AC14" t="e">
            <v>#N/A</v>
          </cell>
          <cell r="AD14" t="str">
            <v>0101-06</v>
          </cell>
          <cell r="AE14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5">
          <cell r="A15" t="str">
            <v>102-06</v>
          </cell>
          <cell r="B15">
            <v>4013</v>
          </cell>
          <cell r="C15" t="str">
            <v>DE.1.0.7.0</v>
          </cell>
          <cell r="D15" t="str">
            <v>204:232696</v>
          </cell>
          <cell r="E15">
            <v>42588.169895833336</v>
          </cell>
          <cell r="F15">
            <v>42588.170844907407</v>
          </cell>
          <cell r="G15">
            <v>1</v>
          </cell>
          <cell r="H15" t="str">
            <v>204:138</v>
          </cell>
          <cell r="I15">
            <v>42588.201018518521</v>
          </cell>
          <cell r="J15">
            <v>1</v>
          </cell>
          <cell r="K15" t="str">
            <v>4013/4014</v>
          </cell>
          <cell r="L15" t="str">
            <v>MAELZER</v>
          </cell>
          <cell r="M15">
            <v>3.0173611114150845E-2</v>
          </cell>
          <cell r="N15">
            <v>43.450000004377216</v>
          </cell>
          <cell r="S15">
            <v>1</v>
          </cell>
          <cell r="T15" t="str">
            <v>Southbound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https://search-rtdc-monitor-bjffxe2xuh6vdkpspy63sjmuny.us-east-1.es.amazonaws.com/_plugin/kibana/#/discover/Steve-Slow-Train-Analysis-(2080s-and-2083s)?_g=(refreshInterval:(display:Off,section:0,value:0),time:(from:'2016-08-06 03:04:39-0600',mode:absolute,to:'2016-08-06 05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" t="str">
            <v>N</v>
          </cell>
          <cell r="X15">
            <v>1</v>
          </cell>
          <cell r="Y15">
            <v>23.269600000000001</v>
          </cell>
          <cell r="Z15">
            <v>1.38E-2</v>
          </cell>
          <cell r="AA15">
            <v>23.255800000000001</v>
          </cell>
          <cell r="AB15" t="e">
            <v>#N/A</v>
          </cell>
          <cell r="AC15" t="e">
            <v>#N/A</v>
          </cell>
          <cell r="AD15" t="str">
            <v>0102-06</v>
          </cell>
          <cell r="AE15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6">
          <cell r="A16" t="str">
            <v>103-06</v>
          </cell>
          <cell r="B16">
            <v>4042</v>
          </cell>
          <cell r="C16" t="str">
            <v>DE.1.0.7.0</v>
          </cell>
          <cell r="D16" t="str">
            <v>204:686</v>
          </cell>
          <cell r="E16">
            <v>42588.152951388889</v>
          </cell>
          <cell r="F16">
            <v>42588.153865740744</v>
          </cell>
          <cell r="G16">
            <v>1</v>
          </cell>
          <cell r="H16" t="str">
            <v>204:233320</v>
          </cell>
          <cell r="I16">
            <v>42588.181562500002</v>
          </cell>
          <cell r="J16">
            <v>0</v>
          </cell>
          <cell r="K16" t="str">
            <v>4041/4042</v>
          </cell>
          <cell r="L16" t="str">
            <v>SANTIZO</v>
          </cell>
          <cell r="M16">
            <v>2.7696759258105885E-2</v>
          </cell>
          <cell r="N16">
            <v>39.883333331672475</v>
          </cell>
          <cell r="S16">
            <v>1</v>
          </cell>
          <cell r="T16" t="str">
            <v>NorthBound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https://search-rtdc-monitor-bjffxe2xuh6vdkpspy63sjmuny.us-east-1.es.amazonaws.com/_plugin/kibana/#/discover/Steve-Slow-Train-Analysis-(2080s-and-2083s)?_g=(refreshInterval:(display:Off,section:0,value:0),time:(from:'2016-08-06 02:40:15-0600',mode:absolute,to:'2016-08-06 05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" t="str">
            <v>N</v>
          </cell>
          <cell r="X16">
            <v>1</v>
          </cell>
          <cell r="Y16">
            <v>6.8599999999999994E-2</v>
          </cell>
          <cell r="Z16">
            <v>23.332000000000001</v>
          </cell>
          <cell r="AA16">
            <v>23.263400000000001</v>
          </cell>
          <cell r="AB16" t="e">
            <v>#N/A</v>
          </cell>
          <cell r="AC16" t="e">
            <v>#N/A</v>
          </cell>
          <cell r="AD16" t="str">
            <v>0103-06</v>
          </cell>
          <cell r="AE1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17">
          <cell r="A17" t="str">
            <v>104-06</v>
          </cell>
          <cell r="B17">
            <v>4028</v>
          </cell>
          <cell r="C17" t="str">
            <v>DE.1.0.7.0</v>
          </cell>
          <cell r="D17" t="str">
            <v>204:232679</v>
          </cell>
          <cell r="E17">
            <v>42588.19195601852</v>
          </cell>
          <cell r="F17">
            <v>42588.192986111113</v>
          </cell>
          <cell r="G17">
            <v>1</v>
          </cell>
          <cell r="H17" t="str">
            <v>204:147</v>
          </cell>
          <cell r="I17">
            <v>42588.222569444442</v>
          </cell>
          <cell r="J17">
            <v>0</v>
          </cell>
          <cell r="K17" t="str">
            <v>4027/4028</v>
          </cell>
          <cell r="L17" t="str">
            <v>SANTIZO</v>
          </cell>
          <cell r="M17">
            <v>2.958333332935581E-2</v>
          </cell>
          <cell r="N17">
            <v>42.599999994272366</v>
          </cell>
          <cell r="S17">
            <v>1</v>
          </cell>
          <cell r="T17" t="str">
            <v>Southbound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https://search-rtdc-monitor-bjffxe2xuh6vdkpspy63sjmuny.us-east-1.es.amazonaws.com/_plugin/kibana/#/discover/Steve-Slow-Train-Analysis-(2080s-and-2083s)?_g=(refreshInterval:(display:Off,section:0,value:0),time:(from:'2016-08-06 03:36:25-0600',mode:absolute,to:'2016-08-06 06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7" t="str">
            <v>N</v>
          </cell>
          <cell r="X17">
            <v>1</v>
          </cell>
          <cell r="Y17">
            <v>23.267900000000001</v>
          </cell>
          <cell r="Z17">
            <v>1.47E-2</v>
          </cell>
          <cell r="AA17">
            <v>23.2532</v>
          </cell>
          <cell r="AB17" t="e">
            <v>#N/A</v>
          </cell>
          <cell r="AC17" t="e">
            <v>#N/A</v>
          </cell>
          <cell r="AD17" t="str">
            <v>0104-06</v>
          </cell>
          <cell r="AE17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8">
          <cell r="A18" t="str">
            <v>105-06</v>
          </cell>
          <cell r="B18">
            <v>4011</v>
          </cell>
          <cell r="C18" t="str">
            <v>DE.1.0.7.0</v>
          </cell>
          <cell r="D18" t="str">
            <v>204:644</v>
          </cell>
          <cell r="E18">
            <v>42588.17150462963</v>
          </cell>
          <cell r="F18">
            <v>42588.172731481478</v>
          </cell>
          <cell r="G18">
            <v>1</v>
          </cell>
          <cell r="H18" t="str">
            <v>204:233364</v>
          </cell>
          <cell r="I18">
            <v>42588.203449074077</v>
          </cell>
          <cell r="J18">
            <v>0</v>
          </cell>
          <cell r="K18" t="str">
            <v>4011/4012</v>
          </cell>
          <cell r="L18" t="str">
            <v>ACKERMAN</v>
          </cell>
          <cell r="M18">
            <v>3.0717592599103227E-2</v>
          </cell>
          <cell r="N18">
            <v>44.233333342708647</v>
          </cell>
          <cell r="S18">
            <v>1</v>
          </cell>
          <cell r="T18" t="str">
            <v>NorthBound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https://search-rtdc-monitor-bjffxe2xuh6vdkpspy63sjmuny.us-east-1.es.amazonaws.com/_plugin/kibana/#/discover/Steve-Slow-Train-Analysis-(2080s-and-2083s)?_g=(refreshInterval:(display:Off,section:0,value:0),time:(from:'2016-08-06 03:06:58-0600',mode:absolute,to:'2016-08-06 05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8" t="str">
            <v>N</v>
          </cell>
          <cell r="X18">
            <v>1</v>
          </cell>
          <cell r="Y18">
            <v>6.4399999999999999E-2</v>
          </cell>
          <cell r="Z18">
            <v>23.336400000000001</v>
          </cell>
          <cell r="AA18">
            <v>23.272000000000002</v>
          </cell>
          <cell r="AB18" t="e">
            <v>#N/A</v>
          </cell>
          <cell r="AC18" t="e">
            <v>#N/A</v>
          </cell>
          <cell r="AD18" t="str">
            <v>0105-06</v>
          </cell>
          <cell r="AE18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9">
          <cell r="A19" t="str">
            <v>106-06</v>
          </cell>
          <cell r="B19">
            <v>4032</v>
          </cell>
          <cell r="C19" t="str">
            <v>DE.1.0.7.0</v>
          </cell>
          <cell r="D19" t="str">
            <v>204:232731</v>
          </cell>
          <cell r="E19">
            <v>42588.210347222222</v>
          </cell>
          <cell r="F19">
            <v>42588.211516203701</v>
          </cell>
          <cell r="G19">
            <v>1</v>
          </cell>
          <cell r="H19" t="str">
            <v>204:109</v>
          </cell>
          <cell r="I19">
            <v>42588.244004629632</v>
          </cell>
          <cell r="J19">
            <v>0</v>
          </cell>
          <cell r="K19" t="str">
            <v>4031/4032</v>
          </cell>
          <cell r="L19" t="str">
            <v>ACKERMAN</v>
          </cell>
          <cell r="M19">
            <v>3.2488425931660458E-2</v>
          </cell>
          <cell r="N19">
            <v>46.78333334159106</v>
          </cell>
          <cell r="S19">
            <v>1</v>
          </cell>
          <cell r="T19" t="str">
            <v>Southbound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https://search-rtdc-monitor-bjffxe2xuh6vdkpspy63sjmuny.us-east-1.es.amazonaws.com/_plugin/kibana/#/discover/Steve-Slow-Train-Analysis-(2080s-and-2083s)?_g=(refreshInterval:(display:Off,section:0,value:0),time:(from:'2016-08-06 04:02:54-0600',mode:absolute,to:'2016-08-06 06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" t="str">
            <v>N</v>
          </cell>
          <cell r="X19">
            <v>1</v>
          </cell>
          <cell r="Y19">
            <v>23.273099999999999</v>
          </cell>
          <cell r="Z19">
            <v>1.09E-2</v>
          </cell>
          <cell r="AA19">
            <v>23.2622</v>
          </cell>
          <cell r="AB19" t="e">
            <v>#N/A</v>
          </cell>
          <cell r="AC19" t="e">
            <v>#N/A</v>
          </cell>
          <cell r="AD19" t="str">
            <v>0106-06</v>
          </cell>
          <cell r="AE19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20">
          <cell r="A20" t="str">
            <v>107-06</v>
          </cell>
          <cell r="B20">
            <v>4025</v>
          </cell>
          <cell r="C20" t="str">
            <v>DE.1.0.7.0</v>
          </cell>
          <cell r="D20" t="str">
            <v>204:458</v>
          </cell>
          <cell r="E20">
            <v>42588.180821759262</v>
          </cell>
          <cell r="F20">
            <v>42588.181932870371</v>
          </cell>
          <cell r="G20">
            <v>1</v>
          </cell>
          <cell r="H20" t="str">
            <v>204:233351</v>
          </cell>
          <cell r="I20">
            <v>42588.214155092595</v>
          </cell>
          <cell r="J20">
            <v>2</v>
          </cell>
          <cell r="K20" t="str">
            <v>4025/4026</v>
          </cell>
          <cell r="L20" t="str">
            <v>DAVIS</v>
          </cell>
          <cell r="M20">
            <v>3.2222222223936114E-2</v>
          </cell>
          <cell r="N20">
            <v>46.400000002468005</v>
          </cell>
          <cell r="S20">
            <v>1</v>
          </cell>
          <cell r="T20" t="str">
            <v>NorthBound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" t="str">
            <v>N</v>
          </cell>
          <cell r="X20">
            <v>1</v>
          </cell>
          <cell r="Y20">
            <v>4.58E-2</v>
          </cell>
          <cell r="Z20">
            <v>23.335100000000001</v>
          </cell>
          <cell r="AA20">
            <v>23.289300000000001</v>
          </cell>
          <cell r="AB20">
            <v>33137</v>
          </cell>
          <cell r="AC20" t="str">
            <v>GRADE CROSSING</v>
          </cell>
          <cell r="AD20" t="str">
            <v>0107-06</v>
          </cell>
          <cell r="AE20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21">
          <cell r="A21" t="str">
            <v>108-06</v>
          </cell>
          <cell r="B21">
            <v>4026</v>
          </cell>
          <cell r="C21" t="str">
            <v>DE.1.0.7.0</v>
          </cell>
          <cell r="D21" t="str">
            <v>204:233032</v>
          </cell>
          <cell r="E21">
            <v>42588.223692129628</v>
          </cell>
          <cell r="F21">
            <v>42588.22446759259</v>
          </cell>
          <cell r="G21">
            <v>1</v>
          </cell>
          <cell r="H21" t="str">
            <v>204:143</v>
          </cell>
          <cell r="I21">
            <v>42588.254930555559</v>
          </cell>
          <cell r="J21">
            <v>0</v>
          </cell>
          <cell r="K21" t="str">
            <v>4025/4026</v>
          </cell>
          <cell r="L21" t="str">
            <v>DAVIS</v>
          </cell>
          <cell r="M21">
            <v>3.0462962968158536E-2</v>
          </cell>
          <cell r="N21">
            <v>43.866666674148291</v>
          </cell>
          <cell r="S21">
            <v>1</v>
          </cell>
          <cell r="T21" t="str">
            <v>Southbound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https://search-rtdc-monitor-bjffxe2xuh6vdkpspy63sjmuny.us-east-1.es.amazonaws.com/_plugin/kibana/#/discover/Steve-Slow-Train-Analysis-(2080s-and-2083s)?_g=(refreshInterval:(display:Off,section:0,value:0),time:(from:'2016-08-06 04:22:07-0600',mode:absolute,to:'2016-08-06 07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" t="str">
            <v>N</v>
          </cell>
          <cell r="X21">
            <v>1</v>
          </cell>
          <cell r="Y21">
            <v>23.3032</v>
          </cell>
          <cell r="Z21">
            <v>1.43E-2</v>
          </cell>
          <cell r="AA21">
            <v>23.288900000000002</v>
          </cell>
          <cell r="AB21" t="e">
            <v>#N/A</v>
          </cell>
          <cell r="AC21" t="e">
            <v>#N/A</v>
          </cell>
          <cell r="AD21" t="str">
            <v>0108-06</v>
          </cell>
          <cell r="AE21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22">
          <cell r="A22" t="str">
            <v>109-06</v>
          </cell>
          <cell r="B22">
            <v>4009</v>
          </cell>
          <cell r="C22" t="str">
            <v>DE.1.0.7.0</v>
          </cell>
          <cell r="D22" t="str">
            <v>204:464</v>
          </cell>
          <cell r="E22">
            <v>42588.195011574076</v>
          </cell>
          <cell r="F22">
            <v>42588.197500000002</v>
          </cell>
          <cell r="G22">
            <v>3</v>
          </cell>
          <cell r="H22" t="str">
            <v>204:233337</v>
          </cell>
          <cell r="I22">
            <v>42588.224224537036</v>
          </cell>
          <cell r="J22">
            <v>0</v>
          </cell>
          <cell r="K22" t="str">
            <v>4009/4010</v>
          </cell>
          <cell r="L22" t="str">
            <v>STORY</v>
          </cell>
          <cell r="M22">
            <v>2.6724537034169771E-2</v>
          </cell>
          <cell r="N22">
            <v>38.48333332920447</v>
          </cell>
          <cell r="S22">
            <v>1</v>
          </cell>
          <cell r="T22" t="str">
            <v>NorthBound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https://search-rtdc-monitor-bjffxe2xuh6vdkpspy63sjmuny.us-east-1.es.amazonaws.com/_plugin/kibana/#/discover/Steve-Slow-Train-Analysis-(2080s-and-2083s)?_g=(refreshInterval:(display:Off,section:0,value:0),time:(from:'2016-08-06 03:40:49-0600',mode:absolute,to:'2016-08-06 06:22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2" t="str">
            <v>N</v>
          </cell>
          <cell r="X22">
            <v>1</v>
          </cell>
          <cell r="Y22">
            <v>4.6399999999999997E-2</v>
          </cell>
          <cell r="Z22">
            <v>23.3337</v>
          </cell>
          <cell r="AA22">
            <v>23.287300000000002</v>
          </cell>
          <cell r="AB22" t="e">
            <v>#N/A</v>
          </cell>
          <cell r="AC22" t="e">
            <v>#N/A</v>
          </cell>
          <cell r="AD22" t="str">
            <v>0109-06</v>
          </cell>
          <cell r="AE22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23">
          <cell r="A23" t="str">
            <v>110-06</v>
          </cell>
          <cell r="B23">
            <v>4010</v>
          </cell>
          <cell r="C23" t="str">
            <v>DE.1.0.7.0</v>
          </cell>
          <cell r="D23" t="str">
            <v>204:233019</v>
          </cell>
          <cell r="E23">
            <v>42588.235717592594</v>
          </cell>
          <cell r="F23">
            <v>42588.236655092594</v>
          </cell>
          <cell r="G23">
            <v>1</v>
          </cell>
          <cell r="H23" t="str">
            <v>204:156</v>
          </cell>
          <cell r="I23">
            <v>42588.265509259261</v>
          </cell>
          <cell r="J23">
            <v>0</v>
          </cell>
          <cell r="K23" t="str">
            <v>4009/4010</v>
          </cell>
          <cell r="L23" t="str">
            <v>STORY</v>
          </cell>
          <cell r="M23">
            <v>2.8854166666860692E-2</v>
          </cell>
          <cell r="N23">
            <v>41.550000000279397</v>
          </cell>
          <cell r="S23">
            <v>1</v>
          </cell>
          <cell r="T23" t="str">
            <v>Southbound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https://search-rtdc-monitor-bjffxe2xuh6vdkpspy63sjmuny.us-east-1.es.amazonaws.com/_plugin/kibana/#/discover/Steve-Slow-Train-Analysis-(2080s-and-2083s)?_g=(refreshInterval:(display:Off,section:0,value:0),time:(from:'2016-08-06 04:39:26-0600',mode:absolute,to:'2016-08-06 07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3" t="str">
            <v>N</v>
          </cell>
          <cell r="X23">
            <v>1</v>
          </cell>
          <cell r="Y23">
            <v>23.3019</v>
          </cell>
          <cell r="Z23">
            <v>1.5599999999999999E-2</v>
          </cell>
          <cell r="AA23">
            <v>23.286300000000001</v>
          </cell>
          <cell r="AB23" t="e">
            <v>#N/A</v>
          </cell>
          <cell r="AC23" t="e">
            <v>#N/A</v>
          </cell>
          <cell r="AD23" t="str">
            <v>0110-06</v>
          </cell>
          <cell r="AE23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24">
          <cell r="A24" t="str">
            <v>111-06</v>
          </cell>
          <cell r="B24">
            <v>4018</v>
          </cell>
          <cell r="C24" t="str">
            <v>DE.1.0.7.0</v>
          </cell>
          <cell r="D24" t="str">
            <v>204:748</v>
          </cell>
          <cell r="E24">
            <v>42588.206284722219</v>
          </cell>
          <cell r="F24">
            <v>42588.207766203705</v>
          </cell>
          <cell r="G24">
            <v>2</v>
          </cell>
          <cell r="H24" t="str">
            <v>204:233302</v>
          </cell>
          <cell r="I24">
            <v>42588.233217592591</v>
          </cell>
          <cell r="J24">
            <v>0</v>
          </cell>
          <cell r="K24" t="str">
            <v>4017/4018</v>
          </cell>
          <cell r="L24" t="str">
            <v>GEBRETEKLE</v>
          </cell>
          <cell r="M24">
            <v>2.545138888672227E-2</v>
          </cell>
          <cell r="N24">
            <v>36.649999996880069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https://search-rtdc-monitor-bjffxe2xuh6vdkpspy63sjmuny.us-east-1.es.amazonaws.com/_plugin/kibana/#/discover/Steve-Slow-Train-Analysis-(2080s-and-2083s)?_g=(refreshInterval:(display:Off,section:0,value:0),time:(from:'2016-08-06 03:57:03-0600',mode:absolute,to:'2016-08-06 06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4" t="str">
            <v>N</v>
          </cell>
          <cell r="X24">
            <v>1</v>
          </cell>
          <cell r="Y24">
            <v>7.4800000000000005E-2</v>
          </cell>
          <cell r="Z24">
            <v>23.330200000000001</v>
          </cell>
          <cell r="AA24">
            <v>23.255400000000002</v>
          </cell>
          <cell r="AB24" t="e">
            <v>#N/A</v>
          </cell>
          <cell r="AC24" t="e">
            <v>#N/A</v>
          </cell>
          <cell r="AD24" t="str">
            <v>0111-06</v>
          </cell>
          <cell r="AE24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25">
          <cell r="A25" t="str">
            <v>112-06</v>
          </cell>
          <cell r="B25">
            <v>4017</v>
          </cell>
          <cell r="C25" t="str">
            <v>DE.1.0.7.0</v>
          </cell>
          <cell r="D25" t="str">
            <v>204:232979</v>
          </cell>
          <cell r="E25">
            <v>42588.24324074074</v>
          </cell>
          <cell r="F25">
            <v>42588.244479166664</v>
          </cell>
          <cell r="G25">
            <v>1</v>
          </cell>
          <cell r="H25" t="str">
            <v>204:127</v>
          </cell>
          <cell r="I25">
            <v>42588.273958333331</v>
          </cell>
          <cell r="J25">
            <v>1</v>
          </cell>
          <cell r="K25" t="str">
            <v>4017/4018</v>
          </cell>
          <cell r="L25" t="str">
            <v>GEBRETEKLE</v>
          </cell>
          <cell r="M25">
            <v>2.9479166667442769E-2</v>
          </cell>
          <cell r="N25">
            <v>42.450000001117587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https://search-rtdc-monitor-bjffxe2xuh6vdkpspy63sjmuny.us-east-1.es.amazonaws.com/_plugin/kibana/#/discover/Steve-Slow-Train-Analysis-(2080s-and-2083s)?_g=(refreshInterval:(display:Off,section:0,value:0),time:(from:'2016-08-06 04:50:16-0600',mode:absolute,to:'2016-08-06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5" t="str">
            <v>N</v>
          </cell>
          <cell r="X25">
            <v>1</v>
          </cell>
          <cell r="Y25">
            <v>23.297899999999998</v>
          </cell>
          <cell r="Z25">
            <v>1.2699999999999999E-2</v>
          </cell>
          <cell r="AA25">
            <v>23.2852</v>
          </cell>
          <cell r="AB25" t="e">
            <v>#N/A</v>
          </cell>
          <cell r="AC25" t="e">
            <v>#N/A</v>
          </cell>
          <cell r="AD25" t="str">
            <v>0112-06</v>
          </cell>
          <cell r="AE25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26">
          <cell r="A26" t="str">
            <v>113-06</v>
          </cell>
          <cell r="B26">
            <v>4014</v>
          </cell>
          <cell r="C26" t="str">
            <v>DE.1.0.7.0</v>
          </cell>
          <cell r="D26" t="str">
            <v>204:438</v>
          </cell>
          <cell r="E26">
            <v>42588.210555555554</v>
          </cell>
          <cell r="F26">
            <v>42588.211435185185</v>
          </cell>
          <cell r="G26">
            <v>1</v>
          </cell>
          <cell r="H26" t="str">
            <v>204:233301</v>
          </cell>
          <cell r="I26">
            <v>42588.244143518517</v>
          </cell>
          <cell r="J26">
            <v>0</v>
          </cell>
          <cell r="K26" t="str">
            <v>4013/4014</v>
          </cell>
          <cell r="L26" t="str">
            <v>MAELZER</v>
          </cell>
          <cell r="M26">
            <v>3.2708333332266193E-2</v>
          </cell>
          <cell r="N26">
            <v>47.099999998463318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https://search-rtdc-monitor-bjffxe2xuh6vdkpspy63sjmuny.us-east-1.es.amazonaws.com/_plugin/kibana/#/discover/Steve-Slow-Train-Analysis-(2080s-and-2083s)?_g=(refreshInterval:(display:Off,section:0,value:0),time:(from:'2016-08-06 04:03:12-0600',mode:absolute,to:'2016-08-06 06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6" t="str">
            <v>N</v>
          </cell>
          <cell r="X26">
            <v>1</v>
          </cell>
          <cell r="Y26">
            <v>4.3799999999999999E-2</v>
          </cell>
          <cell r="Z26">
            <v>23.330100000000002</v>
          </cell>
          <cell r="AA26">
            <v>23.286300000000001</v>
          </cell>
          <cell r="AB26" t="e">
            <v>#N/A</v>
          </cell>
          <cell r="AC26" t="e">
            <v>#N/A</v>
          </cell>
          <cell r="AD26" t="str">
            <v>0113-06</v>
          </cell>
          <cell r="AE26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27">
          <cell r="A27" t="str">
            <v>114-06</v>
          </cell>
          <cell r="B27">
            <v>4013</v>
          </cell>
          <cell r="C27" t="str">
            <v>DE.1.0.7.0</v>
          </cell>
          <cell r="D27" t="str">
            <v>204:232975</v>
          </cell>
          <cell r="E27">
            <v>42588.253599537034</v>
          </cell>
          <cell r="F27">
            <v>42588.254432870373</v>
          </cell>
          <cell r="G27">
            <v>1</v>
          </cell>
          <cell r="H27" t="str">
            <v>204:150</v>
          </cell>
          <cell r="I27">
            <v>42588.285868055558</v>
          </cell>
          <cell r="J27">
            <v>0</v>
          </cell>
          <cell r="K27" t="str">
            <v>4013/4014</v>
          </cell>
          <cell r="L27" t="str">
            <v>MAELZER</v>
          </cell>
          <cell r="M27">
            <v>3.1435185184818693E-2</v>
          </cell>
          <cell r="N27">
            <v>45.266666666138917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https://search-rtdc-monitor-bjffxe2xuh6vdkpspy63sjmuny.us-east-1.es.amazonaws.com/_plugin/kibana/#/discover/Steve-Slow-Train-Analysis-(2080s-and-2083s)?_g=(refreshInterval:(display:Off,section:0,value:0),time:(from:'2016-08-06 05:05:11-0600',mode:absolute,to:'2016-08-06 07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7" t="str">
            <v>N</v>
          </cell>
          <cell r="X27">
            <v>1</v>
          </cell>
          <cell r="Y27">
            <v>23.297499999999999</v>
          </cell>
          <cell r="Z27">
            <v>1.4999999999999999E-2</v>
          </cell>
          <cell r="AA27">
            <v>23.282499999999999</v>
          </cell>
          <cell r="AB27" t="e">
            <v>#N/A</v>
          </cell>
          <cell r="AC27" t="e">
            <v>#N/A</v>
          </cell>
          <cell r="AD27" t="str">
            <v>0114-06</v>
          </cell>
          <cell r="AE27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28">
          <cell r="A28" t="str">
            <v>115-06</v>
          </cell>
          <cell r="B28">
            <v>4042</v>
          </cell>
          <cell r="C28" t="str">
            <v>DE.1.0.7.0</v>
          </cell>
          <cell r="D28" t="str">
            <v>204:737</v>
          </cell>
          <cell r="E28">
            <v>42588.226851851854</v>
          </cell>
          <cell r="F28">
            <v>42588.228541666664</v>
          </cell>
          <cell r="G28">
            <v>2</v>
          </cell>
          <cell r="H28" t="str">
            <v>204:233287</v>
          </cell>
          <cell r="I28">
            <v>42588.256377314814</v>
          </cell>
          <cell r="J28">
            <v>0</v>
          </cell>
          <cell r="K28" t="str">
            <v>4041/4042</v>
          </cell>
          <cell r="L28" t="str">
            <v>STRICKLAND</v>
          </cell>
          <cell r="M28">
            <v>2.7835648150357883E-2</v>
          </cell>
          <cell r="N28">
            <v>40.083333336515352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https://search-rtdc-monitor-bjffxe2xuh6vdkpspy63sjmuny.us-east-1.es.amazonaws.com/_plugin/kibana/#/discover/Steve-Slow-Train-Analysis-(2080s-and-2083s)?_g=(refreshInterval:(display:Off,section:0,value:0),time:(from:'2016-08-06 04:26:40-0600',mode:absolute,to:'2016-08-06 07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8" t="str">
            <v>N</v>
          </cell>
          <cell r="X28">
            <v>1</v>
          </cell>
          <cell r="Y28">
            <v>7.3700000000000002E-2</v>
          </cell>
          <cell r="Z28">
            <v>23.328700000000001</v>
          </cell>
          <cell r="AA28">
            <v>23.255000000000003</v>
          </cell>
          <cell r="AB28" t="e">
            <v>#N/A</v>
          </cell>
          <cell r="AC28" t="e">
            <v>#N/A</v>
          </cell>
          <cell r="AD28" t="str">
            <v>0115-06</v>
          </cell>
          <cell r="AE28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29">
          <cell r="A29" t="str">
            <v>116-06</v>
          </cell>
          <cell r="B29">
            <v>4041</v>
          </cell>
          <cell r="C29" t="str">
            <v>DE.1.0.7.0</v>
          </cell>
          <cell r="D29" t="str">
            <v>204:232970</v>
          </cell>
          <cell r="E29">
            <v>42588.260358796295</v>
          </cell>
          <cell r="F29">
            <v>42588.266655092593</v>
          </cell>
          <cell r="G29">
            <v>9</v>
          </cell>
          <cell r="H29" t="str">
            <v>204:161</v>
          </cell>
          <cell r="I29">
            <v>42588.296030092592</v>
          </cell>
          <cell r="J29">
            <v>0</v>
          </cell>
          <cell r="K29" t="str">
            <v>4041/4042</v>
          </cell>
          <cell r="L29" t="str">
            <v>STRICKLAND</v>
          </cell>
          <cell r="M29">
            <v>2.937499999825377E-2</v>
          </cell>
          <cell r="N29">
            <v>42.299999997485429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https://search-rtdc-monitor-bjffxe2xuh6vdkpspy63sjmuny.us-east-1.es.amazonaws.com/_plugin/kibana/#/discover/Steve-Slow-Train-Analysis-(2080s-and-2083s)?_g=(refreshInterval:(display:Off,section:0,value:0),time:(from:'2016-08-06 05:14:55-0600',mode:absolute,to:'2016-08-06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9" t="str">
            <v>N</v>
          </cell>
          <cell r="X29">
            <v>1</v>
          </cell>
          <cell r="Y29">
            <v>23.297000000000001</v>
          </cell>
          <cell r="Z29">
            <v>1.61E-2</v>
          </cell>
          <cell r="AA29">
            <v>23.280899999999999</v>
          </cell>
          <cell r="AB29" t="e">
            <v>#N/A</v>
          </cell>
          <cell r="AC29" t="e">
            <v>#N/A</v>
          </cell>
          <cell r="AD29" t="str">
            <v>0116-06</v>
          </cell>
          <cell r="AE29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30">
          <cell r="A30" t="str">
            <v>117-06</v>
          </cell>
          <cell r="B30">
            <v>4027</v>
          </cell>
          <cell r="C30" t="str">
            <v>DE.1.0.7.0</v>
          </cell>
          <cell r="D30" t="str">
            <v>204:467</v>
          </cell>
          <cell r="E30">
            <v>42588.235474537039</v>
          </cell>
          <cell r="F30">
            <v>42588.237546296295</v>
          </cell>
          <cell r="G30">
            <v>2</v>
          </cell>
          <cell r="H30" t="str">
            <v>204:233318</v>
          </cell>
          <cell r="I30">
            <v>42588.265185185184</v>
          </cell>
          <cell r="J30">
            <v>1</v>
          </cell>
          <cell r="K30" t="str">
            <v>4027/4028</v>
          </cell>
          <cell r="L30" t="str">
            <v>SANTIZO</v>
          </cell>
          <cell r="M30">
            <v>2.7638888888759539E-2</v>
          </cell>
          <cell r="N30">
            <v>39.799999999813735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https://search-rtdc-monitor-bjffxe2xuh6vdkpspy63sjmuny.us-east-1.es.amazonaws.com/_plugin/kibana/#/discover/Steve-Slow-Train-Analysis-(2080s-and-2083s)?_g=(refreshInterval:(display:Off,section:0,value:0),time:(from:'2016-08-06 04:39:05-0600',mode:absolute,to:'2016-08-06 07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0" t="str">
            <v>N</v>
          </cell>
          <cell r="X30">
            <v>1</v>
          </cell>
          <cell r="Y30">
            <v>4.6699999999999998E-2</v>
          </cell>
          <cell r="Z30">
            <v>23.331800000000001</v>
          </cell>
          <cell r="AA30">
            <v>23.2851</v>
          </cell>
          <cell r="AB30">
            <v>33137</v>
          </cell>
          <cell r="AC30" t="str">
            <v>GRADE CROSSING</v>
          </cell>
          <cell r="AD30" t="str">
            <v>0117-06</v>
          </cell>
          <cell r="AE30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31">
          <cell r="A31" t="str">
            <v>118-06</v>
          </cell>
          <cell r="B31">
            <v>4028</v>
          </cell>
          <cell r="C31" t="str">
            <v>DE.1.0.7.0</v>
          </cell>
          <cell r="D31" t="str">
            <v>204:232978</v>
          </cell>
          <cell r="E31">
            <v>42588.274652777778</v>
          </cell>
          <cell r="F31">
            <v>42588.275601851848</v>
          </cell>
          <cell r="G31">
            <v>1</v>
          </cell>
          <cell r="H31" t="str">
            <v>204:152</v>
          </cell>
          <cell r="I31">
            <v>42588.304780092592</v>
          </cell>
          <cell r="J31">
            <v>1</v>
          </cell>
          <cell r="K31" t="str">
            <v>4027/4028</v>
          </cell>
          <cell r="L31" t="str">
            <v>SANTIZO</v>
          </cell>
          <cell r="M31">
            <v>2.9178240743931383E-2</v>
          </cell>
          <cell r="N31">
            <v>42.016666671261191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https://search-rtdc-monitor-bjffxe2xuh6vdkpspy63sjmuny.us-east-1.es.amazonaws.com/_plugin/kibana/#/discover/Steve-Slow-Train-Analysis-(2080s-and-2083s)?_g=(refreshInterval:(display:Off,section:0,value:0),time:(from:'2016-08-06 05:35:30-0600',mode:absolute,to:'2016-08-06 08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1" t="str">
            <v>N</v>
          </cell>
          <cell r="X31">
            <v>1</v>
          </cell>
          <cell r="Y31">
            <v>23.297799999999999</v>
          </cell>
          <cell r="Z31">
            <v>1.52E-2</v>
          </cell>
          <cell r="AA31">
            <v>23.282599999999999</v>
          </cell>
          <cell r="AB31" t="e">
            <v>#N/A</v>
          </cell>
          <cell r="AC31" t="e">
            <v>#N/A</v>
          </cell>
          <cell r="AD31" t="str">
            <v>0118-06</v>
          </cell>
          <cell r="AE31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32">
          <cell r="A32" t="str">
            <v>119-06</v>
          </cell>
          <cell r="B32">
            <v>4011</v>
          </cell>
          <cell r="C32" t="str">
            <v>DE.1.0.7.0</v>
          </cell>
          <cell r="D32" t="str">
            <v>204:730</v>
          </cell>
          <cell r="E32">
            <v>42588.252511574072</v>
          </cell>
          <cell r="F32">
            <v>42588.253310185188</v>
          </cell>
          <cell r="G32">
            <v>1</v>
          </cell>
          <cell r="H32" t="str">
            <v>204:233338</v>
          </cell>
          <cell r="I32">
            <v>42588.282418981478</v>
          </cell>
          <cell r="J32">
            <v>0</v>
          </cell>
          <cell r="K32" t="str">
            <v>4011/4012</v>
          </cell>
          <cell r="L32" t="str">
            <v>ACKERMAN</v>
          </cell>
          <cell r="M32">
            <v>2.9108796290529426E-2</v>
          </cell>
          <cell r="N32">
            <v>41.916666658362374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https://search-rtdc-monitor-bjffxe2xuh6vdkpspy63sjmuny.us-east-1.es.amazonaws.com/_plugin/kibana/#/discover/Steve-Slow-Train-Analysis-(2080s-and-2083s)?_g=(refreshInterval:(display:Off,section:0,value:0),time:(from:'2016-08-06 05:03:37-0600',mode:absolute,to:'2016-08-06 07:46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32" t="str">
            <v>N</v>
          </cell>
          <cell r="X32">
            <v>1</v>
          </cell>
          <cell r="Y32">
            <v>7.2999999999999995E-2</v>
          </cell>
          <cell r="Z32">
            <v>23.3338</v>
          </cell>
          <cell r="AA32">
            <v>23.2608</v>
          </cell>
          <cell r="AB32" t="e">
            <v>#N/A</v>
          </cell>
          <cell r="AC32" t="e">
            <v>#N/A</v>
          </cell>
          <cell r="AD32" t="str">
            <v>0119-06</v>
          </cell>
          <cell r="AE32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33">
          <cell r="A33" t="str">
            <v>120-06</v>
          </cell>
          <cell r="B33">
            <v>4012</v>
          </cell>
          <cell r="C33" t="str">
            <v>DE.1.0.7.0</v>
          </cell>
          <cell r="D33" t="str">
            <v>204:233000</v>
          </cell>
          <cell r="E33">
            <v>42588.284930555557</v>
          </cell>
          <cell r="F33">
            <v>42588.285960648151</v>
          </cell>
          <cell r="G33">
            <v>1</v>
          </cell>
          <cell r="H33" t="str">
            <v>204:130</v>
          </cell>
          <cell r="I33">
            <v>42588.315138888887</v>
          </cell>
          <cell r="J33">
            <v>1</v>
          </cell>
          <cell r="K33" t="str">
            <v>4011/4012</v>
          </cell>
          <cell r="L33" t="str">
            <v>ACKERMAN</v>
          </cell>
          <cell r="M33">
            <v>2.9178240736655425E-2</v>
          </cell>
          <cell r="N33">
            <v>42.016666660783812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https://search-rtdc-monitor-bjffxe2xuh6vdkpspy63sjmuny.us-east-1.es.amazonaws.com/_plugin/kibana/#/discover/Steve-Slow-Train-Analysis-(2080s-and-2083s)?_g=(refreshInterval:(display:Off,section:0,value:0),time:(from:'2016-08-06 05:50:18-0600',mode:absolute,to:'2016-08-06 08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33" t="str">
            <v>N</v>
          </cell>
          <cell r="X33">
            <v>1</v>
          </cell>
          <cell r="Y33">
            <v>23.3</v>
          </cell>
          <cell r="Z33">
            <v>1.2999999999999999E-2</v>
          </cell>
          <cell r="AA33">
            <v>23.286999999999999</v>
          </cell>
          <cell r="AB33" t="e">
            <v>#N/A</v>
          </cell>
          <cell r="AC33" t="e">
            <v>#N/A</v>
          </cell>
          <cell r="AD33" t="str">
            <v>0120-06</v>
          </cell>
          <cell r="AE3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34">
          <cell r="A34" t="str">
            <v>121-06</v>
          </cell>
          <cell r="B34">
            <v>4025</v>
          </cell>
          <cell r="C34" t="str">
            <v>DE.1.0.7.0</v>
          </cell>
          <cell r="D34" t="str">
            <v>204:453</v>
          </cell>
          <cell r="E34">
            <v>42588.256643518522</v>
          </cell>
          <cell r="F34">
            <v>42588.257523148146</v>
          </cell>
          <cell r="G34">
            <v>1</v>
          </cell>
          <cell r="H34" t="str">
            <v>204:233314</v>
          </cell>
          <cell r="I34">
            <v>42588.285671296297</v>
          </cell>
          <cell r="J34">
            <v>0</v>
          </cell>
          <cell r="K34" t="str">
            <v>4025/4026</v>
          </cell>
          <cell r="L34" t="str">
            <v>DAVIS</v>
          </cell>
          <cell r="M34">
            <v>2.8148148150648922E-2</v>
          </cell>
          <cell r="N34">
            <v>40.533333336934447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https://search-rtdc-monitor-bjffxe2xuh6vdkpspy63sjmuny.us-east-1.es.amazonaws.com/_plugin/kibana/#/discover/Steve-Slow-Train-Analysis-(2080s-and-2083s)?_g=(refreshInterval:(display:Off,section:0,value:0),time:(from:'2016-08-06 05:09:34-0600',mode:absolute,to:'2016-08-06 07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4" t="str">
            <v>N</v>
          </cell>
          <cell r="X34">
            <v>1</v>
          </cell>
          <cell r="Y34">
            <v>4.53E-2</v>
          </cell>
          <cell r="Z34">
            <v>23.331399999999999</v>
          </cell>
          <cell r="AA34">
            <v>23.286099999999998</v>
          </cell>
          <cell r="AB34" t="e">
            <v>#N/A</v>
          </cell>
          <cell r="AC34" t="e">
            <v>#N/A</v>
          </cell>
          <cell r="AD34" t="str">
            <v>0121-06</v>
          </cell>
          <cell r="AE34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35">
          <cell r="A35" t="str">
            <v>122-06</v>
          </cell>
          <cell r="B35">
            <v>4026</v>
          </cell>
          <cell r="C35" t="str">
            <v>DE.1.0.7.0</v>
          </cell>
          <cell r="D35" t="str">
            <v>204:232982</v>
          </cell>
          <cell r="E35">
            <v>42588.296527777777</v>
          </cell>
          <cell r="F35">
            <v>42588.297372685185</v>
          </cell>
          <cell r="G35">
            <v>1</v>
          </cell>
          <cell r="H35" t="str">
            <v>204:139</v>
          </cell>
          <cell r="I35">
            <v>42588.326620370368</v>
          </cell>
          <cell r="J35">
            <v>0</v>
          </cell>
          <cell r="K35" t="str">
            <v>4025/4026</v>
          </cell>
          <cell r="L35" t="str">
            <v>DAVIS</v>
          </cell>
          <cell r="M35">
            <v>2.9247685182781424E-2</v>
          </cell>
          <cell r="N35">
            <v>42.116666663205251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https://search-rtdc-monitor-bjffxe2xuh6vdkpspy63sjmuny.us-east-1.es.amazonaws.com/_plugin/kibana/#/discover/Steve-Slow-Train-Analysis-(2080s-and-2083s)?_g=(refreshInterval:(display:Off,section:0,value:0),time:(from:'2016-08-06 06:07:00-0600',mode:absolute,to:'2016-08-06 08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5" t="str">
            <v>N</v>
          </cell>
          <cell r="X35">
            <v>1</v>
          </cell>
          <cell r="Y35">
            <v>23.298200000000001</v>
          </cell>
          <cell r="Z35">
            <v>1.3899999999999999E-2</v>
          </cell>
          <cell r="AA35">
            <v>23.284300000000002</v>
          </cell>
          <cell r="AB35" t="e">
            <v>#N/A</v>
          </cell>
          <cell r="AC35" t="e">
            <v>#N/A</v>
          </cell>
          <cell r="AD35" t="str">
            <v>0122-06</v>
          </cell>
          <cell r="AE35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36">
          <cell r="A36" t="str">
            <v>123-06</v>
          </cell>
          <cell r="B36">
            <v>4009</v>
          </cell>
          <cell r="C36" t="str">
            <v>DE.1.0.7.0</v>
          </cell>
          <cell r="D36" t="str">
            <v>204:457</v>
          </cell>
          <cell r="E36">
            <v>42588.266898148147</v>
          </cell>
          <cell r="F36">
            <v>42588.268159722225</v>
          </cell>
          <cell r="G36">
            <v>1</v>
          </cell>
          <cell r="H36" t="str">
            <v>204:233344</v>
          </cell>
          <cell r="I36">
            <v>42588.296342592592</v>
          </cell>
          <cell r="J36">
            <v>1</v>
          </cell>
          <cell r="K36" t="str">
            <v>4009/4010</v>
          </cell>
          <cell r="L36" t="str">
            <v>STORY</v>
          </cell>
          <cell r="M36">
            <v>2.8182870366435964E-2</v>
          </cell>
          <cell r="N36">
            <v>40.583333327667788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https://search-rtdc-monitor-bjffxe2xuh6vdkpspy63sjmuny.us-east-1.es.amazonaws.com/_plugin/kibana/#/discover/Steve-Slow-Train-Analysis-(2080s-and-2083s)?_g=(refreshInterval:(display:Off,section:0,value:0),time:(from:'2016-08-06 05:24:20-0600',mode:absolute,to:'2016-08-06 08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6" t="str">
            <v>N</v>
          </cell>
          <cell r="X36">
            <v>1</v>
          </cell>
          <cell r="Y36">
            <v>4.5699999999999998E-2</v>
          </cell>
          <cell r="Z36">
            <v>23.334399999999999</v>
          </cell>
          <cell r="AA36">
            <v>23.288699999999999</v>
          </cell>
          <cell r="AB36" t="e">
            <v>#N/A</v>
          </cell>
          <cell r="AC36" t="e">
            <v>#N/A</v>
          </cell>
          <cell r="AD36" t="str">
            <v>0123-06</v>
          </cell>
          <cell r="AE36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37">
          <cell r="A37" t="str">
            <v>124-06</v>
          </cell>
          <cell r="B37">
            <v>4010</v>
          </cell>
          <cell r="C37" t="str">
            <v>DE.1.0.7.0</v>
          </cell>
          <cell r="D37" t="str">
            <v>204:233051</v>
          </cell>
          <cell r="E37">
            <v>42588.306273148148</v>
          </cell>
          <cell r="F37">
            <v>42588.307476851849</v>
          </cell>
          <cell r="G37">
            <v>1</v>
          </cell>
          <cell r="H37" t="str">
            <v>204:160</v>
          </cell>
          <cell r="I37">
            <v>42588.338148148148</v>
          </cell>
          <cell r="J37">
            <v>1</v>
          </cell>
          <cell r="K37" t="str">
            <v>4009/4010</v>
          </cell>
          <cell r="L37" t="str">
            <v>STORY</v>
          </cell>
          <cell r="M37">
            <v>3.0671296299260575E-2</v>
          </cell>
          <cell r="N37">
            <v>44.166666670935228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https://search-rtdc-monitor-bjffxe2xuh6vdkpspy63sjmuny.us-east-1.es.amazonaws.com/_plugin/kibana/#/discover/Steve-Slow-Train-Analysis-(2080s-and-2083s)?_g=(refreshInterval:(display:Off,section:0,value:0),time:(from:'2016-08-06 06:21:02-0600',mode:absolute,to:'2016-08-06 09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37" t="str">
            <v>N</v>
          </cell>
          <cell r="X37">
            <v>1</v>
          </cell>
          <cell r="Y37">
            <v>23.305099999999999</v>
          </cell>
          <cell r="Z37">
            <v>1.6E-2</v>
          </cell>
          <cell r="AA37">
            <v>23.289100000000001</v>
          </cell>
          <cell r="AB37">
            <v>119716</v>
          </cell>
          <cell r="AC37" t="str">
            <v>PERMANENT SPEED RESTRICTION</v>
          </cell>
          <cell r="AD37" t="str">
            <v>0124-06</v>
          </cell>
          <cell r="AE37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38">
          <cell r="A38" t="str">
            <v>125-06</v>
          </cell>
          <cell r="B38">
            <v>4018</v>
          </cell>
          <cell r="C38" t="str">
            <v>DE.1.0.7.0</v>
          </cell>
          <cell r="D38" t="str">
            <v>204:453</v>
          </cell>
          <cell r="E38">
            <v>42588.276493055557</v>
          </cell>
          <cell r="F38">
            <v>42588.277696759258</v>
          </cell>
          <cell r="G38">
            <v>1</v>
          </cell>
          <cell r="H38" t="str">
            <v>204:233289</v>
          </cell>
          <cell r="I38">
            <v>42588.305879629632</v>
          </cell>
          <cell r="J38">
            <v>0</v>
          </cell>
          <cell r="K38" t="str">
            <v>4017/4018</v>
          </cell>
          <cell r="L38" t="str">
            <v>GEBRETEKLE</v>
          </cell>
          <cell r="M38">
            <v>2.8182870373711921E-2</v>
          </cell>
          <cell r="N38">
            <v>40.583333338145167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https://search-rtdc-monitor-bjffxe2xuh6vdkpspy63sjmuny.us-east-1.es.amazonaws.com/_plugin/kibana/#/discover/Steve-Slow-Train-Analysis-(2080s-and-2083s)?_g=(refreshInterval:(display:Off,section:0,value:0),time:(from:'2016-08-06 05:38:09-0600',mode:absolute,to:'2016-08-06 08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8" t="str">
            <v>N</v>
          </cell>
          <cell r="X38">
            <v>1</v>
          </cell>
          <cell r="Y38">
            <v>4.53E-2</v>
          </cell>
          <cell r="Z38">
            <v>23.328900000000001</v>
          </cell>
          <cell r="AA38">
            <v>23.2836</v>
          </cell>
          <cell r="AB38" t="e">
            <v>#N/A</v>
          </cell>
          <cell r="AC38" t="e">
            <v>#N/A</v>
          </cell>
          <cell r="AD38" t="str">
            <v>0125-06</v>
          </cell>
          <cell r="AE38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39">
          <cell r="A39" t="str">
            <v>126-06</v>
          </cell>
          <cell r="B39">
            <v>4017</v>
          </cell>
          <cell r="C39" t="str">
            <v>DE.1.0.7.0</v>
          </cell>
          <cell r="D39" t="str">
            <v>204:232969</v>
          </cell>
          <cell r="E39">
            <v>42588.316053240742</v>
          </cell>
          <cell r="F39">
            <v>42588.316944444443</v>
          </cell>
          <cell r="G39">
            <v>1</v>
          </cell>
          <cell r="H39" t="str">
            <v>204:147</v>
          </cell>
          <cell r="I39">
            <v>42588.347743055558</v>
          </cell>
          <cell r="J39">
            <v>0</v>
          </cell>
          <cell r="K39" t="str">
            <v>4017/4018</v>
          </cell>
          <cell r="L39" t="str">
            <v>GEBRETEKLE</v>
          </cell>
          <cell r="M39">
            <v>3.0798611114732921E-2</v>
          </cell>
          <cell r="N39">
            <v>44.350000005215406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https://search-rtdc-monitor-bjffxe2xuh6vdkpspy63sjmuny.us-east-1.es.amazonaws.com/_plugin/kibana/#/discover/Steve-Slow-Train-Analysis-(2080s-and-2083s)?_g=(refreshInterval:(display:Off,section:0,value:0),time:(from:'2016-08-06 06:35:07-0600',mode:absolute,to:'2016-08-06 09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9" t="str">
            <v>N</v>
          </cell>
          <cell r="X39">
            <v>1</v>
          </cell>
          <cell r="Y39">
            <v>23.296900000000001</v>
          </cell>
          <cell r="Z39">
            <v>1.47E-2</v>
          </cell>
          <cell r="AA39">
            <v>23.2822</v>
          </cell>
          <cell r="AB39" t="e">
            <v>#N/A</v>
          </cell>
          <cell r="AC39" t="e">
            <v>#N/A</v>
          </cell>
          <cell r="AD39" t="str">
            <v>0126-06</v>
          </cell>
          <cell r="AE39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40">
          <cell r="A40" t="str">
            <v>127-06</v>
          </cell>
          <cell r="B40">
            <v>4014</v>
          </cell>
          <cell r="C40" t="str">
            <v>DE.1.0.7.0</v>
          </cell>
          <cell r="D40" t="str">
            <v>204:444</v>
          </cell>
          <cell r="E40">
            <v>42588.287569444445</v>
          </cell>
          <cell r="F40">
            <v>42588.288530092592</v>
          </cell>
          <cell r="G40">
            <v>1</v>
          </cell>
          <cell r="H40" t="str">
            <v>204:233323</v>
          </cell>
          <cell r="I40">
            <v>42588.317615740743</v>
          </cell>
          <cell r="J40">
            <v>0</v>
          </cell>
          <cell r="K40" t="str">
            <v>4013/4014</v>
          </cell>
          <cell r="L40" t="str">
            <v>MAELZER</v>
          </cell>
          <cell r="M40">
            <v>2.9085648151522037E-2</v>
          </cell>
          <cell r="N40">
            <v>41.883333338191733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https://search-rtdc-monitor-bjffxe2xuh6vdkpspy63sjmuny.us-east-1.es.amazonaws.com/_plugin/kibana/#/discover/Steve-Slow-Train-Analysis-(2080s-and-2083s)?_g=(refreshInterval:(display:Off,section:0,value:0),time:(from:'2016-08-06 05:54:06-0600',mode:absolute,to:'2016-08-06 08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0" t="str">
            <v>N</v>
          </cell>
          <cell r="X40">
            <v>1</v>
          </cell>
          <cell r="Y40">
            <v>4.4400000000000002E-2</v>
          </cell>
          <cell r="Z40">
            <v>23.3323</v>
          </cell>
          <cell r="AA40">
            <v>23.2879</v>
          </cell>
          <cell r="AB40" t="e">
            <v>#N/A</v>
          </cell>
          <cell r="AC40" t="e">
            <v>#N/A</v>
          </cell>
          <cell r="AD40" t="str">
            <v>0127-06</v>
          </cell>
          <cell r="AE40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41">
          <cell r="A41" t="str">
            <v>128-06</v>
          </cell>
          <cell r="B41">
            <v>4013</v>
          </cell>
          <cell r="C41" t="str">
            <v>DE.1.0.7.0</v>
          </cell>
          <cell r="D41" t="str">
            <v>204:232994</v>
          </cell>
          <cell r="E41">
            <v>42588.323159722226</v>
          </cell>
          <cell r="F41">
            <v>42588.323981481481</v>
          </cell>
          <cell r="G41">
            <v>1</v>
          </cell>
          <cell r="H41" t="str">
            <v>204:156</v>
          </cell>
          <cell r="I41">
            <v>42588.356851851851</v>
          </cell>
          <cell r="J41">
            <v>0</v>
          </cell>
          <cell r="K41" t="str">
            <v>4013/4014</v>
          </cell>
          <cell r="L41" t="str">
            <v>MAELZER</v>
          </cell>
          <cell r="M41">
            <v>3.2870370370801538E-2</v>
          </cell>
          <cell r="N41">
            <v>47.333333333954215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https://search-rtdc-monitor-bjffxe2xuh6vdkpspy63sjmuny.us-east-1.es.amazonaws.com/_plugin/kibana/#/discover/Steve-Slow-Train-Analysis-(2080s-and-2083s)?_g=(refreshInterval:(display:Off,section:0,value:0),time:(from:'2016-08-06 06:45:21-0600',mode:absolute,to:'2016-08-06 09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1" t="str">
            <v>N</v>
          </cell>
          <cell r="X41">
            <v>1</v>
          </cell>
          <cell r="Y41">
            <v>23.299399999999999</v>
          </cell>
          <cell r="Z41">
            <v>1.5599999999999999E-2</v>
          </cell>
          <cell r="AA41">
            <v>23.283799999999999</v>
          </cell>
          <cell r="AB41" t="e">
            <v>#N/A</v>
          </cell>
          <cell r="AC41" t="e">
            <v>#N/A</v>
          </cell>
          <cell r="AD41" t="str">
            <v>0128-06</v>
          </cell>
          <cell r="AE41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42">
          <cell r="A42" t="str">
            <v>129-06</v>
          </cell>
          <cell r="B42">
            <v>4042</v>
          </cell>
          <cell r="C42" t="str">
            <v>DE.1.0.7.0</v>
          </cell>
          <cell r="D42" t="str">
            <v>204:455</v>
          </cell>
          <cell r="E42">
            <v>42588.298275462963</v>
          </cell>
          <cell r="F42">
            <v>42588.302627314813</v>
          </cell>
          <cell r="G42">
            <v>6</v>
          </cell>
          <cell r="H42" t="str">
            <v>204:233297</v>
          </cell>
          <cell r="I42">
            <v>42588.329328703701</v>
          </cell>
          <cell r="J42">
            <v>2</v>
          </cell>
          <cell r="K42" t="str">
            <v>4041/4042</v>
          </cell>
          <cell r="L42" t="str">
            <v>STRICKLAND</v>
          </cell>
          <cell r="M42">
            <v>2.6701388887886424E-2</v>
          </cell>
          <cell r="N42">
            <v>38.44999999855645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42" t="str">
            <v>N</v>
          </cell>
          <cell r="X42">
            <v>1</v>
          </cell>
          <cell r="Y42">
            <v>4.5499999999999999E-2</v>
          </cell>
          <cell r="Z42">
            <v>23.329699999999999</v>
          </cell>
          <cell r="AA42">
            <v>23.284199999999998</v>
          </cell>
          <cell r="AB42">
            <v>0</v>
          </cell>
          <cell r="AC42" t="str">
            <v>PERMANENT SPEED RESTRICTION</v>
          </cell>
          <cell r="AD42" t="str">
            <v>0129-06</v>
          </cell>
          <cell r="AE42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43">
          <cell r="A43" t="str">
            <v>130-06</v>
          </cell>
          <cell r="B43">
            <v>4041</v>
          </cell>
          <cell r="C43" t="str">
            <v>DE.1.0.7.0</v>
          </cell>
          <cell r="D43" t="str">
            <v>204:232982</v>
          </cell>
          <cell r="E43">
            <v>42588.336967592593</v>
          </cell>
          <cell r="F43">
            <v>42588.338449074072</v>
          </cell>
          <cell r="G43">
            <v>2</v>
          </cell>
          <cell r="H43" t="str">
            <v>204:172</v>
          </cell>
          <cell r="I43">
            <v>42588.370162037034</v>
          </cell>
          <cell r="J43">
            <v>3</v>
          </cell>
          <cell r="K43" t="str">
            <v>4041/4042</v>
          </cell>
          <cell r="L43" t="str">
            <v>STRICKLAND</v>
          </cell>
          <cell r="M43">
            <v>3.1712962962046731E-2</v>
          </cell>
          <cell r="N43">
            <v>45.666666665347293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43" t="str">
            <v>N</v>
          </cell>
          <cell r="X43">
            <v>1</v>
          </cell>
          <cell r="Y43">
            <v>23.298200000000001</v>
          </cell>
          <cell r="Z43">
            <v>1.72E-2</v>
          </cell>
          <cell r="AA43">
            <v>23.281000000000002</v>
          </cell>
          <cell r="AB43">
            <v>33257</v>
          </cell>
          <cell r="AC43" t="str">
            <v>GRADE CROSSING</v>
          </cell>
          <cell r="AD43" t="str">
            <v>0130-06</v>
          </cell>
          <cell r="AE43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44">
          <cell r="A44" t="str">
            <v>131-06</v>
          </cell>
          <cell r="B44">
            <v>4027</v>
          </cell>
          <cell r="C44" t="str">
            <v>DE.1.0.7.0</v>
          </cell>
          <cell r="D44" t="str">
            <v>204:453</v>
          </cell>
          <cell r="E44">
            <v>42588.308310185188</v>
          </cell>
          <cell r="F44">
            <v>42588.309363425928</v>
          </cell>
          <cell r="G44">
            <v>1</v>
          </cell>
          <cell r="H44" t="str">
            <v>204:233310</v>
          </cell>
          <cell r="I44">
            <v>42588.338113425925</v>
          </cell>
          <cell r="J44">
            <v>0</v>
          </cell>
          <cell r="K44" t="str">
            <v>4027/4028</v>
          </cell>
          <cell r="L44" t="str">
            <v>SANTIZO</v>
          </cell>
          <cell r="M44">
            <v>2.8749999997671694E-2</v>
          </cell>
          <cell r="N44">
            <v>41.399999996647239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https://search-rtdc-monitor-bjffxe2xuh6vdkpspy63sjmuny.us-east-1.es.amazonaws.com/_plugin/kibana/#/discover/Steve-Slow-Train-Analysis-(2080s-and-2083s)?_g=(refreshInterval:(display:Off,section:0,value:0),time:(from:'2016-08-06 06:23:58-0600',mode:absolute,to:'2016-08-06 09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4" t="str">
            <v>N</v>
          </cell>
          <cell r="X44">
            <v>1</v>
          </cell>
          <cell r="Y44">
            <v>4.53E-2</v>
          </cell>
          <cell r="Z44">
            <v>23.331</v>
          </cell>
          <cell r="AA44">
            <v>23.285699999999999</v>
          </cell>
          <cell r="AB44" t="e">
            <v>#N/A</v>
          </cell>
          <cell r="AC44" t="e">
            <v>#N/A</v>
          </cell>
          <cell r="AD44" t="str">
            <v>0131-06</v>
          </cell>
          <cell r="AE44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45">
          <cell r="A45" t="str">
            <v>132-06</v>
          </cell>
          <cell r="B45">
            <v>4028</v>
          </cell>
          <cell r="C45" t="str">
            <v>DE.1.0.7.0</v>
          </cell>
          <cell r="D45" t="str">
            <v>204:233000</v>
          </cell>
          <cell r="E45">
            <v>42588.339606481481</v>
          </cell>
          <cell r="F45">
            <v>42588.340266203704</v>
          </cell>
          <cell r="G45">
            <v>0</v>
          </cell>
          <cell r="H45" t="str">
            <v>204:167</v>
          </cell>
          <cell r="I45">
            <v>42588.377939814818</v>
          </cell>
          <cell r="J45">
            <v>0</v>
          </cell>
          <cell r="K45" t="str">
            <v>4027/4028</v>
          </cell>
          <cell r="L45" t="str">
            <v>SANTIZO</v>
          </cell>
          <cell r="M45">
            <v>3.7673611113859806E-2</v>
          </cell>
          <cell r="N45">
            <v>54.250000003958121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https://search-rtdc-monitor-bjffxe2xuh6vdkpspy63sjmuny.us-east-1.es.amazonaws.com/_plugin/kibana/#/discover/Steve-Slow-Train-Analysis-(2080s-and-2083s)?_g=(refreshInterval:(display:Off,section:0,value:0),time:(from:'2016-08-06 07:09:02-0600',mode:absolute,to:'2016-08-06 10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45" t="str">
            <v>N</v>
          </cell>
          <cell r="X45">
            <v>1</v>
          </cell>
          <cell r="Y45">
            <v>23.3</v>
          </cell>
          <cell r="Z45">
            <v>1.67E-2</v>
          </cell>
          <cell r="AA45">
            <v>23.283300000000001</v>
          </cell>
          <cell r="AB45" t="e">
            <v>#N/A</v>
          </cell>
          <cell r="AC45" t="e">
            <v>#N/A</v>
          </cell>
          <cell r="AD45" t="str">
            <v>0132-06</v>
          </cell>
          <cell r="AE45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46">
          <cell r="A46" t="str">
            <v>133-06</v>
          </cell>
          <cell r="B46">
            <v>4011</v>
          </cell>
          <cell r="C46" t="str">
            <v>DE.1.0.7.0</v>
          </cell>
          <cell r="D46" t="str">
            <v>204:449</v>
          </cell>
          <cell r="E46">
            <v>42588.31821759259</v>
          </cell>
          <cell r="F46">
            <v>42588.319733796299</v>
          </cell>
          <cell r="G46">
            <v>2</v>
          </cell>
          <cell r="H46" t="str">
            <v>204:233297</v>
          </cell>
          <cell r="I46">
            <v>42588.347951388889</v>
          </cell>
          <cell r="J46">
            <v>0</v>
          </cell>
          <cell r="K46" t="str">
            <v>4011/4012</v>
          </cell>
          <cell r="L46" t="str">
            <v>ACKERMAN</v>
          </cell>
          <cell r="M46">
            <v>2.8217592589498963E-2</v>
          </cell>
          <cell r="N46">
            <v>40.633333328878507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https://search-rtdc-monitor-bjffxe2xuh6vdkpspy63sjmuny.us-east-1.es.amazonaws.com/_plugin/kibana/#/discover/Steve-Slow-Train-Analysis-(2080s-and-2083s)?_g=(refreshInterval:(display:Off,section:0,value:0),time:(from:'2016-08-06 06:38:14-0600',mode:absolute,to:'2016-08-06 09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6" t="str">
            <v>N</v>
          </cell>
          <cell r="X46">
            <v>1</v>
          </cell>
          <cell r="Y46">
            <v>4.4900000000000002E-2</v>
          </cell>
          <cell r="Z46">
            <v>23.329699999999999</v>
          </cell>
          <cell r="AA46">
            <v>23.284800000000001</v>
          </cell>
          <cell r="AB46" t="e">
            <v>#N/A</v>
          </cell>
          <cell r="AC46" t="e">
            <v>#N/A</v>
          </cell>
          <cell r="AD46" t="str">
            <v>0133-06</v>
          </cell>
          <cell r="AE46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47">
          <cell r="A47" t="str">
            <v>134-06</v>
          </cell>
          <cell r="B47">
            <v>4012</v>
          </cell>
          <cell r="C47" t="str">
            <v>DE.1.0.7.0</v>
          </cell>
          <cell r="D47" t="str">
            <v>204:232984</v>
          </cell>
          <cell r="E47">
            <v>42588.356354166666</v>
          </cell>
          <cell r="F47">
            <v>42588.357881944445</v>
          </cell>
          <cell r="G47">
            <v>2</v>
          </cell>
          <cell r="H47" t="str">
            <v>204:132</v>
          </cell>
          <cell r="I47">
            <v>42588.388344907406</v>
          </cell>
          <cell r="J47">
            <v>1</v>
          </cell>
          <cell r="K47" t="str">
            <v>4011/4012</v>
          </cell>
          <cell r="L47" t="str">
            <v>ACKERMAN</v>
          </cell>
          <cell r="M47">
            <v>3.0462962960882578E-2</v>
          </cell>
          <cell r="N47">
            <v>43.866666663670912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https://search-rtdc-monitor-bjffxe2xuh6vdkpspy63sjmuny.us-east-1.es.amazonaws.com/_plugin/kibana/#/discover/Steve-Slow-Train-Analysis-(2080s-and-2083s)?_g=(refreshInterval:(display:Off,section:0,value:0),time:(from:'2016-08-06 07:33:09-0600',mode:absolute,to:'2016-08-06 10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7" t="str">
            <v>N</v>
          </cell>
          <cell r="X47">
            <v>1</v>
          </cell>
          <cell r="Y47">
            <v>23.298400000000001</v>
          </cell>
          <cell r="Z47">
            <v>1.32E-2</v>
          </cell>
          <cell r="AA47">
            <v>23.2852</v>
          </cell>
          <cell r="AB47" t="e">
            <v>#N/A</v>
          </cell>
          <cell r="AC47" t="e">
            <v>#N/A</v>
          </cell>
          <cell r="AD47" t="str">
            <v>0134-06</v>
          </cell>
          <cell r="AE47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48">
          <cell r="A48" t="str">
            <v>135-06</v>
          </cell>
          <cell r="B48">
            <v>4025</v>
          </cell>
          <cell r="C48" t="str">
            <v>DE.1.0.7.0</v>
          </cell>
          <cell r="D48" t="str">
            <v>204:466</v>
          </cell>
          <cell r="E48">
            <v>42588.328576388885</v>
          </cell>
          <cell r="F48">
            <v>42588.32949074074</v>
          </cell>
          <cell r="G48">
            <v>1</v>
          </cell>
          <cell r="H48" t="str">
            <v>204:233244</v>
          </cell>
          <cell r="I48">
            <v>42588.360405092593</v>
          </cell>
          <cell r="J48">
            <v>0</v>
          </cell>
          <cell r="K48" t="str">
            <v>4025/4026</v>
          </cell>
          <cell r="L48" t="str">
            <v>DAVIS</v>
          </cell>
          <cell r="M48">
            <v>3.0914351853425615E-2</v>
          </cell>
          <cell r="N48">
            <v>44.516666668932885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https://search-rtdc-monitor-bjffxe2xuh6vdkpspy63sjmuny.us-east-1.es.amazonaws.com/_plugin/kibana/#/discover/Steve-Slow-Train-Analysis-(2080s-and-2083s)?_g=(refreshInterval:(display:Off,section:0,value:0),time:(from:'2016-08-06 06:53:09-0600',mode:absolute,to:'2016-08-06 09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8" t="str">
            <v>N</v>
          </cell>
          <cell r="X48">
            <v>1</v>
          </cell>
          <cell r="Y48">
            <v>4.6600000000000003E-2</v>
          </cell>
          <cell r="Z48">
            <v>23.324400000000001</v>
          </cell>
          <cell r="AA48">
            <v>23.277799999999999</v>
          </cell>
          <cell r="AB48" t="e">
            <v>#N/A</v>
          </cell>
          <cell r="AC48" t="e">
            <v>#N/A</v>
          </cell>
          <cell r="AD48" t="str">
            <v>0135-06</v>
          </cell>
          <cell r="AE48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49">
          <cell r="A49" t="str">
            <v>136-06</v>
          </cell>
          <cell r="B49">
            <v>4026</v>
          </cell>
          <cell r="C49" t="str">
            <v>DE.1.0.7.0</v>
          </cell>
          <cell r="D49" t="str">
            <v>204:232989</v>
          </cell>
          <cell r="E49">
            <v>42588.368171296293</v>
          </cell>
          <cell r="F49">
            <v>42588.369039351855</v>
          </cell>
          <cell r="G49">
            <v>1</v>
          </cell>
          <cell r="H49" t="str">
            <v>204:152</v>
          </cell>
          <cell r="I49">
            <v>42588.400104166663</v>
          </cell>
          <cell r="J49">
            <v>0</v>
          </cell>
          <cell r="K49" t="str">
            <v>4025/4026</v>
          </cell>
          <cell r="L49" t="str">
            <v>DAVIS</v>
          </cell>
          <cell r="M49">
            <v>3.106481480790535E-2</v>
          </cell>
          <cell r="N49">
            <v>44.733333323383704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https://search-rtdc-monitor-bjffxe2xuh6vdkpspy63sjmuny.us-east-1.es.amazonaws.com/_plugin/kibana/#/discover/Steve-Slow-Train-Analysis-(2080s-and-2083s)?_g=(refreshInterval:(display:Off,section:0,value:0),time:(from:'2016-08-06 07:50:10-0600',mode:absolute,to:'2016-08-06 10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9" t="str">
            <v>N</v>
          </cell>
          <cell r="X49">
            <v>1</v>
          </cell>
          <cell r="Y49">
            <v>23.2989</v>
          </cell>
          <cell r="Z49">
            <v>1.52E-2</v>
          </cell>
          <cell r="AA49">
            <v>23.2837</v>
          </cell>
          <cell r="AB49" t="e">
            <v>#N/A</v>
          </cell>
          <cell r="AC49" t="e">
            <v>#N/A</v>
          </cell>
          <cell r="AD49" t="str">
            <v>0136-06</v>
          </cell>
          <cell r="AE49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50">
          <cell r="A50" t="str">
            <v>137-06</v>
          </cell>
          <cell r="B50">
            <v>4009</v>
          </cell>
          <cell r="C50" t="str">
            <v>DE.1.0.7.0</v>
          </cell>
          <cell r="D50" t="str">
            <v>204:446</v>
          </cell>
          <cell r="E50">
            <v>42588.340057870373</v>
          </cell>
          <cell r="F50">
            <v>42588.341111111113</v>
          </cell>
          <cell r="G50">
            <v>1</v>
          </cell>
          <cell r="H50" t="str">
            <v>204:233320</v>
          </cell>
          <cell r="I50">
            <v>42588.368888888886</v>
          </cell>
          <cell r="J50">
            <v>0</v>
          </cell>
          <cell r="K50" t="str">
            <v>4009/4010</v>
          </cell>
          <cell r="L50" t="str">
            <v>STORY</v>
          </cell>
          <cell r="M50">
            <v>2.7777777773735579E-2</v>
          </cell>
          <cell r="N50">
            <v>39.999999994179234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https://search-rtdc-monitor-bjffxe2xuh6vdkpspy63sjmuny.us-east-1.es.amazonaws.com/_plugin/kibana/#/discover/Steve-Slow-Train-Analysis-(2080s-and-2083s)?_g=(refreshInterval:(display:Off,section:0,value:0),time:(from:'2016-08-06 07:09:41-0600',mode:absolute,to:'2016-08-06 09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0" t="str">
            <v>N</v>
          </cell>
          <cell r="X50">
            <v>1</v>
          </cell>
          <cell r="Y50">
            <v>4.4600000000000001E-2</v>
          </cell>
          <cell r="Z50">
            <v>23.332000000000001</v>
          </cell>
          <cell r="AA50">
            <v>23.287400000000002</v>
          </cell>
          <cell r="AB50" t="e">
            <v>#N/A</v>
          </cell>
          <cell r="AC50" t="e">
            <v>#N/A</v>
          </cell>
          <cell r="AD50" t="str">
            <v>0137-06</v>
          </cell>
          <cell r="AE50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51">
          <cell r="A51" t="str">
            <v>138-06</v>
          </cell>
          <cell r="B51">
            <v>4010</v>
          </cell>
          <cell r="C51" t="str">
            <v>DE.1.0.7.0</v>
          </cell>
          <cell r="D51" t="str">
            <v>204:232998</v>
          </cell>
          <cell r="E51">
            <v>42588.377314814818</v>
          </cell>
          <cell r="F51">
            <v>42588.378333333334</v>
          </cell>
          <cell r="G51">
            <v>1</v>
          </cell>
          <cell r="H51" t="str">
            <v>204:160</v>
          </cell>
          <cell r="I51">
            <v>42588.410115740742</v>
          </cell>
          <cell r="J51">
            <v>1</v>
          </cell>
          <cell r="K51" t="str">
            <v>4009/4010</v>
          </cell>
          <cell r="L51" t="str">
            <v>STORY</v>
          </cell>
          <cell r="M51">
            <v>3.178240740817273E-2</v>
          </cell>
          <cell r="N51">
            <v>45.766666667768732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https://search-rtdc-monitor-bjffxe2xuh6vdkpspy63sjmuny.us-east-1.es.amazonaws.com/_plugin/kibana/#/discover/Steve-Slow-Train-Analysis-(2080s-and-2083s)?_g=(refreshInterval:(display:Off,section:0,value:0),time:(from:'2016-08-06 08:03:20-0600',mode:absolute,to:'2016-08-06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1" t="str">
            <v>N</v>
          </cell>
          <cell r="X51">
            <v>1</v>
          </cell>
          <cell r="Y51">
            <v>23.299800000000001</v>
          </cell>
          <cell r="Z51">
            <v>1.6E-2</v>
          </cell>
          <cell r="AA51">
            <v>23.283800000000003</v>
          </cell>
          <cell r="AB51" t="e">
            <v>#N/A</v>
          </cell>
          <cell r="AC51" t="e">
            <v>#N/A</v>
          </cell>
          <cell r="AD51" t="str">
            <v>0138-06</v>
          </cell>
          <cell r="AE51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52">
          <cell r="A52" t="str">
            <v>139-06</v>
          </cell>
          <cell r="B52">
            <v>4018</v>
          </cell>
          <cell r="C52" t="str">
            <v>DE.1.0.7.0</v>
          </cell>
          <cell r="D52" t="str">
            <v>204:460</v>
          </cell>
          <cell r="E52">
            <v>42588.351539351854</v>
          </cell>
          <cell r="F52">
            <v>42588.352303240739</v>
          </cell>
          <cell r="G52">
            <v>1</v>
          </cell>
          <cell r="H52" t="str">
            <v>204:233280</v>
          </cell>
          <cell r="I52">
            <v>42588.379560185182</v>
          </cell>
          <cell r="J52">
            <v>1</v>
          </cell>
          <cell r="K52" t="str">
            <v>4017/4018</v>
          </cell>
          <cell r="L52" t="str">
            <v>GEBRETEKLE</v>
          </cell>
          <cell r="M52">
            <v>2.7256944442342501E-2</v>
          </cell>
          <cell r="N52">
            <v>39.249999996973202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https://search-rtdc-monitor-bjffxe2xuh6vdkpspy63sjmuny.us-east-1.es.amazonaws.com/_plugin/kibana/#/discover/Steve-Slow-Train-Analysis-(2080s-and-2083s)?_g=(refreshInterval:(display:Off,section:0,value:0),time:(from:'2016-08-06 07:26:13-0600',mode:absolute,to:'2016-08-06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2" t="str">
            <v>N</v>
          </cell>
          <cell r="X52">
            <v>1</v>
          </cell>
          <cell r="Y52">
            <v>4.5999999999999999E-2</v>
          </cell>
          <cell r="Z52">
            <v>23.327999999999999</v>
          </cell>
          <cell r="AA52">
            <v>23.282</v>
          </cell>
          <cell r="AB52" t="e">
            <v>#N/A</v>
          </cell>
          <cell r="AC52" t="e">
            <v>#N/A</v>
          </cell>
          <cell r="AD52" t="str">
            <v>0139-06</v>
          </cell>
          <cell r="AE52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53">
          <cell r="A53" t="str">
            <v>140-06</v>
          </cell>
          <cell r="B53">
            <v>4017</v>
          </cell>
          <cell r="C53" t="str">
            <v>DE.1.0.7.0</v>
          </cell>
          <cell r="D53" t="str">
            <v>204:232979</v>
          </cell>
          <cell r="E53">
            <v>42588.389282407406</v>
          </cell>
          <cell r="F53">
            <v>42588.390208333331</v>
          </cell>
          <cell r="G53">
            <v>1</v>
          </cell>
          <cell r="H53" t="str">
            <v>204:149</v>
          </cell>
          <cell r="I53">
            <v>42588.42119212963</v>
          </cell>
          <cell r="J53">
            <v>0</v>
          </cell>
          <cell r="K53" t="str">
            <v>4017/4018</v>
          </cell>
          <cell r="L53" t="str">
            <v>GEBRETEKLE</v>
          </cell>
          <cell r="M53">
            <v>3.0983796299551614E-2</v>
          </cell>
          <cell r="N53">
            <v>44.616666671354324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https://search-rtdc-monitor-bjffxe2xuh6vdkpspy63sjmuny.us-east-1.es.amazonaws.com/_plugin/kibana/#/discover/Steve-Slow-Train-Analysis-(2080s-and-2083s)?_g=(refreshInterval:(display:Off,section:0,value:0),time:(from:'2016-08-06 08:20:34-0600',mode:absolute,to:'2016-08-06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3" t="str">
            <v>N</v>
          </cell>
          <cell r="X53">
            <v>1</v>
          </cell>
          <cell r="Y53">
            <v>23.297899999999998</v>
          </cell>
          <cell r="Z53">
            <v>1.49E-2</v>
          </cell>
          <cell r="AA53">
            <v>23.282999999999998</v>
          </cell>
          <cell r="AB53" t="e">
            <v>#N/A</v>
          </cell>
          <cell r="AC53" t="e">
            <v>#N/A</v>
          </cell>
          <cell r="AD53" t="str">
            <v>0140-06</v>
          </cell>
          <cell r="AE53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54">
          <cell r="A54" t="str">
            <v>141-06</v>
          </cell>
          <cell r="B54">
            <v>4014</v>
          </cell>
          <cell r="C54" t="str">
            <v>DE.1.0.7.0</v>
          </cell>
          <cell r="D54" t="str">
            <v>204:477</v>
          </cell>
          <cell r="E54">
            <v>42588.359525462962</v>
          </cell>
          <cell r="F54">
            <v>42588.360474537039</v>
          </cell>
          <cell r="G54">
            <v>1</v>
          </cell>
          <cell r="H54" t="str">
            <v>204:233307</v>
          </cell>
          <cell r="I54">
            <v>42588.389467592591</v>
          </cell>
          <cell r="J54">
            <v>0</v>
          </cell>
          <cell r="K54" t="str">
            <v>4013/4014</v>
          </cell>
          <cell r="L54" t="str">
            <v>MAELZER</v>
          </cell>
          <cell r="M54">
            <v>2.8993055551836733E-2</v>
          </cell>
          <cell r="N54">
            <v>41.749999994644895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https://search-rtdc-monitor-bjffxe2xuh6vdkpspy63sjmuny.us-east-1.es.amazonaws.com/_plugin/kibana/#/discover/Steve-Slow-Train-Analysis-(2080s-and-2083s)?_g=(refreshInterval:(display:Off,section:0,value:0),time:(from:'2016-08-06 07:37:43-0600',mode:absolute,to:'2016-08-06 10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4" t="str">
            <v>N</v>
          </cell>
          <cell r="X54">
            <v>1</v>
          </cell>
          <cell r="Y54">
            <v>4.7699999999999999E-2</v>
          </cell>
          <cell r="Z54">
            <v>23.3307</v>
          </cell>
          <cell r="AA54">
            <v>23.283000000000001</v>
          </cell>
          <cell r="AB54" t="e">
            <v>#N/A</v>
          </cell>
          <cell r="AC54" t="e">
            <v>#N/A</v>
          </cell>
          <cell r="AD54" t="str">
            <v>0141-06</v>
          </cell>
          <cell r="AE54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55">
          <cell r="A55" t="str">
            <v>142-06</v>
          </cell>
          <cell r="B55">
            <v>4013</v>
          </cell>
          <cell r="C55" t="str">
            <v>DE.1.0.7.0</v>
          </cell>
          <cell r="D55" t="str">
            <v>204:232982</v>
          </cell>
          <cell r="E55">
            <v>42588.398726851854</v>
          </cell>
          <cell r="F55">
            <v>42588.399398148147</v>
          </cell>
          <cell r="G55">
            <v>0</v>
          </cell>
          <cell r="H55" t="str">
            <v>204:139</v>
          </cell>
          <cell r="I55">
            <v>42588.429837962962</v>
          </cell>
          <cell r="J55">
            <v>0</v>
          </cell>
          <cell r="K55" t="str">
            <v>4013/4014</v>
          </cell>
          <cell r="L55" t="str">
            <v>MAELZER</v>
          </cell>
          <cell r="M55">
            <v>3.0439814814599231E-2</v>
          </cell>
          <cell r="N55">
            <v>43.833333333022892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https://search-rtdc-monitor-bjffxe2xuh6vdkpspy63sjmuny.us-east-1.es.amazonaws.com/_plugin/kibana/#/discover/Steve-Slow-Train-Analysis-(2080s-and-2083s)?_g=(refreshInterval:(display:Off,section:0,value:0),time:(from:'2016-08-06 08:34:10-0600',mode:absolute,to:'2016-08-06 11:18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5" t="str">
            <v>N</v>
          </cell>
          <cell r="X55">
            <v>1</v>
          </cell>
          <cell r="Y55">
            <v>23.298200000000001</v>
          </cell>
          <cell r="Z55">
            <v>1.3899999999999999E-2</v>
          </cell>
          <cell r="AA55">
            <v>23.284300000000002</v>
          </cell>
          <cell r="AB55" t="e">
            <v>#N/A</v>
          </cell>
          <cell r="AC55" t="e">
            <v>#N/A</v>
          </cell>
          <cell r="AD55" t="str">
            <v>0142-06</v>
          </cell>
          <cell r="AE55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56">
          <cell r="A56" t="str">
            <v>143-06</v>
          </cell>
          <cell r="B56">
            <v>4042</v>
          </cell>
          <cell r="C56" t="str">
            <v>DE.1.0.7.0</v>
          </cell>
          <cell r="D56" t="str">
            <v>204:475</v>
          </cell>
          <cell r="E56">
            <v>42588.371793981481</v>
          </cell>
          <cell r="F56">
            <v>42588.373159722221</v>
          </cell>
          <cell r="G56">
            <v>1</v>
          </cell>
          <cell r="H56" t="str">
            <v>204:233276</v>
          </cell>
          <cell r="I56">
            <v>42588.402928240743</v>
          </cell>
          <cell r="J56">
            <v>4</v>
          </cell>
          <cell r="K56" t="str">
            <v>4041/4042</v>
          </cell>
          <cell r="L56" t="str">
            <v>STRICKLAND</v>
          </cell>
          <cell r="M56">
            <v>2.976851852145046E-2</v>
          </cell>
          <cell r="N56">
            <v>42.866666670888662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56" t="str">
            <v>N</v>
          </cell>
          <cell r="X56">
            <v>1</v>
          </cell>
          <cell r="Y56">
            <v>4.7500000000000001E-2</v>
          </cell>
          <cell r="Z56">
            <v>23.3276</v>
          </cell>
          <cell r="AA56">
            <v>23.280100000000001</v>
          </cell>
          <cell r="AB56">
            <v>0</v>
          </cell>
          <cell r="AC56" t="str">
            <v>PERMANENT SPEED RESTRICTION</v>
          </cell>
          <cell r="AD56" t="str">
            <v>0143-06</v>
          </cell>
          <cell r="AE5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57">
          <cell r="A57" t="str">
            <v>144-06</v>
          </cell>
          <cell r="B57">
            <v>4041</v>
          </cell>
          <cell r="C57" t="str">
            <v>DE.1.0.7.0</v>
          </cell>
          <cell r="D57" t="str">
            <v>204:232966</v>
          </cell>
          <cell r="E57">
            <v>42588.409988425927</v>
          </cell>
          <cell r="F57">
            <v>42588.411296296297</v>
          </cell>
          <cell r="G57">
            <v>1</v>
          </cell>
          <cell r="H57" t="str">
            <v>204:1213</v>
          </cell>
          <cell r="I57">
            <v>42588.442627314813</v>
          </cell>
          <cell r="J57">
            <v>1</v>
          </cell>
          <cell r="K57" t="str">
            <v>4041/4042</v>
          </cell>
          <cell r="L57" t="str">
            <v>STRICKLAND</v>
          </cell>
          <cell r="M57">
            <v>3.1331018515629694E-2</v>
          </cell>
          <cell r="N57">
            <v>45.116666662506759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https://search-rtdc-monitor-bjffxe2xuh6vdkpspy63sjmuny.us-east-1.es.amazonaws.com/_plugin/kibana/#/discover/Steve-Slow-Train-Analysis-(2080s-and-2083s)?_g=(refreshInterval:(display:Off,section:0,value:0),time:(from:'2016-08-06 08:50:23-0600',mode:absolute,to:'2016-08-06 11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57" t="str">
            <v>N</v>
          </cell>
          <cell r="X57">
            <v>1</v>
          </cell>
          <cell r="Y57">
            <v>23.296600000000002</v>
          </cell>
          <cell r="Z57">
            <v>0.12130000000000001</v>
          </cell>
          <cell r="AA57">
            <v>23.1753</v>
          </cell>
          <cell r="AB57">
            <v>30562</v>
          </cell>
          <cell r="AC57" t="str">
            <v>PERMANENT SPEED RESTRICTION</v>
          </cell>
          <cell r="AD57" t="str">
            <v>0144-06</v>
          </cell>
          <cell r="AE57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58">
          <cell r="A58" t="str">
            <v>145-06</v>
          </cell>
          <cell r="B58">
            <v>4027</v>
          </cell>
          <cell r="C58" t="str">
            <v>DE.1.0.7.0</v>
          </cell>
          <cell r="D58" t="str">
            <v>204:466</v>
          </cell>
          <cell r="E58">
            <v>42588.382627314815</v>
          </cell>
          <cell r="F58">
            <v>42588.383553240739</v>
          </cell>
          <cell r="G58">
            <v>1</v>
          </cell>
          <cell r="H58" t="str">
            <v>204:233278</v>
          </cell>
          <cell r="I58">
            <v>42588.410543981481</v>
          </cell>
          <cell r="J58">
            <v>0</v>
          </cell>
          <cell r="K58" t="str">
            <v>4027/4028</v>
          </cell>
          <cell r="L58" t="str">
            <v>SANTIZO</v>
          </cell>
          <cell r="M58">
            <v>2.6990740741894115E-2</v>
          </cell>
          <cell r="N58">
            <v>38.866666668327525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https://search-rtdc-monitor-bjffxe2xuh6vdkpspy63sjmuny.us-east-1.es.amazonaws.com/_plugin/kibana/#/discover/Steve-Slow-Train-Analysis-(2080s-and-2083s)?_g=(refreshInterval:(display:Off,section:0,value:0),time:(from:'2016-08-06 08:10:59-0600',mode:absolute,to:'2016-08-06 10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58" t="str">
            <v>N</v>
          </cell>
          <cell r="X58">
            <v>1</v>
          </cell>
          <cell r="Y58">
            <v>4.6600000000000003E-2</v>
          </cell>
          <cell r="Z58">
            <v>23.3278</v>
          </cell>
          <cell r="AA58">
            <v>23.281199999999998</v>
          </cell>
          <cell r="AB58" t="e">
            <v>#N/A</v>
          </cell>
          <cell r="AC58" t="e">
            <v>#N/A</v>
          </cell>
          <cell r="AD58" t="str">
            <v>0145-06</v>
          </cell>
          <cell r="AE58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59">
          <cell r="A59" t="str">
            <v>146-06</v>
          </cell>
          <cell r="B59">
            <v>4028</v>
          </cell>
          <cell r="C59" t="str">
            <v>DE.1.0.7.0</v>
          </cell>
          <cell r="D59" t="str">
            <v>204:232973</v>
          </cell>
          <cell r="E59">
            <v>42588.412037037036</v>
          </cell>
          <cell r="F59">
            <v>42588.412893518522</v>
          </cell>
          <cell r="G59">
            <v>1</v>
          </cell>
          <cell r="H59" t="str">
            <v>204:154</v>
          </cell>
          <cell r="I59">
            <v>42588.451550925929</v>
          </cell>
          <cell r="J59">
            <v>1</v>
          </cell>
          <cell r="K59" t="str">
            <v>4027/4028</v>
          </cell>
          <cell r="L59" t="str">
            <v>SANTIZO</v>
          </cell>
          <cell r="M59">
            <v>3.8657407407299615E-2</v>
          </cell>
          <cell r="N59">
            <v>55.666666666511446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https://search-rtdc-monitor-bjffxe2xuh6vdkpspy63sjmuny.us-east-1.es.amazonaws.com/_plugin/kibana/#/discover/Steve-Slow-Train-Analysis-(2080s-and-2083s)?_g=(refreshInterval:(display:Off,section:0,value:0),time:(from:'2016-08-06 08:53:20-0600',mode:absolute,to:'2016-08-06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9" t="str">
            <v>N</v>
          </cell>
          <cell r="X59">
            <v>1</v>
          </cell>
          <cell r="Y59">
            <v>23.2973</v>
          </cell>
          <cell r="Z59">
            <v>1.54E-2</v>
          </cell>
          <cell r="AA59">
            <v>23.2819</v>
          </cell>
          <cell r="AB59" t="e">
            <v>#N/A</v>
          </cell>
          <cell r="AC59" t="e">
            <v>#N/A</v>
          </cell>
          <cell r="AD59" t="str">
            <v>0146-06</v>
          </cell>
          <cell r="AE59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60">
          <cell r="A60" t="str">
            <v>147-06</v>
          </cell>
          <cell r="B60">
            <v>4011</v>
          </cell>
          <cell r="C60" t="str">
            <v>DE.1.0.7.0</v>
          </cell>
          <cell r="D60" t="str">
            <v>204:433</v>
          </cell>
          <cell r="E60">
            <v>42588.390092592592</v>
          </cell>
          <cell r="F60">
            <v>42588.391342592593</v>
          </cell>
          <cell r="G60">
            <v>1</v>
          </cell>
          <cell r="H60" t="str">
            <v>204:233315</v>
          </cell>
          <cell r="I60">
            <v>42588.420983796299</v>
          </cell>
          <cell r="J60">
            <v>0</v>
          </cell>
          <cell r="K60" t="str">
            <v>4011/4012</v>
          </cell>
          <cell r="L60" t="str">
            <v>ACKERMAN</v>
          </cell>
          <cell r="M60">
            <v>2.9641203705978114E-2</v>
          </cell>
          <cell r="N60">
            <v>42.683333336608484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https://search-rtdc-monitor-bjffxe2xuh6vdkpspy63sjmuny.us-east-1.es.amazonaws.com/_plugin/kibana/#/discover/Steve-Slow-Train-Analysis-(2080s-and-2083s)?_g=(refreshInterval:(display:Off,section:0,value:0),time:(from:'2016-08-06 08:21:44-0600',mode:absolute,to:'2016-08-06 11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0" t="str">
            <v>N</v>
          </cell>
          <cell r="X60">
            <v>1</v>
          </cell>
          <cell r="Y60">
            <v>4.3299999999999998E-2</v>
          </cell>
          <cell r="Z60">
            <v>23.331499999999998</v>
          </cell>
          <cell r="AA60">
            <v>23.2882</v>
          </cell>
          <cell r="AB60" t="e">
            <v>#N/A</v>
          </cell>
          <cell r="AC60" t="e">
            <v>#N/A</v>
          </cell>
          <cell r="AD60" t="str">
            <v>0147-06</v>
          </cell>
          <cell r="AE60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61">
          <cell r="A61" t="str">
            <v>148-06</v>
          </cell>
          <cell r="B61">
            <v>4012</v>
          </cell>
          <cell r="C61" t="str">
            <v>DE.1.0.7.0</v>
          </cell>
          <cell r="D61" t="str">
            <v>204:233004</v>
          </cell>
          <cell r="E61">
            <v>42588.429479166669</v>
          </cell>
          <cell r="F61">
            <v>42588.430486111109</v>
          </cell>
          <cell r="G61">
            <v>1</v>
          </cell>
          <cell r="H61" t="str">
            <v>204:143</v>
          </cell>
          <cell r="I61">
            <v>42588.463368055556</v>
          </cell>
          <cell r="J61">
            <v>0</v>
          </cell>
          <cell r="K61" t="str">
            <v>4011/4012</v>
          </cell>
          <cell r="L61" t="str">
            <v>ACKERMAN</v>
          </cell>
          <cell r="M61">
            <v>3.2881944447581191E-2</v>
          </cell>
          <cell r="N61">
            <v>47.350000004516914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https://search-rtdc-monitor-bjffxe2xuh6vdkpspy63sjmuny.us-east-1.es.amazonaws.com/_plugin/kibana/#/discover/Steve-Slow-Train-Analysis-(2080s-and-2083s)?_g=(refreshInterval:(display:Off,section:0,value:0),time:(from:'2016-08-06 09:18:27-0600',mode:absolute,to:'2016-08-06 12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1" t="str">
            <v>N</v>
          </cell>
          <cell r="X61">
            <v>1</v>
          </cell>
          <cell r="Y61">
            <v>23.3004</v>
          </cell>
          <cell r="Z61">
            <v>1.43E-2</v>
          </cell>
          <cell r="AA61">
            <v>23.286100000000001</v>
          </cell>
          <cell r="AB61" t="e">
            <v>#N/A</v>
          </cell>
          <cell r="AC61" t="e">
            <v>#N/A</v>
          </cell>
          <cell r="AD61" t="str">
            <v>0148-06</v>
          </cell>
          <cell r="AE61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62">
          <cell r="A62" t="str">
            <v>149-06</v>
          </cell>
          <cell r="B62">
            <v>4025</v>
          </cell>
          <cell r="C62" t="str">
            <v>DE.1.0.7.0</v>
          </cell>
          <cell r="D62" t="str">
            <v>204:447</v>
          </cell>
          <cell r="E62">
            <v>42588.40179398148</v>
          </cell>
          <cell r="F62">
            <v>42588.40253472222</v>
          </cell>
          <cell r="G62">
            <v>1</v>
          </cell>
          <cell r="H62" t="str">
            <v>204:233284</v>
          </cell>
          <cell r="I62">
            <v>42588.431886574072</v>
          </cell>
          <cell r="J62">
            <v>0</v>
          </cell>
          <cell r="K62" t="str">
            <v>4025/4026</v>
          </cell>
          <cell r="L62" t="str">
            <v>DAVIS</v>
          </cell>
          <cell r="M62">
            <v>2.9351851851970423E-2</v>
          </cell>
          <cell r="N62">
            <v>42.266666666837409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https://search-rtdc-monitor-bjffxe2xuh6vdkpspy63sjmuny.us-east-1.es.amazonaws.com/_plugin/kibana/#/discover/Steve-Slow-Train-Analysis-(2080s-and-2083s)?_g=(refreshInterval:(display:Off,section:0,value:0),time:(from:'2016-08-06 08:38:35-0600',mode:absolute,to:'2016-08-06 11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62" t="str">
            <v>N</v>
          </cell>
          <cell r="X62">
            <v>1</v>
          </cell>
          <cell r="Y62">
            <v>4.4699999999999997E-2</v>
          </cell>
          <cell r="Z62">
            <v>23.328399999999998</v>
          </cell>
          <cell r="AA62">
            <v>23.2837</v>
          </cell>
          <cell r="AB62" t="e">
            <v>#N/A</v>
          </cell>
          <cell r="AC62" t="e">
            <v>#N/A</v>
          </cell>
          <cell r="AD62" t="str">
            <v>0149-06</v>
          </cell>
          <cell r="AE62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63">
          <cell r="A63" t="str">
            <v>150-06</v>
          </cell>
          <cell r="B63">
            <v>4026</v>
          </cell>
          <cell r="C63" t="str">
            <v>DE.1.0.7.0</v>
          </cell>
          <cell r="D63" t="str">
            <v>204:232973</v>
          </cell>
          <cell r="E63">
            <v>42588.440983796296</v>
          </cell>
          <cell r="F63">
            <v>42588.44189814815</v>
          </cell>
          <cell r="G63">
            <v>1</v>
          </cell>
          <cell r="H63" t="str">
            <v>204:145</v>
          </cell>
          <cell r="I63">
            <v>42588.472199074073</v>
          </cell>
          <cell r="J63">
            <v>0</v>
          </cell>
          <cell r="K63" t="str">
            <v>4025/4026</v>
          </cell>
          <cell r="L63" t="str">
            <v>DAVIS</v>
          </cell>
          <cell r="M63">
            <v>3.0300925922347233E-2</v>
          </cell>
          <cell r="N63">
            <v>43.633333328180015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https://search-rtdc-monitor-bjffxe2xuh6vdkpspy63sjmuny.us-east-1.es.amazonaws.com/_plugin/kibana/#/discover/Steve-Slow-Train-Analysis-(2080s-and-2083s)?_g=(refreshInterval:(display:Off,section:0,value:0),time:(from:'2016-08-06 09:35:01-0600',mode:absolute,to:'2016-08-06 12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3" t="str">
            <v>N</v>
          </cell>
          <cell r="X63">
            <v>1</v>
          </cell>
          <cell r="Y63">
            <v>23.2973</v>
          </cell>
          <cell r="Z63">
            <v>1.4500000000000001E-2</v>
          </cell>
          <cell r="AA63">
            <v>23.282799999999998</v>
          </cell>
          <cell r="AB63" t="e">
            <v>#N/A</v>
          </cell>
          <cell r="AC63" t="e">
            <v>#N/A</v>
          </cell>
          <cell r="AD63" t="str">
            <v>0150-06</v>
          </cell>
          <cell r="AE63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64">
          <cell r="A64" t="str">
            <v>151-06</v>
          </cell>
          <cell r="B64">
            <v>4009</v>
          </cell>
          <cell r="C64" t="str">
            <v>DE.1.0.7.0</v>
          </cell>
          <cell r="D64" t="str">
            <v>204:471</v>
          </cell>
          <cell r="E64">
            <v>42588.412488425929</v>
          </cell>
          <cell r="F64">
            <v>42588.414351851854</v>
          </cell>
          <cell r="G64">
            <v>2</v>
          </cell>
          <cell r="H64" t="str">
            <v>204:233366</v>
          </cell>
          <cell r="I64">
            <v>42588.443622685183</v>
          </cell>
          <cell r="J64">
            <v>0</v>
          </cell>
          <cell r="K64" t="str">
            <v>4009/4010</v>
          </cell>
          <cell r="L64" t="str">
            <v>STORY</v>
          </cell>
          <cell r="M64">
            <v>2.9270833329064772E-2</v>
          </cell>
          <cell r="N64">
            <v>42.149999993853271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https://search-rtdc-monitor-bjffxe2xuh6vdkpspy63sjmuny.us-east-1.es.amazonaws.com/_plugin/kibana/#/discover/Steve-Slow-Train-Analysis-(2080s-and-2083s)?_g=(refreshInterval:(display:Off,section:0,value:0),time:(from:'2016-08-06 08:53:59-0600',mode:absolute,to:'2016-08-06 11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4" t="str">
            <v>N</v>
          </cell>
          <cell r="X64">
            <v>1</v>
          </cell>
          <cell r="Y64">
            <v>4.7100000000000003E-2</v>
          </cell>
          <cell r="Z64">
            <v>23.336600000000001</v>
          </cell>
          <cell r="AA64">
            <v>23.2895</v>
          </cell>
          <cell r="AB64" t="e">
            <v>#N/A</v>
          </cell>
          <cell r="AC64" t="e">
            <v>#N/A</v>
          </cell>
          <cell r="AD64" t="str">
            <v>0151-06</v>
          </cell>
          <cell r="AE6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65">
          <cell r="A65" t="str">
            <v>152-06</v>
          </cell>
          <cell r="B65">
            <v>4010</v>
          </cell>
          <cell r="C65" t="str">
            <v>DE.1.0.7.0</v>
          </cell>
          <cell r="D65" t="str">
            <v>204:233094</v>
          </cell>
          <cell r="E65">
            <v>42588.452777777777</v>
          </cell>
          <cell r="F65">
            <v>42588.453831018516</v>
          </cell>
          <cell r="G65">
            <v>1</v>
          </cell>
          <cell r="H65" t="str">
            <v>204:165</v>
          </cell>
          <cell r="I65">
            <v>42588.48400462963</v>
          </cell>
          <cell r="J65">
            <v>2</v>
          </cell>
          <cell r="K65" t="str">
            <v>4009/4010</v>
          </cell>
          <cell r="L65" t="str">
            <v>STORY</v>
          </cell>
          <cell r="M65">
            <v>3.0173611114150845E-2</v>
          </cell>
          <cell r="N65">
            <v>43.450000004377216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5" t="str">
            <v>N</v>
          </cell>
          <cell r="X65">
            <v>1</v>
          </cell>
          <cell r="Y65">
            <v>23.3094</v>
          </cell>
          <cell r="Z65">
            <v>1.6500000000000001E-2</v>
          </cell>
          <cell r="AA65">
            <v>23.292899999999999</v>
          </cell>
          <cell r="AB65">
            <v>21848</v>
          </cell>
          <cell r="AC65" t="str">
            <v>PERMANENT SPEED RESTRICTION</v>
          </cell>
          <cell r="AD65" t="str">
            <v>0152-06</v>
          </cell>
          <cell r="AE6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66">
          <cell r="A66" t="str">
            <v>153-06</v>
          </cell>
          <cell r="B66">
            <v>4018</v>
          </cell>
          <cell r="C66" t="str">
            <v>DE.1.0.7.0</v>
          </cell>
          <cell r="D66" t="str">
            <v>204:458</v>
          </cell>
          <cell r="E66">
            <v>42588.424803240741</v>
          </cell>
          <cell r="F66">
            <v>42588.425798611112</v>
          </cell>
          <cell r="G66">
            <v>1</v>
          </cell>
          <cell r="H66" t="str">
            <v>204:233318</v>
          </cell>
          <cell r="I66">
            <v>42588.451956018522</v>
          </cell>
          <cell r="J66">
            <v>0</v>
          </cell>
          <cell r="K66" t="str">
            <v>4017/4018</v>
          </cell>
          <cell r="L66" t="str">
            <v>GEBRETEKLE</v>
          </cell>
          <cell r="M66">
            <v>2.6157407410209998E-2</v>
          </cell>
          <cell r="N66">
            <v>37.666666670702398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https://search-rtdc-monitor-bjffxe2xuh6vdkpspy63sjmuny.us-east-1.es.amazonaws.com/_plugin/kibana/#/discover/Steve-Slow-Train-Analysis-(2080s-and-2083s)?_g=(refreshInterval:(display:Off,section:0,value:0),time:(from:'2016-08-06 09:11:43-0600',mode:absolute,to:'2016-08-06 11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6" t="str">
            <v>N</v>
          </cell>
          <cell r="X66">
            <v>1</v>
          </cell>
          <cell r="Y66">
            <v>4.58E-2</v>
          </cell>
          <cell r="Z66">
            <v>23.331800000000001</v>
          </cell>
          <cell r="AA66">
            <v>23.286000000000001</v>
          </cell>
          <cell r="AB66" t="e">
            <v>#N/A</v>
          </cell>
          <cell r="AC66" t="e">
            <v>#N/A</v>
          </cell>
          <cell r="AD66" t="str">
            <v>0153-06</v>
          </cell>
          <cell r="AE66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67">
          <cell r="A67" t="str">
            <v>154-06</v>
          </cell>
          <cell r="B67">
            <v>4017</v>
          </cell>
          <cell r="C67" t="str">
            <v>DE.1.0.7.0</v>
          </cell>
          <cell r="D67" t="str">
            <v>204:233005</v>
          </cell>
          <cell r="E67">
            <v>42588.459201388891</v>
          </cell>
          <cell r="F67">
            <v>42588.459826388891</v>
          </cell>
          <cell r="G67">
            <v>0</v>
          </cell>
          <cell r="H67" t="str">
            <v>204:149</v>
          </cell>
          <cell r="I67">
            <v>42588.492372685185</v>
          </cell>
          <cell r="J67">
            <v>0</v>
          </cell>
          <cell r="K67" t="str">
            <v>4017/4018</v>
          </cell>
          <cell r="L67" t="str">
            <v>GEBRETEKLE</v>
          </cell>
          <cell r="M67">
            <v>3.2546296293730848E-2</v>
          </cell>
          <cell r="N67">
            <v>46.86666666297242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https://search-rtdc-monitor-bjffxe2xuh6vdkpspy63sjmuny.us-east-1.es.amazonaws.com/_plugin/kibana/#/discover/Steve-Slow-Train-Analysis-(2080s-and-2083s)?_g=(refreshInterval:(display:Off,section:0,value:0),time:(from:'2016-08-06 10:01:15-0600',mode:absolute,to:'2016-08-06 12:49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7" t="str">
            <v>N</v>
          </cell>
          <cell r="X67">
            <v>1</v>
          </cell>
          <cell r="Y67">
            <v>23.3005</v>
          </cell>
          <cell r="Z67">
            <v>1.49E-2</v>
          </cell>
          <cell r="AA67">
            <v>23.285599999999999</v>
          </cell>
          <cell r="AB67" t="e">
            <v>#N/A</v>
          </cell>
          <cell r="AC67" t="e">
            <v>#N/A</v>
          </cell>
          <cell r="AD67" t="str">
            <v>0154-06</v>
          </cell>
          <cell r="AE67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68">
          <cell r="A68" t="str">
            <v>155-06</v>
          </cell>
          <cell r="B68">
            <v>4014</v>
          </cell>
          <cell r="C68" t="str">
            <v>DE.1.0.7.0</v>
          </cell>
          <cell r="D68" t="str">
            <v>204:457</v>
          </cell>
          <cell r="E68">
            <v>42588.432141203702</v>
          </cell>
          <cell r="F68">
            <v>42588.433935185189</v>
          </cell>
          <cell r="G68">
            <v>2</v>
          </cell>
          <cell r="H68" t="str">
            <v>204:233297</v>
          </cell>
          <cell r="I68">
            <v>42588.46361111111</v>
          </cell>
          <cell r="J68">
            <v>0</v>
          </cell>
          <cell r="K68" t="str">
            <v>4013/4014</v>
          </cell>
          <cell r="L68" t="str">
            <v>MAYBERRY</v>
          </cell>
          <cell r="M68">
            <v>2.9675925921765156E-2</v>
          </cell>
          <cell r="N68">
            <v>42.733333327341825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https://search-rtdc-monitor-bjffxe2xuh6vdkpspy63sjmuny.us-east-1.es.amazonaws.com/_plugin/kibana/#/discover/Steve-Slow-Train-Analysis-(2080s-and-2083s)?_g=(refreshInterval:(display:Off,section:0,value:0),time:(from:'2016-08-06 09:22:17-0600',mode:absolute,to:'2016-08-06 12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8" t="str">
            <v>N</v>
          </cell>
          <cell r="X68">
            <v>1</v>
          </cell>
          <cell r="Y68">
            <v>4.5699999999999998E-2</v>
          </cell>
          <cell r="Z68">
            <v>23.329699999999999</v>
          </cell>
          <cell r="AA68">
            <v>23.283999999999999</v>
          </cell>
          <cell r="AB68" t="e">
            <v>#N/A</v>
          </cell>
          <cell r="AC68" t="e">
            <v>#N/A</v>
          </cell>
          <cell r="AD68" t="str">
            <v>0155-06</v>
          </cell>
          <cell r="AE68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69">
          <cell r="A69" t="str">
            <v>156-06</v>
          </cell>
          <cell r="B69">
            <v>4013</v>
          </cell>
          <cell r="C69" t="str">
            <v>DE.1.0.7.0</v>
          </cell>
          <cell r="D69" t="str">
            <v>204:232974</v>
          </cell>
          <cell r="E69">
            <v>42588.472002314818</v>
          </cell>
          <cell r="F69">
            <v>42588.473252314812</v>
          </cell>
          <cell r="G69">
            <v>1</v>
          </cell>
          <cell r="H69" t="str">
            <v>204:165</v>
          </cell>
          <cell r="I69">
            <v>42588.503171296295</v>
          </cell>
          <cell r="J69">
            <v>0</v>
          </cell>
          <cell r="K69" t="str">
            <v>4013/4014</v>
          </cell>
          <cell r="L69" t="str">
            <v>MAYBERRY</v>
          </cell>
          <cell r="M69">
            <v>2.9918981483206153E-2</v>
          </cell>
          <cell r="N69">
            <v>43.08333333581686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https://search-rtdc-monitor-bjffxe2xuh6vdkpspy63sjmuny.us-east-1.es.amazonaws.com/_plugin/kibana/#/discover/Steve-Slow-Train-Analysis-(2080s-and-2083s)?_g=(refreshInterval:(display:Off,section:0,value:0),time:(from:'2016-08-06 10:19:41-0600',mode:absolute,to:'2016-08-06 13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9" t="str">
            <v>N</v>
          </cell>
          <cell r="X69">
            <v>1</v>
          </cell>
          <cell r="Y69">
            <v>23.2974</v>
          </cell>
          <cell r="Z69">
            <v>1.6500000000000001E-2</v>
          </cell>
          <cell r="AA69">
            <v>23.280899999999999</v>
          </cell>
          <cell r="AB69" t="e">
            <v>#N/A</v>
          </cell>
          <cell r="AC69" t="e">
            <v>#N/A</v>
          </cell>
          <cell r="AD69" t="str">
            <v>0156-06</v>
          </cell>
          <cell r="AE69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70">
          <cell r="A70" t="str">
            <v>157-06</v>
          </cell>
          <cell r="B70">
            <v>4031</v>
          </cell>
          <cell r="C70" t="str">
            <v>DE.1.0.7.0</v>
          </cell>
          <cell r="D70" t="str">
            <v>204:464</v>
          </cell>
          <cell r="E70">
            <v>42588.446875000001</v>
          </cell>
          <cell r="F70">
            <v>42588.448078703703</v>
          </cell>
          <cell r="G70">
            <v>1</v>
          </cell>
          <cell r="H70" t="str">
            <v>204:233255</v>
          </cell>
          <cell r="I70">
            <v>42588.474363425928</v>
          </cell>
          <cell r="J70">
            <v>1</v>
          </cell>
          <cell r="K70" t="str">
            <v>4031/4032</v>
          </cell>
          <cell r="L70" t="str">
            <v>STRICKLAND</v>
          </cell>
          <cell r="M70">
            <v>2.6284722225682344E-2</v>
          </cell>
          <cell r="N70">
            <v>37.850000004982576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https://search-rtdc-monitor-bjffxe2xuh6vdkpspy63sjmuny.us-east-1.es.amazonaws.com/_plugin/kibana/#/discover/Steve-Slow-Train-Analysis-(2080s-and-2083s)?_g=(refreshInterval:(display:Off,section:0,value:0),time:(from:'2016-08-06 09:43:30-0600',mode:absolute,to:'2016-08-06 12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0" t="str">
            <v>N</v>
          </cell>
          <cell r="X70">
            <v>1</v>
          </cell>
          <cell r="Y70">
            <v>4.6399999999999997E-2</v>
          </cell>
          <cell r="Z70">
            <v>23.325500000000002</v>
          </cell>
          <cell r="AA70">
            <v>23.279100000000003</v>
          </cell>
          <cell r="AB70" t="e">
            <v>#N/A</v>
          </cell>
          <cell r="AC70" t="e">
            <v>#N/A</v>
          </cell>
          <cell r="AD70" t="str">
            <v>0157-06</v>
          </cell>
          <cell r="AE70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71">
          <cell r="A71" t="str">
            <v>158-06</v>
          </cell>
          <cell r="B71">
            <v>4032</v>
          </cell>
          <cell r="C71" t="str">
            <v>DE.1.0.7.0</v>
          </cell>
          <cell r="D71" t="str">
            <v>204:232942</v>
          </cell>
          <cell r="E71">
            <v>42588.483032407406</v>
          </cell>
          <cell r="F71">
            <v>42588.4843287037</v>
          </cell>
          <cell r="G71">
            <v>1</v>
          </cell>
          <cell r="H71" t="str">
            <v>204:158</v>
          </cell>
          <cell r="I71">
            <v>42588.516701388886</v>
          </cell>
          <cell r="J71">
            <v>1</v>
          </cell>
          <cell r="K71" t="str">
            <v>4031/4032</v>
          </cell>
          <cell r="L71" t="str">
            <v>STRICKLAND</v>
          </cell>
          <cell r="M71">
            <v>3.2372685185691807E-2</v>
          </cell>
          <cell r="N71">
            <v>46.616666667396203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https://search-rtdc-monitor-bjffxe2xuh6vdkpspy63sjmuny.us-east-1.es.amazonaws.com/_plugin/kibana/#/discover/Steve-Slow-Train-Analysis-(2080s-and-2083s)?_g=(refreshInterval:(display:Off,section:0,value:0),time:(from:'2016-08-06 10:35:34-0600',mode:absolute,to:'2016-08-06 13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1" t="str">
            <v>N</v>
          </cell>
          <cell r="X71">
            <v>1</v>
          </cell>
          <cell r="Y71">
            <v>23.2942</v>
          </cell>
          <cell r="Z71">
            <v>1.5800000000000002E-2</v>
          </cell>
          <cell r="AA71">
            <v>23.278400000000001</v>
          </cell>
          <cell r="AB71">
            <v>119716</v>
          </cell>
          <cell r="AC71" t="str">
            <v>PERMANENT SPEED RESTRICTION</v>
          </cell>
          <cell r="AD71" t="str">
            <v>0158-06</v>
          </cell>
          <cell r="AE71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72">
          <cell r="A72" t="str">
            <v>159-06</v>
          </cell>
          <cell r="B72">
            <v>4027</v>
          </cell>
          <cell r="C72" t="str">
            <v>DE.1.0.7.0</v>
          </cell>
          <cell r="D72" t="str">
            <v>204:458</v>
          </cell>
          <cell r="E72">
            <v>42588.45417824074</v>
          </cell>
          <cell r="F72">
            <v>42588.455474537041</v>
          </cell>
          <cell r="G72">
            <v>1</v>
          </cell>
          <cell r="H72" t="str">
            <v>204:233293</v>
          </cell>
          <cell r="I72">
            <v>42588.4843287037</v>
          </cell>
          <cell r="J72">
            <v>0</v>
          </cell>
          <cell r="K72" t="str">
            <v>4027/4028</v>
          </cell>
          <cell r="L72" t="str">
            <v>STEWART</v>
          </cell>
          <cell r="M72">
            <v>2.8854166659584735E-2</v>
          </cell>
          <cell r="N72">
            <v>41.549999989802018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https://search-rtdc-monitor-bjffxe2xuh6vdkpspy63sjmuny.us-east-1.es.amazonaws.com/_plugin/kibana/#/discover/Steve-Slow-Train-Analysis-(2080s-and-2083s)?_g=(refreshInterval:(display:Off,section:0,value:0),time:(from:'2016-08-06 09:54:01-0600',mode:absolute,to:'2016-08-06 12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2" t="str">
            <v>N</v>
          </cell>
          <cell r="X72">
            <v>1</v>
          </cell>
          <cell r="Y72">
            <v>4.58E-2</v>
          </cell>
          <cell r="Z72">
            <v>23.3293</v>
          </cell>
          <cell r="AA72">
            <v>23.2835</v>
          </cell>
          <cell r="AB72" t="e">
            <v>#N/A</v>
          </cell>
          <cell r="AC72" t="e">
            <v>#N/A</v>
          </cell>
          <cell r="AD72" t="str">
            <v>0159-06</v>
          </cell>
          <cell r="AE72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73">
          <cell r="A73" t="str">
            <v>160-06</v>
          </cell>
          <cell r="B73">
            <v>4028</v>
          </cell>
          <cell r="C73" t="str">
            <v>DE.1.0.7.0</v>
          </cell>
          <cell r="D73" t="str">
            <v>204:232960</v>
          </cell>
          <cell r="E73">
            <v>42588.49287037037</v>
          </cell>
          <cell r="F73">
            <v>42588.494039351855</v>
          </cell>
          <cell r="G73">
            <v>1</v>
          </cell>
          <cell r="H73" t="str">
            <v>204:139</v>
          </cell>
          <cell r="I73">
            <v>42588.525208333333</v>
          </cell>
          <cell r="J73">
            <v>0</v>
          </cell>
          <cell r="K73" t="str">
            <v>4027/4028</v>
          </cell>
          <cell r="L73" t="str">
            <v>STEWART</v>
          </cell>
          <cell r="M73">
            <v>3.1168981477094349E-2</v>
          </cell>
          <cell r="N73">
            <v>44.883333327015862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https://search-rtdc-monitor-bjffxe2xuh6vdkpspy63sjmuny.us-east-1.es.amazonaws.com/_plugin/kibana/#/discover/Steve-Slow-Train-Analysis-(2080s-and-2083s)?_g=(refreshInterval:(display:Off,section:0,value:0),time:(from:'2016-08-06 10:49:44-0600',mode:absolute,to:'2016-08-06 13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3" t="str">
            <v>N</v>
          </cell>
          <cell r="X73">
            <v>1</v>
          </cell>
          <cell r="Y73">
            <v>23.295999999999999</v>
          </cell>
          <cell r="Z73">
            <v>1.3899999999999999E-2</v>
          </cell>
          <cell r="AA73">
            <v>23.2821</v>
          </cell>
          <cell r="AB73" t="e">
            <v>#N/A</v>
          </cell>
          <cell r="AC73" t="e">
            <v>#N/A</v>
          </cell>
          <cell r="AD73" t="str">
            <v>0160-06</v>
          </cell>
          <cell r="AE73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74">
          <cell r="A74" t="str">
            <v>161-06</v>
          </cell>
          <cell r="B74">
            <v>4011</v>
          </cell>
          <cell r="C74" t="str">
            <v>DE.1.0.7.0</v>
          </cell>
          <cell r="D74" t="str">
            <v>204:440</v>
          </cell>
          <cell r="E74">
            <v>42588.46601851852</v>
          </cell>
          <cell r="F74">
            <v>42588.466967592591</v>
          </cell>
          <cell r="G74">
            <v>1</v>
          </cell>
          <cell r="H74" t="str">
            <v>204:233284</v>
          </cell>
          <cell r="I74">
            <v>42588.494270833333</v>
          </cell>
          <cell r="J74">
            <v>0</v>
          </cell>
          <cell r="K74" t="str">
            <v>4011/4012</v>
          </cell>
          <cell r="L74" t="str">
            <v>HELVIE</v>
          </cell>
          <cell r="M74">
            <v>2.7303240742185153E-2</v>
          </cell>
          <cell r="N74">
            <v>39.31666666874662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https://search-rtdc-monitor-bjffxe2xuh6vdkpspy63sjmuny.us-east-1.es.amazonaws.com/_plugin/kibana/#/discover/Steve-Slow-Train-Analysis-(2080s-and-2083s)?_g=(refreshInterval:(display:Off,section:0,value:0),time:(from:'2016-08-06 10:11:04-0600',mode:absolute,to:'2016-08-06 12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4" t="str">
            <v>N</v>
          </cell>
          <cell r="X74">
            <v>1</v>
          </cell>
          <cell r="Y74">
            <v>4.3999999999999997E-2</v>
          </cell>
          <cell r="Z74">
            <v>23.328399999999998</v>
          </cell>
          <cell r="AA74">
            <v>23.284399999999998</v>
          </cell>
          <cell r="AB74" t="e">
            <v>#N/A</v>
          </cell>
          <cell r="AC74" t="e">
            <v>#N/A</v>
          </cell>
          <cell r="AD74" t="str">
            <v>0161-06</v>
          </cell>
          <cell r="AE74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75">
          <cell r="A75" t="str">
            <v>161-06</v>
          </cell>
          <cell r="B75">
            <v>4040</v>
          </cell>
          <cell r="C75" t="str">
            <v>DE.1.0.7.0</v>
          </cell>
          <cell r="D75" t="str">
            <v>204:341</v>
          </cell>
          <cell r="E75">
            <v>42588.780138888891</v>
          </cell>
          <cell r="F75">
            <v>42588.781307870369</v>
          </cell>
          <cell r="G75">
            <v>1</v>
          </cell>
          <cell r="H75" t="str">
            <v>300:23149</v>
          </cell>
          <cell r="I75">
            <v>42588.786747685182</v>
          </cell>
          <cell r="J75">
            <v>0</v>
          </cell>
          <cell r="K75" t="str">
            <v>4039/4040</v>
          </cell>
          <cell r="L75" t="str">
            <v>HELVIE</v>
          </cell>
          <cell r="M75">
            <v>5.4398148131440394E-3</v>
          </cell>
          <cell r="P75">
            <v>7.8333333309274167</v>
          </cell>
          <cell r="R75" t="str">
            <v>Drove into CRMF Yard</v>
          </cell>
          <cell r="S75">
            <v>0</v>
          </cell>
          <cell r="T75" t="str">
            <v>NorthBound</v>
          </cell>
          <cell r="U75">
            <v>0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https://search-rtdc-monitor-bjffxe2xuh6vdkpspy63sjmuny.us-east-1.es.amazonaws.com/_plugin/kibana/#/discover/Steve-Slow-Train-Analysis-(2080s-and-2083s)?_g=(refreshInterval:(display:Off,section:0,value:0),time:(from:'2016-08-06 17:43:24-0600',mode:absolute,to:'2016-08-06 19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5" t="str">
            <v>Y</v>
          </cell>
          <cell r="X75">
            <v>0</v>
          </cell>
          <cell r="Y75">
            <v>3.4099999999999998E-2</v>
          </cell>
          <cell r="Z75">
            <v>2.3149000000000002</v>
          </cell>
          <cell r="AA75">
            <v>2.2808000000000002</v>
          </cell>
          <cell r="AB75" t="e">
            <v>#N/A</v>
          </cell>
          <cell r="AC75" t="e">
            <v>#N/A</v>
          </cell>
          <cell r="AD75" t="str">
            <v>0161-06</v>
          </cell>
          <cell r="AE75" t="str">
            <v>aws s3 cp s3://rtdc.mdm.uploadarchive/RTDC4040/2016-08-06/ "%USERPROFILE%\AppData\Local\Temp\OnboardLogs"\RTDC4040\2016-08-06 --recursive &amp; "%USERPROFILE%\Documents\GitHub\mrs-test-scripts\Headless Mode &amp; Sideloading\WalkAndUnGZ.bat" "%USERPROFILE%\AppData\Local\Temp\OnboardLogs"\RTDC4040\2016-08-06 &amp; aws s3 cp s3://rtdc.mdm.uploadarchive/RTDC4040/2016-08-07/ "%USERPROFILE%\AppData\Local\Temp\OnboardLogs"\RTDC4040\2016-08-07 --recursive &amp; "%USERPROFILE%\Documents\GitHub\mrs-test-scripts\Headless Mode &amp; Sideloading\WalkAndUnGZ.bat" "%USERPROFILE%\AppData\Local\Temp\OnboardLogs"\RTDC4040\2016-08-07</v>
          </cell>
        </row>
        <row r="76">
          <cell r="A76" t="str">
            <v>162-06</v>
          </cell>
          <cell r="B76">
            <v>4012</v>
          </cell>
          <cell r="C76" t="str">
            <v>DE.1.0.7.0</v>
          </cell>
          <cell r="D76" t="str">
            <v>204:232950</v>
          </cell>
          <cell r="E76">
            <v>42588.50340277778</v>
          </cell>
          <cell r="F76">
            <v>42588.505196759259</v>
          </cell>
          <cell r="G76">
            <v>2</v>
          </cell>
          <cell r="H76" t="str">
            <v>204:152</v>
          </cell>
          <cell r="I76">
            <v>42588.534131944441</v>
          </cell>
          <cell r="J76">
            <v>0</v>
          </cell>
          <cell r="K76" t="str">
            <v>4011/4012</v>
          </cell>
          <cell r="L76" t="str">
            <v>HELVIE</v>
          </cell>
          <cell r="M76">
            <v>2.8935185182490386E-2</v>
          </cell>
          <cell r="N76">
            <v>41.666666662786156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https://search-rtdc-monitor-bjffxe2xuh6vdkpspy63sjmuny.us-east-1.es.amazonaws.com/_plugin/kibana/#/discover/Steve-Slow-Train-Analysis-(2080s-and-2083s)?_g=(refreshInterval:(display:Off,section:0,value:0),time:(from:'2016-08-06 11:04:54-0600',mode:absolute,to:'2016-08-06 13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6" t="str">
            <v>N</v>
          </cell>
          <cell r="X76">
            <v>1</v>
          </cell>
          <cell r="Y76">
            <v>23.295000000000002</v>
          </cell>
          <cell r="Z76">
            <v>1.52E-2</v>
          </cell>
          <cell r="AA76">
            <v>23.279800000000002</v>
          </cell>
          <cell r="AB76" t="e">
            <v>#N/A</v>
          </cell>
          <cell r="AC76" t="e">
            <v>#N/A</v>
          </cell>
          <cell r="AD76" t="str">
            <v>0162-06</v>
          </cell>
          <cell r="AE76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77">
          <cell r="A77" t="str">
            <v>163-06</v>
          </cell>
          <cell r="B77">
            <v>4025</v>
          </cell>
          <cell r="C77" t="str">
            <v>DE.1.0.7.0</v>
          </cell>
          <cell r="D77" t="str">
            <v>204:455</v>
          </cell>
          <cell r="E77">
            <v>42588.474942129629</v>
          </cell>
          <cell r="F77">
            <v>42588.476736111108</v>
          </cell>
          <cell r="G77">
            <v>2</v>
          </cell>
          <cell r="H77" t="str">
            <v>204:233315</v>
          </cell>
          <cell r="I77">
            <v>42588.505671296298</v>
          </cell>
          <cell r="J77">
            <v>0</v>
          </cell>
          <cell r="K77" t="str">
            <v>4025/4026</v>
          </cell>
          <cell r="L77" t="str">
            <v>MOSES</v>
          </cell>
          <cell r="M77">
            <v>2.8935185189766344E-2</v>
          </cell>
          <cell r="N77">
            <v>41.666666673263535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https://search-rtdc-monitor-bjffxe2xuh6vdkpspy63sjmuny.us-east-1.es.amazonaws.com/_plugin/kibana/#/discover/Steve-Slow-Train-Analysis-(2080s-and-2083s)?_g=(refreshInterval:(display:Off,section:0,value:0),time:(from:'2016-08-06 10:23:55-0600',mode:absolute,to:'2016-08-06 13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7" t="str">
            <v>N</v>
          </cell>
          <cell r="X77">
            <v>1</v>
          </cell>
          <cell r="Y77">
            <v>4.5499999999999999E-2</v>
          </cell>
          <cell r="Z77">
            <v>23.331499999999998</v>
          </cell>
          <cell r="AA77">
            <v>23.285999999999998</v>
          </cell>
          <cell r="AB77" t="e">
            <v>#N/A</v>
          </cell>
          <cell r="AC77" t="e">
            <v>#N/A</v>
          </cell>
          <cell r="AD77" t="str">
            <v>0163-06</v>
          </cell>
          <cell r="AE77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78">
          <cell r="A78" t="str">
            <v>164-06</v>
          </cell>
          <cell r="B78">
            <v>4026</v>
          </cell>
          <cell r="C78" t="str">
            <v>DE.1.0.7.0</v>
          </cell>
          <cell r="D78" t="str">
            <v>204:233006</v>
          </cell>
          <cell r="E78">
            <v>42588.514861111114</v>
          </cell>
          <cell r="F78">
            <v>42588.516180555554</v>
          </cell>
          <cell r="G78">
            <v>1</v>
          </cell>
          <cell r="H78" t="str">
            <v>204:145</v>
          </cell>
          <cell r="I78">
            <v>42588.546030092592</v>
          </cell>
          <cell r="J78">
            <v>0</v>
          </cell>
          <cell r="K78" t="str">
            <v>4025/4026</v>
          </cell>
          <cell r="L78" t="str">
            <v>MOSES</v>
          </cell>
          <cell r="M78">
            <v>2.9849537037080154E-2</v>
          </cell>
          <cell r="N78">
            <v>42.983333333395422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https://search-rtdc-monitor-bjffxe2xuh6vdkpspy63sjmuny.us-east-1.es.amazonaws.com/_plugin/kibana/#/discover/Steve-Slow-Train-Analysis-(2080s-and-2083s)?_g=(refreshInterval:(display:Off,section:0,value:0),time:(from:'2016-08-06 11:21:24-0600',mode:absolute,to:'2016-08-06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8" t="str">
            <v>N</v>
          </cell>
          <cell r="X78">
            <v>1</v>
          </cell>
          <cell r="Y78">
            <v>23.300599999999999</v>
          </cell>
          <cell r="Z78">
            <v>1.4500000000000001E-2</v>
          </cell>
          <cell r="AA78">
            <v>23.286099999999998</v>
          </cell>
          <cell r="AB78" t="e">
            <v>#N/A</v>
          </cell>
          <cell r="AC78" t="e">
            <v>#N/A</v>
          </cell>
          <cell r="AD78" t="str">
            <v>0164-06</v>
          </cell>
          <cell r="AE78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79">
          <cell r="A79" t="str">
            <v>165-06</v>
          </cell>
          <cell r="B79">
            <v>4009</v>
          </cell>
          <cell r="C79" t="str">
            <v>DE.1.0.7.0</v>
          </cell>
          <cell r="D79" t="str">
            <v>204:446</v>
          </cell>
          <cell r="E79">
            <v>42588.487013888887</v>
          </cell>
          <cell r="F79">
            <v>42588.488425925927</v>
          </cell>
          <cell r="G79">
            <v>2</v>
          </cell>
          <cell r="H79" t="str">
            <v>204:233372</v>
          </cell>
          <cell r="I79">
            <v>42588.515150462961</v>
          </cell>
          <cell r="J79">
            <v>0</v>
          </cell>
          <cell r="K79" t="str">
            <v>4009/4010</v>
          </cell>
          <cell r="L79" t="str">
            <v>SHOOK</v>
          </cell>
          <cell r="M79">
            <v>2.6724537034169771E-2</v>
          </cell>
          <cell r="N79">
            <v>38.48333332920447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https://search-rtdc-monitor-bjffxe2xuh6vdkpspy63sjmuny.us-east-1.es.amazonaws.com/_plugin/kibana/#/discover/Steve-Slow-Train-Analysis-(2080s-and-2083s)?_g=(refreshInterval:(display:Off,section:0,value:0),time:(from:'2016-08-06 10:41:18-0600',mode:absolute,to:'2016-08-06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79" t="str">
            <v>N</v>
          </cell>
          <cell r="X79">
            <v>1</v>
          </cell>
          <cell r="Y79">
            <v>4.4600000000000001E-2</v>
          </cell>
          <cell r="Z79">
            <v>23.337199999999999</v>
          </cell>
          <cell r="AA79">
            <v>23.2926</v>
          </cell>
          <cell r="AB79" t="e">
            <v>#N/A</v>
          </cell>
          <cell r="AC79" t="e">
            <v>#N/A</v>
          </cell>
          <cell r="AD79" t="str">
            <v>0165-06</v>
          </cell>
          <cell r="AE79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80">
          <cell r="A80" t="str">
            <v>166-06</v>
          </cell>
          <cell r="B80">
            <v>4010</v>
          </cell>
          <cell r="C80" t="str">
            <v>DE.1.0.7.0</v>
          </cell>
          <cell r="D80" t="str">
            <v>204:233044</v>
          </cell>
          <cell r="E80">
            <v>42588.523993055554</v>
          </cell>
          <cell r="F80">
            <v>42588.525023148148</v>
          </cell>
          <cell r="G80">
            <v>1</v>
          </cell>
          <cell r="H80" t="str">
            <v>204:125</v>
          </cell>
          <cell r="I80">
            <v>42588.555648148147</v>
          </cell>
          <cell r="J80">
            <v>0</v>
          </cell>
          <cell r="K80" t="str">
            <v>4009/4010</v>
          </cell>
          <cell r="L80" t="str">
            <v>SHOOK</v>
          </cell>
          <cell r="M80">
            <v>3.0624999999417923E-2</v>
          </cell>
          <cell r="N80">
            <v>44.09999999916181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https://search-rtdc-monitor-bjffxe2xuh6vdkpspy63sjmuny.us-east-1.es.amazonaws.com/_plugin/kibana/#/discover/Steve-Slow-Train-Analysis-(2080s-and-2083s)?_g=(refreshInterval:(display:Off,section:0,value:0),time:(from:'2016-08-06 11:34:33-0600',mode:absolute,to:'2016-08-06 14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0" t="str">
            <v>N</v>
          </cell>
          <cell r="X80">
            <v>1</v>
          </cell>
          <cell r="Y80">
            <v>23.304400000000001</v>
          </cell>
          <cell r="Z80">
            <v>1.2500000000000001E-2</v>
          </cell>
          <cell r="AA80">
            <v>23.291900000000002</v>
          </cell>
          <cell r="AB80" t="e">
            <v>#N/A</v>
          </cell>
          <cell r="AC80" t="e">
            <v>#N/A</v>
          </cell>
          <cell r="AD80" t="str">
            <v>0166-06</v>
          </cell>
          <cell r="AE80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81">
          <cell r="A81" t="str">
            <v>167-06</v>
          </cell>
          <cell r="B81">
            <v>4018</v>
          </cell>
          <cell r="C81" t="str">
            <v>DE.1.0.7.0</v>
          </cell>
          <cell r="D81" t="str">
            <v>204:460</v>
          </cell>
          <cell r="E81">
            <v>42588.495821759258</v>
          </cell>
          <cell r="F81">
            <v>42588.497175925928</v>
          </cell>
          <cell r="G81">
            <v>1</v>
          </cell>
          <cell r="H81" t="str">
            <v>204:233285</v>
          </cell>
          <cell r="I81">
            <v>42588.526504629626</v>
          </cell>
          <cell r="J81">
            <v>0</v>
          </cell>
          <cell r="K81" t="str">
            <v>4017/4018</v>
          </cell>
          <cell r="L81" t="str">
            <v>NATION</v>
          </cell>
          <cell r="M81">
            <v>2.9328703698411118E-2</v>
          </cell>
          <cell r="N81">
            <v>42.23333332571201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https://search-rtdc-monitor-bjffxe2xuh6vdkpspy63sjmuny.us-east-1.es.amazonaws.com/_plugin/kibana/#/discover/Steve-Slow-Train-Analysis-(2080s-and-2083s)?_g=(refreshInterval:(display:Off,section:0,value:0),time:(from:'2016-08-06 10:53:59-0600',mode:absolute,to:'2016-08-06 13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1" t="str">
            <v>N</v>
          </cell>
          <cell r="X81">
            <v>1</v>
          </cell>
          <cell r="Y81">
            <v>4.5999999999999999E-2</v>
          </cell>
          <cell r="Z81">
            <v>23.328499999999998</v>
          </cell>
          <cell r="AA81">
            <v>23.282499999999999</v>
          </cell>
          <cell r="AB81" t="e">
            <v>#N/A</v>
          </cell>
          <cell r="AC81" t="e">
            <v>#N/A</v>
          </cell>
          <cell r="AD81" t="str">
            <v>0167-06</v>
          </cell>
          <cell r="AE81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82">
          <cell r="A82" t="str">
            <v>168-06</v>
          </cell>
          <cell r="B82">
            <v>4017</v>
          </cell>
          <cell r="C82" t="str">
            <v>DE.1.0.7.0</v>
          </cell>
          <cell r="D82" t="str">
            <v>204:232974</v>
          </cell>
          <cell r="E82">
            <v>42588.537187499998</v>
          </cell>
          <cell r="F82">
            <v>42588.538854166669</v>
          </cell>
          <cell r="G82">
            <v>2</v>
          </cell>
          <cell r="H82" t="str">
            <v>204:158</v>
          </cell>
          <cell r="I82">
            <v>42588.566793981481</v>
          </cell>
          <cell r="J82">
            <v>0</v>
          </cell>
          <cell r="K82" t="str">
            <v>4017/4018</v>
          </cell>
          <cell r="L82" t="str">
            <v>NATION</v>
          </cell>
          <cell r="M82">
            <v>2.7939814812270924E-2</v>
          </cell>
          <cell r="N82">
            <v>40.233333329670131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https://search-rtdc-monitor-bjffxe2xuh6vdkpspy63sjmuny.us-east-1.es.amazonaws.com/_plugin/kibana/#/discover/Steve-Slow-Train-Analysis-(2080s-and-2083s)?_g=(refreshInterval:(display:Off,section:0,value:0),time:(from:'2016-08-06 11:53:33-0600',mode:absolute,to:'2016-08-06 14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2" t="str">
            <v>N</v>
          </cell>
          <cell r="X82">
            <v>1</v>
          </cell>
          <cell r="Y82">
            <v>23.2974</v>
          </cell>
          <cell r="Z82">
            <v>1.5800000000000002E-2</v>
          </cell>
          <cell r="AA82">
            <v>23.281600000000001</v>
          </cell>
          <cell r="AB82" t="e">
            <v>#N/A</v>
          </cell>
          <cell r="AC82" t="e">
            <v>#N/A</v>
          </cell>
          <cell r="AD82" t="str">
            <v>0168-06</v>
          </cell>
          <cell r="AE82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83">
          <cell r="A83" t="str">
            <v>169-06</v>
          </cell>
          <cell r="B83">
            <v>4014</v>
          </cell>
          <cell r="C83" t="str">
            <v>DE.1.0.7.0</v>
          </cell>
          <cell r="D83" t="str">
            <v>204:462</v>
          </cell>
          <cell r="E83">
            <v>42588.504664351851</v>
          </cell>
          <cell r="F83">
            <v>42588.505358796298</v>
          </cell>
          <cell r="G83">
            <v>0</v>
          </cell>
          <cell r="H83" t="str">
            <v>204:233305</v>
          </cell>
          <cell r="I83">
            <v>42588.536006944443</v>
          </cell>
          <cell r="J83">
            <v>0</v>
          </cell>
          <cell r="K83" t="str">
            <v>4013/4014</v>
          </cell>
          <cell r="L83" t="str">
            <v>MAYBERRY</v>
          </cell>
          <cell r="M83">
            <v>3.0648148145701271E-2</v>
          </cell>
          <cell r="N83">
            <v>44.13333332980983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https://search-rtdc-monitor-bjffxe2xuh6vdkpspy63sjmuny.us-east-1.es.amazonaws.com/_plugin/kibana/#/discover/Steve-Slow-Train-Analysis-(2080s-and-2083s)?_g=(refreshInterval:(display:Off,section:0,value:0),time:(from:'2016-08-06 11:06:43-0600',mode:absolute,to:'2016-08-06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3" t="str">
            <v>N</v>
          </cell>
          <cell r="X83">
            <v>1</v>
          </cell>
          <cell r="Y83">
            <v>4.6199999999999998E-2</v>
          </cell>
          <cell r="Z83">
            <v>23.330500000000001</v>
          </cell>
          <cell r="AA83">
            <v>23.284300000000002</v>
          </cell>
          <cell r="AB83" t="e">
            <v>#N/A</v>
          </cell>
          <cell r="AC83" t="e">
            <v>#N/A</v>
          </cell>
          <cell r="AD83" t="str">
            <v>0169-06</v>
          </cell>
          <cell r="AE83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84">
          <cell r="A84" t="str">
            <v>170-06</v>
          </cell>
          <cell r="B84">
            <v>4013</v>
          </cell>
          <cell r="C84" t="str">
            <v>DE.1.0.7.0</v>
          </cell>
          <cell r="D84" t="str">
            <v>204:232975</v>
          </cell>
          <cell r="E84">
            <v>42588.54583333333</v>
          </cell>
          <cell r="F84">
            <v>42588.547800925924</v>
          </cell>
          <cell r="G84">
            <v>2</v>
          </cell>
          <cell r="H84" t="str">
            <v>204:152</v>
          </cell>
          <cell r="I84">
            <v>42588.577164351853</v>
          </cell>
          <cell r="J84">
            <v>0</v>
          </cell>
          <cell r="K84" t="str">
            <v>4013/4014</v>
          </cell>
          <cell r="L84" t="str">
            <v>MAYBERRY</v>
          </cell>
          <cell r="M84">
            <v>2.9363425928750075E-2</v>
          </cell>
          <cell r="N84">
            <v>42.283333337400109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https://search-rtdc-monitor-bjffxe2xuh6vdkpspy63sjmuny.us-east-1.es.amazonaws.com/_plugin/kibana/#/discover/Steve-Slow-Train-Analysis-(2080s-and-2083s)?_g=(refreshInterval:(display:Off,section:0,value:0),time:(from:'2016-08-06 12:06:00-0600',mode:absolute,to:'2016-08-06 14:51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4" t="str">
            <v>N</v>
          </cell>
          <cell r="X84">
            <v>1</v>
          </cell>
          <cell r="Y84">
            <v>23.297499999999999</v>
          </cell>
          <cell r="Z84">
            <v>1.52E-2</v>
          </cell>
          <cell r="AA84">
            <v>23.282299999999999</v>
          </cell>
          <cell r="AB84" t="e">
            <v>#N/A</v>
          </cell>
          <cell r="AC84" t="e">
            <v>#N/A</v>
          </cell>
          <cell r="AD84" t="str">
            <v>0170-06</v>
          </cell>
          <cell r="AE84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85">
          <cell r="A85" t="str">
            <v>171-06</v>
          </cell>
          <cell r="B85">
            <v>4031</v>
          </cell>
          <cell r="C85" t="str">
            <v>DE.1.0.7.0</v>
          </cell>
          <cell r="D85" t="str">
            <v>204:457</v>
          </cell>
          <cell r="E85">
            <v>42588.517743055556</v>
          </cell>
          <cell r="F85">
            <v>42588.518923611111</v>
          </cell>
          <cell r="G85">
            <v>1</v>
          </cell>
          <cell r="H85" t="str">
            <v>204:233306</v>
          </cell>
          <cell r="I85">
            <v>42588.546979166669</v>
          </cell>
          <cell r="J85">
            <v>0</v>
          </cell>
          <cell r="K85" t="str">
            <v>4031/4032</v>
          </cell>
          <cell r="L85" t="str">
            <v>WEBSTER</v>
          </cell>
          <cell r="M85">
            <v>2.8055555558239575E-2</v>
          </cell>
          <cell r="N85">
            <v>40.400000003864989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https://search-rtdc-monitor-bjffxe2xuh6vdkpspy63sjmuny.us-east-1.es.amazonaws.com/_plugin/kibana/#/discover/Steve-Slow-Train-Analysis-(2080s-and-2083s)?_g=(refreshInterval:(display:Off,section:0,value:0),time:(from:'2016-08-06 11:25:33-0600',mode:absolute,to:'2016-08-06 14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85" t="str">
            <v>N</v>
          </cell>
          <cell r="X85">
            <v>1</v>
          </cell>
          <cell r="Y85">
            <v>4.5699999999999998E-2</v>
          </cell>
          <cell r="Z85">
            <v>23.3306</v>
          </cell>
          <cell r="AA85">
            <v>23.2849</v>
          </cell>
          <cell r="AB85" t="e">
            <v>#N/A</v>
          </cell>
          <cell r="AC85" t="e">
            <v>#N/A</v>
          </cell>
          <cell r="AD85" t="str">
            <v>0171-06</v>
          </cell>
          <cell r="AE85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86">
          <cell r="A86" t="str">
            <v>172-06</v>
          </cell>
          <cell r="B86">
            <v>4032</v>
          </cell>
          <cell r="C86" t="str">
            <v>DE.1.0.7.0</v>
          </cell>
          <cell r="D86" t="str">
            <v>204:232983</v>
          </cell>
          <cell r="E86">
            <v>42588.556018518517</v>
          </cell>
          <cell r="F86">
            <v>42588.556944444441</v>
          </cell>
          <cell r="G86">
            <v>1</v>
          </cell>
          <cell r="H86" t="str">
            <v>204:145</v>
          </cell>
          <cell r="I86">
            <v>42588.586956018517</v>
          </cell>
          <cell r="J86">
            <v>0</v>
          </cell>
          <cell r="K86" t="str">
            <v>4031/4032</v>
          </cell>
          <cell r="L86" t="str">
            <v>WEBSTER</v>
          </cell>
          <cell r="M86">
            <v>3.0011574075615499E-2</v>
          </cell>
          <cell r="N86">
            <v>43.216666668886319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https://search-rtdc-monitor-bjffxe2xuh6vdkpspy63sjmuny.us-east-1.es.amazonaws.com/_plugin/kibana/#/discover/Steve-Slow-Train-Analysis-(2080s-and-2083s)?_g=(refreshInterval:(display:Off,section:0,value:0),time:(from:'2016-08-06 12:20:40-0600',mode:absolute,to:'2016-08-06 15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86" t="str">
            <v>N</v>
          </cell>
          <cell r="X86">
            <v>1</v>
          </cell>
          <cell r="Y86">
            <v>23.298300000000001</v>
          </cell>
          <cell r="Z86">
            <v>1.4500000000000001E-2</v>
          </cell>
          <cell r="AA86">
            <v>23.283799999999999</v>
          </cell>
          <cell r="AB86" t="e">
            <v>#N/A</v>
          </cell>
          <cell r="AC86" t="e">
            <v>#N/A</v>
          </cell>
          <cell r="AD86" t="str">
            <v>0172-06</v>
          </cell>
          <cell r="AE86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87">
          <cell r="A87" t="str">
            <v>173-06</v>
          </cell>
          <cell r="B87">
            <v>4027</v>
          </cell>
          <cell r="C87" t="str">
            <v>DE.1.0.7.0</v>
          </cell>
          <cell r="D87" t="str">
            <v>204:440</v>
          </cell>
          <cell r="E87">
            <v>42588.527511574073</v>
          </cell>
          <cell r="F87">
            <v>42588.528807870367</v>
          </cell>
          <cell r="G87">
            <v>1</v>
          </cell>
          <cell r="H87" t="str">
            <v>204:233280</v>
          </cell>
          <cell r="I87">
            <v>42588.558136574073</v>
          </cell>
          <cell r="J87">
            <v>1</v>
          </cell>
          <cell r="K87" t="str">
            <v>4027/4028</v>
          </cell>
          <cell r="L87" t="str">
            <v>STEWART</v>
          </cell>
          <cell r="M87">
            <v>2.9328703705687076E-2</v>
          </cell>
          <cell r="N87">
            <v>42.233333336189389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https://search-rtdc-monitor-bjffxe2xuh6vdkpspy63sjmuny.us-east-1.es.amazonaws.com/_plugin/kibana/#/discover/Steve-Slow-Train-Analysis-(2080s-and-2083s)?_g=(refreshInterval:(display:Off,section:0,value:0),time:(from:'2016-08-06 11:39:37-0600',mode:absolute,to:'2016-08-06 14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87" t="str">
            <v>N</v>
          </cell>
          <cell r="X87">
            <v>1</v>
          </cell>
          <cell r="Y87">
            <v>4.3999999999999997E-2</v>
          </cell>
          <cell r="Z87">
            <v>23.327999999999999</v>
          </cell>
          <cell r="AA87">
            <v>23.283999999999999</v>
          </cell>
          <cell r="AB87">
            <v>33137</v>
          </cell>
          <cell r="AC87" t="str">
            <v>GRADE CROSSING</v>
          </cell>
          <cell r="AD87" t="str">
            <v>0173-06</v>
          </cell>
          <cell r="AE87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88">
          <cell r="A88" t="str">
            <v>174-06</v>
          </cell>
          <cell r="B88">
            <v>4028</v>
          </cell>
          <cell r="C88" t="str">
            <v>DE.1.0.7.0</v>
          </cell>
          <cell r="D88" t="str">
            <v>204:232977</v>
          </cell>
          <cell r="E88">
            <v>42588.565601851849</v>
          </cell>
          <cell r="F88">
            <v>42588.566724537035</v>
          </cell>
          <cell r="G88">
            <v>1</v>
          </cell>
          <cell r="H88" t="str">
            <v>204:143</v>
          </cell>
          <cell r="I88">
            <v>42588.597326388888</v>
          </cell>
          <cell r="J88">
            <v>0</v>
          </cell>
          <cell r="K88" t="str">
            <v>4027/4028</v>
          </cell>
          <cell r="L88" t="str">
            <v>STEWART</v>
          </cell>
          <cell r="M88">
            <v>3.0601851853134576E-2</v>
          </cell>
          <cell r="N88">
            <v>44.06666666851379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https://search-rtdc-monitor-bjffxe2xuh6vdkpspy63sjmuny.us-east-1.es.amazonaws.com/_plugin/kibana/#/discover/Steve-Slow-Train-Analysis-(2080s-and-2083s)?_g=(refreshInterval:(display:Off,section:0,value:0),time:(from:'2016-08-06 12:34:28-0600',mode:absolute,to:'2016-08-06 15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88" t="str">
            <v>N</v>
          </cell>
          <cell r="X88">
            <v>1</v>
          </cell>
          <cell r="Y88">
            <v>23.297699999999999</v>
          </cell>
          <cell r="Z88">
            <v>1.43E-2</v>
          </cell>
          <cell r="AA88">
            <v>23.2834</v>
          </cell>
          <cell r="AB88" t="e">
            <v>#N/A</v>
          </cell>
          <cell r="AC88" t="e">
            <v>#N/A</v>
          </cell>
          <cell r="AD88" t="str">
            <v>0174-06</v>
          </cell>
          <cell r="AE88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89">
          <cell r="A89" t="str">
            <v>175-06</v>
          </cell>
          <cell r="B89">
            <v>4011</v>
          </cell>
          <cell r="C89" t="str">
            <v>DE.1.0.7.0</v>
          </cell>
          <cell r="D89" t="str">
            <v>204:469</v>
          </cell>
          <cell r="E89">
            <v>42588.5393287037</v>
          </cell>
          <cell r="F89">
            <v>42588.540046296293</v>
          </cell>
          <cell r="G89">
            <v>1</v>
          </cell>
          <cell r="H89" t="str">
            <v>204:233285</v>
          </cell>
          <cell r="I89">
            <v>42588.567303240743</v>
          </cell>
          <cell r="J89">
            <v>0</v>
          </cell>
          <cell r="K89" t="str">
            <v>4011/4012</v>
          </cell>
          <cell r="L89" t="str">
            <v>HELVIE</v>
          </cell>
          <cell r="M89">
            <v>2.7256944449618459E-2</v>
          </cell>
          <cell r="N89">
            <v>39.250000007450581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https://search-rtdc-monitor-bjffxe2xuh6vdkpspy63sjmuny.us-east-1.es.amazonaws.com/_plugin/kibana/#/discover/Steve-Slow-Train-Analysis-(2080s-and-2083s)?_g=(refreshInterval:(display:Off,section:0,value:0),time:(from:'2016-08-06 11:56:38-0600',mode:absolute,to:'2016-08-06 14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9" t="str">
            <v>N</v>
          </cell>
          <cell r="X89">
            <v>1</v>
          </cell>
          <cell r="Y89">
            <v>4.6899999999999997E-2</v>
          </cell>
          <cell r="Z89">
            <v>23.328499999999998</v>
          </cell>
          <cell r="AA89">
            <v>23.281599999999997</v>
          </cell>
          <cell r="AB89" t="e">
            <v>#N/A</v>
          </cell>
          <cell r="AC89" t="e">
            <v>#N/A</v>
          </cell>
          <cell r="AD89" t="str">
            <v>0175-06</v>
          </cell>
          <cell r="AE89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90">
          <cell r="A90" t="str">
            <v>176-06</v>
          </cell>
          <cell r="B90">
            <v>4012</v>
          </cell>
          <cell r="C90" t="str">
            <v>DE.1.0.7.0</v>
          </cell>
          <cell r="D90" t="str">
            <v>204:232976</v>
          </cell>
          <cell r="E90">
            <v>42588.576527777775</v>
          </cell>
          <cell r="F90">
            <v>42588.577743055554</v>
          </cell>
          <cell r="G90">
            <v>1</v>
          </cell>
          <cell r="H90" t="str">
            <v>204:152</v>
          </cell>
          <cell r="I90">
            <v>42588.607569444444</v>
          </cell>
          <cell r="J90">
            <v>0</v>
          </cell>
          <cell r="K90" t="str">
            <v>4011/4012</v>
          </cell>
          <cell r="L90" t="str">
            <v>HELVIE</v>
          </cell>
          <cell r="M90">
            <v>2.9826388890796807E-2</v>
          </cell>
          <cell r="N90">
            <v>42.950000002747402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https://search-rtdc-monitor-bjffxe2xuh6vdkpspy63sjmuny.us-east-1.es.amazonaws.com/_plugin/kibana/#/discover/Steve-Slow-Train-Analysis-(2080s-and-2083s)?_g=(refreshInterval:(display:Off,section:0,value:0),time:(from:'2016-08-06 12:50:12-0600',mode:absolute,to:'2016-08-06 15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0" t="str">
            <v>N</v>
          </cell>
          <cell r="X90">
            <v>1</v>
          </cell>
          <cell r="Y90">
            <v>23.297599999999999</v>
          </cell>
          <cell r="Z90">
            <v>1.52E-2</v>
          </cell>
          <cell r="AA90">
            <v>23.282399999999999</v>
          </cell>
          <cell r="AB90" t="e">
            <v>#N/A</v>
          </cell>
          <cell r="AC90" t="e">
            <v>#N/A</v>
          </cell>
          <cell r="AD90" t="str">
            <v>0176-06</v>
          </cell>
          <cell r="AE90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91">
          <cell r="A91" t="str">
            <v>177-06</v>
          </cell>
          <cell r="B91">
            <v>4025</v>
          </cell>
          <cell r="C91" t="str">
            <v>DE.1.0.7.0</v>
          </cell>
          <cell r="D91" t="str">
            <v>204:457</v>
          </cell>
          <cell r="E91">
            <v>42588.548437500001</v>
          </cell>
          <cell r="F91">
            <v>42588.549502314818</v>
          </cell>
          <cell r="G91">
            <v>1</v>
          </cell>
          <cell r="H91" t="str">
            <v>204:233295</v>
          </cell>
          <cell r="I91">
            <v>42588.577685185184</v>
          </cell>
          <cell r="J91">
            <v>0</v>
          </cell>
          <cell r="K91" t="str">
            <v>4025/4026</v>
          </cell>
          <cell r="L91" t="str">
            <v>MOSES</v>
          </cell>
          <cell r="M91">
            <v>2.8182870366435964E-2</v>
          </cell>
          <cell r="N91">
            <v>40.583333327667788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https://search-rtdc-monitor-bjffxe2xuh6vdkpspy63sjmuny.us-east-1.es.amazonaws.com/_plugin/kibana/#/discover/Steve-Slow-Train-Analysis-(2080s-and-2083s)?_g=(refreshInterval:(display:Off,section:0,value:0),time:(from:'2016-08-06 12:09:45-0600',mode:absolute,to:'2016-08-06 14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1" t="str">
            <v>N</v>
          </cell>
          <cell r="X91">
            <v>1</v>
          </cell>
          <cell r="Y91">
            <v>4.5699999999999998E-2</v>
          </cell>
          <cell r="Z91">
            <v>23.329499999999999</v>
          </cell>
          <cell r="AA91">
            <v>23.283799999999999</v>
          </cell>
          <cell r="AB91" t="e">
            <v>#N/A</v>
          </cell>
          <cell r="AC91" t="e">
            <v>#N/A</v>
          </cell>
          <cell r="AD91" t="str">
            <v>0177-06</v>
          </cell>
          <cell r="AE91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92">
          <cell r="A92" t="str">
            <v>178-06</v>
          </cell>
          <cell r="B92">
            <v>4026</v>
          </cell>
          <cell r="C92" t="str">
            <v>DE.1.0.7.0</v>
          </cell>
          <cell r="D92" t="str">
            <v>204:232980</v>
          </cell>
          <cell r="E92">
            <v>42588.587592592594</v>
          </cell>
          <cell r="F92">
            <v>42588.588495370372</v>
          </cell>
          <cell r="G92">
            <v>1</v>
          </cell>
          <cell r="H92" t="str">
            <v>204:141</v>
          </cell>
          <cell r="I92">
            <v>42588.618275462963</v>
          </cell>
          <cell r="J92">
            <v>0</v>
          </cell>
          <cell r="K92" t="str">
            <v>4025/4026</v>
          </cell>
          <cell r="L92" t="str">
            <v>MOSES</v>
          </cell>
          <cell r="M92">
            <v>2.9780092590954155E-2</v>
          </cell>
          <cell r="N92">
            <v>42.883333330973983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https://search-rtdc-monitor-bjffxe2xuh6vdkpspy63sjmuny.us-east-1.es.amazonaws.com/_plugin/kibana/#/discover/Steve-Slow-Train-Analysis-(2080s-and-2083s)?_g=(refreshInterval:(display:Off,section:0,value:0),time:(from:'2016-08-06 13:06:08-0600',mode:absolute,to:'2016-08-06 15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2" t="str">
            <v>N</v>
          </cell>
          <cell r="X92">
            <v>1</v>
          </cell>
          <cell r="Y92">
            <v>23.297999999999998</v>
          </cell>
          <cell r="Z92">
            <v>1.41E-2</v>
          </cell>
          <cell r="AA92">
            <v>23.283899999999999</v>
          </cell>
          <cell r="AB92" t="e">
            <v>#N/A</v>
          </cell>
          <cell r="AC92" t="e">
            <v>#N/A</v>
          </cell>
          <cell r="AD92" t="str">
            <v>0178-06</v>
          </cell>
          <cell r="AE92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93">
          <cell r="A93" t="str">
            <v>179-06</v>
          </cell>
          <cell r="B93">
            <v>4009</v>
          </cell>
          <cell r="C93" t="str">
            <v>DE.1.0.7.0</v>
          </cell>
          <cell r="D93" t="str">
            <v>204:435</v>
          </cell>
          <cell r="E93">
            <v>42588.558020833334</v>
          </cell>
          <cell r="F93">
            <v>42588.560081018521</v>
          </cell>
          <cell r="G93">
            <v>2</v>
          </cell>
          <cell r="H93" t="str">
            <v>204:233323</v>
          </cell>
          <cell r="I93">
            <v>42588.589074074072</v>
          </cell>
          <cell r="J93">
            <v>0</v>
          </cell>
          <cell r="K93" t="str">
            <v>4009/4010</v>
          </cell>
          <cell r="L93" t="str">
            <v>SHOOK</v>
          </cell>
          <cell r="M93">
            <v>2.8993055551836733E-2</v>
          </cell>
          <cell r="N93">
            <v>41.749999994644895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https://search-rtdc-monitor-bjffxe2xuh6vdkpspy63sjmuny.us-east-1.es.amazonaws.com/_plugin/kibana/#/discover/Steve-Slow-Train-Analysis-(2080s-and-2083s)?_g=(refreshInterval:(display:Off,section:0,value:0),time:(from:'2016-08-06 12:23:33-0600',mode:absolute,to:'2016-08-06 15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3" t="str">
            <v>N</v>
          </cell>
          <cell r="X93">
            <v>1</v>
          </cell>
          <cell r="Y93">
            <v>4.3499999999999997E-2</v>
          </cell>
          <cell r="Z93">
            <v>23.3323</v>
          </cell>
          <cell r="AA93">
            <v>23.288799999999998</v>
          </cell>
          <cell r="AB93" t="e">
            <v>#N/A</v>
          </cell>
          <cell r="AC93" t="e">
            <v>#N/A</v>
          </cell>
          <cell r="AD93" t="str">
            <v>0179-06</v>
          </cell>
          <cell r="AE93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94">
          <cell r="A94" t="str">
            <v>180-06</v>
          </cell>
          <cell r="B94">
            <v>4010</v>
          </cell>
          <cell r="C94" t="str">
            <v>DE.1.0.7.0</v>
          </cell>
          <cell r="D94" t="str">
            <v>204:233042</v>
          </cell>
          <cell r="E94">
            <v>42588.596446759257</v>
          </cell>
          <cell r="F94">
            <v>42588.597222222219</v>
          </cell>
          <cell r="G94">
            <v>1</v>
          </cell>
          <cell r="H94" t="str">
            <v>204:149</v>
          </cell>
          <cell r="I94">
            <v>42588.628125000003</v>
          </cell>
          <cell r="J94">
            <v>0</v>
          </cell>
          <cell r="K94" t="str">
            <v>4009/4010</v>
          </cell>
          <cell r="L94" t="str">
            <v>SHOOK</v>
          </cell>
          <cell r="M94">
            <v>3.090277778392192E-2</v>
          </cell>
          <cell r="N94">
            <v>44.500000008847564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https://search-rtdc-monitor-bjffxe2xuh6vdkpspy63sjmuny.us-east-1.es.amazonaws.com/_plugin/kibana/#/discover/Steve-Slow-Train-Analysis-(2080s-and-2083s)?_g=(refreshInterval:(display:Off,section:0,value:0),time:(from:'2016-08-06 13:18:53-0600',mode:absolute,to:'2016-08-06 16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4" t="str">
            <v>N</v>
          </cell>
          <cell r="X94">
            <v>1</v>
          </cell>
          <cell r="Y94">
            <v>23.304200000000002</v>
          </cell>
          <cell r="Z94">
            <v>1.49E-2</v>
          </cell>
          <cell r="AA94">
            <v>23.289300000000001</v>
          </cell>
          <cell r="AB94" t="e">
            <v>#N/A</v>
          </cell>
          <cell r="AC94" t="e">
            <v>#N/A</v>
          </cell>
          <cell r="AD94" t="str">
            <v>0180-06</v>
          </cell>
          <cell r="AE94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95">
          <cell r="A95" t="str">
            <v>181-06</v>
          </cell>
          <cell r="B95">
            <v>4018</v>
          </cell>
          <cell r="C95" t="str">
            <v>DE.1.0.7.0</v>
          </cell>
          <cell r="D95" t="str">
            <v>204:471</v>
          </cell>
          <cell r="E95">
            <v>42588.568553240744</v>
          </cell>
          <cell r="F95">
            <v>42588.569606481484</v>
          </cell>
          <cell r="G95">
            <v>1</v>
          </cell>
          <cell r="H95" t="str">
            <v>204:233286</v>
          </cell>
          <cell r="I95">
            <v>42588.597881944443</v>
          </cell>
          <cell r="J95">
            <v>0</v>
          </cell>
          <cell r="K95" t="str">
            <v>4017/4018</v>
          </cell>
          <cell r="L95" t="str">
            <v>DE LA ROSA</v>
          </cell>
          <cell r="M95">
            <v>2.827546295884531E-2</v>
          </cell>
          <cell r="N95">
            <v>40.716666660737246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https://search-rtdc-monitor-bjffxe2xuh6vdkpspy63sjmuny.us-east-1.es.amazonaws.com/_plugin/kibana/#/discover/Steve-Slow-Train-Analysis-(2080s-and-2083s)?_g=(refreshInterval:(display:Off,section:0,value:0),time:(from:'2016-08-06 12:38:43-0600',mode:absolute,to:'2016-08-06 15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5" t="str">
            <v>N</v>
          </cell>
          <cell r="X95">
            <v>1</v>
          </cell>
          <cell r="Y95">
            <v>4.7100000000000003E-2</v>
          </cell>
          <cell r="Z95">
            <v>23.328600000000002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0181-06</v>
          </cell>
          <cell r="AE95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96">
          <cell r="A96" t="str">
            <v>182-06</v>
          </cell>
          <cell r="B96">
            <v>4017</v>
          </cell>
          <cell r="C96" t="str">
            <v>DE.1.0.7.0</v>
          </cell>
          <cell r="D96" t="str">
            <v>204:232977</v>
          </cell>
          <cell r="E96">
            <v>42588.606782407405</v>
          </cell>
          <cell r="F96">
            <v>42588.607905092591</v>
          </cell>
          <cell r="G96">
            <v>1</v>
          </cell>
          <cell r="H96" t="str">
            <v>204:160</v>
          </cell>
          <cell r="I96">
            <v>42588.638506944444</v>
          </cell>
          <cell r="J96">
            <v>0</v>
          </cell>
          <cell r="K96" t="str">
            <v>4017/4018</v>
          </cell>
          <cell r="L96" t="str">
            <v>DE LA ROSA</v>
          </cell>
          <cell r="M96">
            <v>3.0601851853134576E-2</v>
          </cell>
          <cell r="N96">
            <v>44.06666666851379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https://search-rtdc-monitor-bjffxe2xuh6vdkpspy63sjmuny.us-east-1.es.amazonaws.com/_plugin/kibana/#/discover/Steve-Slow-Train-Analysis-(2080s-and-2083s)?_g=(refreshInterval:(display:Off,section:0,value:0),time:(from:'2016-08-06 13:33:46-0600',mode:absolute,to:'2016-08-06 16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6" t="str">
            <v>N</v>
          </cell>
          <cell r="X96">
            <v>1</v>
          </cell>
          <cell r="Y96">
            <v>23.297699999999999</v>
          </cell>
          <cell r="Z96">
            <v>1.6E-2</v>
          </cell>
          <cell r="AA96">
            <v>23.281700000000001</v>
          </cell>
          <cell r="AB96" t="e">
            <v>#N/A</v>
          </cell>
          <cell r="AC96" t="e">
            <v>#N/A</v>
          </cell>
          <cell r="AD96" t="str">
            <v>0182-06</v>
          </cell>
          <cell r="AE96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97">
          <cell r="A97" t="str">
            <v>183-06</v>
          </cell>
          <cell r="B97">
            <v>4014</v>
          </cell>
          <cell r="C97" t="str">
            <v>DE.1.0.7.0</v>
          </cell>
          <cell r="D97" t="str">
            <v>204:455</v>
          </cell>
          <cell r="E97">
            <v>42588.579328703701</v>
          </cell>
          <cell r="F97">
            <v>42588.580104166664</v>
          </cell>
          <cell r="G97">
            <v>1</v>
          </cell>
          <cell r="H97" t="str">
            <v>204:233308</v>
          </cell>
          <cell r="I97">
            <v>42588.608796296299</v>
          </cell>
          <cell r="J97">
            <v>0</v>
          </cell>
          <cell r="K97" t="str">
            <v>4013/4014</v>
          </cell>
          <cell r="L97" t="str">
            <v>MAYBERRY</v>
          </cell>
          <cell r="M97">
            <v>2.8692129635601304E-2</v>
          </cell>
          <cell r="N97">
            <v>41.316666675265878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https://search-rtdc-monitor-bjffxe2xuh6vdkpspy63sjmuny.us-east-1.es.amazonaws.com/_plugin/kibana/#/discover/Steve-Slow-Train-Analysis-(2080s-and-2083s)?_g=(refreshInterval:(display:Off,section:0,value:0),time:(from:'2016-08-06 12:54:14-0600',mode:absolute,to:'2016-08-06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23.3308</v>
          </cell>
          <cell r="AA97">
            <v>23.285299999999999</v>
          </cell>
          <cell r="AB97" t="e">
            <v>#N/A</v>
          </cell>
          <cell r="AC97" t="e">
            <v>#N/A</v>
          </cell>
          <cell r="AD97" t="str">
            <v>0183-06</v>
          </cell>
          <cell r="AE97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98">
          <cell r="A98" t="str">
            <v>184-06</v>
          </cell>
          <cell r="B98">
            <v>4013</v>
          </cell>
          <cell r="C98" t="str">
            <v>DE.1.0.7.0</v>
          </cell>
          <cell r="D98" t="str">
            <v>204:233006</v>
          </cell>
          <cell r="E98">
            <v>42588.618368055555</v>
          </cell>
          <cell r="F98">
            <v>42588.619201388887</v>
          </cell>
          <cell r="G98">
            <v>1</v>
          </cell>
          <cell r="H98" t="str">
            <v>204:174</v>
          </cell>
          <cell r="I98">
            <v>42588.649375000001</v>
          </cell>
          <cell r="J98">
            <v>0</v>
          </cell>
          <cell r="K98" t="str">
            <v>4013/4014</v>
          </cell>
          <cell r="L98" t="str">
            <v>MAYBERRY</v>
          </cell>
          <cell r="M98">
            <v>3.0173611114150845E-2</v>
          </cell>
          <cell r="N98">
            <v>43.450000004377216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https://search-rtdc-monitor-bjffxe2xuh6vdkpspy63sjmuny.us-east-1.es.amazonaws.com/_plugin/kibana/#/discover/Steve-Slow-Train-Analysis-(2080s-and-2083s)?_g=(refreshInterval:(display:Off,section:0,value:0),time:(from:'2016-08-06 13:50:27-0600',mode:absolute,to:'2016-08-06 16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8" t="str">
            <v>N</v>
          </cell>
          <cell r="X98">
            <v>1</v>
          </cell>
          <cell r="Y98">
            <v>23.300599999999999</v>
          </cell>
          <cell r="Z98">
            <v>1.7399999999999999E-2</v>
          </cell>
          <cell r="AA98">
            <v>23.283200000000001</v>
          </cell>
          <cell r="AB98" t="e">
            <v>#N/A</v>
          </cell>
          <cell r="AC98" t="e">
            <v>#N/A</v>
          </cell>
          <cell r="AD98" t="str">
            <v>0184-06</v>
          </cell>
          <cell r="AE98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99">
          <cell r="A99" t="str">
            <v>185-06</v>
          </cell>
          <cell r="B99">
            <v>4031</v>
          </cell>
          <cell r="C99" t="str">
            <v>DE.1.0.7.0</v>
          </cell>
          <cell r="D99" t="str">
            <v>204:458</v>
          </cell>
          <cell r="E99">
            <v>42588.58865740741</v>
          </cell>
          <cell r="F99">
            <v>42588.589780092596</v>
          </cell>
          <cell r="G99">
            <v>1</v>
          </cell>
          <cell r="H99" t="str">
            <v>204:233295</v>
          </cell>
          <cell r="I99">
            <v>42588.618692129632</v>
          </cell>
          <cell r="J99">
            <v>0</v>
          </cell>
          <cell r="K99" t="str">
            <v>4031/4032</v>
          </cell>
          <cell r="L99" t="str">
            <v>WEBSTER</v>
          </cell>
          <cell r="M99">
            <v>2.8912037036207039E-2</v>
          </cell>
          <cell r="N99">
            <v>41.633333332138136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https://search-rtdc-monitor-bjffxe2xuh6vdkpspy63sjmuny.us-east-1.es.amazonaws.com/_plugin/kibana/#/discover/Steve-Slow-Train-Analysis-(2080s-and-2083s)?_g=(refreshInterval:(display:Off,section:0,value:0),time:(from:'2016-08-06 13:07:40-0600',mode:absolute,to:'2016-08-06 15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9" t="str">
            <v>N</v>
          </cell>
          <cell r="X99">
            <v>1</v>
          </cell>
          <cell r="Y99">
            <v>4.58E-2</v>
          </cell>
          <cell r="Z99">
            <v>23.329499999999999</v>
          </cell>
          <cell r="AA99">
            <v>23.2837</v>
          </cell>
          <cell r="AB99" t="e">
            <v>#N/A</v>
          </cell>
          <cell r="AC99" t="e">
            <v>#N/A</v>
          </cell>
          <cell r="AD99" t="str">
            <v>0185-06</v>
          </cell>
          <cell r="AE99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00">
          <cell r="A100" t="str">
            <v>186-06</v>
          </cell>
          <cell r="B100">
            <v>4032</v>
          </cell>
          <cell r="C100" t="str">
            <v>DE.1.0.7.0</v>
          </cell>
          <cell r="D100" t="str">
            <v>204:232977</v>
          </cell>
          <cell r="E100">
            <v>42588.629664351851</v>
          </cell>
          <cell r="F100">
            <v>42588.630543981482</v>
          </cell>
          <cell r="G100">
            <v>1</v>
          </cell>
          <cell r="H100" t="str">
            <v>204:141</v>
          </cell>
          <cell r="I100">
            <v>42588.66097222222</v>
          </cell>
          <cell r="J100">
            <v>1</v>
          </cell>
          <cell r="K100" t="str">
            <v>4031/4032</v>
          </cell>
          <cell r="L100" t="str">
            <v>WEBSTER</v>
          </cell>
          <cell r="M100">
            <v>3.0428240737819578E-2</v>
          </cell>
          <cell r="N100">
            <v>43.816666662460193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https://search-rtdc-monitor-bjffxe2xuh6vdkpspy63sjmuny.us-east-1.es.amazonaws.com/_plugin/kibana/#/discover/Steve-Slow-Train-Analysis-(2080s-and-2083s)?_g=(refreshInterval:(display:Off,section:0,value:0),time:(from:'2016-08-06 14:06:43-0600',mode:absolute,to:'2016-08-06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1.41E-2</v>
          </cell>
          <cell r="AA100">
            <v>23.2836</v>
          </cell>
          <cell r="AB100" t="e">
            <v>#N/A</v>
          </cell>
          <cell r="AC100" t="e">
            <v>#N/A</v>
          </cell>
          <cell r="AD100" t="str">
            <v>0186-06</v>
          </cell>
          <cell r="AE100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01">
          <cell r="A101" t="str">
            <v>187-06</v>
          </cell>
          <cell r="B101">
            <v>4027</v>
          </cell>
          <cell r="C101" t="str">
            <v>DE.1.0.7.0</v>
          </cell>
          <cell r="D101" t="str">
            <v>204:444</v>
          </cell>
          <cell r="E101">
            <v>42588.600451388891</v>
          </cell>
          <cell r="F101">
            <v>42588.601423611108</v>
          </cell>
          <cell r="G101">
            <v>1</v>
          </cell>
          <cell r="H101" t="str">
            <v>204:233304</v>
          </cell>
          <cell r="I101">
            <v>42588.629942129628</v>
          </cell>
          <cell r="J101">
            <v>1</v>
          </cell>
          <cell r="K101" t="str">
            <v>4027/4028</v>
          </cell>
          <cell r="L101" t="str">
            <v>STEWART</v>
          </cell>
          <cell r="M101">
            <v>2.8518518520286307E-2</v>
          </cell>
          <cell r="N101">
            <v>41.066666669212282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https://search-rtdc-monitor-bjffxe2xuh6vdkpspy63sjmuny.us-east-1.es.amazonaws.com/_plugin/kibana/#/discover/Steve-Slow-Train-Analysis-(2080s-and-2083s)?_g=(refreshInterval:(display:Off,section:0,value:0),time:(from:'2016-08-06 13:24:39-0600',mode:absolute,to:'2016-08-06 16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1" t="str">
            <v>N</v>
          </cell>
          <cell r="X101">
            <v>1</v>
          </cell>
          <cell r="Y101">
            <v>4.4400000000000002E-2</v>
          </cell>
          <cell r="Z101">
            <v>23.330400000000001</v>
          </cell>
          <cell r="AA101">
            <v>23.286000000000001</v>
          </cell>
          <cell r="AB101" t="e">
            <v>#N/A</v>
          </cell>
          <cell r="AC101" t="e">
            <v>#N/A</v>
          </cell>
          <cell r="AD101" t="str">
            <v>0187-06</v>
          </cell>
          <cell r="AE101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02">
          <cell r="A102" t="str">
            <v>188-06</v>
          </cell>
          <cell r="B102">
            <v>4028</v>
          </cell>
          <cell r="C102" t="str">
            <v>DE.1.0.7.0</v>
          </cell>
          <cell r="D102" t="str">
            <v>204:232979</v>
          </cell>
          <cell r="E102">
            <v>42588.639953703707</v>
          </cell>
          <cell r="F102">
            <v>42588.640949074077</v>
          </cell>
          <cell r="G102">
            <v>1</v>
          </cell>
          <cell r="H102" t="str">
            <v>204:152</v>
          </cell>
          <cell r="I102">
            <v>42588.669710648152</v>
          </cell>
          <cell r="J102">
            <v>0</v>
          </cell>
          <cell r="K102" t="str">
            <v>4027/4028</v>
          </cell>
          <cell r="L102" t="str">
            <v>STEWART</v>
          </cell>
          <cell r="M102">
            <v>2.8761574074451346E-2</v>
          </cell>
          <cell r="N102">
            <v>41.416666667209938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https://search-rtdc-monitor-bjffxe2xuh6vdkpspy63sjmuny.us-east-1.es.amazonaws.com/_plugin/kibana/#/discover/Steve-Slow-Train-Analysis-(2080s-and-2083s)?_g=(refreshInterval:(display:Off,section:0,value:0),time:(from:'2016-08-06 14:21:32-0600',mode:absolute,to:'2016-08-06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2" t="str">
            <v>N</v>
          </cell>
          <cell r="X102">
            <v>1</v>
          </cell>
          <cell r="Y102">
            <v>23.297899999999998</v>
          </cell>
          <cell r="Z102">
            <v>1.52E-2</v>
          </cell>
          <cell r="AA102">
            <v>23.282699999999998</v>
          </cell>
          <cell r="AB102" t="e">
            <v>#N/A</v>
          </cell>
          <cell r="AC102" t="e">
            <v>#N/A</v>
          </cell>
          <cell r="AD102" t="str">
            <v>0188-06</v>
          </cell>
          <cell r="AE102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03">
          <cell r="A103" t="str">
            <v>189-06</v>
          </cell>
          <cell r="B103">
            <v>4011</v>
          </cell>
          <cell r="C103" t="str">
            <v>DE.1.0.7.0</v>
          </cell>
          <cell r="D103" t="str">
            <v>204:466</v>
          </cell>
          <cell r="E103">
            <v>42588.611967592595</v>
          </cell>
          <cell r="F103">
            <v>42588.613043981481</v>
          </cell>
          <cell r="G103">
            <v>1</v>
          </cell>
          <cell r="H103" t="str">
            <v>204:233291</v>
          </cell>
          <cell r="I103">
            <v>42588.639537037037</v>
          </cell>
          <cell r="J103">
            <v>0</v>
          </cell>
          <cell r="K103" t="str">
            <v>4011/4012</v>
          </cell>
          <cell r="L103" t="str">
            <v>HELVIE</v>
          </cell>
          <cell r="M103">
            <v>2.6493055556784384E-2</v>
          </cell>
          <cell r="N103">
            <v>38.150000001769513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https://search-rtdc-monitor-bjffxe2xuh6vdkpspy63sjmuny.us-east-1.es.amazonaws.com/_plugin/kibana/#/discover/Steve-Slow-Train-Analysis-(2080s-and-2083s)?_g=(refreshInterval:(display:Off,section:0,value:0),time:(from:'2016-08-06 13:41:14-0600',mode:absolute,to:'2016-08-06 16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3" t="str">
            <v>N</v>
          </cell>
          <cell r="X103">
            <v>1</v>
          </cell>
          <cell r="Y103">
            <v>4.6600000000000003E-2</v>
          </cell>
          <cell r="Z103">
            <v>23.3291</v>
          </cell>
          <cell r="AA103">
            <v>23.282499999999999</v>
          </cell>
          <cell r="AB103" t="e">
            <v>#N/A</v>
          </cell>
          <cell r="AC103" t="e">
            <v>#N/A</v>
          </cell>
          <cell r="AD103" t="str">
            <v>0189-06</v>
          </cell>
          <cell r="AE103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04">
          <cell r="A104" t="str">
            <v>190-06</v>
          </cell>
          <cell r="B104">
            <v>4012</v>
          </cell>
          <cell r="C104" t="str">
            <v>DE.1.0.7.0</v>
          </cell>
          <cell r="D104" t="str">
            <v>204:232957</v>
          </cell>
          <cell r="E104">
            <v>42588.646493055552</v>
          </cell>
          <cell r="F104">
            <v>42588.647337962961</v>
          </cell>
          <cell r="G104">
            <v>1</v>
          </cell>
          <cell r="H104" t="str">
            <v>204:207</v>
          </cell>
          <cell r="I104">
            <v>42588.679467592592</v>
          </cell>
          <cell r="J104">
            <v>1</v>
          </cell>
          <cell r="K104" t="str">
            <v>4011/4012</v>
          </cell>
          <cell r="L104" t="str">
            <v>HELVIE</v>
          </cell>
          <cell r="M104">
            <v>3.2129629631526768E-2</v>
          </cell>
          <cell r="N104">
            <v>46.266666669398546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https://search-rtdc-monitor-bjffxe2xuh6vdkpspy63sjmuny.us-east-1.es.amazonaws.com/_plugin/kibana/#/discover/Steve-Slow-Train-Analysis-(2080s-and-2083s)?_g=(refreshInterval:(display:Off,section:0,value:0),time:(from:'2016-08-06 14:30:57-0600',mode:absolute,to:'2016-08-06 17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04" t="str">
            <v>N</v>
          </cell>
          <cell r="X104">
            <v>1</v>
          </cell>
          <cell r="Y104">
            <v>23.2957</v>
          </cell>
          <cell r="Z104">
            <v>2.07E-2</v>
          </cell>
          <cell r="AA104">
            <v>23.274999999999999</v>
          </cell>
          <cell r="AB104" t="e">
            <v>#N/A</v>
          </cell>
          <cell r="AC104" t="e">
            <v>#N/A</v>
          </cell>
          <cell r="AD104" t="str">
            <v>0190-06</v>
          </cell>
          <cell r="AE104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05">
          <cell r="A105" t="str">
            <v>191-06</v>
          </cell>
          <cell r="B105">
            <v>4025</v>
          </cell>
          <cell r="C105" t="str">
            <v>DE.1.0.7.0</v>
          </cell>
          <cell r="D105" t="str">
            <v>204:431</v>
          </cell>
          <cell r="E105">
            <v>42588.620671296296</v>
          </cell>
          <cell r="F105">
            <v>42588.622106481482</v>
          </cell>
          <cell r="G105">
            <v>2</v>
          </cell>
          <cell r="H105" t="str">
            <v>204:233327</v>
          </cell>
          <cell r="I105">
            <v>42588.650543981479</v>
          </cell>
          <cell r="J105">
            <v>0</v>
          </cell>
          <cell r="K105" t="str">
            <v>4025/4026</v>
          </cell>
          <cell r="L105" t="str">
            <v>MOSES</v>
          </cell>
          <cell r="M105">
            <v>2.8437499997380655E-2</v>
          </cell>
          <cell r="N105">
            <v>40.949999996228144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https://search-rtdc-monitor-bjffxe2xuh6vdkpspy63sjmuny.us-east-1.es.amazonaws.com/_plugin/kibana/#/discover/Steve-Slow-Train-Analysis-(2080s-and-2083s)?_g=(refreshInterval:(display:Off,section:0,value:0),time:(from:'2016-08-06 13:53:46-0600',mode:absolute,to:'2016-08-06 16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5" t="str">
            <v>N</v>
          </cell>
          <cell r="X105">
            <v>1</v>
          </cell>
          <cell r="Y105">
            <v>4.3099999999999999E-2</v>
          </cell>
          <cell r="Z105">
            <v>23.332699999999999</v>
          </cell>
          <cell r="AA105">
            <v>23.2896</v>
          </cell>
          <cell r="AB105" t="e">
            <v>#N/A</v>
          </cell>
          <cell r="AC105" t="e">
            <v>#N/A</v>
          </cell>
          <cell r="AD105" t="str">
            <v>0191-06</v>
          </cell>
          <cell r="AE105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06">
          <cell r="A106" t="str">
            <v>192-06</v>
          </cell>
          <cell r="B106">
            <v>4026</v>
          </cell>
          <cell r="C106" t="str">
            <v>DE.1.0.7.0</v>
          </cell>
          <cell r="D106" t="str">
            <v>204:233008</v>
          </cell>
          <cell r="E106">
            <v>42588.660532407404</v>
          </cell>
          <cell r="F106">
            <v>42588.661747685182</v>
          </cell>
          <cell r="G106">
            <v>1</v>
          </cell>
          <cell r="H106" t="str">
            <v>204:198</v>
          </cell>
          <cell r="I106">
            <v>42588.692256944443</v>
          </cell>
          <cell r="J106">
            <v>1</v>
          </cell>
          <cell r="K106" t="str">
            <v>4025/4026</v>
          </cell>
          <cell r="L106" t="str">
            <v>MOSES</v>
          </cell>
          <cell r="M106">
            <v>3.050925926072523E-2</v>
          </cell>
          <cell r="N106">
            <v>43.933333335444331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https://search-rtdc-monitor-bjffxe2xuh6vdkpspy63sjmuny.us-east-1.es.amazonaws.com/_plugin/kibana/#/discover/Steve-Slow-Train-Analysis-(2080s-and-2083s)?_g=(refreshInterval:(display:Off,section:0,value:0),time:(from:'2016-08-06 14:51:10-0600',mode:absolute,to:'2016-08-06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6" t="str">
            <v>N</v>
          </cell>
          <cell r="X106">
            <v>1</v>
          </cell>
          <cell r="Y106">
            <v>23.300799999999999</v>
          </cell>
          <cell r="Z106">
            <v>1.9800000000000002E-2</v>
          </cell>
          <cell r="AA106">
            <v>23.280999999999999</v>
          </cell>
          <cell r="AB106" t="e">
            <v>#N/A</v>
          </cell>
          <cell r="AC106" t="e">
            <v>#N/A</v>
          </cell>
          <cell r="AD106" t="str">
            <v>0192-06</v>
          </cell>
          <cell r="AE106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107">
          <cell r="A107" t="str">
            <v>193-06</v>
          </cell>
          <cell r="B107">
            <v>4009</v>
          </cell>
          <cell r="C107" t="str">
            <v>DE.1.0.7.0</v>
          </cell>
          <cell r="D107" t="str">
            <v>204:462</v>
          </cell>
          <cell r="E107">
            <v>42588.631388888891</v>
          </cell>
          <cell r="F107">
            <v>42588.632453703707</v>
          </cell>
          <cell r="G107">
            <v>1</v>
          </cell>
          <cell r="H107" t="str">
            <v>204:233370</v>
          </cell>
          <cell r="I107">
            <v>42588.660416666666</v>
          </cell>
          <cell r="J107">
            <v>0</v>
          </cell>
          <cell r="K107" t="str">
            <v>4009/4010</v>
          </cell>
          <cell r="L107" t="str">
            <v>SHOOK</v>
          </cell>
          <cell r="M107">
            <v>2.7962962958554272E-2</v>
          </cell>
          <cell r="N107">
            <v>40.266666660318151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https://search-rtdc-monitor-bjffxe2xuh6vdkpspy63sjmuny.us-east-1.es.amazonaws.com/_plugin/kibana/#/discover/Steve-Slow-Train-Analysis-(2080s-and-2083s)?_g=(refreshInterval:(display:Off,section:0,value:0),time:(from:'2016-08-06 14:09:12-0600',mode:absolute,to:'2016-08-06 16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07" t="str">
            <v>N</v>
          </cell>
          <cell r="X107">
            <v>1</v>
          </cell>
          <cell r="Y107">
            <v>4.6199999999999998E-2</v>
          </cell>
          <cell r="Z107">
            <v>23.337</v>
          </cell>
          <cell r="AA107">
            <v>23.290800000000001</v>
          </cell>
          <cell r="AB107" t="e">
            <v>#N/A</v>
          </cell>
          <cell r="AC107" t="e">
            <v>#N/A</v>
          </cell>
          <cell r="AD107" t="str">
            <v>0193-06</v>
          </cell>
          <cell r="AE107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08">
          <cell r="A108" t="str">
            <v>194-06</v>
          </cell>
          <cell r="B108">
            <v>4010</v>
          </cell>
          <cell r="C108" t="str">
            <v>DE.1.0.7.0</v>
          </cell>
          <cell r="D108" t="str">
            <v>204:233059</v>
          </cell>
          <cell r="E108">
            <v>42588.66920138889</v>
          </cell>
          <cell r="F108">
            <v>42588.670289351852</v>
          </cell>
          <cell r="G108">
            <v>1</v>
          </cell>
          <cell r="H108" t="str">
            <v>204:127857</v>
          </cell>
          <cell r="I108">
            <v>42588.697534722225</v>
          </cell>
          <cell r="J108">
            <v>0</v>
          </cell>
          <cell r="K108" t="str">
            <v>4009/4010</v>
          </cell>
          <cell r="L108" t="str">
            <v>SHOOK</v>
          </cell>
          <cell r="M108">
            <v>2.7245370372838806E-2</v>
          </cell>
          <cell r="P108">
            <v>54.883333328180015</v>
          </cell>
          <cell r="R108" t="str">
            <v>Signaling outage at Chambers</v>
          </cell>
          <cell r="S108">
            <v>0.75</v>
          </cell>
          <cell r="T108" t="str">
            <v>Southbound</v>
          </cell>
          <cell r="U108">
            <v>0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https://search-rtdc-monitor-bjffxe2xuh6vdkpspy63sjmuny.us-east-1.es.amazonaws.com/_plugin/kibana/#/discover/Steve-Slow-Train-Analysis-(2080s-and-2083s)?_g=(refreshInterval:(display:Off,section:0,value:0),time:(from:'2016-08-06 15:03:39-0600',mode:absolute,to:'2016-08-06 17:44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8" t="str">
            <v>Y</v>
          </cell>
          <cell r="X108">
            <v>1</v>
          </cell>
          <cell r="Y108">
            <v>23.305900000000001</v>
          </cell>
          <cell r="Z108">
            <v>12.7857</v>
          </cell>
          <cell r="AA108">
            <v>10.520200000000001</v>
          </cell>
          <cell r="AB108" t="e">
            <v>#N/A</v>
          </cell>
          <cell r="AC108" t="e">
            <v>#N/A</v>
          </cell>
          <cell r="AD108" t="str">
            <v>0194-06</v>
          </cell>
          <cell r="AE108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09">
          <cell r="A109" t="str">
            <v>194-06</v>
          </cell>
          <cell r="B109">
            <v>4010</v>
          </cell>
          <cell r="C109" t="str">
            <v>DE.1.0.7.0</v>
          </cell>
          <cell r="D109" t="str">
            <v>204:64155</v>
          </cell>
          <cell r="E109">
            <v>42588.71402777778</v>
          </cell>
          <cell r="F109">
            <v>42588.714965277781</v>
          </cell>
          <cell r="G109">
            <v>1</v>
          </cell>
          <cell r="H109" t="str">
            <v>204:207</v>
          </cell>
          <cell r="I109">
            <v>42588.72583333333</v>
          </cell>
          <cell r="J109">
            <v>0</v>
          </cell>
          <cell r="K109" t="str">
            <v>4009/4010</v>
          </cell>
          <cell r="L109" t="str">
            <v>SHOOK</v>
          </cell>
          <cell r="M109">
            <v>1.0868055549508426E-2</v>
          </cell>
          <cell r="T109" t="str">
            <v>Southbound</v>
          </cell>
          <cell r="U109">
            <v>9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https://search-rtdc-monitor-bjffxe2xuh6vdkpspy63sjmuny.us-east-1.es.amazonaws.com/_plugin/kibana/#/discover/Steve-Slow-Train-Analysis-(2080s-and-2083s)?_g=(refreshInterval:(display:Off,section:0,value:0),time:(from:'2016-08-06 16:08:12-0600',mode:absolute,to:'2016-08-06 18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09" t="str">
            <v>Y</v>
          </cell>
          <cell r="X109">
            <v>0</v>
          </cell>
          <cell r="Y109">
            <v>6.4154999999999998</v>
          </cell>
          <cell r="Z109">
            <v>2.07E-2</v>
          </cell>
          <cell r="AA109">
            <v>6.3948</v>
          </cell>
          <cell r="AB109" t="e">
            <v>#N/A</v>
          </cell>
          <cell r="AC109" t="e">
            <v>#N/A</v>
          </cell>
          <cell r="AD109" t="str">
            <v>0194-06</v>
          </cell>
          <cell r="AE109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10">
          <cell r="A110" t="str">
            <v>195-06</v>
          </cell>
          <cell r="B110">
            <v>4018</v>
          </cell>
          <cell r="C110" t="str">
            <v>DE.1.0.7.0</v>
          </cell>
          <cell r="D110" t="str">
            <v>204:455</v>
          </cell>
          <cell r="E110">
            <v>42588.643206018518</v>
          </cell>
          <cell r="F110">
            <v>42588.644537037035</v>
          </cell>
          <cell r="G110">
            <v>1</v>
          </cell>
          <cell r="H110" t="str">
            <v>204:233321</v>
          </cell>
          <cell r="I110">
            <v>42588.670925925922</v>
          </cell>
          <cell r="J110">
            <v>0</v>
          </cell>
          <cell r="K110" t="str">
            <v>4017/4018</v>
          </cell>
          <cell r="L110" t="str">
            <v>DE LA ROSA</v>
          </cell>
          <cell r="M110">
            <v>2.6388888887595385E-2</v>
          </cell>
          <cell r="N110">
            <v>37.999999998137355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https://search-rtdc-monitor-bjffxe2xuh6vdkpspy63sjmuny.us-east-1.es.amazonaws.com/_plugin/kibana/#/discover/Steve-Slow-Train-Analysis-(2080s-and-2083s)?_g=(refreshInterval:(display:Off,section:0,value:0),time:(from:'2016-08-06 14:26:13-0600',mode:absolute,to:'2016-08-06 17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0" t="str">
            <v>N</v>
          </cell>
          <cell r="X110">
            <v>1</v>
          </cell>
          <cell r="Y110">
            <v>4.5499999999999999E-2</v>
          </cell>
          <cell r="Z110">
            <v>23.332100000000001</v>
          </cell>
          <cell r="AA110">
            <v>23.2866</v>
          </cell>
          <cell r="AB110" t="e">
            <v>#N/A</v>
          </cell>
          <cell r="AC110" t="e">
            <v>#N/A</v>
          </cell>
          <cell r="AD110" t="str">
            <v>0195-06</v>
          </cell>
          <cell r="AE110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11">
          <cell r="A111" t="str">
            <v>196-06</v>
          </cell>
          <cell r="B111">
            <v>4017</v>
          </cell>
          <cell r="C111" t="str">
            <v>DE.1.0.7.0</v>
          </cell>
          <cell r="D111" t="str">
            <v>204:232993</v>
          </cell>
          <cell r="E111">
            <v>42588.679490740738</v>
          </cell>
          <cell r="F111">
            <v>42588.680625000001</v>
          </cell>
          <cell r="G111">
            <v>1</v>
          </cell>
          <cell r="H111" t="str">
            <v>204:152</v>
          </cell>
          <cell r="I111">
            <v>42588.738275462965</v>
          </cell>
          <cell r="J111">
            <v>0</v>
          </cell>
          <cell r="K111" t="str">
            <v>4017/4018</v>
          </cell>
          <cell r="L111" t="str">
            <v>DE LA ROSA</v>
          </cell>
          <cell r="M111">
            <v>5.7650462964375038E-2</v>
          </cell>
          <cell r="N111">
            <v>83.016666668700054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https://search-rtdc-monitor-bjffxe2xuh6vdkpspy63sjmuny.us-east-1.es.amazonaws.com/_plugin/kibana/#/discover/Steve-Slow-Train-Analysis-(2080s-and-2083s)?_g=(refreshInterval:(display:Off,section:0,value:0),time:(from:'2016-08-06 15:18:28-0600',mode:absolute,to:'2016-08-06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1" t="str">
            <v>N</v>
          </cell>
          <cell r="X111">
            <v>1</v>
          </cell>
          <cell r="Y111">
            <v>23.299299999999999</v>
          </cell>
          <cell r="Z111">
            <v>1.52E-2</v>
          </cell>
          <cell r="AA111">
            <v>23.284099999999999</v>
          </cell>
          <cell r="AB111" t="e">
            <v>#N/A</v>
          </cell>
          <cell r="AC111" t="e">
            <v>#N/A</v>
          </cell>
          <cell r="AD111" t="str">
            <v>0196-06</v>
          </cell>
          <cell r="AE111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112">
          <cell r="A112" t="str">
            <v>197-06</v>
          </cell>
          <cell r="B112">
            <v>4014</v>
          </cell>
          <cell r="C112" t="str">
            <v>DE.1.0.7.0</v>
          </cell>
          <cell r="D112" t="str">
            <v>204:466</v>
          </cell>
          <cell r="E112">
            <v>42588.650625000002</v>
          </cell>
          <cell r="F112">
            <v>42588.652175925927</v>
          </cell>
          <cell r="G112">
            <v>2</v>
          </cell>
          <cell r="H112" t="str">
            <v>204:233286</v>
          </cell>
          <cell r="I112">
            <v>42588.683298611111</v>
          </cell>
          <cell r="J112">
            <v>2</v>
          </cell>
          <cell r="K112" t="str">
            <v>4013/4014</v>
          </cell>
          <cell r="L112" t="str">
            <v>MAYBERRY</v>
          </cell>
          <cell r="M112">
            <v>3.1122685184527654E-2</v>
          </cell>
          <cell r="N112">
            <v>44.816666665719822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2" t="str">
            <v>N</v>
          </cell>
          <cell r="X112">
            <v>1</v>
          </cell>
          <cell r="Y112">
            <v>4.6600000000000003E-2</v>
          </cell>
          <cell r="Z112">
            <v>23.328600000000002</v>
          </cell>
          <cell r="AA112">
            <v>23.282</v>
          </cell>
          <cell r="AB112">
            <v>116838</v>
          </cell>
          <cell r="AC112" t="str">
            <v>PERMANENT SPEED RESTRICTION</v>
          </cell>
          <cell r="AD112" t="str">
            <v>0197-06</v>
          </cell>
          <cell r="AE112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13">
          <cell r="A113" t="str">
            <v>198-06</v>
          </cell>
          <cell r="B113">
            <v>4013</v>
          </cell>
          <cell r="C113" t="str">
            <v>DE.1.0.7.0</v>
          </cell>
          <cell r="D113" t="str">
            <v>204:232971</v>
          </cell>
          <cell r="E113">
            <v>42588.689328703702</v>
          </cell>
          <cell r="F113">
            <v>42588.690520833334</v>
          </cell>
          <cell r="G113">
            <v>1</v>
          </cell>
          <cell r="H113" t="str">
            <v>204:149</v>
          </cell>
          <cell r="I113">
            <v>42588.744050925925</v>
          </cell>
          <cell r="J113">
            <v>0</v>
          </cell>
          <cell r="K113" t="str">
            <v>4013/4014</v>
          </cell>
          <cell r="L113" t="str">
            <v>MAYBERRY</v>
          </cell>
          <cell r="M113">
            <v>5.3530092591245193E-2</v>
          </cell>
          <cell r="N113">
            <v>77.083333331393078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https://search-rtdc-monitor-bjffxe2xuh6vdkpspy63sjmuny.us-east-1.es.amazonaws.com/_plugin/kibana/#/discover/Steve-Slow-Train-Analysis-(2080s-and-2083s)?_g=(refreshInterval:(display:Off,section:0,value:0),time:(from:'2016-08-06 15:32:38-0600',mode:absolute,to:'2016-08-06 18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3" t="str">
            <v>N</v>
          </cell>
          <cell r="X113">
            <v>1</v>
          </cell>
          <cell r="Y113">
            <v>23.2971</v>
          </cell>
          <cell r="Z113">
            <v>1.49E-2</v>
          </cell>
          <cell r="AA113">
            <v>23.2822</v>
          </cell>
          <cell r="AB113" t="e">
            <v>#N/A</v>
          </cell>
          <cell r="AC113" t="e">
            <v>#N/A</v>
          </cell>
          <cell r="AD113" t="str">
            <v>0198-06</v>
          </cell>
          <cell r="AE113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14">
          <cell r="A114" t="str">
            <v>199-06</v>
          </cell>
          <cell r="B114">
            <v>4031</v>
          </cell>
          <cell r="C114" t="str">
            <v>DE.1.0.7.0</v>
          </cell>
          <cell r="D114" t="str">
            <v>204:128261</v>
          </cell>
          <cell r="E114">
            <v>42588.684398148151</v>
          </cell>
          <cell r="F114">
            <v>42588.685057870367</v>
          </cell>
          <cell r="G114">
            <v>0</v>
          </cell>
          <cell r="H114" t="str">
            <v>204:233314</v>
          </cell>
          <cell r="I114">
            <v>42588.695057870369</v>
          </cell>
          <cell r="J114">
            <v>0</v>
          </cell>
          <cell r="K114" t="str">
            <v>4031/4032</v>
          </cell>
          <cell r="L114" t="str">
            <v>WEBSTER</v>
          </cell>
          <cell r="M114">
            <v>1.0000000002037268E-2</v>
          </cell>
          <cell r="P114">
            <v>41.833333336981013</v>
          </cell>
          <cell r="R114" t="str">
            <v>Signaling outage at Chambers</v>
          </cell>
          <cell r="S114">
            <v>1</v>
          </cell>
          <cell r="T114" t="str">
            <v>NorthBound</v>
          </cell>
          <cell r="U114">
            <v>0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https://search-rtdc-monitor-bjffxe2xuh6vdkpspy63sjmuny.us-east-1.es.amazonaws.com/_plugin/kibana/#/discover/Steve-Slow-Train-Analysis-(2080s-and-2083s)?_g=(refreshInterval:(display:Off,section:0,value:0),time:(from:'2016-08-06 15:25:32-0600',mode:absolute,to:'2016-08-06 17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4" t="str">
            <v>Y</v>
          </cell>
          <cell r="X114">
            <v>1</v>
          </cell>
          <cell r="Y114">
            <v>12.8261</v>
          </cell>
          <cell r="Z114">
            <v>23.331399999999999</v>
          </cell>
          <cell r="AA114">
            <v>10.505299999999998</v>
          </cell>
          <cell r="AB114" t="e">
            <v>#N/A</v>
          </cell>
          <cell r="AC114" t="e">
            <v>#N/A</v>
          </cell>
          <cell r="AD114" t="str">
            <v>0199-06</v>
          </cell>
          <cell r="AE114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15">
          <cell r="A115" t="str">
            <v>199-06</v>
          </cell>
          <cell r="B115">
            <v>4031</v>
          </cell>
          <cell r="C115" t="str">
            <v>DE.1.0.7.0</v>
          </cell>
          <cell r="D115" t="str">
            <v>204:464</v>
          </cell>
          <cell r="E115">
            <v>42588.66238425926</v>
          </cell>
          <cell r="F115">
            <v>42588.663402777776</v>
          </cell>
          <cell r="G115">
            <v>1</v>
          </cell>
          <cell r="H115" t="str">
            <v>204:110974</v>
          </cell>
          <cell r="I115">
            <v>42588.682453703703</v>
          </cell>
          <cell r="J115">
            <v>1</v>
          </cell>
          <cell r="K115" t="str">
            <v>4031/4032</v>
          </cell>
          <cell r="L115" t="str">
            <v>WEBSTER</v>
          </cell>
          <cell r="M115">
            <v>1.9050925926421769E-2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https://search-rtdc-monitor-bjffxe2xuh6vdkpspy63sjmuny.us-east-1.es.amazonaws.com/_plugin/kibana/#/discover/Steve-Slow-Train-Analysis-(2080s-and-2083s)?_g=(refreshInterval:(display:Off,section:0,value:0),time:(from:'2016-08-06 14:53:50-0600',mode:absolute,to:'2016-08-06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5" t="str">
            <v>Y</v>
          </cell>
          <cell r="X115">
            <v>0</v>
          </cell>
          <cell r="Y115">
            <v>4.6399999999999997E-2</v>
          </cell>
          <cell r="Z115">
            <v>11.0974</v>
          </cell>
          <cell r="AA115">
            <v>11.051</v>
          </cell>
          <cell r="AB115" t="e">
            <v>#N/A</v>
          </cell>
          <cell r="AC115" t="e">
            <v>#N/A</v>
          </cell>
          <cell r="AD115" t="str">
            <v>0199-06</v>
          </cell>
          <cell r="AE115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16">
          <cell r="A116" t="str">
            <v>201-06</v>
          </cell>
          <cell r="B116">
            <v>4027</v>
          </cell>
          <cell r="C116" t="str">
            <v>DE.1.0.7.0</v>
          </cell>
          <cell r="D116" t="str">
            <v>204:128272</v>
          </cell>
          <cell r="E116">
            <v>42588.721145833333</v>
          </cell>
          <cell r="F116">
            <v>42588.721782407411</v>
          </cell>
          <cell r="G116">
            <v>0</v>
          </cell>
          <cell r="H116" t="str">
            <v>204:233318</v>
          </cell>
          <cell r="I116">
            <v>42588.733159722222</v>
          </cell>
          <cell r="J116">
            <v>0</v>
          </cell>
          <cell r="K116" t="str">
            <v>4027/4028</v>
          </cell>
          <cell r="L116" t="str">
            <v>STEWART</v>
          </cell>
          <cell r="M116">
            <v>1.137731481139781E-2</v>
          </cell>
          <cell r="P116">
            <v>52.666666656732559</v>
          </cell>
          <cell r="R116" t="str">
            <v>Signaling outage at Chambers</v>
          </cell>
          <cell r="S116">
            <v>0.83333333333333337</v>
          </cell>
          <cell r="T116" t="str">
            <v>NorthBound</v>
          </cell>
          <cell r="U116">
            <v>0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https://search-rtdc-monitor-bjffxe2xuh6vdkpspy63sjmuny.us-east-1.es.amazonaws.com/_plugin/kibana/#/discover/Steve-Slow-Train-Analysis-(2080s-and-2083s)?_g=(refreshInterval:(display:Off,section:0,value:0),time:(from:'2016-08-06 16:18:27-0600',mode:absolute,to:'2016-08-06 18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6" t="str">
            <v>Y</v>
          </cell>
          <cell r="X116">
            <v>2</v>
          </cell>
          <cell r="Y116">
            <v>12.827199999999999</v>
          </cell>
          <cell r="Z116">
            <v>23.331800000000001</v>
          </cell>
          <cell r="AA116">
            <v>10.504600000000002</v>
          </cell>
          <cell r="AB116" t="e">
            <v>#N/A</v>
          </cell>
          <cell r="AC116" t="e">
            <v>#N/A</v>
          </cell>
          <cell r="AD116" t="str">
            <v>0201-06</v>
          </cell>
          <cell r="AE116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17">
          <cell r="A117" t="str">
            <v>201-06</v>
          </cell>
          <cell r="B117">
            <v>4027</v>
          </cell>
          <cell r="C117" t="str">
            <v>DE.1.0.7.0</v>
          </cell>
          <cell r="D117" t="str">
            <v>204:471</v>
          </cell>
          <cell r="E117">
            <v>42588.672465277778</v>
          </cell>
          <cell r="F117">
            <v>42588.676585648151</v>
          </cell>
          <cell r="G117">
            <v>5</v>
          </cell>
          <cell r="H117" t="str">
            <v>204:102177</v>
          </cell>
          <cell r="I117">
            <v>42588.701782407406</v>
          </cell>
          <cell r="J117">
            <v>0</v>
          </cell>
          <cell r="K117" t="str">
            <v>4027/4028</v>
          </cell>
          <cell r="L117" t="str">
            <v>STEWART</v>
          </cell>
          <cell r="M117">
            <v>2.5196759255777579E-2</v>
          </cell>
          <cell r="T117" t="str">
            <v>NorthBound</v>
          </cell>
          <cell r="U117">
            <v>10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https://search-rtdc-monitor-bjffxe2xuh6vdkpspy63sjmuny.us-east-1.es.amazonaws.com/_plugin/kibana/#/discover/Steve-Slow-Train-Analysis-(2080s-and-2083s)?_g=(refreshInterval:(display:Off,section:0,value:0),time:(from:'2016-08-06 15:08:21-0600',mode:absolute,to:'2016-08-06 17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7" t="str">
            <v>Y</v>
          </cell>
          <cell r="X117">
            <v>0</v>
          </cell>
          <cell r="Y117">
            <v>4.7100000000000003E-2</v>
          </cell>
          <cell r="Z117">
            <v>10.217700000000001</v>
          </cell>
          <cell r="AA117">
            <v>10.1706</v>
          </cell>
          <cell r="AB117" t="e">
            <v>#N/A</v>
          </cell>
          <cell r="AC117" t="e">
            <v>#N/A</v>
          </cell>
          <cell r="AD117" t="str">
            <v>0201-06</v>
          </cell>
          <cell r="AE117" t="str">
    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    </cell>
        </row>
        <row r="118">
          <cell r="A118" t="str">
            <v>202-06</v>
          </cell>
          <cell r="B118">
            <v>4032</v>
          </cell>
          <cell r="C118" t="str">
            <v>DE.1.0.7.0</v>
          </cell>
          <cell r="D118" t="str">
            <v>204:232985</v>
          </cell>
          <cell r="E118">
            <v>42588.715092592596</v>
          </cell>
          <cell r="F118">
            <v>42588.716006944444</v>
          </cell>
          <cell r="G118">
            <v>1</v>
          </cell>
          <cell r="H118" t="str">
            <v>204:150</v>
          </cell>
          <cell r="I118">
            <v>42588.753807870373</v>
          </cell>
          <cell r="J118">
            <v>0</v>
          </cell>
          <cell r="K118" t="str">
            <v>4031/4032</v>
          </cell>
          <cell r="L118" t="str">
            <v>WEBSTER</v>
          </cell>
          <cell r="M118">
            <v>3.7800925929332152E-2</v>
          </cell>
          <cell r="N118">
            <v>54.433333338238299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https://search-rtdc-monitor-bjffxe2xuh6vdkpspy63sjmuny.us-east-1.es.amazonaws.com/_plugin/kibana/#/discover/Steve-Slow-Train-Analysis-(2080s-and-2083s)?_g=(refreshInterval:(display:Off,section:0,value:0),time:(from:'2016-08-06 16:09:44-0600',mode:absolute,to:'2016-08-06 19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8" t="str">
            <v>N</v>
          </cell>
          <cell r="X118">
            <v>1</v>
          </cell>
          <cell r="Y118">
            <v>23.298500000000001</v>
          </cell>
          <cell r="Z118">
            <v>1.4999999999999999E-2</v>
          </cell>
          <cell r="AA118">
            <v>23.2835</v>
          </cell>
          <cell r="AB118" t="e">
            <v>#N/A</v>
          </cell>
          <cell r="AC118" t="e">
            <v>#N/A</v>
          </cell>
          <cell r="AD118" t="str">
            <v>0202-06</v>
          </cell>
          <cell r="AE118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19">
          <cell r="A119" t="str">
            <v>203-06</v>
          </cell>
          <cell r="B119">
            <v>4011</v>
          </cell>
          <cell r="C119" t="str">
            <v>DE.1.0.7.0</v>
          </cell>
          <cell r="D119" t="str">
            <v>204:522</v>
          </cell>
          <cell r="E119">
            <v>42588.684687499997</v>
          </cell>
          <cell r="F119">
            <v>42588.685960648145</v>
          </cell>
          <cell r="G119">
            <v>1</v>
          </cell>
          <cell r="H119" t="str">
            <v>204:233280</v>
          </cell>
          <cell r="I119">
            <v>42588.739259259259</v>
          </cell>
          <cell r="J119">
            <v>1</v>
          </cell>
          <cell r="K119" t="str">
            <v>4011/4012</v>
          </cell>
          <cell r="L119" t="str">
            <v>HELVIE</v>
          </cell>
          <cell r="M119">
            <v>5.3298611113859806E-2</v>
          </cell>
          <cell r="N119">
            <v>76.750000003958121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https://search-rtdc-monitor-bjffxe2xuh6vdkpspy63sjmuny.us-east-1.es.amazonaws.com/_plugin/kibana/#/discover/Steve-Slow-Train-Analysis-(2080s-and-2083s)?_g=(refreshInterval:(display:Off,section:0,value:0),time:(from:'2016-08-06 15:25:57-0600',mode:absolute,to:'2016-08-06 18:44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9" t="str">
            <v>N</v>
          </cell>
          <cell r="X119">
            <v>1</v>
          </cell>
          <cell r="Y119">
            <v>5.2200000000000003E-2</v>
          </cell>
          <cell r="Z119">
            <v>23.327999999999999</v>
          </cell>
          <cell r="AA119">
            <v>23.2758</v>
          </cell>
          <cell r="AB119" t="e">
            <v>#N/A</v>
          </cell>
          <cell r="AC119" t="e">
            <v>#N/A</v>
          </cell>
          <cell r="AD119" t="str">
            <v>0203-06</v>
          </cell>
          <cell r="AE119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20">
          <cell r="A120" t="str">
            <v>206-06</v>
          </cell>
          <cell r="B120">
            <v>4028</v>
          </cell>
          <cell r="C120" t="str">
            <v>DE.1.0.7.0</v>
          </cell>
          <cell r="D120" t="str">
            <v>204:232984</v>
          </cell>
          <cell r="E120">
            <v>42588.736701388887</v>
          </cell>
          <cell r="F120">
            <v>42588.737557870372</v>
          </cell>
          <cell r="G120">
            <v>1</v>
          </cell>
          <cell r="H120" t="str">
            <v>204:169</v>
          </cell>
          <cell r="I120">
            <v>42588.765879629631</v>
          </cell>
          <cell r="J120">
            <v>0</v>
          </cell>
          <cell r="K120" t="str">
            <v>4027/4028</v>
          </cell>
          <cell r="L120" t="str">
            <v>STEWART</v>
          </cell>
          <cell r="M120">
            <v>2.8321759258687962E-2</v>
          </cell>
          <cell r="N120">
            <v>40.783333332510665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https://search-rtdc-monitor-bjffxe2xuh6vdkpspy63sjmuny.us-east-1.es.amazonaws.com/_plugin/kibana/#/discover/Steve-Slow-Train-Analysis-(2080s-and-2083s)?_g=(refreshInterval:(display:Off,section:0,value:0),time:(from:'2016-08-06 16:40:51-0600',mode:absolute,to:'2016-08-06 19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3</v>
          </cell>
          <cell r="Y120">
            <v>23.298400000000001</v>
          </cell>
          <cell r="Z120">
            <v>1.6899999999999998E-2</v>
          </cell>
          <cell r="AA120">
            <v>23.281500000000001</v>
          </cell>
          <cell r="AB120" t="e">
            <v>#N/A</v>
          </cell>
          <cell r="AC120" t="e">
            <v>#N/A</v>
          </cell>
          <cell r="AD120" t="str">
            <v>0206-06</v>
          </cell>
          <cell r="AE120" t="str">
    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    </cell>
        </row>
        <row r="121">
          <cell r="A121" t="str">
            <v>207-06</v>
          </cell>
          <cell r="B121">
            <v>4025</v>
          </cell>
          <cell r="C121" t="str">
            <v>DE.1.0.7.0</v>
          </cell>
          <cell r="D121" t="str">
            <v>204:517</v>
          </cell>
          <cell r="E121">
            <v>42588.70412037037</v>
          </cell>
          <cell r="F121">
            <v>42588.705462962964</v>
          </cell>
          <cell r="G121">
            <v>1</v>
          </cell>
          <cell r="H121" t="str">
            <v>204:233289</v>
          </cell>
          <cell r="I121">
            <v>42588.743368055555</v>
          </cell>
          <cell r="J121">
            <v>0</v>
          </cell>
          <cell r="K121" t="str">
            <v>4025/4026</v>
          </cell>
          <cell r="L121" t="str">
            <v>MOSES</v>
          </cell>
          <cell r="M121">
            <v>3.7905092591245193E-2</v>
          </cell>
          <cell r="N121">
            <v>54.583333331393078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https://search-rtdc-monitor-bjffxe2xuh6vdkpspy63sjmuny.us-east-1.es.amazonaws.com/_plugin/kibana/#/discover/Steve-Slow-Train-Analysis-(2080s-and-2083s)?_g=(refreshInterval:(display:Off,section:0,value:0),time:(from:'2016-08-06 15:53:56-0600',mode:absolute,to:'2016-08-06 18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1" t="str">
            <v>N</v>
          </cell>
          <cell r="X121">
            <v>1</v>
          </cell>
          <cell r="Y121">
            <v>5.1700000000000003E-2</v>
          </cell>
          <cell r="Z121">
            <v>23.328900000000001</v>
          </cell>
          <cell r="AA121">
            <v>23.277200000000001</v>
          </cell>
          <cell r="AB121" t="e">
            <v>#N/A</v>
          </cell>
          <cell r="AC121" t="e">
            <v>#N/A</v>
          </cell>
          <cell r="AD121" t="str">
            <v>0207-06</v>
          </cell>
          <cell r="AE121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22">
          <cell r="A122" t="str">
            <v>208-06</v>
          </cell>
          <cell r="B122">
            <v>4012</v>
          </cell>
          <cell r="C122" t="str">
            <v>DE.1.0.7.0</v>
          </cell>
          <cell r="D122" t="str">
            <v>204:232972</v>
          </cell>
          <cell r="E122">
            <v>42588.744652777779</v>
          </cell>
          <cell r="F122">
            <v>42588.745451388888</v>
          </cell>
          <cell r="G122">
            <v>1</v>
          </cell>
          <cell r="H122" t="str">
            <v>204:152</v>
          </cell>
          <cell r="I122">
            <v>42588.775347222225</v>
          </cell>
          <cell r="J122">
            <v>0</v>
          </cell>
          <cell r="K122" t="str">
            <v>4011/4012</v>
          </cell>
          <cell r="L122" t="str">
            <v>HELVIE</v>
          </cell>
          <cell r="M122">
            <v>2.9895833336922806E-2</v>
          </cell>
          <cell r="N122">
            <v>43.05000000516884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https://search-rtdc-monitor-bjffxe2xuh6vdkpspy63sjmuny.us-east-1.es.amazonaws.com/_plugin/kibana/#/discover/Steve-Slow-Train-Analysis-(2080s-and-2083s)?_g=(refreshInterval:(display:Off,section:0,value:0),time:(from:'2016-08-06 16:52:18-0600',mode:absolute,to:'2016-08-06 19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2" t="str">
            <v>N</v>
          </cell>
          <cell r="X122">
            <v>1</v>
          </cell>
          <cell r="Y122">
            <v>23.2972</v>
          </cell>
          <cell r="Z122">
            <v>1.52E-2</v>
          </cell>
          <cell r="AA122">
            <v>23.282</v>
          </cell>
          <cell r="AB122" t="e">
            <v>#N/A</v>
          </cell>
          <cell r="AC122" t="e">
            <v>#N/A</v>
          </cell>
          <cell r="AD122" t="str">
            <v>0208-06</v>
          </cell>
          <cell r="AE122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23">
          <cell r="A123" t="str">
            <v>210-06</v>
          </cell>
          <cell r="B123">
            <v>4026</v>
          </cell>
          <cell r="C123" t="str">
            <v>DE.1.0.7.0</v>
          </cell>
          <cell r="D123" t="str">
            <v>204:232969</v>
          </cell>
          <cell r="E123">
            <v>42588.753252314818</v>
          </cell>
          <cell r="F123">
            <v>42588.754884259259</v>
          </cell>
          <cell r="G123">
            <v>2</v>
          </cell>
          <cell r="H123" t="str">
            <v>204:158</v>
          </cell>
          <cell r="I123">
            <v>42588.784942129627</v>
          </cell>
          <cell r="J123">
            <v>1</v>
          </cell>
          <cell r="K123" t="str">
            <v>4025/4026</v>
          </cell>
          <cell r="L123" t="str">
            <v>MOSES</v>
          </cell>
          <cell r="M123">
            <v>3.0057870368182193E-2</v>
          </cell>
          <cell r="N123">
            <v>43.283333330182359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https://search-rtdc-monitor-bjffxe2xuh6vdkpspy63sjmuny.us-east-1.es.amazonaws.com/_plugin/kibana/#/discover/Steve-Slow-Train-Analysis-(2080s-and-2083s)?_g=(refreshInterval:(display:Off,section:0,value:0),time:(from:'2016-08-06 17:04:41-0600',mode:absolute,to:'2016-08-06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3" t="str">
            <v>N</v>
          </cell>
          <cell r="X123">
            <v>2</v>
          </cell>
          <cell r="Y123">
            <v>23.296900000000001</v>
          </cell>
          <cell r="Z123">
            <v>1.5800000000000002E-2</v>
          </cell>
          <cell r="AA123">
            <v>23.281100000000002</v>
          </cell>
          <cell r="AB123" t="e">
            <v>#N/A</v>
          </cell>
          <cell r="AC123" t="e">
            <v>#N/A</v>
          </cell>
          <cell r="AD123" t="str">
            <v>0210-06</v>
          </cell>
          <cell r="AE123" t="str">
    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    </cell>
        </row>
        <row r="124">
          <cell r="A124" t="str">
            <v>211-06</v>
          </cell>
          <cell r="B124">
            <v>4009</v>
          </cell>
          <cell r="C124" t="str">
            <v>DE.1.0.7.0</v>
          </cell>
          <cell r="D124" t="str">
            <v>204:529</v>
          </cell>
          <cell r="E124">
            <v>42588.728634259256</v>
          </cell>
          <cell r="F124">
            <v>42588.729953703703</v>
          </cell>
          <cell r="G124">
            <v>1</v>
          </cell>
          <cell r="H124" t="str">
            <v>204:233331</v>
          </cell>
          <cell r="I124">
            <v>42588.754618055558</v>
          </cell>
          <cell r="J124">
            <v>0</v>
          </cell>
          <cell r="K124" t="str">
            <v>4009/4010</v>
          </cell>
          <cell r="L124" t="str">
            <v>NEWELL</v>
          </cell>
          <cell r="M124">
            <v>2.4664351854880806E-2</v>
          </cell>
          <cell r="N124">
            <v>35.516666671028361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https://search-rtdc-monitor-bjffxe2xuh6vdkpspy63sjmuny.us-east-1.es.amazonaws.com/_plugin/kibana/#/discover/Steve-Slow-Train-Analysis-(2080s-and-2083s)?_g=(refreshInterval:(display:Off,section:0,value:0),time:(from:'2016-08-06 16:29:14-0600',mode:absolute,to:'2016-08-06 19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N</v>
          </cell>
          <cell r="X124">
            <v>1</v>
          </cell>
          <cell r="Y124">
            <v>5.2900000000000003E-2</v>
          </cell>
          <cell r="Z124">
            <v>23.333100000000002</v>
          </cell>
          <cell r="AA124">
            <v>23.280200000000001</v>
          </cell>
          <cell r="AB124" t="e">
            <v>#N/A</v>
          </cell>
          <cell r="AC124" t="e">
            <v>#N/A</v>
          </cell>
          <cell r="AD124" t="str">
            <v>0211-06</v>
          </cell>
          <cell r="AE12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25">
          <cell r="A125" t="str">
            <v>212-06</v>
          </cell>
          <cell r="B125">
            <v>4010</v>
          </cell>
          <cell r="C125" t="str">
            <v>DE.1.0.7.0</v>
          </cell>
          <cell r="D125" t="str">
            <v>204:233013</v>
          </cell>
          <cell r="E125">
            <v>42588.761574074073</v>
          </cell>
          <cell r="F125">
            <v>42588.762696759259</v>
          </cell>
          <cell r="G125">
            <v>1</v>
          </cell>
          <cell r="H125" t="str">
            <v>204:154</v>
          </cell>
          <cell r="I125">
            <v>42588.797256944446</v>
          </cell>
          <cell r="J125">
            <v>0</v>
          </cell>
          <cell r="K125" t="str">
            <v>4009/4010</v>
          </cell>
          <cell r="L125" t="str">
            <v>NEWELL</v>
          </cell>
          <cell r="M125">
            <v>3.4560185187729076E-2</v>
          </cell>
          <cell r="N125">
            <v>49.766666670329869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https://search-rtdc-monitor-bjffxe2xuh6vdkpspy63sjmuny.us-east-1.es.amazonaws.com/_plugin/kibana/#/discover/Steve-Slow-Train-Analysis-(2080s-and-2083s)?_g=(refreshInterval:(display:Off,section:0,value:0),time:(from:'2016-08-06 17:16:40-0600',mode:absolute,to:'2016-08-06 20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5" t="str">
            <v>N</v>
          </cell>
          <cell r="X125">
            <v>1</v>
          </cell>
          <cell r="Y125">
            <v>23.301300000000001</v>
          </cell>
          <cell r="Z125">
            <v>1.54E-2</v>
          </cell>
          <cell r="AA125">
            <v>23.285900000000002</v>
          </cell>
          <cell r="AB125" t="e">
            <v>#N/A</v>
          </cell>
          <cell r="AC125" t="e">
            <v>#N/A</v>
          </cell>
          <cell r="AD125" t="str">
            <v>0212-06</v>
          </cell>
          <cell r="AE12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26">
          <cell r="A126" t="str">
            <v>213-06</v>
          </cell>
          <cell r="B126">
            <v>4042</v>
          </cell>
          <cell r="C126" t="str">
            <v>DE.1.0.7.0</v>
          </cell>
          <cell r="D126" t="str">
            <v>204:451</v>
          </cell>
          <cell r="E126">
            <v>42588.736168981479</v>
          </cell>
          <cell r="F126">
            <v>42588.737951388888</v>
          </cell>
          <cell r="G126">
            <v>2</v>
          </cell>
          <cell r="H126" t="str">
            <v>204:233376</v>
          </cell>
          <cell r="I126">
            <v>42588.765393518515</v>
          </cell>
          <cell r="J126">
            <v>0</v>
          </cell>
          <cell r="K126" t="str">
            <v>4041/4042</v>
          </cell>
          <cell r="L126" t="str">
            <v>SHOOK</v>
          </cell>
          <cell r="M126">
            <v>2.7442129627161194E-2</v>
          </cell>
          <cell r="N126">
            <v>39.516666663112119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https://search-rtdc-monitor-bjffxe2xuh6vdkpspy63sjmuny.us-east-1.es.amazonaws.com/_plugin/kibana/#/discover/Steve-Slow-Train-Analysis-(2080s-and-2083s)?_g=(refreshInterval:(display:Off,section:0,value:0),time:(from:'2016-08-06 16:40:05-0600',mode:absolute,to:'2016-08-06 19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26" t="str">
            <v>N</v>
          </cell>
          <cell r="X126">
            <v>1</v>
          </cell>
          <cell r="Y126">
            <v>4.5100000000000001E-2</v>
          </cell>
          <cell r="Z126">
            <v>23.337599999999998</v>
          </cell>
          <cell r="AA126">
            <v>23.292499999999997</v>
          </cell>
          <cell r="AB126" t="e">
            <v>#N/A</v>
          </cell>
          <cell r="AC126" t="e">
            <v>#N/A</v>
          </cell>
          <cell r="AD126" t="str">
            <v>0213-06</v>
          </cell>
          <cell r="AE126" t="str">
    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    </cell>
        </row>
        <row r="127">
          <cell r="A127" t="str">
            <v>214-06</v>
          </cell>
          <cell r="B127">
            <v>4041</v>
          </cell>
          <cell r="C127" t="str">
            <v>DE.1.0.7.0</v>
          </cell>
          <cell r="D127" t="str">
            <v>204:233049</v>
          </cell>
          <cell r="E127">
            <v>42588.7731712963</v>
          </cell>
          <cell r="F127">
            <v>42588.774363425924</v>
          </cell>
          <cell r="G127">
            <v>1</v>
          </cell>
          <cell r="H127" t="str">
            <v>204:139</v>
          </cell>
          <cell r="I127">
            <v>42588.805543981478</v>
          </cell>
          <cell r="J127">
            <v>0</v>
          </cell>
          <cell r="K127" t="str">
            <v>4041/4042</v>
          </cell>
          <cell r="L127" t="str">
            <v>SHOOK</v>
          </cell>
          <cell r="M127">
            <v>3.1180555553874001E-2</v>
          </cell>
          <cell r="N127">
            <v>44.899999997578561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https://search-rtdc-monitor-bjffxe2xuh6vdkpspy63sjmuny.us-east-1.es.amazonaws.com/_plugin/kibana/#/discover/Steve-Slow-Train-Analysis-(2080s-and-2083s)?_g=(refreshInterval:(display:Off,section:0,value:0),time:(from:'2016-08-06 17:33:22-0600',mode:absolute,to:'2016-08-06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27" t="str">
            <v>N</v>
          </cell>
          <cell r="X127">
            <v>1</v>
          </cell>
          <cell r="Y127">
            <v>23.3049</v>
          </cell>
          <cell r="Z127">
            <v>1.3899999999999999E-2</v>
          </cell>
          <cell r="AA127">
            <v>23.291</v>
          </cell>
          <cell r="AB127" t="e">
            <v>#N/A</v>
          </cell>
          <cell r="AC127" t="e">
            <v>#N/A</v>
          </cell>
          <cell r="AD127" t="str">
            <v>0214-06</v>
          </cell>
          <cell r="AE127" t="str">
    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    </cell>
        </row>
        <row r="128">
          <cell r="A128" t="str">
            <v>215-06</v>
          </cell>
          <cell r="B128">
            <v>4018</v>
          </cell>
          <cell r="C128" t="str">
            <v>DE.1.0.7.0</v>
          </cell>
          <cell r="D128" t="str">
            <v>204:473</v>
          </cell>
          <cell r="E128">
            <v>42588.745462962965</v>
          </cell>
          <cell r="F128">
            <v>42588.746562499997</v>
          </cell>
          <cell r="G128">
            <v>1</v>
          </cell>
          <cell r="H128" t="str">
            <v>204:233293</v>
          </cell>
          <cell r="I128">
            <v>42588.774861111109</v>
          </cell>
          <cell r="J128">
            <v>0</v>
          </cell>
          <cell r="K128" t="str">
            <v>4017/4018</v>
          </cell>
          <cell r="L128" t="str">
            <v>DE LA ROSA</v>
          </cell>
          <cell r="M128">
            <v>2.8298611112404615E-2</v>
          </cell>
          <cell r="N128">
            <v>40.750000001862645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https://search-rtdc-monitor-bjffxe2xuh6vdkpspy63sjmuny.us-east-1.es.amazonaws.com/_plugin/kibana/#/discover/Steve-Slow-Train-Analysis-(2080s-and-2083s)?_g=(refreshInterval:(display:Off,section:0,value:0),time:(from:'2016-08-06 16:53:28-0600',mode:absolute,to:'2016-08-06 19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8" t="str">
            <v>N</v>
          </cell>
          <cell r="X128">
            <v>1</v>
          </cell>
          <cell r="Y128">
            <v>4.7300000000000002E-2</v>
          </cell>
          <cell r="Z128">
            <v>23.3293</v>
          </cell>
          <cell r="AA128">
            <v>23.282</v>
          </cell>
          <cell r="AB128" t="e">
            <v>#N/A</v>
          </cell>
          <cell r="AC128" t="e">
            <v>#N/A</v>
          </cell>
          <cell r="AD128" t="str">
            <v>0215-06</v>
          </cell>
          <cell r="AE128" t="str">
    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    </cell>
        </row>
        <row r="129">
          <cell r="A129" t="str">
            <v>216-06</v>
          </cell>
          <cell r="B129">
            <v>4017</v>
          </cell>
          <cell r="C129" t="str">
            <v>DE.1.0.7.0</v>
          </cell>
          <cell r="D129" t="str">
            <v>204:232976</v>
          </cell>
          <cell r="E129">
            <v>42588.784456018519</v>
          </cell>
          <cell r="F129">
            <v>42588.785601851851</v>
          </cell>
          <cell r="G129">
            <v>1</v>
          </cell>
          <cell r="H129" t="str">
            <v>204:909</v>
          </cell>
          <cell r="I129">
            <v>42588.815960648149</v>
          </cell>
          <cell r="J129">
            <v>0</v>
          </cell>
          <cell r="K129" t="str">
            <v>4017/4018</v>
          </cell>
          <cell r="L129" t="str">
            <v>DE LA ROSA</v>
          </cell>
          <cell r="M129">
            <v>3.0358796298969537E-2</v>
          </cell>
          <cell r="N129">
            <v>43.716666670516133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https://search-rtdc-monitor-bjffxe2xuh6vdkpspy63sjmuny.us-east-1.es.amazonaws.com/_plugin/kibana/#/discover/Steve-Slow-Train-Analysis-(2080s-and-2083s)?_g=(refreshInterval:(display:Off,section:0,value:0),time:(from:'2016-08-06 17:49:37-0600',mode:absolute,to:'2016-08-06 20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9" t="str">
            <v>N</v>
          </cell>
          <cell r="X129">
            <v>1</v>
          </cell>
          <cell r="Y129">
            <v>23.297599999999999</v>
          </cell>
          <cell r="Z129">
            <v>9.0899999999999995E-2</v>
          </cell>
          <cell r="AA129">
            <v>23.206699999999998</v>
          </cell>
          <cell r="AB129" t="e">
            <v>#N/A</v>
          </cell>
          <cell r="AC129" t="e">
            <v>#N/A</v>
          </cell>
          <cell r="AD129" t="str">
            <v>0216-06</v>
          </cell>
          <cell r="AE129" t="str">
    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    </cell>
        </row>
        <row r="130">
          <cell r="A130" t="str">
            <v>217-06</v>
          </cell>
          <cell r="B130">
            <v>4014</v>
          </cell>
          <cell r="C130" t="str">
            <v>DE.1.0.7.0</v>
          </cell>
          <cell r="D130" t="str">
            <v>204:469</v>
          </cell>
          <cell r="E130">
            <v>42588.759583333333</v>
          </cell>
          <cell r="F130">
            <v>42588.76021990741</v>
          </cell>
          <cell r="G130">
            <v>0</v>
          </cell>
          <cell r="H130" t="str">
            <v>204:233293</v>
          </cell>
          <cell r="I130">
            <v>42588.786446759259</v>
          </cell>
          <cell r="J130">
            <v>0</v>
          </cell>
          <cell r="K130" t="str">
            <v>4013/4014</v>
          </cell>
          <cell r="L130" t="str">
            <v>CHANDLER</v>
          </cell>
          <cell r="M130">
            <v>2.622685184906004E-2</v>
          </cell>
          <cell r="N130">
            <v>37.766666662646458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https://search-rtdc-monitor-bjffxe2xuh6vdkpspy63sjmuny.us-east-1.es.amazonaws.com/_plugin/kibana/#/discover/Steve-Slow-Train-Analysis-(2080s-and-2083s)?_g=(refreshInterval:(display:Off,section:0,value:0),time:(from:'2016-08-06 17:13:48-0600',mode:absolute,to:'2016-08-06 19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0" t="str">
            <v>N</v>
          </cell>
          <cell r="X130">
            <v>1</v>
          </cell>
          <cell r="Y130">
            <v>4.6899999999999997E-2</v>
          </cell>
          <cell r="Z130">
            <v>23.3293</v>
          </cell>
          <cell r="AA130">
            <v>23.282399999999999</v>
          </cell>
          <cell r="AB130" t="e">
            <v>#N/A</v>
          </cell>
          <cell r="AC130" t="e">
            <v>#N/A</v>
          </cell>
          <cell r="AD130" t="str">
            <v>0217-06</v>
          </cell>
          <cell r="AE130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31">
          <cell r="A131" t="str">
            <v>218-06</v>
          </cell>
          <cell r="B131">
            <v>4013</v>
          </cell>
          <cell r="C131" t="str">
            <v>DE.1.0.7.0</v>
          </cell>
          <cell r="D131" t="str">
            <v>204:232969</v>
          </cell>
          <cell r="E131">
            <v>42588.794050925928</v>
          </cell>
          <cell r="F131">
            <v>42588.796701388892</v>
          </cell>
          <cell r="G131">
            <v>3</v>
          </cell>
          <cell r="H131" t="str">
            <v>204:145</v>
          </cell>
          <cell r="I131">
            <v>42588.826851851853</v>
          </cell>
          <cell r="J131">
            <v>0</v>
          </cell>
          <cell r="K131" t="str">
            <v>4013/4014</v>
          </cell>
          <cell r="L131" t="str">
            <v>CHANDLER</v>
          </cell>
          <cell r="M131">
            <v>3.015046296059154E-2</v>
          </cell>
          <cell r="N131">
            <v>43.416666663251817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https://search-rtdc-monitor-bjffxe2xuh6vdkpspy63sjmuny.us-east-1.es.amazonaws.com/_plugin/kibana/#/discover/Steve-Slow-Train-Analysis-(2080s-and-2083s)?_g=(refreshInterval:(display:Off,section:0,value:0),time:(from:'2016-08-06 18:03:26-0600',mode:absolute,to:'2016-08-06 20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1" t="str">
            <v>N</v>
          </cell>
          <cell r="X131">
            <v>1</v>
          </cell>
          <cell r="Y131">
            <v>23.296900000000001</v>
          </cell>
          <cell r="Z131">
            <v>1.4500000000000001E-2</v>
          </cell>
          <cell r="AA131">
            <v>23.282399999999999</v>
          </cell>
          <cell r="AB131" t="e">
            <v>#N/A</v>
          </cell>
          <cell r="AC131" t="e">
            <v>#N/A</v>
          </cell>
          <cell r="AD131" t="str">
            <v>0218-06</v>
          </cell>
          <cell r="AE131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32">
          <cell r="A132" t="str">
            <v>219-06</v>
          </cell>
          <cell r="B132">
            <v>4031</v>
          </cell>
          <cell r="C132" t="str">
            <v>DE.1.0.7.0</v>
          </cell>
          <cell r="D132" t="str">
            <v>204:457</v>
          </cell>
          <cell r="E132">
            <v>42588.762928240743</v>
          </cell>
          <cell r="F132">
            <v>42588.7658912037</v>
          </cell>
          <cell r="G132">
            <v>4</v>
          </cell>
          <cell r="H132" t="str">
            <v>204:233293</v>
          </cell>
          <cell r="I132">
            <v>42588.796643518515</v>
          </cell>
          <cell r="J132">
            <v>0</v>
          </cell>
          <cell r="K132" t="str">
            <v>4031/4032</v>
          </cell>
          <cell r="L132" t="str">
            <v>STAMBAUGH</v>
          </cell>
          <cell r="M132">
            <v>3.0752314814890269E-2</v>
          </cell>
          <cell r="N132">
            <v>44.283333333441988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https://search-rtdc-monitor-bjffxe2xuh6vdkpspy63sjmuny.us-east-1.es.amazonaws.com/_plugin/kibana/#/discover/Steve-Slow-Train-Analysis-(2080s-and-2083s)?_g=(refreshInterval:(display:Off,section:0,value:0),time:(from:'2016-08-06 17:18:37-0600',mode:absolute,to:'2016-08-06 20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2" t="str">
            <v>N</v>
          </cell>
          <cell r="X132">
            <v>1</v>
          </cell>
          <cell r="Y132">
            <v>4.5699999999999998E-2</v>
          </cell>
          <cell r="Z132">
            <v>23.3293</v>
          </cell>
          <cell r="AA132">
            <v>23.2836</v>
          </cell>
          <cell r="AB132" t="e">
            <v>#N/A</v>
          </cell>
          <cell r="AC132" t="e">
            <v>#N/A</v>
          </cell>
          <cell r="AD132" t="str">
            <v>0219-06</v>
          </cell>
          <cell r="AE132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33">
          <cell r="A133" t="str">
            <v>220-06</v>
          </cell>
          <cell r="B133">
            <v>4032</v>
          </cell>
          <cell r="C133" t="str">
            <v>DE.1.0.7.0</v>
          </cell>
          <cell r="D133" t="str">
            <v>204:232991</v>
          </cell>
          <cell r="E133">
            <v>42588.808379629627</v>
          </cell>
          <cell r="F133">
            <v>42588.809502314813</v>
          </cell>
          <cell r="G133">
            <v>1</v>
          </cell>
          <cell r="H133" t="str">
            <v>204:154</v>
          </cell>
          <cell r="I133">
            <v>42588.83734953704</v>
          </cell>
          <cell r="J133">
            <v>0</v>
          </cell>
          <cell r="K133" t="str">
            <v>4031/4032</v>
          </cell>
          <cell r="L133" t="str">
            <v>STAMBAUGH</v>
          </cell>
          <cell r="M133">
            <v>2.7847222227137536E-2</v>
          </cell>
          <cell r="N133">
            <v>40.100000007078052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https://search-rtdc-monitor-bjffxe2xuh6vdkpspy63sjmuny.us-east-1.es.amazonaws.com/_plugin/kibana/#/discover/Steve-Slow-Train-Analysis-(2080s-and-2083s)?_g=(refreshInterval:(display:Off,section:0,value:0),time:(from:'2016-08-06 18:24:04-0600',mode:absolute,to:'2016-08-06 21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23.299099999999999</v>
          </cell>
          <cell r="Z133">
            <v>1.54E-2</v>
          </cell>
          <cell r="AA133">
            <v>23.2837</v>
          </cell>
          <cell r="AB133" t="e">
            <v>#N/A</v>
          </cell>
          <cell r="AC133" t="e">
            <v>#N/A</v>
          </cell>
          <cell r="AD133" t="str">
            <v>0220-06</v>
          </cell>
          <cell r="AE133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34">
          <cell r="A134" t="str">
            <v>221-06</v>
          </cell>
          <cell r="B134">
            <v>4011</v>
          </cell>
          <cell r="C134" t="str">
            <v>DE.1.0.7.0</v>
          </cell>
          <cell r="D134" t="str">
            <v>204:451</v>
          </cell>
          <cell r="E134">
            <v>42588.780555555553</v>
          </cell>
          <cell r="F134">
            <v>42588.782094907408</v>
          </cell>
          <cell r="G134">
            <v>2</v>
          </cell>
          <cell r="H134" t="str">
            <v>204:233289</v>
          </cell>
          <cell r="I134">
            <v>42588.817523148151</v>
          </cell>
          <cell r="J134">
            <v>0</v>
          </cell>
          <cell r="K134" t="str">
            <v>4011/4012</v>
          </cell>
          <cell r="L134" t="str">
            <v>ARNOLD</v>
          </cell>
          <cell r="M134">
            <v>3.5428240742476191E-2</v>
          </cell>
          <cell r="N134">
            <v>51.016666669165716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https://search-rtdc-monitor-bjffxe2xuh6vdkpspy63sjmuny.us-east-1.es.amazonaws.com/_plugin/kibana/#/discover/Steve-Slow-Train-Analysis-(2080s-and-2083s)?_g=(refreshInterval:(display:Off,section:0,value:0),time:(from:'2016-08-06 17:44:00-0600',mode:absolute,to:'2016-08-06 20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4" t="str">
            <v>N</v>
          </cell>
          <cell r="X134">
            <v>1</v>
          </cell>
          <cell r="Y134">
            <v>4.5100000000000001E-2</v>
          </cell>
          <cell r="Z134">
            <v>23.328900000000001</v>
          </cell>
          <cell r="AA134">
            <v>23.283799999999999</v>
          </cell>
          <cell r="AB134" t="e">
            <v>#N/A</v>
          </cell>
          <cell r="AC134" t="e">
            <v>#N/A</v>
          </cell>
          <cell r="AD134" t="str">
            <v>0221-06</v>
          </cell>
          <cell r="AE134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35">
          <cell r="A135" t="str">
            <v>222-06</v>
          </cell>
          <cell r="B135">
            <v>4012</v>
          </cell>
          <cell r="C135" t="str">
            <v>DE.1.0.7.0</v>
          </cell>
          <cell r="D135" t="str">
            <v>204:232977</v>
          </cell>
          <cell r="E135">
            <v>42588.824548611112</v>
          </cell>
          <cell r="F135">
            <v>42588.825648148151</v>
          </cell>
          <cell r="G135">
            <v>1</v>
          </cell>
          <cell r="H135" t="str">
            <v>204:139</v>
          </cell>
          <cell r="I135">
            <v>42588.857951388891</v>
          </cell>
          <cell r="J135">
            <v>0</v>
          </cell>
          <cell r="K135" t="str">
            <v>4011/4012</v>
          </cell>
          <cell r="L135" t="str">
            <v>ARNOLD</v>
          </cell>
          <cell r="M135">
            <v>3.2303240739565808E-2</v>
          </cell>
          <cell r="N135">
            <v>46.516666664974764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https://search-rtdc-monitor-bjffxe2xuh6vdkpspy63sjmuny.us-east-1.es.amazonaws.com/_plugin/kibana/#/discover/Steve-Slow-Train-Analysis-(2080s-and-2083s)?_g=(refreshInterval:(display:Off,section:0,value:0),time:(from:'2016-08-06 18:47:21-0600',mode:absolute,to:'2016-08-06 21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5" t="str">
            <v>N</v>
          </cell>
          <cell r="X135">
            <v>1</v>
          </cell>
          <cell r="Y135">
            <v>23.297699999999999</v>
          </cell>
          <cell r="Z135">
            <v>1.3899999999999999E-2</v>
          </cell>
          <cell r="AA135">
            <v>23.283799999999999</v>
          </cell>
          <cell r="AB135" t="e">
            <v>#N/A</v>
          </cell>
          <cell r="AC135" t="e">
            <v>#N/A</v>
          </cell>
          <cell r="AD135" t="str">
            <v>0222-06</v>
          </cell>
          <cell r="AE135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36">
          <cell r="A136" t="str">
            <v>223-06</v>
          </cell>
          <cell r="B136">
            <v>4009</v>
          </cell>
          <cell r="C136" t="str">
            <v>DE.1.0.7.0</v>
          </cell>
          <cell r="D136" t="str">
            <v>204:457</v>
          </cell>
          <cell r="E136">
            <v>42588.800173611111</v>
          </cell>
          <cell r="F136">
            <v>42588.80232638889</v>
          </cell>
          <cell r="G136">
            <v>3</v>
          </cell>
          <cell r="H136" t="str">
            <v>204:233344</v>
          </cell>
          <cell r="I136">
            <v>42588.837094907409</v>
          </cell>
          <cell r="J136">
            <v>0</v>
          </cell>
          <cell r="K136" t="str">
            <v>4009/4010</v>
          </cell>
          <cell r="L136" t="str">
            <v>NEWELL</v>
          </cell>
          <cell r="M136">
            <v>3.4768518518831115E-2</v>
          </cell>
          <cell r="N136">
            <v>50.066666667116806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https://search-rtdc-monitor-bjffxe2xuh6vdkpspy63sjmuny.us-east-1.es.amazonaws.com/_plugin/kibana/#/discover/Steve-Slow-Train-Analysis-(2080s-and-2083s)?_g=(refreshInterval:(display:Off,section:0,value:0),time:(from:'2016-08-06 18:12:15-0600',mode:absolute,to:'2016-08-06 21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6" t="str">
            <v>N</v>
          </cell>
          <cell r="X136">
            <v>1</v>
          </cell>
          <cell r="Y136">
            <v>4.5699999999999998E-2</v>
          </cell>
          <cell r="Z136">
            <v>23.334399999999999</v>
          </cell>
          <cell r="AA136">
            <v>23.288699999999999</v>
          </cell>
          <cell r="AB136" t="e">
            <v>#N/A</v>
          </cell>
          <cell r="AC136" t="e">
            <v>#N/A</v>
          </cell>
          <cell r="AD136" t="str">
            <v>0223-06</v>
          </cell>
          <cell r="AE136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37">
          <cell r="A137" t="str">
            <v>224-06</v>
          </cell>
          <cell r="B137">
            <v>4010</v>
          </cell>
          <cell r="C137" t="str">
            <v>DE.1.0.7.0</v>
          </cell>
          <cell r="D137" t="str">
            <v>204:233045</v>
          </cell>
          <cell r="E137">
            <v>42588.84175925926</v>
          </cell>
          <cell r="F137">
            <v>42588.842627314814</v>
          </cell>
          <cell r="G137">
            <v>1</v>
          </cell>
          <cell r="H137" t="str">
            <v>204:112</v>
          </cell>
          <cell r="I137">
            <v>42588.878391203703</v>
          </cell>
          <cell r="J137">
            <v>0</v>
          </cell>
          <cell r="K137" t="str">
            <v>4009/4010</v>
          </cell>
          <cell r="L137" t="str">
            <v>NEWELL</v>
          </cell>
          <cell r="M137">
            <v>3.5763888889050577E-2</v>
          </cell>
          <cell r="N137">
            <v>51.500000000232831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https://search-rtdc-monitor-bjffxe2xuh6vdkpspy63sjmuny.us-east-1.es.amazonaws.com/_plugin/kibana/#/discover/Steve-Slow-Train-Analysis-(2080s-and-2083s)?_g=(refreshInterval:(display:Off,section:0,value:0),time:(from:'2016-08-06 19:12:08-0600',mode:absolute,to:'2016-08-06 22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7" t="str">
            <v>N</v>
          </cell>
          <cell r="X137">
            <v>1</v>
          </cell>
          <cell r="Y137">
            <v>23.304500000000001</v>
          </cell>
          <cell r="Z137">
            <v>1.12E-2</v>
          </cell>
          <cell r="AA137">
            <v>23.293300000000002</v>
          </cell>
          <cell r="AB137" t="e">
            <v>#N/A</v>
          </cell>
          <cell r="AC137" t="e">
            <v>#N/A</v>
          </cell>
          <cell r="AD137" t="str">
            <v>0224-06</v>
          </cell>
          <cell r="AE137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38">
          <cell r="A138" t="str">
            <v>225-06</v>
          </cell>
          <cell r="B138">
            <v>4014</v>
          </cell>
          <cell r="C138" t="str">
            <v>DE.1.0.7.0</v>
          </cell>
          <cell r="D138" t="str">
            <v>204:457</v>
          </cell>
          <cell r="E138">
            <v>42588.833194444444</v>
          </cell>
          <cell r="F138">
            <v>42588.834189814814</v>
          </cell>
          <cell r="G138">
            <v>1</v>
          </cell>
          <cell r="H138" t="str">
            <v>204:233289</v>
          </cell>
          <cell r="I138">
            <v>42588.858611111114</v>
          </cell>
          <cell r="J138">
            <v>0</v>
          </cell>
          <cell r="K138" t="str">
            <v>4013/4014</v>
          </cell>
          <cell r="L138" t="str">
            <v>CHANDLER</v>
          </cell>
          <cell r="M138">
            <v>2.4421296300715767E-2</v>
          </cell>
          <cell r="N138">
            <v>35.166666673030704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https://search-rtdc-monitor-bjffxe2xuh6vdkpspy63sjmuny.us-east-1.es.amazonaws.com/_plugin/kibana/#/discover/Steve-Slow-Train-Analysis-(2080s-and-2083s)?_g=(refreshInterval:(display:Off,section:0,value:0),time:(from:'2016-08-06 18:59:48-0600',mode:absolute,to:'2016-08-06 21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38" t="str">
            <v>N</v>
          </cell>
          <cell r="X138">
            <v>1</v>
          </cell>
          <cell r="Y138">
            <v>4.5699999999999998E-2</v>
          </cell>
          <cell r="Z138">
            <v>23.328900000000001</v>
          </cell>
          <cell r="AA138">
            <v>23.283200000000001</v>
          </cell>
          <cell r="AB138" t="e">
            <v>#N/A</v>
          </cell>
          <cell r="AC138" t="e">
            <v>#N/A</v>
          </cell>
          <cell r="AD138" t="str">
            <v>0225-06</v>
          </cell>
          <cell r="AE138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39">
          <cell r="A139" t="str">
            <v>226-06</v>
          </cell>
          <cell r="B139">
            <v>4013</v>
          </cell>
          <cell r="C139" t="str">
            <v>DE.1.0.7.0</v>
          </cell>
          <cell r="D139" t="str">
            <v>204:232967</v>
          </cell>
          <cell r="E139">
            <v>42588.871886574074</v>
          </cell>
          <cell r="F139">
            <v>42588.872789351852</v>
          </cell>
          <cell r="G139">
            <v>1</v>
          </cell>
          <cell r="H139" t="str">
            <v>204:152</v>
          </cell>
          <cell r="I139">
            <v>42588.89984953704</v>
          </cell>
          <cell r="J139">
            <v>0</v>
          </cell>
          <cell r="K139" t="str">
            <v>4013/4014</v>
          </cell>
          <cell r="L139" t="str">
            <v>CHANDLER</v>
          </cell>
          <cell r="M139">
            <v>2.7060185188020114E-2</v>
          </cell>
          <cell r="N139">
            <v>38.966666670748964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https://search-rtdc-monitor-bjffxe2xuh6vdkpspy63sjmuny.us-east-1.es.amazonaws.com/_plugin/kibana/#/discover/Steve-Slow-Train-Analysis-(2080s-and-2083s)?_g=(refreshInterval:(display:Off,section:0,value:0),time:(from:'2016-08-06 19:55:31-0600',mode:absolute,to:'2016-08-06 22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9" t="str">
            <v>N</v>
          </cell>
          <cell r="X139">
            <v>1</v>
          </cell>
          <cell r="Y139">
            <v>23.296700000000001</v>
          </cell>
          <cell r="Z139">
            <v>1.52E-2</v>
          </cell>
          <cell r="AA139">
            <v>23.281500000000001</v>
          </cell>
          <cell r="AB139" t="e">
            <v>#N/A</v>
          </cell>
          <cell r="AC139" t="e">
            <v>#N/A</v>
          </cell>
          <cell r="AD139" t="str">
            <v>0226-06</v>
          </cell>
          <cell r="AE139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0">
          <cell r="A140" t="str">
            <v>227-06</v>
          </cell>
          <cell r="B140">
            <v>4031</v>
          </cell>
          <cell r="C140" t="str">
            <v>DE.1.0.7.0</v>
          </cell>
          <cell r="D140" t="str">
            <v>204:458</v>
          </cell>
          <cell r="E140">
            <v>42588.851284722223</v>
          </cell>
          <cell r="F140">
            <v>42588.85229166667</v>
          </cell>
          <cell r="G140">
            <v>1</v>
          </cell>
          <cell r="H140" t="str">
            <v>204:233317</v>
          </cell>
          <cell r="I140">
            <v>42588.879618055558</v>
          </cell>
          <cell r="J140">
            <v>0</v>
          </cell>
          <cell r="K140" t="str">
            <v>4031/4032</v>
          </cell>
          <cell r="L140" t="str">
            <v>STAMBAUGH</v>
          </cell>
          <cell r="M140">
            <v>2.73263888884685E-2</v>
          </cell>
          <cell r="N140">
            <v>39.34999999939464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https://search-rtdc-monitor-bjffxe2xuh6vdkpspy63sjmuny.us-east-1.es.amazonaws.com/_plugin/kibana/#/discover/Steve-Slow-Train-Analysis-(2080s-and-2083s)?_g=(refreshInterval:(display:Off,section:0,value:0),time:(from:'2016-08-06 19:25:51-0600',mode:absolute,to:'2016-08-06 22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0" t="str">
            <v>N</v>
          </cell>
          <cell r="X140">
            <v>1</v>
          </cell>
          <cell r="Y140">
            <v>4.58E-2</v>
          </cell>
          <cell r="Z140">
            <v>23.331700000000001</v>
          </cell>
          <cell r="AA140">
            <v>23.285900000000002</v>
          </cell>
          <cell r="AB140" t="e">
            <v>#N/A</v>
          </cell>
          <cell r="AC140" t="e">
            <v>#N/A</v>
          </cell>
          <cell r="AD140" t="str">
            <v>0227-06</v>
          </cell>
          <cell r="AE140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41">
          <cell r="A141" t="str">
            <v>228-06</v>
          </cell>
          <cell r="B141">
            <v>4032</v>
          </cell>
          <cell r="C141" t="str">
            <v>DE.1.0.7.0</v>
          </cell>
          <cell r="D141" t="str">
            <v>204:232996</v>
          </cell>
          <cell r="E141">
            <v>42588.890115740738</v>
          </cell>
          <cell r="F141">
            <v>42588.890787037039</v>
          </cell>
          <cell r="G141">
            <v>0</v>
          </cell>
          <cell r="H141" t="str">
            <v>204:138</v>
          </cell>
          <cell r="I141">
            <v>42588.920983796299</v>
          </cell>
          <cell r="J141">
            <v>0</v>
          </cell>
          <cell r="K141" t="str">
            <v>4031/4032</v>
          </cell>
          <cell r="L141" t="str">
            <v>STAMBAUGH</v>
          </cell>
          <cell r="M141">
            <v>3.0196759260434192E-2</v>
          </cell>
          <cell r="N141">
            <v>43.483333335025236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https://search-rtdc-monitor-bjffxe2xuh6vdkpspy63sjmuny.us-east-1.es.amazonaws.com/_plugin/kibana/#/discover/Steve-Slow-Train-Analysis-(2080s-and-2083s)?_g=(refreshInterval:(display:Off,section:0,value:0),time:(from:'2016-08-06 20:21:46-0600',mode:absolute,to:'2016-08-06 23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1" t="str">
            <v>N</v>
          </cell>
          <cell r="X141">
            <v>1</v>
          </cell>
          <cell r="Y141">
            <v>23.299600000000002</v>
          </cell>
          <cell r="Z141">
            <v>1.38E-2</v>
          </cell>
          <cell r="AA141">
            <v>23.285800000000002</v>
          </cell>
          <cell r="AB141" t="e">
            <v>#N/A</v>
          </cell>
          <cell r="AC141" t="e">
            <v>#N/A</v>
          </cell>
          <cell r="AD141" t="str">
            <v>0228-06</v>
          </cell>
          <cell r="AE141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42">
          <cell r="A142" t="str">
            <v>229-06</v>
          </cell>
          <cell r="B142">
            <v>4011</v>
          </cell>
          <cell r="C142" t="str">
            <v>DE.1.0.7.0</v>
          </cell>
          <cell r="D142" t="str">
            <v>204:449</v>
          </cell>
          <cell r="E142">
            <v>42588.866006944445</v>
          </cell>
          <cell r="F142">
            <v>42588.867569444446</v>
          </cell>
          <cell r="G142">
            <v>2</v>
          </cell>
          <cell r="H142" t="str">
            <v>204:233278</v>
          </cell>
          <cell r="I142">
            <v>42588.901979166665</v>
          </cell>
          <cell r="J142">
            <v>0</v>
          </cell>
          <cell r="K142" t="str">
            <v>4011/4012</v>
          </cell>
          <cell r="L142" t="str">
            <v>DE LA ROSA</v>
          </cell>
          <cell r="M142">
            <v>3.4409722218697425E-2</v>
          </cell>
          <cell r="N142">
            <v>49.549999994924292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https://search-rtdc-monitor-bjffxe2xuh6vdkpspy63sjmuny.us-east-1.es.amazonaws.com/_plugin/kibana/#/discover/Steve-Slow-Train-Analysis-(2080s-and-2083s)?_g=(refreshInterval:(display:Off,section:0,value:0),time:(from:'2016-08-06 19:47:03-0600',mode:absolute,to:'2016-08-06 22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2" t="str">
            <v>N</v>
          </cell>
          <cell r="X142">
            <v>1</v>
          </cell>
          <cell r="Y142">
            <v>4.4900000000000002E-2</v>
          </cell>
          <cell r="Z142">
            <v>23.3278</v>
          </cell>
          <cell r="AA142">
            <v>23.282900000000001</v>
          </cell>
          <cell r="AB142" t="e">
            <v>#N/A</v>
          </cell>
          <cell r="AC142" t="e">
            <v>#N/A</v>
          </cell>
          <cell r="AD142" t="str">
            <v>0229-06</v>
          </cell>
          <cell r="AE142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43">
          <cell r="A143" t="str">
            <v>230-06</v>
          </cell>
          <cell r="B143">
            <v>4012</v>
          </cell>
          <cell r="C143" t="str">
            <v>DE.1.0.7.0</v>
          </cell>
          <cell r="D143" t="str">
            <v>204:232973</v>
          </cell>
          <cell r="E143">
            <v>42588.909803240742</v>
          </cell>
          <cell r="F143">
            <v>42588.911041666666</v>
          </cell>
          <cell r="G143">
            <v>1</v>
          </cell>
          <cell r="H143" t="str">
            <v>204:169</v>
          </cell>
          <cell r="I143">
            <v>42588.941261574073</v>
          </cell>
          <cell r="J143">
            <v>0</v>
          </cell>
          <cell r="K143" t="str">
            <v>4011/4012</v>
          </cell>
          <cell r="L143" t="str">
            <v>DE LA ROSA</v>
          </cell>
          <cell r="M143">
            <v>3.0219907406717539E-2</v>
          </cell>
          <cell r="N143">
            <v>43.516666665673256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https://search-rtdc-monitor-bjffxe2xuh6vdkpspy63sjmuny.us-east-1.es.amazonaws.com/_plugin/kibana/#/discover/Steve-Slow-Train-Analysis-(2080s-and-2083s)?_g=(refreshInterval:(display:Off,section:0,value:0),time:(from:'2016-08-06 20:50:07-0600',mode:absolute,to:'2016-08-06 23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3" t="str">
            <v>N</v>
          </cell>
          <cell r="X143">
            <v>1</v>
          </cell>
          <cell r="Y143">
            <v>23.2973</v>
          </cell>
          <cell r="Z143">
            <v>1.6899999999999998E-2</v>
          </cell>
          <cell r="AA143">
            <v>23.2804</v>
          </cell>
          <cell r="AB143" t="e">
            <v>#N/A</v>
          </cell>
          <cell r="AC143" t="e">
            <v>#N/A</v>
          </cell>
          <cell r="AD143" t="str">
            <v>0230-06</v>
          </cell>
          <cell r="AE14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44">
          <cell r="A144" t="str">
            <v>231-06</v>
          </cell>
          <cell r="B144">
            <v>4009</v>
          </cell>
          <cell r="C144" t="str">
            <v>DE.1.0.7.0</v>
          </cell>
          <cell r="D144" t="str">
            <v>204:418</v>
          </cell>
          <cell r="E144">
            <v>42588.88559027778</v>
          </cell>
          <cell r="F144">
            <v>42588.886550925927</v>
          </cell>
          <cell r="G144">
            <v>1</v>
          </cell>
          <cell r="H144" t="str">
            <v>204:233300</v>
          </cell>
          <cell r="I144">
            <v>42588.921249999999</v>
          </cell>
          <cell r="J144">
            <v>1</v>
          </cell>
          <cell r="K144" t="str">
            <v>4009/4010</v>
          </cell>
          <cell r="L144" t="str">
            <v>NEWELL</v>
          </cell>
          <cell r="M144">
            <v>3.4699074072705116E-2</v>
          </cell>
          <cell r="N144">
            <v>49.966666664695367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https://search-rtdc-monitor-bjffxe2xuh6vdkpspy63sjmuny.us-east-1.es.amazonaws.com/_plugin/kibana/#/discover/Steve-Slow-Train-Analysis-(2080s-and-2083s)?_g=(refreshInterval:(display:Off,section:0,value:0),time:(from:'2016-08-06 20:15:15-0600',mode:absolute,to:'2016-08-06 23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44" t="str">
            <v>N</v>
          </cell>
          <cell r="X144">
            <v>1</v>
          </cell>
          <cell r="Y144">
            <v>4.1799999999999997E-2</v>
          </cell>
          <cell r="Z144">
            <v>23.33</v>
          </cell>
          <cell r="AA144">
            <v>23.2882</v>
          </cell>
          <cell r="AB144" t="e">
            <v>#N/A</v>
          </cell>
          <cell r="AC144" t="e">
            <v>#N/A</v>
          </cell>
          <cell r="AD144" t="str">
            <v>0231-06</v>
          </cell>
          <cell r="AE14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45">
          <cell r="A145" t="str">
            <v>232-06</v>
          </cell>
          <cell r="B145">
            <v>4010</v>
          </cell>
          <cell r="C145" t="str">
            <v>DE.1.0.7.0</v>
          </cell>
          <cell r="D145" t="str">
            <v>204:232998</v>
          </cell>
          <cell r="E145">
            <v>42588.927685185183</v>
          </cell>
          <cell r="F145">
            <v>42588.928425925929</v>
          </cell>
          <cell r="G145">
            <v>1</v>
          </cell>
          <cell r="H145" t="str">
            <v>204:149</v>
          </cell>
          <cell r="I145">
            <v>42588.964131944442</v>
          </cell>
          <cell r="J145">
            <v>0</v>
          </cell>
          <cell r="K145" t="str">
            <v>4009/4010</v>
          </cell>
          <cell r="L145" t="str">
            <v>NEWELL</v>
          </cell>
          <cell r="M145">
            <v>3.5706018512428273E-2</v>
          </cell>
          <cell r="N145">
            <v>51.416666657896712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https://search-rtdc-monitor-bjffxe2xuh6vdkpspy63sjmuny.us-east-1.es.amazonaws.com/_plugin/kibana/#/discover/Steve-Slow-Train-Analysis-(2080s-and-2083s)?_g=(refreshInterval:(display:Off,section:0,value:0),time:(from:'2016-08-06 21:15:52-0600',mode:absolute,to:'2016-08-07 00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5" t="str">
            <v>N</v>
          </cell>
          <cell r="X145">
            <v>1</v>
          </cell>
          <cell r="Y145">
            <v>23.299800000000001</v>
          </cell>
          <cell r="Z145">
            <v>1.49E-2</v>
          </cell>
          <cell r="AA145">
            <v>23.2849</v>
          </cell>
          <cell r="AB145" t="e">
            <v>#N/A</v>
          </cell>
          <cell r="AC145" t="e">
            <v>#N/A</v>
          </cell>
          <cell r="AD145" t="str">
            <v>0232-06</v>
          </cell>
          <cell r="AE145" t="str">
    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    </cell>
        </row>
        <row r="146">
          <cell r="A146" t="str">
            <v>233-06</v>
          </cell>
          <cell r="B146">
            <v>4014</v>
          </cell>
          <cell r="C146" t="str">
            <v>DE.1.0.7.0</v>
          </cell>
          <cell r="D146" t="str">
            <v>204:462</v>
          </cell>
          <cell r="E146">
            <v>42588.914942129632</v>
          </cell>
          <cell r="F146">
            <v>42588.915960648148</v>
          </cell>
          <cell r="G146">
            <v>1</v>
          </cell>
          <cell r="H146" t="str">
            <v>204:233299</v>
          </cell>
          <cell r="I146">
            <v>42588.943483796298</v>
          </cell>
          <cell r="J146">
            <v>0</v>
          </cell>
          <cell r="K146" t="str">
            <v>4013/4014</v>
          </cell>
          <cell r="L146" t="str">
            <v>CHANDLER</v>
          </cell>
          <cell r="M146">
            <v>2.7523148150066845E-2</v>
          </cell>
          <cell r="N146">
            <v>39.633333336096257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https://search-rtdc-monitor-bjffxe2xuh6vdkpspy63sjmuny.us-east-1.es.amazonaws.com/_plugin/kibana/#/discover/Steve-Slow-Train-Analysis-(2080s-and-2083s)?_g=(refreshInterval:(display:Off,section:0,value:0),time:(from:'2016-08-06 20:57:31-0600',mode:absolute,to:'2016-08-06 23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46" t="str">
            <v>N</v>
          </cell>
          <cell r="X146">
            <v>1</v>
          </cell>
          <cell r="Y146">
            <v>4.6199999999999998E-2</v>
          </cell>
          <cell r="Z146">
            <v>23.329899999999999</v>
          </cell>
          <cell r="AA146">
            <v>23.2837</v>
          </cell>
          <cell r="AB146" t="e">
            <v>#N/A</v>
          </cell>
          <cell r="AC146" t="e">
            <v>#N/A</v>
          </cell>
          <cell r="AD146" t="str">
            <v>0233-06</v>
          </cell>
          <cell r="AE146" t="str">
    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    </cell>
        </row>
        <row r="147">
          <cell r="A147" t="str">
            <v>234-06</v>
          </cell>
          <cell r="B147">
            <v>4013</v>
          </cell>
          <cell r="C147" t="str">
            <v>DE.1.0.7.0</v>
          </cell>
          <cell r="D147" t="str">
            <v>204:232971</v>
          </cell>
          <cell r="E147">
            <v>42588.953888888886</v>
          </cell>
          <cell r="F147">
            <v>42588.954826388886</v>
          </cell>
          <cell r="G147">
            <v>1</v>
          </cell>
          <cell r="H147" t="str">
            <v>204:143</v>
          </cell>
          <cell r="I147">
            <v>42588.987685185188</v>
          </cell>
          <cell r="J147">
            <v>0</v>
          </cell>
          <cell r="K147" t="str">
            <v>4013/4014</v>
          </cell>
          <cell r="L147" t="str">
            <v>CHANDLER</v>
          </cell>
          <cell r="M147">
            <v>3.2858796301297843E-2</v>
          </cell>
          <cell r="N147">
            <v>47.316666673868895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7" t="str">
            <v>N</v>
          </cell>
          <cell r="X147">
            <v>1</v>
          </cell>
          <cell r="Y147">
            <v>23.2971</v>
          </cell>
          <cell r="Z147">
            <v>1.43E-2</v>
          </cell>
          <cell r="AA147">
            <v>23.282800000000002</v>
          </cell>
          <cell r="AB147" t="e">
            <v>#N/A</v>
          </cell>
          <cell r="AC147" t="e">
            <v>#N/A</v>
          </cell>
          <cell r="AD147" t="str">
            <v>0234-06</v>
          </cell>
          <cell r="AE147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8">
          <cell r="A148" t="str">
            <v>234-06</v>
          </cell>
          <cell r="B148">
            <v>4013</v>
          </cell>
          <cell r="C148" t="str">
            <v>DE.1.0.7.0</v>
          </cell>
          <cell r="D148" t="str">
            <v>204:232971</v>
          </cell>
          <cell r="E148">
            <v>42588.953888888886</v>
          </cell>
          <cell r="F148">
            <v>42588.955011574071</v>
          </cell>
          <cell r="G148">
            <v>1</v>
          </cell>
          <cell r="H148" t="str">
            <v>204:143</v>
          </cell>
          <cell r="I148">
            <v>42588.987685185188</v>
          </cell>
          <cell r="J148">
            <v>0</v>
          </cell>
          <cell r="K148" t="str">
            <v>4013/4014</v>
          </cell>
          <cell r="L148" t="str">
            <v>CHANDLER</v>
          </cell>
          <cell r="M148">
            <v>3.2673611116479151E-2</v>
          </cell>
          <cell r="N148">
            <v>47.050000007729977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https://search-rtdc-monitor-bjffxe2xuh6vdkpspy63sjmuny.us-east-1.es.amazonaws.com/_plugin/kibana/#/discover/Steve-Slow-Train-Analysis-(2080s-and-2083s)?_g=(refreshInterval:(display:Off,section:0,value:0),time:(from:'2016-08-06 21:53:36-0600',mode:absolute,to:'2016-08-07 00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48" t="str">
            <v>N</v>
          </cell>
          <cell r="X148">
            <v>0</v>
          </cell>
          <cell r="Y148">
            <v>23.2971</v>
          </cell>
          <cell r="Z148">
            <v>1.43E-2</v>
          </cell>
          <cell r="AA148">
            <v>23.282800000000002</v>
          </cell>
          <cell r="AB148" t="e">
            <v>#N/A</v>
          </cell>
          <cell r="AC148" t="e">
            <v>#N/A</v>
          </cell>
          <cell r="AD148" t="str">
            <v>0234-06</v>
          </cell>
          <cell r="AE148" t="str">
    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    </cell>
        </row>
        <row r="149">
          <cell r="A149" t="str">
            <v>235-06</v>
          </cell>
          <cell r="B149">
            <v>4031</v>
          </cell>
          <cell r="C149" t="str">
            <v>DE.1.0.7.0</v>
          </cell>
          <cell r="D149" t="str">
            <v>204:437</v>
          </cell>
          <cell r="E149">
            <v>42588.936238425929</v>
          </cell>
          <cell r="F149">
            <v>42588.9371875</v>
          </cell>
          <cell r="G149">
            <v>1</v>
          </cell>
          <cell r="H149" t="str">
            <v>204:233329</v>
          </cell>
          <cell r="I149">
            <v>42588.963379629633</v>
          </cell>
          <cell r="J149">
            <v>0</v>
          </cell>
          <cell r="K149" t="str">
            <v>4031/4032</v>
          </cell>
          <cell r="L149" t="str">
            <v>STAMBAUGH</v>
          </cell>
          <cell r="M149">
            <v>2.6192129633272998E-2</v>
          </cell>
          <cell r="N149">
            <v>37.716666671913117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https://search-rtdc-monitor-bjffxe2xuh6vdkpspy63sjmuny.us-east-1.es.amazonaws.com/_plugin/kibana/#/discover/Steve-Slow-Train-Analysis-(2080s-and-2083s)?_g=(refreshInterval:(display:Off,section:0,value:0),time:(from:'2016-08-06 21:28:11-0600',mode:absolute,to:'2016-08-07 00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9" t="str">
            <v>N</v>
          </cell>
          <cell r="X149">
            <v>1</v>
          </cell>
          <cell r="Y149">
            <v>4.3700000000000003E-2</v>
          </cell>
          <cell r="Z149">
            <v>23.332899999999999</v>
          </cell>
          <cell r="AA149">
            <v>23.289199999999997</v>
          </cell>
          <cell r="AB149" t="e">
            <v>#N/A</v>
          </cell>
          <cell r="AC149" t="e">
            <v>#N/A</v>
          </cell>
          <cell r="AD149" t="str">
            <v>0235-06</v>
          </cell>
          <cell r="AE149" t="str">
    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    </cell>
        </row>
        <row r="150">
          <cell r="A150" t="str">
            <v>236-06</v>
          </cell>
          <cell r="B150">
            <v>4032</v>
          </cell>
          <cell r="C150" t="str">
            <v>DE.1.0.7.0</v>
          </cell>
          <cell r="D150" t="str">
            <v>204:233010</v>
          </cell>
          <cell r="E150">
            <v>42588.97519675926</v>
          </cell>
          <cell r="F150">
            <v>42588.975960648146</v>
          </cell>
          <cell r="G150">
            <v>1</v>
          </cell>
          <cell r="H150" t="str">
            <v>204:150</v>
          </cell>
          <cell r="I150">
            <v>42589.006435185183</v>
          </cell>
          <cell r="J150">
            <v>0</v>
          </cell>
          <cell r="K150" t="str">
            <v>4031/4032</v>
          </cell>
          <cell r="L150" t="str">
            <v>STAMBAUGH</v>
          </cell>
          <cell r="M150">
            <v>3.047453703766223E-2</v>
          </cell>
          <cell r="N150">
            <v>43.883333334233612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https://search-rtdc-monitor-bjffxe2xuh6vdkpspy63sjmuny.us-east-1.es.amazonaws.com/_plugin/kibana/#/discover/Steve-Slow-Train-Analysis-(2080s-and-2083s)?_g=(refreshInterval:(display:Off,section:0,value:0),time:(from:'2016-08-06 22:24:17-0600',mode:absolute,to:'2016-08-07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0" t="str">
            <v>N</v>
          </cell>
          <cell r="X150">
            <v>1</v>
          </cell>
          <cell r="Y150">
            <v>23.300999999999998</v>
          </cell>
          <cell r="Z150">
            <v>1.4999999999999999E-2</v>
          </cell>
          <cell r="AA150">
            <v>23.285999999999998</v>
          </cell>
          <cell r="AB150" t="e">
            <v>#N/A</v>
          </cell>
          <cell r="AC150" t="e">
            <v>#N/A</v>
          </cell>
          <cell r="AD150" t="str">
            <v>0236-06</v>
          </cell>
          <cell r="AE150" t="str">
    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    </cell>
        </row>
        <row r="151">
          <cell r="A151" t="str">
            <v>237-06</v>
          </cell>
          <cell r="B151">
            <v>4011</v>
          </cell>
          <cell r="C151" t="str">
            <v>DE.1.0.7.0</v>
          </cell>
          <cell r="D151" t="str">
            <v>204:464</v>
          </cell>
          <cell r="E151">
            <v>42588.946192129632</v>
          </cell>
          <cell r="F151">
            <v>42588.947210648148</v>
          </cell>
          <cell r="G151">
            <v>1</v>
          </cell>
          <cell r="H151" t="str">
            <v>204:233314</v>
          </cell>
          <cell r="I151">
            <v>42588.984282407408</v>
          </cell>
          <cell r="J151">
            <v>0</v>
          </cell>
          <cell r="K151" t="str">
            <v>4011/4012</v>
          </cell>
          <cell r="L151" t="str">
            <v>GOLIGHTLY</v>
          </cell>
          <cell r="M151">
            <v>3.7071759259561077E-2</v>
          </cell>
          <cell r="N151">
            <v>53.383333333767951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https://search-rtdc-monitor-bjffxe2xuh6vdkpspy63sjmuny.us-east-1.es.amazonaws.com/_plugin/kibana/#/discover/Steve-Slow-Train-Analysis-(2080s-and-2083s)?_g=(refreshInterval:(display:Off,section:0,value:0),time:(from:'2016-08-06 21:42:31-0600',mode:absolute,to:'2016-08-07 00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1" t="str">
            <v>N</v>
          </cell>
          <cell r="X151">
            <v>1</v>
          </cell>
          <cell r="Y151">
            <v>4.6399999999999997E-2</v>
          </cell>
          <cell r="Z151">
            <v>23.331399999999999</v>
          </cell>
          <cell r="AA151">
            <v>23.285</v>
          </cell>
          <cell r="AB151" t="e">
            <v>#N/A</v>
          </cell>
          <cell r="AC151" t="e">
            <v>#N/A</v>
          </cell>
          <cell r="AD151" t="str">
            <v>0237-06</v>
          </cell>
          <cell r="AE151" t="str">
    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    </cell>
        </row>
        <row r="152">
          <cell r="A152" t="str">
            <v>238-06</v>
          </cell>
          <cell r="B152">
            <v>4012</v>
          </cell>
          <cell r="C152" t="str">
            <v>DE.1.0.7.0</v>
          </cell>
          <cell r="D152" t="str">
            <v>204:127849</v>
          </cell>
          <cell r="E152">
            <v>42589.018553240741</v>
          </cell>
          <cell r="F152">
            <v>42589.019247685188</v>
          </cell>
          <cell r="G152">
            <v>0</v>
          </cell>
          <cell r="H152" t="str">
            <v>204:141</v>
          </cell>
          <cell r="I152">
            <v>42589.037569444445</v>
          </cell>
          <cell r="J152">
            <v>0</v>
          </cell>
          <cell r="K152" t="str">
            <v>4011/4012</v>
          </cell>
          <cell r="L152" t="str">
            <v>GOLIGHTLY</v>
          </cell>
          <cell r="M152">
            <v>1.8321759256650694E-2</v>
          </cell>
          <cell r="P152">
            <v>45.749999986728653</v>
          </cell>
          <cell r="R152" t="str">
            <v>Signaling outage at Pena/78th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https://search-rtdc-monitor-bjffxe2xuh6vdkpspy63sjmuny.us-east-1.es.amazonaws.com/_plugin/kibana/#/discover/Steve-Slow-Train-Analysis-(2080s-and-2083s)?_g=(refreshInterval:(display:Off,section:0,value:0),time:(from:'2016-08-06 23:26:43-0600',mode:absolute,to:'2016-08-07 01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2" t="str">
            <v>Y</v>
          </cell>
          <cell r="X152">
            <v>1</v>
          </cell>
          <cell r="Y152">
            <v>12.7849</v>
          </cell>
          <cell r="Z152">
            <v>1.41E-2</v>
          </cell>
          <cell r="AA152">
            <v>12.770800000000001</v>
          </cell>
          <cell r="AB152" t="e">
            <v>#N/A</v>
          </cell>
          <cell r="AC152" t="e">
            <v>#N/A</v>
          </cell>
          <cell r="AD152" t="str">
            <v>0238-06</v>
          </cell>
          <cell r="AE152" t="str">
    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    </cell>
        </row>
        <row r="153">
          <cell r="A153" t="str">
            <v>238-06</v>
          </cell>
          <cell r="B153">
            <v>4012</v>
          </cell>
          <cell r="C153" t="str">
            <v>DE.1.0.7.0</v>
          </cell>
          <cell r="D153" t="str">
            <v>204:232982</v>
          </cell>
          <cell r="E153">
            <v>42588.988518518519</v>
          </cell>
          <cell r="F153">
            <v>42588.989930555559</v>
          </cell>
          <cell r="G153">
            <v>2</v>
          </cell>
          <cell r="H153" t="str">
            <v>204:220495</v>
          </cell>
          <cell r="I153">
            <v>42589.003379629627</v>
          </cell>
          <cell r="J153">
            <v>0</v>
          </cell>
          <cell r="K153" t="str">
            <v>4011/4012</v>
          </cell>
          <cell r="L153" t="str">
            <v>GOLIGHTLY</v>
          </cell>
          <cell r="M153">
            <v>1.3449074067466427E-2</v>
          </cell>
          <cell r="T153" t="str">
            <v>Southbound</v>
          </cell>
          <cell r="U153">
            <v>0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https://search-rtdc-monitor-bjffxe2xuh6vdkpspy63sjmuny.us-east-1.es.amazonaws.com/_plugin/kibana/#/discover/Steve-Slow-Train-Analysis-(2080s-and-2083s)?_g=(refreshInterval:(display:Off,section:0,value:0),time:(from:'2016-08-06 22:43:28-0600',mode:absolute,to:'2016-08-07 01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Y</v>
          </cell>
          <cell r="X153">
            <v>0</v>
          </cell>
          <cell r="Y153">
            <v>23.298200000000001</v>
          </cell>
          <cell r="Z153">
            <v>22.049499999999998</v>
          </cell>
          <cell r="AA153">
            <v>1.248700000000003</v>
          </cell>
          <cell r="AB153" t="e">
            <v>#N/A</v>
          </cell>
          <cell r="AC153" t="e">
            <v>#N/A</v>
          </cell>
          <cell r="AD153" t="str">
            <v>0238-06</v>
          </cell>
          <cell r="AE153" t="str">
    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    </cell>
        </row>
        <row r="154">
          <cell r="A154" t="str">
            <v>239-06</v>
          </cell>
          <cell r="B154">
            <v>4009</v>
          </cell>
          <cell r="C154" t="str">
            <v>DE.1.0.7.0</v>
          </cell>
          <cell r="D154" t="str">
            <v>204:462</v>
          </cell>
          <cell r="E154">
            <v>42588.970208333332</v>
          </cell>
          <cell r="F154">
            <v>42588.971145833333</v>
          </cell>
          <cell r="G154">
            <v>1</v>
          </cell>
          <cell r="H154" t="str">
            <v>204:233336</v>
          </cell>
          <cell r="I154">
            <v>42589.005636574075</v>
          </cell>
          <cell r="J154">
            <v>1</v>
          </cell>
          <cell r="K154" t="str">
            <v>4009/4010</v>
          </cell>
          <cell r="L154" t="str">
            <v>NEWELL</v>
          </cell>
          <cell r="M154">
            <v>3.4490740741603076E-2</v>
          </cell>
          <cell r="N154">
            <v>49.66666666790843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https://search-rtdc-monitor-bjffxe2xuh6vdkpspy63sjmuny.us-east-1.es.amazonaws.com/_plugin/kibana/#/discover/Steve-Slow-Train-Analysis-(2080s-and-2083s)?_g=(refreshInterval:(display:Off,section:0,value:0),time:(from:'2016-08-06 22:17:06-0600',mode:absolute,to:'2016-08-07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54" t="str">
            <v>N</v>
          </cell>
          <cell r="X154">
            <v>1</v>
          </cell>
          <cell r="Y154">
            <v>4.6199999999999998E-2</v>
          </cell>
          <cell r="Z154">
            <v>23.333600000000001</v>
          </cell>
          <cell r="AA154">
            <v>23.287400000000002</v>
          </cell>
          <cell r="AB154">
            <v>0</v>
          </cell>
          <cell r="AC154" t="str">
            <v>PERMANENT SPEED RESTRICTION</v>
          </cell>
          <cell r="AD154" t="str">
            <v>0239-06</v>
          </cell>
          <cell r="AE154" t="str">
    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    </cell>
        </row>
        <row r="155">
          <cell r="A155" t="str">
            <v>240-06</v>
          </cell>
          <cell r="B155">
            <v>4010</v>
          </cell>
          <cell r="C155" t="str">
            <v>DE.1.0.7.0</v>
          </cell>
          <cell r="D155" t="str">
            <v>204:233030</v>
          </cell>
          <cell r="E155">
            <v>42589.014097222222</v>
          </cell>
          <cell r="F155">
            <v>42589.015127314815</v>
          </cell>
          <cell r="G155">
            <v>1</v>
          </cell>
          <cell r="H155" t="str">
            <v>204:150</v>
          </cell>
          <cell r="I155">
            <v>42589.046423611115</v>
          </cell>
          <cell r="J155">
            <v>0</v>
          </cell>
          <cell r="K155" t="str">
            <v>4009/4010</v>
          </cell>
          <cell r="L155" t="str">
            <v>NEWELL</v>
          </cell>
          <cell r="M155">
            <v>3.1296296299842652E-2</v>
          </cell>
          <cell r="N155">
            <v>45.066666671773419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https://search-rtdc-monitor-bjffxe2xuh6vdkpspy63sjmuny.us-east-1.es.amazonaws.com/_plugin/kibana/#/discover/Steve-Slow-Train-Analysis-(2080s-and-2083s)?_g=(refreshInterval:(display:Off,section:0,value:0),time:(from:'2016-08-06 23:20:18-0600',mode:absolute,to:'2016-08-07 02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55" t="str">
            <v>N</v>
          </cell>
          <cell r="X155">
            <v>1</v>
          </cell>
          <cell r="Y155">
            <v>23.303000000000001</v>
          </cell>
          <cell r="Z155">
            <v>1.4999999999999999E-2</v>
          </cell>
          <cell r="AA155">
            <v>23.288</v>
          </cell>
          <cell r="AB155" t="e">
            <v>#N/A</v>
          </cell>
          <cell r="AC155" t="e">
            <v>#N/A</v>
          </cell>
          <cell r="AD155" t="str">
            <v>0240-06</v>
          </cell>
          <cell r="AE155" t="str">
            <v>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 &amp; aws s3 cp s3://rtdc.mdm.uploadarchive/RTDC4010/2016-08-08/ "%USERPROFILE%\AppData\Local\Temp\OnboardLogs"\RTDC4010\2016-08-08 --recursive &amp; "%USERPROFILE%\Documents\GitHub\mrs-test-scripts\Headless Mode &amp; Sideloading\WalkAndUnGZ.bat" "%USERPROFILE%\AppData\Local\Temp\OnboardLogs"\RTDC4010\2016-08-08</v>
          </cell>
        </row>
        <row r="156">
          <cell r="A156" t="str">
            <v>241-06</v>
          </cell>
          <cell r="B156">
            <v>4014</v>
          </cell>
          <cell r="C156" t="str">
            <v>DE.1.0.7.0</v>
          </cell>
          <cell r="D156" t="str">
            <v>204:451</v>
          </cell>
          <cell r="E156">
            <v>42588.999861111108</v>
          </cell>
          <cell r="F156">
            <v>42589.000578703701</v>
          </cell>
          <cell r="G156">
            <v>1</v>
          </cell>
          <cell r="H156" t="str">
            <v>204:233318</v>
          </cell>
          <cell r="I156">
            <v>42589.027789351851</v>
          </cell>
          <cell r="J156">
            <v>1</v>
          </cell>
          <cell r="K156" t="str">
            <v>4013/4014</v>
          </cell>
          <cell r="L156" t="str">
            <v>CHANDLER</v>
          </cell>
          <cell r="M156">
            <v>2.7210648149775807E-2</v>
          </cell>
          <cell r="N156">
            <v>39.183333335677162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https://search-rtdc-monitor-bjffxe2xuh6vdkpspy63sjmuny.us-east-1.es.amazonaws.com/_plugin/kibana/#/discover/Steve-Slow-Train-Analysis-(2080s-and-2083s)?_g=(refreshInterval:(display:Off,section:0,value:0),time:(from:'2016-08-06 22:59:48-0600',mode:absolute,to:'2016-08-07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6" t="str">
            <v>N</v>
          </cell>
          <cell r="X156">
            <v>1</v>
          </cell>
          <cell r="Y156">
            <v>4.5100000000000001E-2</v>
          </cell>
          <cell r="Z156">
            <v>23.331800000000001</v>
          </cell>
          <cell r="AA156">
            <v>23.2867</v>
          </cell>
          <cell r="AB156">
            <v>53155</v>
          </cell>
          <cell r="AC156" t="str">
            <v>GRADE CROSSING</v>
          </cell>
          <cell r="AD156" t="str">
            <v>0241-06</v>
          </cell>
          <cell r="AE156" t="str">
    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    </cell>
        </row>
        <row r="157">
          <cell r="A157" t="str">
            <v>242-06</v>
          </cell>
          <cell r="B157">
            <v>4013</v>
          </cell>
          <cell r="C157" t="str">
            <v>DE.1.0.7.0</v>
          </cell>
          <cell r="D157" t="str">
            <v>204:232973</v>
          </cell>
          <cell r="E157">
            <v>42589.036840277775</v>
          </cell>
          <cell r="F157">
            <v>42589.037719907406</v>
          </cell>
          <cell r="G157">
            <v>1</v>
          </cell>
          <cell r="H157" t="str">
            <v>204:154</v>
          </cell>
          <cell r="I157">
            <v>42589.067418981482</v>
          </cell>
          <cell r="J157">
            <v>0</v>
          </cell>
          <cell r="K157" t="str">
            <v>4013/4014</v>
          </cell>
          <cell r="L157" t="str">
            <v>CHANDLER</v>
          </cell>
          <cell r="M157">
            <v>2.9699074075324461E-2</v>
          </cell>
          <cell r="N157">
            <v>42.766666668467224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https://search-rtdc-monitor-bjffxe2xuh6vdkpspy63sjmuny.us-east-1.es.amazonaws.com/_plugin/kibana/#/discover/Steve-Slow-Train-Analysis-(2080s-and-2083s)?_g=(refreshInterval:(display:Off,section:0,value:0),time:(from:'2016-08-06 23:53:03-0600',mode:absolute,to:'2016-08-07 02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7" t="str">
            <v>N</v>
          </cell>
          <cell r="X157">
            <v>1</v>
          </cell>
          <cell r="Y157">
            <v>23.2973</v>
          </cell>
          <cell r="Z157">
            <v>1.54E-2</v>
          </cell>
          <cell r="AA157">
            <v>23.2819</v>
          </cell>
          <cell r="AB157" t="e">
            <v>#N/A</v>
          </cell>
          <cell r="AC157" t="e">
            <v>#N/A</v>
          </cell>
          <cell r="AD157" t="str">
            <v>0242-06</v>
          </cell>
          <cell r="AE157" t="str">
            <v>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 &amp; 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</v>
          </cell>
        </row>
        <row r="158">
          <cell r="A158" t="str">
            <v>243-06</v>
          </cell>
          <cell r="B158">
            <v>4031</v>
          </cell>
          <cell r="C158" t="str">
            <v>DE.1.0.7.0</v>
          </cell>
          <cell r="D158" t="str">
            <v>204:460</v>
          </cell>
          <cell r="E158">
            <v>42589.017951388887</v>
          </cell>
          <cell r="F158">
            <v>42589.019293981481</v>
          </cell>
          <cell r="G158">
            <v>1</v>
          </cell>
          <cell r="H158" t="str">
            <v>204:233308</v>
          </cell>
          <cell r="I158">
            <v>42589.046967592592</v>
          </cell>
          <cell r="J158">
            <v>0</v>
          </cell>
          <cell r="K158" t="str">
            <v>4031/4032</v>
          </cell>
          <cell r="L158" t="str">
            <v>STAMBAUGH</v>
          </cell>
          <cell r="M158">
            <v>2.7673611111822538E-2</v>
          </cell>
          <cell r="N158">
            <v>39.850000001024455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https://search-rtdc-monitor-bjffxe2xuh6vdkpspy63sjmuny.us-east-1.es.amazonaws.com/_plugin/kibana/#/discover/Steve-Slow-Train-Analysis-(2080s-and-2083s)?_g=(refreshInterval:(display:Off,section:0,value:0),time:(from:'2016-08-06 23:25:51-0600',mode:absolute,to:'2016-08-07 02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8" t="str">
            <v>N</v>
          </cell>
          <cell r="X158">
            <v>1</v>
          </cell>
          <cell r="Y158">
            <v>4.5999999999999999E-2</v>
          </cell>
          <cell r="Z158">
            <v>23.3308</v>
          </cell>
          <cell r="AA158">
            <v>23.284800000000001</v>
          </cell>
          <cell r="AB158" t="e">
            <v>#N/A</v>
          </cell>
          <cell r="AC158" t="e">
            <v>#N/A</v>
          </cell>
          <cell r="AD158" t="str">
            <v>0243-06</v>
          </cell>
          <cell r="AE158" t="str">
            <v>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 &amp; 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</v>
          </cell>
        </row>
        <row r="159">
          <cell r="A159" t="str">
            <v>244-06</v>
          </cell>
          <cell r="B159">
            <v>4032</v>
          </cell>
          <cell r="C159" t="str">
            <v>DE.1.0.7.0</v>
          </cell>
          <cell r="D159" t="str">
            <v>204:233004</v>
          </cell>
          <cell r="E159">
            <v>42589.058379629627</v>
          </cell>
          <cell r="F159">
            <v>42589.05909722222</v>
          </cell>
          <cell r="G159">
            <v>1</v>
          </cell>
          <cell r="H159" t="str">
            <v>204:145</v>
          </cell>
          <cell r="I159">
            <v>42589.086817129632</v>
          </cell>
          <cell r="J159">
            <v>0</v>
          </cell>
          <cell r="K159" t="str">
            <v>4031/4032</v>
          </cell>
          <cell r="L159" t="str">
            <v>STAMBAUGH</v>
          </cell>
          <cell r="M159">
            <v>2.771990741166519E-2</v>
          </cell>
          <cell r="N159">
            <v>39.916666672797874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https://search-rtdc-monitor-bjffxe2xuh6vdkpspy63sjmuny.us-east-1.es.amazonaws.com/_plugin/kibana/#/discover/Steve-Slow-Train-Analysis-(2080s-and-2083s)?_g=(refreshInterval:(display:Off,section:0,value:0),time:(from:'2016-08-07 00:24:04-0600',mode:absolute,to:'2016-08-07 03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9" t="str">
            <v>N</v>
          </cell>
          <cell r="X159">
            <v>1</v>
          </cell>
          <cell r="Y159">
            <v>23.3004</v>
          </cell>
          <cell r="Z159">
            <v>1.4500000000000001E-2</v>
          </cell>
          <cell r="AA159">
            <v>23.285899999999998</v>
          </cell>
          <cell r="AB159" t="e">
            <v>#N/A</v>
          </cell>
          <cell r="AC159" t="e">
            <v>#N/A</v>
          </cell>
          <cell r="AD159" t="str">
            <v>0244-06</v>
          </cell>
          <cell r="AE159" t="str">
            <v>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 &amp; 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</v>
          </cell>
        </row>
        <row r="160">
          <cell r="A160" t="str">
            <v>245-06</v>
          </cell>
          <cell r="B160">
            <v>4011</v>
          </cell>
          <cell r="C160" t="str">
            <v>DE.1.0.7.0</v>
          </cell>
          <cell r="D160" t="str">
            <v>204:460</v>
          </cell>
          <cell r="E160">
            <v>42589.039907407408</v>
          </cell>
          <cell r="F160">
            <v>42589.040914351855</v>
          </cell>
          <cell r="G160">
            <v>1</v>
          </cell>
          <cell r="H160" t="str">
            <v>204:233297</v>
          </cell>
          <cell r="I160">
            <v>42589.067314814813</v>
          </cell>
          <cell r="J160">
            <v>0</v>
          </cell>
          <cell r="K160" t="str">
            <v>4011/4012</v>
          </cell>
          <cell r="L160" t="str">
            <v>GOLIGHTLY</v>
          </cell>
          <cell r="M160">
            <v>2.640046295709908E-2</v>
          </cell>
          <cell r="N160">
            <v>38.016666658222675</v>
          </cell>
          <cell r="S160">
            <v>1</v>
          </cell>
          <cell r="T160" t="str">
            <v>NorthBound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https://search-rtdc-monitor-bjffxe2xuh6vdkpspy63sjmuny.us-east-1.es.amazonaws.com/_plugin/kibana/#/discover/Steve-Slow-Train-Analysis-(2080s-and-2083s)?_g=(refreshInterval:(display:Off,section:0,value:0),time:(from:'2016-08-06 23:57:28-0600',mode:absolute,to:'2016-08-07 02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60" t="str">
            <v>N</v>
          </cell>
          <cell r="X160">
            <v>1</v>
          </cell>
          <cell r="Y160">
            <v>4.5999999999999999E-2</v>
          </cell>
          <cell r="Z160">
            <v>23.329699999999999</v>
          </cell>
          <cell r="AA160">
            <v>23.2837</v>
          </cell>
          <cell r="AB160" t="e">
            <v>#N/A</v>
          </cell>
          <cell r="AC160" t="e">
            <v>#N/A</v>
          </cell>
          <cell r="AD160" t="str">
            <v>0245-06</v>
          </cell>
          <cell r="AE160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161">
          <cell r="A161" t="str">
            <v>246-05</v>
          </cell>
          <cell r="B161">
            <v>4043</v>
          </cell>
          <cell r="C161" t="str">
            <v>DE.1.0.7.0</v>
          </cell>
          <cell r="D161" t="str">
            <v>204:232992</v>
          </cell>
          <cell r="E161">
            <v>42588.074166666665</v>
          </cell>
          <cell r="F161">
            <v>42588.074953703705</v>
          </cell>
          <cell r="G161">
            <v>1</v>
          </cell>
          <cell r="H161" t="str">
            <v>204:156</v>
          </cell>
          <cell r="I161">
            <v>42588.10659722222</v>
          </cell>
          <cell r="J161">
            <v>0</v>
          </cell>
          <cell r="K161" t="str">
            <v>4043/4044</v>
          </cell>
          <cell r="L161" t="str">
            <v>LEVIN</v>
          </cell>
          <cell r="M161">
            <v>3.1643518515920732E-2</v>
          </cell>
          <cell r="N161">
            <v>45.566666662925854</v>
          </cell>
          <cell r="S161">
            <v>1</v>
          </cell>
          <cell r="T161" t="str">
            <v>Southbound</v>
          </cell>
          <cell r="U161">
            <v>12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https://search-rtdc-monitor-bjffxe2xuh6vdkpspy63sjmuny.us-east-1.es.amazonaws.com/_plugin/kibana/#/discover/Steve-Slow-Train-Analysis-(2080s-and-2083s)?_g=(refreshInterval:(display:Off,section:0,value:0),time:(from:'2016-08-06 00:46:48-0600',mode:absolute,to:'2016-08-06 03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1" t="str">
            <v>N</v>
          </cell>
          <cell r="X161">
            <v>1</v>
          </cell>
          <cell r="Y161">
            <v>23.299199999999999</v>
          </cell>
          <cell r="Z161">
            <v>1.5599999999999999E-2</v>
          </cell>
          <cell r="AA161">
            <v>23.2836</v>
          </cell>
          <cell r="AB161" t="e">
            <v>#N/A</v>
          </cell>
          <cell r="AC161" t="e">
            <v>#N/A</v>
          </cell>
          <cell r="AD161" t="str">
            <v>0246-05</v>
          </cell>
          <cell r="AE161" t="str">
            <v>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 &amp; 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</v>
          </cell>
        </row>
        <row r="162">
          <cell r="A162" t="str">
            <v>246-06</v>
          </cell>
          <cell r="B162">
            <v>4012</v>
          </cell>
          <cell r="C162" t="str">
            <v>DE.1.0.7.0</v>
          </cell>
          <cell r="D162" t="str">
            <v>204:232975</v>
          </cell>
          <cell r="E162">
            <v>42589.073969907404</v>
          </cell>
          <cell r="F162">
            <v>42589.074930555558</v>
          </cell>
          <cell r="G162">
            <v>1</v>
          </cell>
          <cell r="H162" t="str">
            <v>204:152</v>
          </cell>
          <cell r="I162">
            <v>42589.108113425929</v>
          </cell>
          <cell r="J162">
            <v>1</v>
          </cell>
          <cell r="K162" t="str">
            <v>4011/4012</v>
          </cell>
          <cell r="L162" t="str">
            <v>GOLIGHTLY</v>
          </cell>
          <cell r="M162">
            <v>3.3182870371092577E-2</v>
          </cell>
          <cell r="N162">
            <v>47.78333333437331</v>
          </cell>
          <cell r="S162">
            <v>1</v>
          </cell>
          <cell r="T162" t="str">
            <v>Southbound</v>
          </cell>
          <cell r="U162">
            <v>12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62" t="str">
            <v>N</v>
          </cell>
          <cell r="X162">
            <v>0</v>
          </cell>
          <cell r="Y162">
            <v>23.297499999999999</v>
          </cell>
          <cell r="Z162">
            <v>1.52E-2</v>
          </cell>
          <cell r="AA162">
            <v>23.282299999999999</v>
          </cell>
          <cell r="AB162" t="e">
            <v>#N/A</v>
          </cell>
          <cell r="AC162" t="e">
            <v>#N/A</v>
          </cell>
          <cell r="AD162" t="str">
            <v>0246-06</v>
          </cell>
          <cell r="AE162" t="str">
            <v>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 &amp; 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</v>
          </cell>
        </row>
        <row r="163">
          <cell r="A163" t="str">
            <v>1801-06</v>
          </cell>
          <cell r="B163">
            <v>4029</v>
          </cell>
          <cell r="C163" t="str">
            <v>DE.1.0.7.0</v>
          </cell>
          <cell r="D163" t="str">
            <v>204:1128</v>
          </cell>
          <cell r="E163">
            <v>42588.251747685186</v>
          </cell>
          <cell r="F163">
            <v>42588.252986111111</v>
          </cell>
          <cell r="G163">
            <v>1</v>
          </cell>
          <cell r="H163" t="str">
            <v>300:58944</v>
          </cell>
          <cell r="I163">
            <v>42588.274502314816</v>
          </cell>
          <cell r="J163">
            <v>0</v>
          </cell>
          <cell r="K163" t="str">
            <v>4029/4030</v>
          </cell>
          <cell r="L163" t="str">
            <v>YORK</v>
          </cell>
          <cell r="M163">
            <v>2.1516203705687076E-2</v>
          </cell>
          <cell r="N163">
            <v>30.983333336189389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https://search-rtdc-monitor-bjffxe2xuh6vdkpspy63sjmuny.us-east-1.es.amazonaws.com/_plugin/kibana/#/discover/Steve-Slow-Train-Analysis-(2080s-and-2083s)?_g=(refreshInterval:(display:Off,section:0,value:0),time:(from:'2016-08-06 05:02:31-0600',mode:absolute,to:'2016-08-06 07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3" t="str">
            <v>N</v>
          </cell>
          <cell r="X163">
            <v>1486</v>
          </cell>
          <cell r="Y163">
            <v>0.1128</v>
          </cell>
          <cell r="Z163">
            <v>5.8944000000000001</v>
          </cell>
          <cell r="AA163">
            <v>5.7816000000000001</v>
          </cell>
          <cell r="AB163" t="e">
            <v>#N/A</v>
          </cell>
          <cell r="AC163" t="e">
            <v>#N/A</v>
          </cell>
          <cell r="AD163" t="str">
            <v>1801-06</v>
          </cell>
          <cell r="AE16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4">
          <cell r="A164" t="str">
            <v>1802-06</v>
          </cell>
          <cell r="B164">
            <v>4030</v>
          </cell>
          <cell r="C164" t="str">
            <v>DE.1.0.7.0</v>
          </cell>
          <cell r="D164" t="str">
            <v>300:58632</v>
          </cell>
          <cell r="E164">
            <v>42588.276307870372</v>
          </cell>
          <cell r="F164">
            <v>42588.276979166665</v>
          </cell>
          <cell r="G164">
            <v>0</v>
          </cell>
          <cell r="H164" t="str">
            <v>204:843</v>
          </cell>
          <cell r="I164">
            <v>42588.287858796299</v>
          </cell>
          <cell r="J164">
            <v>0</v>
          </cell>
          <cell r="K164" t="str">
            <v>4029/4030</v>
          </cell>
          <cell r="L164" t="str">
            <v>YORK</v>
          </cell>
          <cell r="M164">
            <v>1.0879629633564036E-2</v>
          </cell>
          <cell r="N164">
            <v>15.666666672332212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https://search-rtdc-monitor-bjffxe2xuh6vdkpspy63sjmuny.us-east-1.es.amazonaws.com/_plugin/kibana/#/discover/Steve-Slow-Train-Analysis-(2080s-and-2083s)?_g=(refreshInterval:(display:Off,section:0,value:0),time:(from:'2016-08-06 05:37:53-0600',mode:absolute,to:'2016-08-06 07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4" t="str">
            <v>N</v>
          </cell>
          <cell r="X164">
            <v>1</v>
          </cell>
          <cell r="Y164">
            <v>5.8632</v>
          </cell>
          <cell r="Z164">
            <v>8.43E-2</v>
          </cell>
          <cell r="AA164">
            <v>5.7789000000000001</v>
          </cell>
          <cell r="AB164" t="e">
            <v>#N/A</v>
          </cell>
          <cell r="AC164" t="e">
            <v>#N/A</v>
          </cell>
          <cell r="AD164" t="str">
            <v>1802-06</v>
          </cell>
          <cell r="AE16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5">
          <cell r="A165" t="str">
            <v>1803-06</v>
          </cell>
          <cell r="B165">
            <v>4029</v>
          </cell>
          <cell r="C165" t="str">
            <v>DE.1.0.7.0</v>
          </cell>
          <cell r="D165" t="str">
            <v>204:1123</v>
          </cell>
          <cell r="E165">
            <v>42588.290219907409</v>
          </cell>
          <cell r="F165">
            <v>42588.291041666664</v>
          </cell>
          <cell r="G165">
            <v>1</v>
          </cell>
          <cell r="H165" t="str">
            <v>300:58954</v>
          </cell>
          <cell r="I165">
            <v>42588.316527777781</v>
          </cell>
          <cell r="J165">
            <v>1</v>
          </cell>
          <cell r="K165" t="str">
            <v>4029/4030</v>
          </cell>
          <cell r="L165" t="str">
            <v>YORK</v>
          </cell>
          <cell r="M165">
            <v>2.5486111117061228E-2</v>
          </cell>
          <cell r="N165">
            <v>36.700000008568168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https://search-rtdc-monitor-bjffxe2xuh6vdkpspy63sjmuny.us-east-1.es.amazonaws.com/_plugin/kibana/#/discover/Steve-Slow-Train-Analysis-(2080s-and-2083s)?_g=(refreshInterval:(display:Off,section:0,value:0),time:(from:'2016-08-06 05:57:55-0600',mode:absolute,to:'2016-08-06 08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5" t="str">
            <v>N</v>
          </cell>
          <cell r="X165">
            <v>1</v>
          </cell>
          <cell r="Y165">
            <v>0.1123</v>
          </cell>
          <cell r="Z165">
            <v>5.8954000000000004</v>
          </cell>
          <cell r="AA165">
            <v>5.7831000000000001</v>
          </cell>
          <cell r="AB165" t="e">
            <v>#N/A</v>
          </cell>
          <cell r="AC165" t="e">
            <v>#N/A</v>
          </cell>
          <cell r="AD165" t="str">
            <v>1803-06</v>
          </cell>
          <cell r="AE16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6">
          <cell r="A166" t="str">
            <v>1804-06</v>
          </cell>
          <cell r="B166">
            <v>4030</v>
          </cell>
          <cell r="C166" t="str">
            <v>DE.1.0.7.0</v>
          </cell>
          <cell r="D166" t="str">
            <v>300:58636</v>
          </cell>
          <cell r="E166">
            <v>42588.317569444444</v>
          </cell>
          <cell r="F166">
            <v>42588.318483796298</v>
          </cell>
          <cell r="G166">
            <v>1</v>
          </cell>
          <cell r="H166" t="str">
            <v>204:892</v>
          </cell>
          <cell r="I166">
            <v>42588.329421296294</v>
          </cell>
          <cell r="J166">
            <v>0</v>
          </cell>
          <cell r="K166" t="str">
            <v>4029/4030</v>
          </cell>
          <cell r="L166" t="str">
            <v>YORK</v>
          </cell>
          <cell r="M166">
            <v>1.0937499995634425E-2</v>
          </cell>
          <cell r="N166">
            <v>15.749999993713573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https://search-rtdc-monitor-bjffxe2xuh6vdkpspy63sjmuny.us-east-1.es.amazonaws.com/_plugin/kibana/#/discover/Steve-Slow-Train-Analysis-(2080s-and-2083s)?_g=(refreshInterval:(display:Off,section:0,value:0),time:(from:'2016-08-06 06:37:18-0600',mode:absolute,to:'2016-08-06 08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6" t="str">
            <v>N</v>
          </cell>
          <cell r="X166">
            <v>1</v>
          </cell>
          <cell r="Y166">
            <v>5.8635999999999999</v>
          </cell>
          <cell r="Z166">
            <v>8.9200000000000002E-2</v>
          </cell>
          <cell r="AA166">
            <v>5.7744</v>
          </cell>
          <cell r="AB166" t="e">
            <v>#N/A</v>
          </cell>
          <cell r="AC166" t="e">
            <v>#N/A</v>
          </cell>
          <cell r="AD166" t="str">
            <v>1804-06</v>
          </cell>
          <cell r="AE16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7">
          <cell r="A167" t="str">
            <v>1805-06</v>
          </cell>
          <cell r="B167">
            <v>4029</v>
          </cell>
          <cell r="C167" t="str">
            <v>DE.1.0.7.0</v>
          </cell>
          <cell r="D167" t="str">
            <v>204:1191</v>
          </cell>
          <cell r="E167">
            <v>42588.332118055558</v>
          </cell>
          <cell r="F167">
            <v>42588.333402777775</v>
          </cell>
          <cell r="G167">
            <v>1</v>
          </cell>
          <cell r="H167" t="str">
            <v>300:58943</v>
          </cell>
          <cell r="I167">
            <v>42588.358935185184</v>
          </cell>
          <cell r="J167">
            <v>1</v>
          </cell>
          <cell r="K167" t="str">
            <v>4029/4030</v>
          </cell>
          <cell r="L167" t="str">
            <v>YORK</v>
          </cell>
          <cell r="M167">
            <v>2.5532407409627922E-2</v>
          </cell>
          <cell r="N167">
            <v>36.766666669864208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https://search-rtdc-monitor-bjffxe2xuh6vdkpspy63sjmuny.us-east-1.es.amazonaws.com/_plugin/kibana/#/discover/Steve-Slow-Train-Analysis-(2080s-and-2083s)?_g=(refreshInterval:(display:Off,section:0,value:0),time:(from:'2016-08-06 06:58:15-0600',mode:absolute,to:'2016-08-06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7" t="str">
            <v>N</v>
          </cell>
          <cell r="X167">
            <v>1</v>
          </cell>
          <cell r="Y167">
            <v>0.1191</v>
          </cell>
          <cell r="Z167">
            <v>5.8943000000000003</v>
          </cell>
          <cell r="AA167">
            <v>5.7751999999999999</v>
          </cell>
          <cell r="AB167" t="e">
            <v>#N/A</v>
          </cell>
          <cell r="AC167" t="e">
            <v>#N/A</v>
          </cell>
          <cell r="AD167" t="str">
            <v>1805-06</v>
          </cell>
          <cell r="AE16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68">
          <cell r="A168" t="str">
            <v>1806-06</v>
          </cell>
          <cell r="B168">
            <v>4030</v>
          </cell>
          <cell r="C168" t="str">
            <v>DE.1.0.7.0</v>
          </cell>
          <cell r="D168" t="str">
            <v>300:58624</v>
          </cell>
          <cell r="E168">
            <v>42588.360092592593</v>
          </cell>
          <cell r="F168">
            <v>42588.361157407409</v>
          </cell>
          <cell r="G168">
            <v>1</v>
          </cell>
          <cell r="H168" t="str">
            <v>204:841</v>
          </cell>
          <cell r="I168">
            <v>42588.371006944442</v>
          </cell>
          <cell r="J168">
            <v>0</v>
          </cell>
          <cell r="K168" t="str">
            <v>4029/4030</v>
          </cell>
          <cell r="L168" t="str">
            <v>YORK</v>
          </cell>
          <cell r="M168">
            <v>9.8495370330056176E-3</v>
          </cell>
          <cell r="N168">
            <v>14.183333327528089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https://search-rtdc-monitor-bjffxe2xuh6vdkpspy63sjmuny.us-east-1.es.amazonaws.com/_plugin/kibana/#/discover/Steve-Slow-Train-Analysis-(2080s-and-2083s)?_g=(refreshInterval:(display:Off,section:0,value:0),time:(from:'2016-08-06 07:38:32-0600',mode:absolute,to:'2016-08-06 09:54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8" t="str">
            <v>N</v>
          </cell>
          <cell r="X168">
            <v>1</v>
          </cell>
          <cell r="Y168">
            <v>5.8624000000000001</v>
          </cell>
          <cell r="Z168">
            <v>8.4099999999999994E-2</v>
          </cell>
          <cell r="AA168">
            <v>5.7782999999999998</v>
          </cell>
          <cell r="AB168" t="e">
            <v>#N/A</v>
          </cell>
          <cell r="AC168" t="e">
            <v>#N/A</v>
          </cell>
          <cell r="AD168" t="str">
            <v>1806-06</v>
          </cell>
          <cell r="AE16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69">
          <cell r="A169" t="str">
            <v>1807-06</v>
          </cell>
          <cell r="B169">
            <v>4029</v>
          </cell>
          <cell r="C169" t="str">
            <v>DE.1.0.7.0</v>
          </cell>
          <cell r="D169" t="str">
            <v>204:1147</v>
          </cell>
          <cell r="E169">
            <v>42588.372928240744</v>
          </cell>
          <cell r="F169">
            <v>42588.373726851853</v>
          </cell>
          <cell r="G169">
            <v>1</v>
          </cell>
          <cell r="H169" t="str">
            <v>300:58943</v>
          </cell>
          <cell r="I169">
            <v>42588.399444444447</v>
          </cell>
          <cell r="J169">
            <v>0</v>
          </cell>
          <cell r="K169" t="str">
            <v>4029/4030</v>
          </cell>
          <cell r="L169" t="str">
            <v>YORK</v>
          </cell>
          <cell r="M169">
            <v>2.5717592594446614E-2</v>
          </cell>
          <cell r="N169">
            <v>37.033333336003125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https://search-rtdc-monitor-bjffxe2xuh6vdkpspy63sjmuny.us-east-1.es.amazonaws.com/_plugin/kibana/#/discover/Steve-Slow-Train-Analysis-(2080s-and-2083s)?_g=(refreshInterval:(display:Off,section:0,value:0),time:(from:'2016-08-06 07:57:01-0600',mode:absolute,to:'2016-08-06 10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69" t="str">
            <v>N</v>
          </cell>
          <cell r="X169">
            <v>1</v>
          </cell>
          <cell r="Y169">
            <v>0.1147</v>
          </cell>
          <cell r="Z169">
            <v>5.8943000000000003</v>
          </cell>
          <cell r="AA169">
            <v>5.7796000000000003</v>
          </cell>
          <cell r="AB169" t="e">
            <v>#N/A</v>
          </cell>
          <cell r="AC169" t="e">
            <v>#N/A</v>
          </cell>
          <cell r="AD169" t="str">
            <v>1807-06</v>
          </cell>
          <cell r="AE16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0">
          <cell r="A170" t="str">
            <v>1808-06</v>
          </cell>
          <cell r="B170">
            <v>4030</v>
          </cell>
          <cell r="C170" t="str">
            <v>DE.1.0.7.0</v>
          </cell>
          <cell r="D170" t="str">
            <v>300:58632</v>
          </cell>
          <cell r="E170">
            <v>42588.400706018518</v>
          </cell>
          <cell r="F170">
            <v>42588.401516203703</v>
          </cell>
          <cell r="G170">
            <v>1</v>
          </cell>
          <cell r="H170" t="str">
            <v>300:14044</v>
          </cell>
          <cell r="I170">
            <v>42588.409918981481</v>
          </cell>
          <cell r="J170">
            <v>0</v>
          </cell>
          <cell r="K170" t="str">
            <v>4029/4030</v>
          </cell>
          <cell r="L170" t="str">
            <v>YORK</v>
          </cell>
          <cell r="M170">
            <v>8.4027777775190771E-3</v>
          </cell>
          <cell r="N170">
            <v>12.099999999627471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https://search-rtdc-monitor-bjffxe2xuh6vdkpspy63sjmuny.us-east-1.es.amazonaws.com/_plugin/kibana/#/discover/Steve-Slow-Train-Analysis-(2080s-and-2083s)?_g=(refreshInterval:(display:Off,section:0,value:0),time:(from:'2016-08-06 08:37:01-0600',mode:absolute,to:'2016-08-06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0" t="str">
            <v>N</v>
          </cell>
          <cell r="X170">
            <v>1</v>
          </cell>
          <cell r="Y170">
            <v>5.8632</v>
          </cell>
          <cell r="Z170">
            <v>0.08</v>
          </cell>
          <cell r="AA170">
            <v>5.7831999999999999</v>
          </cell>
          <cell r="AB170" t="e">
            <v>#N/A</v>
          </cell>
          <cell r="AC170" t="e">
            <v>#N/A</v>
          </cell>
          <cell r="AD170" t="str">
            <v>1808-06</v>
          </cell>
          <cell r="AE17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1">
          <cell r="A171" t="str">
            <v>1809-06</v>
          </cell>
          <cell r="B171">
            <v>4029</v>
          </cell>
          <cell r="C171" t="str">
            <v>DE.1.0.7.0</v>
          </cell>
          <cell r="D171" t="str">
            <v>204:1126</v>
          </cell>
          <cell r="E171">
            <v>42588.416365740741</v>
          </cell>
          <cell r="F171">
            <v>42588.417175925926</v>
          </cell>
          <cell r="G171">
            <v>1</v>
          </cell>
          <cell r="H171" t="str">
            <v>300:58933</v>
          </cell>
          <cell r="I171">
            <v>42588.441921296297</v>
          </cell>
          <cell r="J171">
            <v>0</v>
          </cell>
          <cell r="K171" t="str">
            <v>4029/4030</v>
          </cell>
          <cell r="L171" t="str">
            <v>YORK</v>
          </cell>
          <cell r="M171">
            <v>2.47453703705105E-2</v>
          </cell>
          <cell r="N171">
            <v>35.63333333353512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https://search-rtdc-monitor-bjffxe2xuh6vdkpspy63sjmuny.us-east-1.es.amazonaws.com/_plugin/kibana/#/discover/Steve-Slow-Train-Analysis-(2080s-and-2083s)?_g=(refreshInterval:(display:Off,section:0,value:0),time:(from:'2016-08-06 08:59:34-0600',mode:absolute,to:'2016-08-06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1" t="str">
            <v>N</v>
          </cell>
          <cell r="X171">
            <v>1</v>
          </cell>
          <cell r="Y171">
            <v>0.11260000000000001</v>
          </cell>
          <cell r="Z171">
            <v>5.8933</v>
          </cell>
          <cell r="AA171">
            <v>5.7807000000000004</v>
          </cell>
          <cell r="AB171" t="e">
            <v>#N/A</v>
          </cell>
          <cell r="AC171" t="e">
            <v>#N/A</v>
          </cell>
          <cell r="AD171" t="str">
            <v>1809-06</v>
          </cell>
          <cell r="AE17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2">
          <cell r="A172" t="str">
            <v>1810-06</v>
          </cell>
          <cell r="B172">
            <v>4030</v>
          </cell>
          <cell r="C172" t="str">
            <v>DE.1.0.7.0</v>
          </cell>
          <cell r="D172" t="str">
            <v>300:58619</v>
          </cell>
          <cell r="E172">
            <v>42588.442719907405</v>
          </cell>
          <cell r="F172">
            <v>42588.443414351852</v>
          </cell>
          <cell r="G172">
            <v>0</v>
          </cell>
          <cell r="H172" t="str">
            <v>204:853</v>
          </cell>
          <cell r="I172">
            <v>42588.45453703704</v>
          </cell>
          <cell r="J172">
            <v>0</v>
          </cell>
          <cell r="K172" t="str">
            <v>4029/4030</v>
          </cell>
          <cell r="L172" t="str">
            <v>YORK</v>
          </cell>
          <cell r="M172">
            <v>1.1122685187729076E-2</v>
          </cell>
          <cell r="N172">
            <v>16.016666670329869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https://search-rtdc-monitor-bjffxe2xuh6vdkpspy63sjmuny.us-east-1.es.amazonaws.com/_plugin/kibana/#/discover/Steve-Slow-Train-Analysis-(2080s-and-2083s)?_g=(refreshInterval:(display:Off,section:0,value:0),time:(from:'2016-08-06 09:37:31-0600',mode:absolute,to:'2016-08-06 11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2" t="str">
            <v>N</v>
          </cell>
          <cell r="X172">
            <v>1</v>
          </cell>
          <cell r="Y172">
            <v>5.8619000000000003</v>
          </cell>
          <cell r="Z172">
            <v>8.5300000000000001E-2</v>
          </cell>
          <cell r="AA172">
            <v>5.7766000000000002</v>
          </cell>
          <cell r="AB172" t="e">
            <v>#N/A</v>
          </cell>
          <cell r="AC172" t="e">
            <v>#N/A</v>
          </cell>
          <cell r="AD172" t="str">
            <v>1810-06</v>
          </cell>
          <cell r="AE17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3">
          <cell r="A173" t="str">
            <v>1811-06</v>
          </cell>
          <cell r="B173">
            <v>4029</v>
          </cell>
          <cell r="C173" t="str">
            <v>DE.1.0.7.0</v>
          </cell>
          <cell r="D173" t="str">
            <v>204:1149</v>
          </cell>
          <cell r="E173">
            <v>42588.456307870372</v>
          </cell>
          <cell r="F173">
            <v>42588.457083333335</v>
          </cell>
          <cell r="G173">
            <v>1</v>
          </cell>
          <cell r="H173" t="str">
            <v>300:58941</v>
          </cell>
          <cell r="I173">
            <v>42588.482268518521</v>
          </cell>
          <cell r="J173">
            <v>0</v>
          </cell>
          <cell r="K173" t="str">
            <v>4029/4030</v>
          </cell>
          <cell r="L173" t="str">
            <v>YORK</v>
          </cell>
          <cell r="M173">
            <v>2.5185185186273884E-2</v>
          </cell>
          <cell r="N173">
            <v>36.266666668234393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https://search-rtdc-monitor-bjffxe2xuh6vdkpspy63sjmuny.us-east-1.es.amazonaws.com/_plugin/kibana/#/discover/Steve-Slow-Train-Analysis-(2080s-and-2083s)?_g=(refreshInterval:(display:Off,section:0,value:0),time:(from:'2016-08-06 09:57:05-0600',mode:absolute,to:'2016-08-06 12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3" t="str">
            <v>N</v>
          </cell>
          <cell r="X173">
            <v>1</v>
          </cell>
          <cell r="Y173">
            <v>0.1149</v>
          </cell>
          <cell r="Z173">
            <v>5.8940999999999999</v>
          </cell>
          <cell r="AA173">
            <v>5.7791999999999994</v>
          </cell>
          <cell r="AB173" t="e">
            <v>#N/A</v>
          </cell>
          <cell r="AC173" t="e">
            <v>#N/A</v>
          </cell>
          <cell r="AD173" t="str">
            <v>1811-06</v>
          </cell>
          <cell r="AE17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4">
          <cell r="A174" t="str">
            <v>1812-06</v>
          </cell>
          <cell r="B174">
            <v>4030</v>
          </cell>
          <cell r="C174" t="str">
            <v>DE.1.0.7.0</v>
          </cell>
          <cell r="D174" t="str">
            <v>300:58621</v>
          </cell>
          <cell r="E174">
            <v>42588.483275462961</v>
          </cell>
          <cell r="F174">
            <v>42588.4841087963</v>
          </cell>
          <cell r="G174">
            <v>1</v>
          </cell>
          <cell r="H174" t="str">
            <v>204:846</v>
          </cell>
          <cell r="I174">
            <v>42588.496354166666</v>
          </cell>
          <cell r="J174">
            <v>0</v>
          </cell>
          <cell r="K174" t="str">
            <v>4029/4030</v>
          </cell>
          <cell r="L174" t="str">
            <v>YORK</v>
          </cell>
          <cell r="M174">
            <v>1.2245370366144925E-2</v>
          </cell>
          <cell r="N174">
            <v>17.633333327248693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https://search-rtdc-monitor-bjffxe2xuh6vdkpspy63sjmuny.us-east-1.es.amazonaws.com/_plugin/kibana/#/discover/Steve-Slow-Train-Analysis-(2080s-and-2083s)?_g=(refreshInterval:(display:Off,section:0,value:0),time:(from:'2016-08-06 10:35:55-0600',mode:absolute,to:'2016-08-06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4" t="str">
            <v>N</v>
          </cell>
          <cell r="X174">
            <v>1</v>
          </cell>
          <cell r="Y174">
            <v>5.8620999999999999</v>
          </cell>
          <cell r="Z174">
            <v>8.4599999999999995E-2</v>
          </cell>
          <cell r="AA174">
            <v>5.7774999999999999</v>
          </cell>
          <cell r="AB174" t="e">
            <v>#N/A</v>
          </cell>
          <cell r="AC174" t="e">
            <v>#N/A</v>
          </cell>
          <cell r="AD174" t="str">
            <v>1812-06</v>
          </cell>
          <cell r="AE17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5">
          <cell r="A175" t="str">
            <v>1813-06</v>
          </cell>
          <cell r="B175">
            <v>4029</v>
          </cell>
          <cell r="C175" t="str">
            <v>DE.1.0.7.0</v>
          </cell>
          <cell r="D175" t="str">
            <v>204:1144</v>
          </cell>
          <cell r="E175">
            <v>42588.497615740744</v>
          </cell>
          <cell r="F175">
            <v>42588.498425925929</v>
          </cell>
          <cell r="G175">
            <v>1</v>
          </cell>
          <cell r="H175" t="str">
            <v>300:58946</v>
          </cell>
          <cell r="I175">
            <v>42588.524513888886</v>
          </cell>
          <cell r="J175">
            <v>0</v>
          </cell>
          <cell r="K175" t="str">
            <v>4029/4030</v>
          </cell>
          <cell r="L175" t="str">
            <v>YORK</v>
          </cell>
          <cell r="M175">
            <v>2.6087962956808042E-2</v>
          </cell>
          <cell r="N175">
            <v>37.56666665780358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https://search-rtdc-monitor-bjffxe2xuh6vdkpspy63sjmuny.us-east-1.es.amazonaws.com/_plugin/kibana/#/discover/Steve-Slow-Train-Analysis-(2080s-and-2083s)?_g=(refreshInterval:(display:Off,section:0,value:0),time:(from:'2016-08-06 10:56:34-0600',mode:absolute,to:'2016-08-06 13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5" t="str">
            <v>N</v>
          </cell>
          <cell r="X175">
            <v>1</v>
          </cell>
          <cell r="Y175">
            <v>0.1144</v>
          </cell>
          <cell r="Z175">
            <v>5.8945999999999996</v>
          </cell>
          <cell r="AA175">
            <v>5.7801999999999998</v>
          </cell>
          <cell r="AB175" t="e">
            <v>#N/A</v>
          </cell>
          <cell r="AC175" t="e">
            <v>#N/A</v>
          </cell>
          <cell r="AD175" t="str">
            <v>1813-06</v>
          </cell>
          <cell r="AE17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6">
          <cell r="A176" t="str">
            <v>1814-06</v>
          </cell>
          <cell r="B176">
            <v>4030</v>
          </cell>
          <cell r="C176" t="str">
            <v>DE.1.0.7.0</v>
          </cell>
          <cell r="D176" t="str">
            <v>300:58626</v>
          </cell>
          <cell r="E176">
            <v>42588.526458333334</v>
          </cell>
          <cell r="F176">
            <v>42588.527337962965</v>
          </cell>
          <cell r="G176">
            <v>1</v>
          </cell>
          <cell r="H176" t="str">
            <v>204:853</v>
          </cell>
          <cell r="I176">
            <v>42588.538576388892</v>
          </cell>
          <cell r="J176">
            <v>1</v>
          </cell>
          <cell r="K176" t="str">
            <v>4029/4030</v>
          </cell>
          <cell r="L176" t="str">
            <v>YORK</v>
          </cell>
          <cell r="M176">
            <v>1.1238425926421769E-2</v>
          </cell>
          <cell r="N176">
            <v>16.183333334047347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https://search-rtdc-monitor-bjffxe2xuh6vdkpspy63sjmuny.us-east-1.es.amazonaws.com/_plugin/kibana/#/discover/Steve-Slow-Train-Analysis-(2080s-and-2083s)?_g=(refreshInterval:(display:Off,section:0,value:0),time:(from:'2016-08-06 11:38:06-0600',mode:absolute,to:'2016-08-06 13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6" t="str">
            <v>N</v>
          </cell>
          <cell r="X176">
            <v>1</v>
          </cell>
          <cell r="Y176">
            <v>5.8625999999999996</v>
          </cell>
          <cell r="Z176">
            <v>8.5300000000000001E-2</v>
          </cell>
          <cell r="AA176">
            <v>5.7772999999999994</v>
          </cell>
          <cell r="AB176" t="e">
            <v>#N/A</v>
          </cell>
          <cell r="AC176" t="e">
            <v>#N/A</v>
          </cell>
          <cell r="AD176" t="str">
            <v>1814-06</v>
          </cell>
          <cell r="AE17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7">
          <cell r="A177" t="str">
            <v>1815-06</v>
          </cell>
          <cell r="B177">
            <v>4029</v>
          </cell>
          <cell r="C177" t="str">
            <v>DE.1.0.7.0</v>
          </cell>
          <cell r="D177" t="str">
            <v>204:1133</v>
          </cell>
          <cell r="E177">
            <v>42588.540578703702</v>
          </cell>
          <cell r="F177">
            <v>42588.541284722225</v>
          </cell>
          <cell r="G177">
            <v>1</v>
          </cell>
          <cell r="H177" t="str">
            <v>300:58939</v>
          </cell>
          <cell r="I177">
            <v>42588.566423611112</v>
          </cell>
          <cell r="J177">
            <v>0</v>
          </cell>
          <cell r="K177" t="str">
            <v>4029/4030</v>
          </cell>
          <cell r="L177" t="str">
            <v>YORK</v>
          </cell>
          <cell r="M177">
            <v>2.5138888886431232E-2</v>
          </cell>
          <cell r="N177">
            <v>36.199999996460974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https://search-rtdc-monitor-bjffxe2xuh6vdkpspy63sjmuny.us-east-1.es.amazonaws.com/_plugin/kibana/#/discover/Steve-Slow-Train-Analysis-(2080s-and-2083s)?_g=(refreshInterval:(display:Off,section:0,value:0),time:(from:'2016-08-06 11:58:26-0600',mode:absolute,to:'2016-08-06 14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7" t="str">
            <v>N</v>
          </cell>
          <cell r="X177">
            <v>1</v>
          </cell>
          <cell r="Y177">
            <v>0.1133</v>
          </cell>
          <cell r="Z177">
            <v>5.8939000000000004</v>
          </cell>
          <cell r="AA177">
            <v>5.7806000000000006</v>
          </cell>
          <cell r="AB177" t="e">
            <v>#N/A</v>
          </cell>
          <cell r="AC177" t="e">
            <v>#N/A</v>
          </cell>
          <cell r="AD177" t="str">
            <v>1815-06</v>
          </cell>
          <cell r="AE17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78">
          <cell r="A178" t="str">
            <v>1816-06</v>
          </cell>
          <cell r="B178">
            <v>4030</v>
          </cell>
          <cell r="C178" t="str">
            <v>DE.1.0.7.0</v>
          </cell>
          <cell r="D178" t="str">
            <v>300:58630</v>
          </cell>
          <cell r="E178">
            <v>42588.567430555559</v>
          </cell>
          <cell r="F178">
            <v>42588.568287037036</v>
          </cell>
          <cell r="G178">
            <v>1</v>
          </cell>
          <cell r="H178" t="str">
            <v>204:855</v>
          </cell>
          <cell r="I178">
            <v>42588.579560185186</v>
          </cell>
          <cell r="J178">
            <v>0</v>
          </cell>
          <cell r="K178" t="str">
            <v>4029/4030</v>
          </cell>
          <cell r="L178" t="str">
            <v>YORK</v>
          </cell>
          <cell r="M178">
            <v>1.1273148149484769E-2</v>
          </cell>
          <cell r="N178">
            <v>16.233333335258067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https://search-rtdc-monitor-bjffxe2xuh6vdkpspy63sjmuny.us-east-1.es.amazonaws.com/_plugin/kibana/#/discover/Steve-Slow-Train-Analysis-(2080s-and-2083s)?_g=(refreshInterval:(display:Off,section:0,value:0),time:(from:'2016-08-06 12:37:06-0600',mode:absolute,to:'2016-08-06 14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78" t="str">
            <v>N</v>
          </cell>
          <cell r="X178">
            <v>1</v>
          </cell>
          <cell r="Y178">
            <v>5.8630000000000004</v>
          </cell>
          <cell r="Z178">
            <v>8.5500000000000007E-2</v>
          </cell>
          <cell r="AA178">
            <v>5.7775000000000007</v>
          </cell>
          <cell r="AB178" t="e">
            <v>#N/A</v>
          </cell>
          <cell r="AC178" t="e">
            <v>#N/A</v>
          </cell>
          <cell r="AD178" t="str">
            <v>1816-06</v>
          </cell>
          <cell r="AE17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79">
          <cell r="A179" t="str">
            <v>1817-06</v>
          </cell>
          <cell r="B179">
            <v>4029</v>
          </cell>
          <cell r="C179" t="str">
            <v>DE.1.0.7.0</v>
          </cell>
          <cell r="D179" t="str">
            <v>204:1163</v>
          </cell>
          <cell r="E179">
            <v>42588.582743055558</v>
          </cell>
          <cell r="F179">
            <v>42588.58390046296</v>
          </cell>
          <cell r="G179">
            <v>1</v>
          </cell>
          <cell r="H179" t="str">
            <v>300:58901</v>
          </cell>
          <cell r="I179">
            <v>42588.608067129629</v>
          </cell>
          <cell r="J179">
            <v>0</v>
          </cell>
          <cell r="K179" t="str">
            <v>4029/4030</v>
          </cell>
          <cell r="L179" t="str">
            <v>KILLION</v>
          </cell>
          <cell r="M179">
            <v>2.4166666669771075E-2</v>
          </cell>
          <cell r="N179">
            <v>34.800000004470348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https://search-rtdc-monitor-bjffxe2xuh6vdkpspy63sjmuny.us-east-1.es.amazonaws.com/_plugin/kibana/#/discover/Steve-Slow-Train-Analysis-(2080s-and-2083s)?_g=(refreshInterval:(display:Off,section:0,value:0),time:(from:'2016-08-06 12:59:09-0600',mode:absolute,to:'2016-08-06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79" t="str">
            <v>N</v>
          </cell>
          <cell r="X179">
            <v>1</v>
          </cell>
          <cell r="Y179">
            <v>0.1163</v>
          </cell>
          <cell r="Z179">
            <v>5.8901000000000003</v>
          </cell>
          <cell r="AA179">
            <v>5.7738000000000005</v>
          </cell>
          <cell r="AB179" t="e">
            <v>#N/A</v>
          </cell>
          <cell r="AC179" t="e">
            <v>#N/A</v>
          </cell>
          <cell r="AD179" t="str">
            <v>1817-06</v>
          </cell>
          <cell r="AE17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0">
          <cell r="A180" t="str">
            <v>1818-06</v>
          </cell>
          <cell r="B180">
            <v>4030</v>
          </cell>
          <cell r="C180" t="str">
            <v>DE.1.0.7.0</v>
          </cell>
          <cell r="D180" t="str">
            <v>300:58587</v>
          </cell>
          <cell r="E180">
            <v>42588.609282407408</v>
          </cell>
          <cell r="F180">
            <v>42588.610381944447</v>
          </cell>
          <cell r="G180">
            <v>1</v>
          </cell>
          <cell r="H180" t="str">
            <v>204:631</v>
          </cell>
          <cell r="I180">
            <v>42588.621666666666</v>
          </cell>
          <cell r="J180">
            <v>0</v>
          </cell>
          <cell r="K180" t="str">
            <v>4029/4030</v>
          </cell>
          <cell r="L180" t="str">
            <v>KILLION</v>
          </cell>
          <cell r="M180">
            <v>1.1284722218988463E-2</v>
          </cell>
          <cell r="N180">
            <v>16.249999995343387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https://search-rtdc-monitor-bjffxe2xuh6vdkpspy63sjmuny.us-east-1.es.amazonaws.com/_plugin/kibana/#/discover/Steve-Slow-Train-Analysis-(2080s-and-2083s)?_g=(refreshInterval:(display:Off,section:0,value:0),time:(from:'2016-08-06 13:37:22-0600',mode:absolute,to:'2016-08-06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0" t="str">
            <v>N</v>
          </cell>
          <cell r="X180">
            <v>1</v>
          </cell>
          <cell r="Y180">
            <v>5.8586999999999998</v>
          </cell>
          <cell r="Z180">
            <v>6.3100000000000003E-2</v>
          </cell>
          <cell r="AA180">
            <v>5.7955999999999994</v>
          </cell>
          <cell r="AB180" t="e">
            <v>#N/A</v>
          </cell>
          <cell r="AC180" t="e">
            <v>#N/A</v>
          </cell>
          <cell r="AD180" t="str">
            <v>1818-06</v>
          </cell>
          <cell r="AE18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1">
          <cell r="A181" t="str">
            <v>1819-06</v>
          </cell>
          <cell r="B181">
            <v>4029</v>
          </cell>
          <cell r="C181" t="str">
            <v>DE.1.0.7.0</v>
          </cell>
          <cell r="D181" t="str">
            <v>204:920</v>
          </cell>
          <cell r="E181">
            <v>42588.625949074078</v>
          </cell>
          <cell r="F181">
            <v>42588.626967592594</v>
          </cell>
          <cell r="G181">
            <v>1</v>
          </cell>
          <cell r="H181" t="str">
            <v>300:58918</v>
          </cell>
          <cell r="I181">
            <v>42588.649502314816</v>
          </cell>
          <cell r="J181">
            <v>0</v>
          </cell>
          <cell r="K181" t="str">
            <v>4029/4030</v>
          </cell>
          <cell r="L181" t="str">
            <v>KILLION</v>
          </cell>
          <cell r="M181">
            <v>2.2534722222189885E-2</v>
          </cell>
          <cell r="N181">
            <v>32.449999999953434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https://search-rtdc-monitor-bjffxe2xuh6vdkpspy63sjmuny.us-east-1.es.amazonaws.com/_plugin/kibana/#/discover/Steve-Slow-Train-Analysis-(2080s-and-2083s)?_g=(refreshInterval:(display:Off,section:0,value:0),time:(from:'2016-08-06 14:01:22-0600',mode:absolute,to:'2016-08-06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1" t="str">
            <v>N</v>
          </cell>
          <cell r="X181">
            <v>1</v>
          </cell>
          <cell r="Y181">
            <v>9.1999999999999998E-2</v>
          </cell>
          <cell r="Z181">
            <v>5.8917999999999999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1819-06</v>
          </cell>
          <cell r="AE18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2">
          <cell r="A182" t="str">
            <v>1820-06</v>
          </cell>
          <cell r="B182">
            <v>4030</v>
          </cell>
          <cell r="C182" t="str">
            <v>DE.1.0.7.0</v>
          </cell>
          <cell r="D182" t="str">
            <v>300:58596</v>
          </cell>
          <cell r="E182">
            <v>42588.650902777779</v>
          </cell>
          <cell r="F182">
            <v>42588.651643518519</v>
          </cell>
          <cell r="G182">
            <v>1</v>
          </cell>
          <cell r="H182" t="str">
            <v>204:638</v>
          </cell>
          <cell r="I182">
            <v>42588.663402777776</v>
          </cell>
          <cell r="J182">
            <v>0</v>
          </cell>
          <cell r="K182" t="str">
            <v>4029/4030</v>
          </cell>
          <cell r="L182" t="str">
            <v>KILLION</v>
          </cell>
          <cell r="M182">
            <v>1.1759259257814847E-2</v>
          </cell>
          <cell r="N182">
            <v>16.93333333125338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https://search-rtdc-monitor-bjffxe2xuh6vdkpspy63sjmuny.us-east-1.es.amazonaws.com/_plugin/kibana/#/discover/Steve-Slow-Train-Analysis-(2080s-and-2083s)?_g=(refreshInterval:(display:Off,section:0,value:0),time:(from:'2016-08-06 14:37:18-0600',mode:absolute,to:'2016-08-06 16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2" t="str">
            <v>N</v>
          </cell>
          <cell r="X182">
            <v>1</v>
          </cell>
          <cell r="Y182">
            <v>5.8596000000000004</v>
          </cell>
          <cell r="Z182">
            <v>6.3799999999999996E-2</v>
          </cell>
          <cell r="AA182">
            <v>5.7958000000000007</v>
          </cell>
          <cell r="AB182" t="e">
            <v>#N/A</v>
          </cell>
          <cell r="AC182" t="e">
            <v>#N/A</v>
          </cell>
          <cell r="AD182" t="str">
            <v>1820-06</v>
          </cell>
          <cell r="AE18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3">
          <cell r="A183" t="str">
            <v>1821-06</v>
          </cell>
          <cell r="B183">
            <v>4029</v>
          </cell>
          <cell r="C183" t="str">
            <v>DE.1.0.7.0</v>
          </cell>
          <cell r="D183" t="str">
            <v>204:937</v>
          </cell>
          <cell r="E183">
            <v>42588.665578703702</v>
          </cell>
          <cell r="F183">
            <v>42588.666805555556</v>
          </cell>
          <cell r="G183">
            <v>1</v>
          </cell>
          <cell r="H183" t="str">
            <v>300:58920</v>
          </cell>
          <cell r="I183">
            <v>42588.69122685185</v>
          </cell>
          <cell r="J183">
            <v>0</v>
          </cell>
          <cell r="K183" t="str">
            <v>4029/4030</v>
          </cell>
          <cell r="L183" t="str">
            <v>KILLION</v>
          </cell>
          <cell r="M183">
            <v>2.4421296293439809E-2</v>
          </cell>
          <cell r="N183">
            <v>35.166666662553325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https://search-rtdc-monitor-bjffxe2xuh6vdkpspy63sjmuny.us-east-1.es.amazonaws.com/_plugin/kibana/#/discover/Steve-Slow-Train-Analysis-(2080s-and-2083s)?_g=(refreshInterval:(display:Off,section:0,value:0),time:(from:'2016-08-06 14:58:26-0600',mode:absolute,to:'2016-08-06 17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3" t="str">
            <v>N</v>
          </cell>
          <cell r="X183">
            <v>1</v>
          </cell>
          <cell r="Y183">
            <v>9.3700000000000006E-2</v>
          </cell>
          <cell r="Z183">
            <v>5.8920000000000003</v>
          </cell>
          <cell r="AA183">
            <v>5.7983000000000002</v>
          </cell>
          <cell r="AB183" t="e">
            <v>#N/A</v>
          </cell>
          <cell r="AC183" t="e">
            <v>#N/A</v>
          </cell>
          <cell r="AD183" t="str">
            <v>1821-06</v>
          </cell>
          <cell r="AE18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4">
          <cell r="A184" t="str">
            <v>1822-06</v>
          </cell>
          <cell r="B184">
            <v>4030</v>
          </cell>
          <cell r="C184" t="str">
            <v>DE.1.0.7.0</v>
          </cell>
          <cell r="D184" t="str">
            <v>300:58598</v>
          </cell>
          <cell r="E184">
            <v>42588.692303240743</v>
          </cell>
          <cell r="F184">
            <v>42588.693148148152</v>
          </cell>
          <cell r="G184">
            <v>1</v>
          </cell>
          <cell r="H184" t="str">
            <v>204:635</v>
          </cell>
          <cell r="I184">
            <v>42588.719282407408</v>
          </cell>
          <cell r="J184">
            <v>1</v>
          </cell>
          <cell r="K184" t="str">
            <v>4029/4030</v>
          </cell>
          <cell r="L184" t="str">
            <v>KILLION</v>
          </cell>
          <cell r="M184">
            <v>2.6134259256650694E-2</v>
          </cell>
          <cell r="N184">
            <v>37.633333329576999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https://search-rtdc-monitor-bjffxe2xuh6vdkpspy63sjmuny.us-east-1.es.amazonaws.com/_plugin/kibana/#/discover/Steve-Slow-Train-Analysis-(2080s-and-2083s)?_g=(refreshInterval:(display:Off,section:0,value:0),time:(from:'2016-08-06 15:36:55-0600',mode:absolute,to:'2016-08-06 18:15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4" t="str">
            <v>N</v>
          </cell>
          <cell r="X184">
            <v>1</v>
          </cell>
          <cell r="Y184">
            <v>5.8597999999999999</v>
          </cell>
          <cell r="Z184">
            <v>6.3500000000000001E-2</v>
          </cell>
          <cell r="AA184">
            <v>5.7962999999999996</v>
          </cell>
          <cell r="AB184" t="e">
            <v>#N/A</v>
          </cell>
          <cell r="AC184" t="e">
            <v>#N/A</v>
          </cell>
          <cell r="AD184" t="str">
            <v>1822-06</v>
          </cell>
          <cell r="AE18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5">
          <cell r="A185" t="str">
            <v>1823-06</v>
          </cell>
          <cell r="B185">
            <v>4029</v>
          </cell>
          <cell r="C185" t="str">
            <v>DE.1.0.7.0</v>
          </cell>
          <cell r="D185" t="str">
            <v>204:939</v>
          </cell>
          <cell r="E185">
            <v>42588.707337962966</v>
          </cell>
          <cell r="F185">
            <v>42588.708182870374</v>
          </cell>
          <cell r="G185">
            <v>1</v>
          </cell>
          <cell r="H185" t="str">
            <v>300:58909</v>
          </cell>
          <cell r="I185">
            <v>42588.733078703706</v>
          </cell>
          <cell r="J185">
            <v>0</v>
          </cell>
          <cell r="K185" t="str">
            <v>4029/4030</v>
          </cell>
          <cell r="L185" t="str">
            <v>KILLION</v>
          </cell>
          <cell r="M185">
            <v>2.4895833332266193E-2</v>
          </cell>
          <cell r="N185">
            <v>35.849999998463318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https://search-rtdc-monitor-bjffxe2xuh6vdkpspy63sjmuny.us-east-1.es.amazonaws.com/_plugin/kibana/#/discover/Steve-Slow-Train-Analysis-(2080s-and-2083s)?_g=(refreshInterval:(display:Off,section:0,value:0),time:(from:'2016-08-06 15:58:34-0600',mode:absolute,to:'2016-08-06 18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5" t="str">
            <v>N</v>
          </cell>
          <cell r="X185">
            <v>1</v>
          </cell>
          <cell r="Y185">
            <v>9.3899999999999997E-2</v>
          </cell>
          <cell r="Z185">
            <v>5.8909000000000002</v>
          </cell>
          <cell r="AA185">
            <v>5.7970000000000006</v>
          </cell>
          <cell r="AB185" t="e">
            <v>#N/A</v>
          </cell>
          <cell r="AC185" t="e">
            <v>#N/A</v>
          </cell>
          <cell r="AD185" t="str">
            <v>1823-06</v>
          </cell>
          <cell r="AE18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6">
          <cell r="A186" t="str">
            <v>1824-06</v>
          </cell>
          <cell r="B186">
            <v>4030</v>
          </cell>
          <cell r="C186" t="str">
            <v>DE.1.0.7.0</v>
          </cell>
          <cell r="D186" t="str">
            <v>300:58596</v>
          </cell>
          <cell r="E186">
            <v>42588.734120370369</v>
          </cell>
          <cell r="F186">
            <v>42588.734953703701</v>
          </cell>
          <cell r="G186">
            <v>1</v>
          </cell>
          <cell r="H186" t="str">
            <v>204:663</v>
          </cell>
          <cell r="I186">
            <v>42588.747453703705</v>
          </cell>
          <cell r="J186">
            <v>2</v>
          </cell>
          <cell r="K186" t="str">
            <v>4029/4030</v>
          </cell>
          <cell r="L186" t="str">
            <v>KILLION</v>
          </cell>
          <cell r="M186">
            <v>1.2500000004365575E-2</v>
          </cell>
          <cell r="N186">
            <v>18.000000006286427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6" t="str">
            <v>N</v>
          </cell>
          <cell r="X186">
            <v>1</v>
          </cell>
          <cell r="Y186">
            <v>5.8596000000000004</v>
          </cell>
          <cell r="Z186">
            <v>6.6299999999999998E-2</v>
          </cell>
          <cell r="AA186">
            <v>5.7933000000000003</v>
          </cell>
          <cell r="AB186" t="e">
            <v>#N/A</v>
          </cell>
          <cell r="AC186" t="e">
            <v>#N/A</v>
          </cell>
          <cell r="AD186" t="str">
            <v>1824-06</v>
          </cell>
          <cell r="AE186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7">
          <cell r="A187" t="str">
            <v>1825-06</v>
          </cell>
          <cell r="B187">
            <v>4029</v>
          </cell>
          <cell r="C187" t="str">
            <v>DE.1.0.7.0</v>
          </cell>
          <cell r="D187" t="str">
            <v>204:951</v>
          </cell>
          <cell r="E187">
            <v>42588.750138888892</v>
          </cell>
          <cell r="F187">
            <v>42588.751597222225</v>
          </cell>
          <cell r="G187">
            <v>2</v>
          </cell>
          <cell r="H187" t="str">
            <v>300:58911</v>
          </cell>
          <cell r="I187">
            <v>42588.775127314817</v>
          </cell>
          <cell r="J187">
            <v>1</v>
          </cell>
          <cell r="K187" t="str">
            <v>4029/4030</v>
          </cell>
          <cell r="L187" t="str">
            <v>KILLION</v>
          </cell>
          <cell r="M187">
            <v>2.3530092592409346E-2</v>
          </cell>
          <cell r="N187">
            <v>33.883333333069459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https://search-rtdc-monitor-bjffxe2xuh6vdkpspy63sjmuny.us-east-1.es.amazonaws.com/_plugin/kibana/#/discover/Steve-Slow-Train-Analysis-(2080s-and-2083s)?_g=(refreshInterval:(display:Off,section:0,value:0),time:(from:'2016-08-06 17:00:12-0600',mode:absolute,to:'2016-08-06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7" t="str">
            <v>N</v>
          </cell>
          <cell r="X187">
            <v>1</v>
          </cell>
          <cell r="Y187">
            <v>9.5100000000000004E-2</v>
          </cell>
          <cell r="Z187">
            <v>5.8910999999999998</v>
          </cell>
          <cell r="AA187">
            <v>5.7959999999999994</v>
          </cell>
          <cell r="AB187" t="e">
            <v>#N/A</v>
          </cell>
          <cell r="AC187" t="e">
            <v>#N/A</v>
          </cell>
          <cell r="AD187" t="str">
            <v>1825-06</v>
          </cell>
          <cell r="AE187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88">
          <cell r="A188" t="str">
            <v>1826-06</v>
          </cell>
          <cell r="B188">
            <v>4030</v>
          </cell>
          <cell r="C188" t="str">
            <v>DE.1.0.7.0</v>
          </cell>
          <cell r="D188" t="str">
            <v>300:58585</v>
          </cell>
          <cell r="E188">
            <v>42588.776469907411</v>
          </cell>
          <cell r="F188">
            <v>42588.777245370373</v>
          </cell>
          <cell r="G188">
            <v>1</v>
          </cell>
          <cell r="H188" t="str">
            <v>204:782</v>
          </cell>
          <cell r="I188">
            <v>42588.788738425923</v>
          </cell>
          <cell r="J188">
            <v>2</v>
          </cell>
          <cell r="K188" t="str">
            <v>4029/4030</v>
          </cell>
          <cell r="L188" t="str">
            <v>KILLION</v>
          </cell>
          <cell r="M188">
            <v>1.1493055550090503E-2</v>
          </cell>
          <cell r="N188">
            <v>16.549999992130324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88" t="str">
            <v>N</v>
          </cell>
          <cell r="X188">
            <v>1</v>
          </cell>
          <cell r="Y188">
            <v>5.8585000000000003</v>
          </cell>
          <cell r="Z188">
            <v>7.8200000000000006E-2</v>
          </cell>
          <cell r="AA188">
            <v>5.7803000000000004</v>
          </cell>
          <cell r="AB188" t="e">
            <v>#N/A</v>
          </cell>
          <cell r="AC188" t="e">
            <v>#N/A</v>
          </cell>
          <cell r="AD188" t="str">
            <v>1826-06</v>
          </cell>
          <cell r="AE188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89">
          <cell r="A189" t="str">
            <v>1827-06</v>
          </cell>
          <cell r="B189">
            <v>4029</v>
          </cell>
          <cell r="C189" t="str">
            <v>DE.1.0.7.0</v>
          </cell>
          <cell r="D189" t="str">
            <v>204:1074</v>
          </cell>
          <cell r="E189">
            <v>42588.790671296294</v>
          </cell>
          <cell r="F189">
            <v>42588.79142361111</v>
          </cell>
          <cell r="G189">
            <v>1</v>
          </cell>
          <cell r="H189" t="str">
            <v>300:58916</v>
          </cell>
          <cell r="I189">
            <v>42588.816157407404</v>
          </cell>
          <cell r="J189">
            <v>1</v>
          </cell>
          <cell r="K189" t="str">
            <v>4029/4030</v>
          </cell>
          <cell r="L189" t="str">
            <v>KILLION</v>
          </cell>
          <cell r="M189">
            <v>2.4733796293730848E-2</v>
          </cell>
          <cell r="N189">
            <v>35.61666666297242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https://search-rtdc-monitor-bjffxe2xuh6vdkpspy63sjmuny.us-east-1.es.amazonaws.com/_plugin/kibana/#/discover/Steve-Slow-Train-Analysis-(2080s-and-2083s)?_g=(refreshInterval:(display:Off,section:0,value:0),time:(from:'2016-08-06 17:58:34-0600',mode:absolute,to:'2016-08-06 20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89" t="str">
            <v>N</v>
          </cell>
          <cell r="X189">
            <v>1</v>
          </cell>
          <cell r="Y189">
            <v>0.1074</v>
          </cell>
          <cell r="Z189">
            <v>5.8916000000000004</v>
          </cell>
          <cell r="AA189">
            <v>5.7842000000000002</v>
          </cell>
          <cell r="AB189" t="e">
            <v>#N/A</v>
          </cell>
          <cell r="AC189" t="e">
            <v>#N/A</v>
          </cell>
          <cell r="AD189" t="str">
            <v>1827-06</v>
          </cell>
          <cell r="AE189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0">
          <cell r="A190" t="str">
            <v>1828-06</v>
          </cell>
          <cell r="B190">
            <v>4030</v>
          </cell>
          <cell r="C190" t="str">
            <v>DE.1.0.7.0</v>
          </cell>
          <cell r="D190" t="str">
            <v>300:58598</v>
          </cell>
          <cell r="E190">
            <v>42588.817395833335</v>
          </cell>
          <cell r="F190">
            <v>42588.818194444444</v>
          </cell>
          <cell r="G190">
            <v>1</v>
          </cell>
          <cell r="H190" t="str">
            <v>204:650</v>
          </cell>
          <cell r="I190">
            <v>42588.830601851849</v>
          </cell>
          <cell r="J190">
            <v>1</v>
          </cell>
          <cell r="K190" t="str">
            <v>4029/4030</v>
          </cell>
          <cell r="L190" t="str">
            <v>KILLION</v>
          </cell>
          <cell r="M190">
            <v>1.2407407404680271E-2</v>
          </cell>
          <cell r="N190">
            <v>17.86666666273959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https://search-rtdc-monitor-bjffxe2xuh6vdkpspy63sjmuny.us-east-1.es.amazonaws.com/_plugin/kibana/#/discover/Steve-Slow-Train-Analysis-(2080s-and-2083s)?_g=(refreshInterval:(display:Off,section:0,value:0),time:(from:'2016-08-06 18:37:03-0600',mode:absolute,to:'2016-08-06 20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0" t="str">
            <v>N</v>
          </cell>
          <cell r="X190">
            <v>1</v>
          </cell>
          <cell r="Y190">
            <v>5.8597999999999999</v>
          </cell>
          <cell r="Z190">
            <v>6.5000000000000002E-2</v>
          </cell>
          <cell r="AA190">
            <v>5.7947999999999995</v>
          </cell>
          <cell r="AB190" t="e">
            <v>#N/A</v>
          </cell>
          <cell r="AC190" t="e">
            <v>#N/A</v>
          </cell>
          <cell r="AD190" t="str">
            <v>1828-06</v>
          </cell>
          <cell r="AE190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1">
          <cell r="A191" t="str">
            <v>1829-06</v>
          </cell>
          <cell r="B191">
            <v>4029</v>
          </cell>
          <cell r="C191" t="str">
            <v>DE.1.0.7.0</v>
          </cell>
          <cell r="D191" t="str">
            <v>204:946</v>
          </cell>
          <cell r="E191">
            <v>42588.832766203705</v>
          </cell>
          <cell r="F191">
            <v>42588.83353009259</v>
          </cell>
          <cell r="G191">
            <v>1</v>
          </cell>
          <cell r="H191" t="str">
            <v>300:58912</v>
          </cell>
          <cell r="I191">
            <v>42588.858530092592</v>
          </cell>
          <cell r="J191">
            <v>1</v>
          </cell>
          <cell r="K191" t="str">
            <v>4029/4030</v>
          </cell>
          <cell r="L191" t="str">
            <v>KILLION</v>
          </cell>
          <cell r="M191">
            <v>2.5000000001455192E-2</v>
          </cell>
          <cell r="N191">
            <v>36.000000002095476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https://search-rtdc-monitor-bjffxe2xuh6vdkpspy63sjmuny.us-east-1.es.amazonaws.com/_plugin/kibana/#/discover/Steve-Slow-Train-Analysis-(2080s-and-2083s)?_g=(refreshInterval:(display:Off,section:0,value:0),time:(from:'2016-08-06 18:59:11-0600',mode:absolute,to:'2016-08-06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1" t="str">
            <v>N</v>
          </cell>
          <cell r="X191">
            <v>1</v>
          </cell>
          <cell r="Y191">
            <v>9.4600000000000004E-2</v>
          </cell>
          <cell r="Z191">
            <v>5.8912000000000004</v>
          </cell>
          <cell r="AA191">
            <v>5.7966000000000006</v>
          </cell>
          <cell r="AB191" t="e">
            <v>#N/A</v>
          </cell>
          <cell r="AC191" t="e">
            <v>#N/A</v>
          </cell>
          <cell r="AD191" t="str">
            <v>1829-06</v>
          </cell>
          <cell r="AE191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2">
          <cell r="A192" t="str">
            <v>1830-06</v>
          </cell>
          <cell r="B192">
            <v>4030</v>
          </cell>
          <cell r="C192" t="str">
            <v>DE.1.0.7.0</v>
          </cell>
          <cell r="D192" t="str">
            <v>300:58600</v>
          </cell>
          <cell r="E192">
            <v>42588.859675925924</v>
          </cell>
          <cell r="F192">
            <v>42588.860451388886</v>
          </cell>
          <cell r="G192">
            <v>1</v>
          </cell>
          <cell r="H192" t="str">
            <v>204:645</v>
          </cell>
          <cell r="I192">
            <v>42588.871747685182</v>
          </cell>
          <cell r="J192">
            <v>0</v>
          </cell>
          <cell r="K192" t="str">
            <v>4029/4030</v>
          </cell>
          <cell r="L192" t="str">
            <v>KILLION</v>
          </cell>
          <cell r="M192">
            <v>1.1296296295768116E-2</v>
          </cell>
          <cell r="N192">
            <v>16.266666665906087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https://search-rtdc-monitor-bjffxe2xuh6vdkpspy63sjmuny.us-east-1.es.amazonaws.com/_plugin/kibana/#/discover/Steve-Slow-Train-Analysis-(2080s-and-2083s)?_g=(refreshInterval:(display:Off,section:0,value:0),time:(from:'2016-08-06 19:37:56-0600',mode:absolute,to:'2016-08-06 21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2" t="str">
            <v>N</v>
          </cell>
          <cell r="X192">
            <v>1</v>
          </cell>
          <cell r="Y192">
            <v>5.86</v>
          </cell>
          <cell r="Z192">
            <v>6.4500000000000002E-2</v>
          </cell>
          <cell r="AA192">
            <v>5.7955000000000005</v>
          </cell>
          <cell r="AB192" t="e">
            <v>#N/A</v>
          </cell>
          <cell r="AC192" t="e">
            <v>#N/A</v>
          </cell>
          <cell r="AD192" t="str">
            <v>1830-06</v>
          </cell>
          <cell r="AE19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3">
          <cell r="A193" t="str">
            <v>1831-06</v>
          </cell>
          <cell r="B193">
            <v>4029</v>
          </cell>
          <cell r="C193" t="str">
            <v>DE.1.0.7.0</v>
          </cell>
          <cell r="D193" t="str">
            <v>204:934</v>
          </cell>
          <cell r="E193">
            <v>42588.873425925929</v>
          </cell>
          <cell r="F193">
            <v>42588.874328703707</v>
          </cell>
          <cell r="G193">
            <v>1</v>
          </cell>
          <cell r="H193" t="str">
            <v>300:58909</v>
          </cell>
          <cell r="I193">
            <v>42588.899953703702</v>
          </cell>
          <cell r="J193">
            <v>0</v>
          </cell>
          <cell r="K193" t="str">
            <v>4029/4030</v>
          </cell>
          <cell r="L193" t="str">
            <v>KILLION</v>
          </cell>
          <cell r="M193">
            <v>2.5624999994761311E-2</v>
          </cell>
          <cell r="N193">
            <v>36.899999992456287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https://search-rtdc-monitor-bjffxe2xuh6vdkpspy63sjmuny.us-east-1.es.amazonaws.com/_plugin/kibana/#/discover/Steve-Slow-Train-Analysis-(2080s-and-2083s)?_g=(refreshInterval:(display:Off,section:0,value:0),time:(from:'2016-08-06 19:57:44-0600',mode:absolute,to:'2016-08-06 22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3" t="str">
            <v>N</v>
          </cell>
          <cell r="X193">
            <v>1</v>
          </cell>
          <cell r="Y193">
            <v>9.3399999999999997E-2</v>
          </cell>
          <cell r="Z193">
            <v>5.8909000000000002</v>
          </cell>
          <cell r="AA193">
            <v>5.7975000000000003</v>
          </cell>
          <cell r="AB193" t="e">
            <v>#N/A</v>
          </cell>
          <cell r="AC193" t="e">
            <v>#N/A</v>
          </cell>
          <cell r="AD193" t="str">
            <v>1831-06</v>
          </cell>
          <cell r="AE193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4">
          <cell r="A194" t="str">
            <v>1832-06</v>
          </cell>
          <cell r="B194">
            <v>4030</v>
          </cell>
          <cell r="C194" t="str">
            <v>DE.1.0.7.0</v>
          </cell>
          <cell r="D194" t="str">
            <v>300:58589</v>
          </cell>
          <cell r="E194">
            <v>42588.901099537034</v>
          </cell>
          <cell r="F194">
            <v>42588.901932870373</v>
          </cell>
          <cell r="G194">
            <v>1</v>
          </cell>
          <cell r="H194" t="str">
            <v>204:761</v>
          </cell>
          <cell r="I194">
            <v>42588.912881944445</v>
          </cell>
          <cell r="J194">
            <v>0</v>
          </cell>
          <cell r="K194" t="str">
            <v>4029/4030</v>
          </cell>
          <cell r="L194" t="str">
            <v>KILLION</v>
          </cell>
          <cell r="M194">
            <v>1.0949074072414078E-2</v>
          </cell>
          <cell r="N194">
            <v>15.766666664276272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https://search-rtdc-monitor-bjffxe2xuh6vdkpspy63sjmuny.us-east-1.es.amazonaws.com/_plugin/kibana/#/discover/Steve-Slow-Train-Analysis-(2080s-and-2083s)?_g=(refreshInterval:(display:Off,section:0,value:0),time:(from:'2016-08-06 20:37:35-0600',mode:absolute,to:'2016-08-06 22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94" t="str">
            <v>N</v>
          </cell>
          <cell r="X194">
            <v>1</v>
          </cell>
          <cell r="Y194">
            <v>5.8589000000000002</v>
          </cell>
          <cell r="Z194">
            <v>7.6100000000000001E-2</v>
          </cell>
          <cell r="AA194">
            <v>5.7827999999999999</v>
          </cell>
          <cell r="AB194" t="e">
            <v>#N/A</v>
          </cell>
          <cell r="AC194" t="e">
            <v>#N/A</v>
          </cell>
          <cell r="AD194" t="str">
            <v>1832-06</v>
          </cell>
          <cell r="AE194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195">
          <cell r="A195" t="str">
            <v>1833-06</v>
          </cell>
          <cell r="B195">
            <v>4029</v>
          </cell>
          <cell r="C195" t="str">
            <v>DE.1.0.7.0</v>
          </cell>
          <cell r="D195" t="str">
            <v>204:1042</v>
          </cell>
          <cell r="E195">
            <v>42588.91511574074</v>
          </cell>
          <cell r="F195">
            <v>42588.915891203702</v>
          </cell>
          <cell r="G195">
            <v>1</v>
          </cell>
          <cell r="H195" t="str">
            <v>300:58911</v>
          </cell>
          <cell r="I195">
            <v>42588.941689814812</v>
          </cell>
          <cell r="J195">
            <v>0</v>
          </cell>
          <cell r="K195" t="str">
            <v>4029/4030</v>
          </cell>
          <cell r="L195" t="str">
            <v>KILLION</v>
          </cell>
          <cell r="M195">
            <v>2.5798611110076308E-2</v>
          </cell>
          <cell r="N195">
            <v>37.149999998509884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https://search-rtdc-monitor-bjffxe2xuh6vdkpspy63sjmuny.us-east-1.es.amazonaws.com/_plugin/kibana/#/discover/Steve-Slow-Train-Analysis-(2080s-and-2083s)?_g=(refreshInterval:(display:Off,section:0,value:0),time:(from:'2016-08-06 20:57:46-0600',mode:absolute,to:'2016-08-06 23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5" t="str">
            <v>N</v>
          </cell>
          <cell r="X195">
            <v>1</v>
          </cell>
          <cell r="Y195">
            <v>0.1042</v>
          </cell>
          <cell r="Z195">
            <v>5.8910999999999998</v>
          </cell>
          <cell r="AA195">
            <v>5.7869000000000002</v>
          </cell>
          <cell r="AB195" t="e">
            <v>#N/A</v>
          </cell>
          <cell r="AC195" t="e">
            <v>#N/A</v>
          </cell>
          <cell r="AD195" t="str">
            <v>1833-06</v>
          </cell>
          <cell r="AE195" t="str">
    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    </cell>
        </row>
        <row r="196">
          <cell r="A196" t="str">
            <v>303-06</v>
          </cell>
          <cell r="B196">
            <v>4007</v>
          </cell>
          <cell r="C196" t="str">
            <v>DE.1.0.7.0</v>
          </cell>
          <cell r="D196" t="str">
            <v>204:1199</v>
          </cell>
          <cell r="E196">
            <v>42588.748773148145</v>
          </cell>
          <cell r="F196">
            <v>42588.750150462962</v>
          </cell>
          <cell r="G196">
            <v>1</v>
          </cell>
          <cell r="H196" t="str">
            <v>300:23306</v>
          </cell>
          <cell r="I196">
            <v>42588.763449074075</v>
          </cell>
          <cell r="J196">
            <v>0</v>
          </cell>
          <cell r="K196" t="str">
            <v>4007/4008</v>
          </cell>
          <cell r="L196" t="str">
            <v>MAYBERRY</v>
          </cell>
          <cell r="M196">
            <v>1.3298611112986691E-2</v>
          </cell>
          <cell r="N196">
            <v>19.150000002700835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https://search-rtdc-monitor-bjffxe2xuh6vdkpspy63sjmuny.us-east-1.es.amazonaws.com/_plugin/kibana/#/discover/Steve-Slow-Train-Analysis-(2080s-and-2083s)?_g=(refreshInterval:(display:Off,section:0,value:0),time:(from:'2016-08-06 16:58:14-0600',mode:absolute,to:'2016-08-06 19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6" t="str">
            <v>Y</v>
          </cell>
          <cell r="X196">
            <v>-1530</v>
          </cell>
          <cell r="Y196">
            <v>0.11990000000000001</v>
          </cell>
          <cell r="Z196">
            <v>2.3306</v>
          </cell>
          <cell r="AA196">
            <v>2.2107000000000001</v>
          </cell>
          <cell r="AB196" t="e">
            <v>#N/A</v>
          </cell>
          <cell r="AC196" t="e">
            <v>#N/A</v>
          </cell>
          <cell r="AD196" t="str">
            <v>0303-06</v>
          </cell>
          <cell r="AE196" t="str">
            <v>aws s3 cp s3://rtdc.mdm.uploadarchive/RTDC4007/2016-08-06/ "%USERPROFILE%\AppData\Local\Temp\OnboardLogs"\RTDC4007\2016-08-06 --recursive &amp; "%USERPROFILE%\Documents\GitHub\mrs-test-scripts\Headless Mode &amp; Sideloading\WalkAndUnGZ.bat" "%USERPROFILE%\AppData\Local\Temp\OnboardLogs"\RTDC4007\2016-08-06 &amp; 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</v>
          </cell>
        </row>
        <row r="197">
          <cell r="A197" t="str">
            <v>308-06</v>
          </cell>
          <cell r="B197">
            <v>4025</v>
          </cell>
          <cell r="C197" t="str">
            <v>DE.1.0.7.0</v>
          </cell>
          <cell r="D197" t="str">
            <v>204:466</v>
          </cell>
          <cell r="E197">
            <v>42588.790648148148</v>
          </cell>
          <cell r="F197">
            <v>42588.791747685187</v>
          </cell>
          <cell r="G197">
            <v>1</v>
          </cell>
          <cell r="H197" t="str">
            <v>300:23302</v>
          </cell>
          <cell r="I197">
            <v>42588.799247685187</v>
          </cell>
          <cell r="J197">
            <v>0</v>
          </cell>
          <cell r="K197" t="str">
            <v>4025/4026</v>
          </cell>
          <cell r="L197" t="str">
            <v>MOSES</v>
          </cell>
          <cell r="M197">
            <v>7.4999999997089617E-3</v>
          </cell>
          <cell r="N197">
            <v>10.799999999580905</v>
          </cell>
          <cell r="S197">
            <v>0</v>
          </cell>
          <cell r="T197" t="str">
            <v>Southbound</v>
          </cell>
          <cell r="U197">
            <v>0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https://search-rtdc-monitor-bjffxe2xuh6vdkpspy63sjmuny.us-east-1.es.amazonaws.com/_plugin/kibana/#/discover/Steve-Slow-Train-Analysis-(2080s-and-2083s)?_g=(refreshInterval:(display:Off,section:0,value:0),time:(from:'2016-08-06 17:58:32-0600',mode:absolute,to:'2016-08-06 20:10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7" t="str">
            <v>Y</v>
          </cell>
          <cell r="X197">
            <v>5</v>
          </cell>
          <cell r="Y197">
            <v>4.6600000000000003E-2</v>
          </cell>
          <cell r="Z197">
            <v>2.3302</v>
          </cell>
          <cell r="AA197">
            <v>2.2835999999999999</v>
          </cell>
          <cell r="AB197" t="e">
            <v>#N/A</v>
          </cell>
          <cell r="AC197" t="e">
            <v>#N/A</v>
          </cell>
          <cell r="AD197" t="str">
            <v>0308-06</v>
          </cell>
          <cell r="AE197" t="str">
    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    </cell>
        </row>
        <row r="198">
          <cell r="A198" t="str">
            <v>309-06</v>
          </cell>
          <cell r="B198">
            <v>4009</v>
          </cell>
          <cell r="C198" t="str">
            <v>DE.1.0.7.0</v>
          </cell>
          <cell r="D198" t="str">
            <v>204:447</v>
          </cell>
          <cell r="E198">
            <v>42589.048807870371</v>
          </cell>
          <cell r="F198">
            <v>42589.049803240741</v>
          </cell>
          <cell r="G198">
            <v>1</v>
          </cell>
          <cell r="H198" t="str">
            <v>300:23301</v>
          </cell>
          <cell r="I198">
            <v>42589.056562500002</v>
          </cell>
          <cell r="J198">
            <v>0</v>
          </cell>
          <cell r="K198" t="str">
            <v>4009/4010</v>
          </cell>
          <cell r="L198" t="str">
            <v>NEWELL</v>
          </cell>
          <cell r="M198">
            <v>6.7592592604341917E-3</v>
          </cell>
          <cell r="N198">
            <v>9.733333335025236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https://search-rtdc-monitor-bjffxe2xuh6vdkpspy63sjmuny.us-east-1.es.amazonaws.com/_plugin/kibana/#/discover/Steve-Slow-Train-Analysis-(2080s-and-2083s)?_g=(refreshInterval:(display:Off,section:0,value:0),time:(from:'2016-08-07 00:10:17-0600',mode:absolute,to:'2016-08-07 02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98" t="str">
            <v>Y</v>
          </cell>
          <cell r="X198">
            <v>1</v>
          </cell>
          <cell r="Y198">
            <v>4.4699999999999997E-2</v>
          </cell>
          <cell r="Z198">
            <v>2.3300999999999998</v>
          </cell>
          <cell r="AA198">
            <v>2.2853999999999997</v>
          </cell>
          <cell r="AB198" t="e">
            <v>#N/A</v>
          </cell>
          <cell r="AC198" t="e">
            <v>#N/A</v>
          </cell>
          <cell r="AD198" t="str">
            <v>0309-06</v>
          </cell>
          <cell r="AE198" t="str">
            <v>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 &amp; aws s3 cp s3://rtdc.mdm.uploadarchive/RTDC4009/2016-08-08/ "%USERPROFILE%\AppData\Local\Temp\OnboardLogs"\RTDC4009\2016-08-08 --recursive &amp; "%USERPROFILE%\Documents\GitHub\mrs-test-scripts\Headless Mode &amp; Sideloading\WalkAndUnGZ.bat" "%USERPROFILE%\AppData\Local\Temp\OnboardLogs"\RTDC4009\2016-08-08</v>
          </cell>
        </row>
        <row r="199">
          <cell r="A199" t="str">
            <v>311-06</v>
          </cell>
          <cell r="B199">
            <v>4014</v>
          </cell>
          <cell r="C199" t="str">
            <v>DE.1.0.7.0</v>
          </cell>
          <cell r="D199" t="str">
            <v>204:458</v>
          </cell>
          <cell r="E199">
            <v>42589.070520833331</v>
          </cell>
          <cell r="F199">
            <v>42589.071851851855</v>
          </cell>
          <cell r="G199">
            <v>1</v>
          </cell>
          <cell r="H199" t="str">
            <v>300:23304</v>
          </cell>
          <cell r="I199">
            <v>42589.080972222226</v>
          </cell>
          <cell r="J199">
            <v>0</v>
          </cell>
          <cell r="K199" t="str">
            <v>4013/4014</v>
          </cell>
          <cell r="L199" t="str">
            <v>CHANDLER</v>
          </cell>
          <cell r="M199">
            <v>9.1203703705104999E-3</v>
          </cell>
          <cell r="N199">
            <v>13.13333333353512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https://search-rtdc-monitor-bjffxe2xuh6vdkpspy63sjmuny.us-east-1.es.amazonaws.com/_plugin/kibana/#/discover/Steve-Slow-Train-Analysis-(2080s-and-2083s)?_g=(refreshInterval:(display:Off,section:0,value:0),time:(from:'2016-08-07 00:41:33-0600',mode:absolute,to:'2016-08-07 02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9" t="str">
            <v>Y</v>
          </cell>
          <cell r="X199">
            <v>2</v>
          </cell>
          <cell r="Y199">
            <v>4.58E-2</v>
          </cell>
          <cell r="Z199">
            <v>2.3304</v>
          </cell>
          <cell r="AA199">
            <v>2.2846000000000002</v>
          </cell>
          <cell r="AB199" t="e">
            <v>#N/A</v>
          </cell>
          <cell r="AC199" t="e">
            <v>#N/A</v>
          </cell>
          <cell r="AD199" t="str">
            <v>0311-06</v>
          </cell>
          <cell r="AE199" t="str">
    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    </cell>
        </row>
        <row r="200">
          <cell r="A200" t="str">
            <v>313-05</v>
          </cell>
          <cell r="B200">
            <v>4038</v>
          </cell>
          <cell r="C200" t="str">
            <v>DE.1.0.7.0</v>
          </cell>
          <cell r="D200" t="str">
            <v>204:446</v>
          </cell>
          <cell r="E200">
            <v>42588.090729166666</v>
          </cell>
          <cell r="F200">
            <v>42588.091863425929</v>
          </cell>
          <cell r="G200">
            <v>1</v>
          </cell>
          <cell r="H200" t="str">
            <v>300:23306</v>
          </cell>
          <cell r="I200">
            <v>42588.103518518517</v>
          </cell>
          <cell r="J200">
            <v>0</v>
          </cell>
          <cell r="K200" t="str">
            <v>4037/4038</v>
          </cell>
          <cell r="L200" t="str">
            <v>ROBINSON</v>
          </cell>
          <cell r="M200">
            <v>1.1655092588625848E-2</v>
          </cell>
          <cell r="N200">
            <v>16.783333327621222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https://search-rtdc-monitor-bjffxe2xuh6vdkpspy63sjmuny.us-east-1.es.amazonaws.com/_plugin/kibana/#/discover/Steve-Slow-Train-Analysis-(2080s-and-2083s)?_g=(refreshInterval:(display:Off,section:0,value:0),time:(from:'2016-08-06 01:10:39-0600',mode:absolute,to:'2016-08-06 03:29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0" t="str">
            <v>Y</v>
          </cell>
          <cell r="X200">
            <v>2</v>
          </cell>
          <cell r="Y200">
            <v>4.4600000000000001E-2</v>
          </cell>
          <cell r="Z200">
            <v>2.3306</v>
          </cell>
          <cell r="AA200">
            <v>2.286</v>
          </cell>
          <cell r="AB200" t="e">
            <v>#N/A</v>
          </cell>
          <cell r="AC200" t="e">
            <v>#N/A</v>
          </cell>
          <cell r="AD200" t="str">
            <v>0313-05</v>
          </cell>
          <cell r="AE200" t="str">
            <v>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 &amp; 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</v>
          </cell>
        </row>
        <row r="201">
          <cell r="A201" t="str">
            <v>315-06</v>
          </cell>
          <cell r="B201">
            <v>4011</v>
          </cell>
          <cell r="C201" t="str">
            <v>DE.1.0.7.0</v>
          </cell>
          <cell r="D201" t="str">
            <v>204:457</v>
          </cell>
          <cell r="E201">
            <v>42589.110254629632</v>
          </cell>
          <cell r="F201">
            <v>42589.110925925925</v>
          </cell>
          <cell r="G201">
            <v>0</v>
          </cell>
          <cell r="H201" t="str">
            <v>300:23121</v>
          </cell>
          <cell r="I201">
            <v>42589.117465277777</v>
          </cell>
          <cell r="J201">
            <v>0</v>
          </cell>
          <cell r="K201" t="str">
            <v>4011/4012</v>
          </cell>
          <cell r="L201" t="str">
            <v>GOLIGHTLY</v>
          </cell>
          <cell r="M201">
            <v>6.5393518525524996E-3</v>
          </cell>
          <cell r="N201">
            <v>9.4166666676755995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01" t="str">
            <v>Y</v>
          </cell>
          <cell r="X201">
            <v>2</v>
          </cell>
          <cell r="Y201">
            <v>4.5699999999999998E-2</v>
          </cell>
          <cell r="Z201">
            <v>2.3121</v>
          </cell>
          <cell r="AA201">
            <v>2.2664</v>
          </cell>
          <cell r="AB201" t="e">
            <v>#N/A</v>
          </cell>
          <cell r="AC201" t="e">
            <v>#N/A</v>
          </cell>
          <cell r="AD201" t="str">
            <v>0315-06</v>
          </cell>
          <cell r="AE201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202">
          <cell r="A202" t="str">
            <v>1901-06</v>
          </cell>
          <cell r="B202">
            <v>4030</v>
          </cell>
          <cell r="C202" t="str">
            <v>DE.1.0.7.0</v>
          </cell>
          <cell r="D202" t="str">
            <v>300:58640</v>
          </cell>
          <cell r="E202">
            <v>42588.231678240743</v>
          </cell>
          <cell r="F202">
            <v>42588.232708333337</v>
          </cell>
          <cell r="G202">
            <v>1</v>
          </cell>
          <cell r="H202" t="str">
            <v>204:899</v>
          </cell>
          <cell r="I202">
            <v>42588.24722222222</v>
          </cell>
          <cell r="J202">
            <v>0</v>
          </cell>
          <cell r="K202" t="str">
            <v>4029/4030</v>
          </cell>
          <cell r="L202" t="str">
            <v>YORK</v>
          </cell>
          <cell r="M202">
            <v>1.4513888883811887E-2</v>
          </cell>
          <cell r="N202">
            <v>20.899999992689118</v>
          </cell>
          <cell r="S202">
            <v>0</v>
          </cell>
          <cell r="T202" t="str">
            <v>NorthBound</v>
          </cell>
          <cell r="U202">
            <v>0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https://search-rtdc-monitor-bjffxe2xuh6vdkpspy63sjmuny.us-east-1.es.amazonaws.com/_plugin/kibana/#/discover/Steve-Slow-Train-Analysis-(2080s-and-2083s)?_g=(refreshInterval:(display:Off,section:0,value:0),time:(from:'2016-08-06 04:33:37-0600',mode:absolute,to:'2016-08-06 06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02" t="str">
            <v>N</v>
          </cell>
          <cell r="X202">
            <v>1586</v>
          </cell>
          <cell r="Y202">
            <v>5.8639999999999999</v>
          </cell>
          <cell r="Z202">
            <v>8.9899999999999994E-2</v>
          </cell>
          <cell r="AA202">
            <v>5.7740999999999998</v>
          </cell>
          <cell r="AB202" t="e">
            <v>#N/A</v>
          </cell>
          <cell r="AC202" t="e">
            <v>#N/A</v>
          </cell>
          <cell r="AD202" t="str">
            <v>1901-06</v>
          </cell>
          <cell r="AE202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  <row r="203">
          <cell r="A203" t="str">
            <v>1902-06</v>
          </cell>
          <cell r="B203">
            <v>4030</v>
          </cell>
          <cell r="C203" t="str">
            <v>DE.1.0.7.0</v>
          </cell>
          <cell r="D203" t="str">
            <v>300:58589</v>
          </cell>
          <cell r="E203">
            <v>42588.942800925928</v>
          </cell>
          <cell r="F203">
            <v>42588.943564814814</v>
          </cell>
          <cell r="G203">
            <v>1</v>
          </cell>
          <cell r="H203" t="str">
            <v>300:21551</v>
          </cell>
          <cell r="I203">
            <v>42588.950868055559</v>
          </cell>
          <cell r="J203">
            <v>0</v>
          </cell>
          <cell r="K203" t="str">
            <v>4029/4030</v>
          </cell>
          <cell r="L203" t="str">
            <v>KILLION</v>
          </cell>
          <cell r="M203">
            <v>7.3032407453865744E-3</v>
          </cell>
          <cell r="N203">
            <v>10.516666673356667</v>
          </cell>
          <cell r="S203">
            <v>0</v>
          </cell>
          <cell r="T203" t="str">
            <v>Southbound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https://search-rtdc-monitor-bjffxe2xuh6vdkpspy63sjmuny.us-east-1.es.amazonaws.com/_plugin/kibana/#/discover/Steve-Slow-Train-Analysis-(2080s-and-2083s)?_g=(refreshInterval:(display:Off,section:0,value:0),time:(from:'2016-08-06 21:37:38-0600',mode:absolute,to:'2016-08-06 23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03" t="str">
            <v>Y</v>
          </cell>
          <cell r="X203">
            <v>1</v>
          </cell>
          <cell r="Y203">
            <v>5.8589000000000002</v>
          </cell>
          <cell r="Z203">
            <v>2.1551</v>
          </cell>
          <cell r="AA203">
            <v>3.7038000000000002</v>
          </cell>
          <cell r="AB203" t="e">
            <v>#N/A</v>
          </cell>
          <cell r="AC203" t="e">
            <v>#N/A</v>
          </cell>
          <cell r="AD203" t="str">
            <v>1902-06</v>
          </cell>
          <cell r="AE203" t="str">
    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    </cell>
        </row>
      </sheetData>
      <sheetData sheetId="1" refreshError="1"/>
      <sheetData sheetId="2" refreshError="1"/>
      <sheetData sheetId="3">
        <row r="1">
          <cell r="C1" t="str">
            <v>309-05</v>
          </cell>
          <cell r="D1">
            <v>2090000</v>
          </cell>
          <cell r="E1" t="str">
            <v>HAITHCOX</v>
          </cell>
        </row>
        <row r="2">
          <cell r="C2" t="str">
            <v>200-06</v>
          </cell>
          <cell r="D2">
            <v>950000</v>
          </cell>
          <cell r="E2" t="str">
            <v>WEBSTER</v>
          </cell>
        </row>
        <row r="3">
          <cell r="C3" t="str">
            <v>217-06</v>
          </cell>
          <cell r="D3">
            <v>1800000</v>
          </cell>
          <cell r="E3" t="str">
            <v>CHANDLER</v>
          </cell>
        </row>
        <row r="4">
          <cell r="C4" t="str">
            <v>1833-06</v>
          </cell>
          <cell r="D4">
            <v>2030000</v>
          </cell>
          <cell r="E4" t="str">
            <v>KILLION</v>
          </cell>
        </row>
        <row r="5">
          <cell r="C5" t="str">
            <v>196-06</v>
          </cell>
          <cell r="D5">
            <v>1780000</v>
          </cell>
          <cell r="E5" t="str">
            <v>DE LA ROSA</v>
          </cell>
        </row>
        <row r="6">
          <cell r="C6" t="str">
            <v>154-06</v>
          </cell>
          <cell r="D6">
            <v>1100000</v>
          </cell>
          <cell r="E6" t="str">
            <v>GEBRETEKLE</v>
          </cell>
        </row>
        <row r="7">
          <cell r="C7" t="str">
            <v>1813-06</v>
          </cell>
          <cell r="D7">
            <v>1830000</v>
          </cell>
          <cell r="E7" t="str">
            <v>YORK</v>
          </cell>
        </row>
        <row r="8">
          <cell r="C8" t="str">
            <v>1817-06</v>
          </cell>
          <cell r="D8">
            <v>2030000</v>
          </cell>
          <cell r="E8" t="str">
            <v>KILLION</v>
          </cell>
        </row>
        <row r="9">
          <cell r="C9" t="str">
            <v>230-06</v>
          </cell>
          <cell r="D9">
            <v>1780000</v>
          </cell>
          <cell r="E9" t="str">
            <v>DE LA ROSA</v>
          </cell>
        </row>
        <row r="10">
          <cell r="C10" t="str">
            <v>232-06</v>
          </cell>
          <cell r="D10">
            <v>1810000</v>
          </cell>
          <cell r="E10" t="str">
            <v>NEWELL</v>
          </cell>
        </row>
        <row r="11">
          <cell r="C11" t="str">
            <v>177-06</v>
          </cell>
          <cell r="D11">
            <v>2040000</v>
          </cell>
          <cell r="E11" t="str">
            <v>MOSES</v>
          </cell>
        </row>
        <row r="12">
          <cell r="C12" t="str">
            <v>235-06</v>
          </cell>
          <cell r="D12">
            <v>2000000</v>
          </cell>
          <cell r="E12" t="str">
            <v>STAMBAUGH</v>
          </cell>
        </row>
        <row r="13">
          <cell r="C13" t="str">
            <v>164-06</v>
          </cell>
          <cell r="D13">
            <v>2040000</v>
          </cell>
          <cell r="E13" t="str">
            <v>MOSES</v>
          </cell>
        </row>
        <row r="14">
          <cell r="C14" t="str">
            <v>150-06</v>
          </cell>
          <cell r="D14">
            <v>1990000</v>
          </cell>
          <cell r="E14" t="str">
            <v>DAVIS</v>
          </cell>
        </row>
        <row r="15">
          <cell r="C15" t="str">
            <v>135-06</v>
          </cell>
          <cell r="D15">
            <v>1990000</v>
          </cell>
          <cell r="E15" t="str">
            <v>DAVIS</v>
          </cell>
        </row>
        <row r="16">
          <cell r="C16" t="str">
            <v>156-06</v>
          </cell>
          <cell r="D16">
            <v>1520000</v>
          </cell>
          <cell r="E16" t="str">
            <v>MAYBERRY</v>
          </cell>
        </row>
        <row r="17">
          <cell r="C17" t="str">
            <v>124-06</v>
          </cell>
          <cell r="D17">
            <v>1740000</v>
          </cell>
          <cell r="E17" t="str">
            <v>STORY</v>
          </cell>
        </row>
        <row r="18">
          <cell r="C18" t="str">
            <v>1812-06</v>
          </cell>
          <cell r="D18">
            <v>1830000</v>
          </cell>
          <cell r="E18" t="str">
            <v>YORK</v>
          </cell>
        </row>
        <row r="19">
          <cell r="C19" t="str">
            <v>120-06</v>
          </cell>
          <cell r="D19">
            <v>1260000</v>
          </cell>
          <cell r="E19" t="str">
            <v>ACKERMAN</v>
          </cell>
        </row>
        <row r="20">
          <cell r="C20" t="str">
            <v>162-06</v>
          </cell>
          <cell r="D20">
            <v>1540000</v>
          </cell>
          <cell r="E20" t="str">
            <v>HELVIE</v>
          </cell>
        </row>
        <row r="21">
          <cell r="C21" t="str">
            <v>123-06</v>
          </cell>
          <cell r="D21">
            <v>1740000</v>
          </cell>
          <cell r="E21" t="str">
            <v>STORY</v>
          </cell>
        </row>
        <row r="22">
          <cell r="C22" t="str">
            <v>194-06</v>
          </cell>
          <cell r="D22">
            <v>2020000</v>
          </cell>
          <cell r="E22" t="str">
            <v>SHOOK</v>
          </cell>
        </row>
        <row r="23">
          <cell r="C23" t="str">
            <v>119-06</v>
          </cell>
          <cell r="D23">
            <v>1260000</v>
          </cell>
          <cell r="E23" t="str">
            <v>ACKERMAN</v>
          </cell>
        </row>
        <row r="24">
          <cell r="C24" t="str">
            <v>225-06</v>
          </cell>
          <cell r="D24">
            <v>1800000</v>
          </cell>
          <cell r="E24" t="str">
            <v>CHANDLER</v>
          </cell>
        </row>
        <row r="25">
          <cell r="C25" t="str">
            <v>122-06</v>
          </cell>
          <cell r="D25">
            <v>1990000</v>
          </cell>
          <cell r="E25" t="str">
            <v>DAVIS</v>
          </cell>
        </row>
        <row r="26">
          <cell r="C26" t="str">
            <v>226-06</v>
          </cell>
          <cell r="D26">
            <v>1800000</v>
          </cell>
          <cell r="E26" t="str">
            <v>CHANDLER</v>
          </cell>
        </row>
        <row r="27">
          <cell r="C27" t="str">
            <v>1803-06</v>
          </cell>
          <cell r="D27">
            <v>1830000</v>
          </cell>
          <cell r="E27" t="str">
            <v>YORK</v>
          </cell>
        </row>
        <row r="28">
          <cell r="C28" t="str">
            <v>235-06</v>
          </cell>
          <cell r="D28">
            <v>2000000</v>
          </cell>
          <cell r="E28" t="str">
            <v>STAMBAUGH</v>
          </cell>
        </row>
        <row r="29">
          <cell r="C29" t="str">
            <v>106-06</v>
          </cell>
          <cell r="D29">
            <v>1260000</v>
          </cell>
          <cell r="E29" t="str">
            <v>ACKERMAN</v>
          </cell>
        </row>
        <row r="30">
          <cell r="C30" t="str">
            <v>242-06</v>
          </cell>
          <cell r="D30">
            <v>1800000</v>
          </cell>
          <cell r="E30" t="str">
            <v>CHANDLER</v>
          </cell>
        </row>
        <row r="31">
          <cell r="C31" t="str">
            <v>103-06</v>
          </cell>
          <cell r="D31">
            <v>1360000</v>
          </cell>
          <cell r="E31" t="str">
            <v>SANTIZO</v>
          </cell>
        </row>
        <row r="32">
          <cell r="C32" t="str">
            <v>128-06</v>
          </cell>
          <cell r="D32">
            <v>2010000</v>
          </cell>
          <cell r="E32" t="str">
            <v>MAELZER</v>
          </cell>
        </row>
        <row r="33">
          <cell r="C33" t="str">
            <v>101-06</v>
          </cell>
          <cell r="D33">
            <v>2010000</v>
          </cell>
          <cell r="E33" t="str">
            <v>MAELZER</v>
          </cell>
        </row>
        <row r="34">
          <cell r="C34" t="str">
            <v>137-06</v>
          </cell>
          <cell r="D34">
            <v>1740000</v>
          </cell>
          <cell r="E34" t="str">
            <v>STORY</v>
          </cell>
        </row>
        <row r="35">
          <cell r="C35" t="str">
            <v>315-05</v>
          </cell>
          <cell r="D35">
            <v>1300000</v>
          </cell>
          <cell r="E35" t="str">
            <v>LEVIN</v>
          </cell>
        </row>
        <row r="36">
          <cell r="C36" t="str">
            <v>141-06</v>
          </cell>
          <cell r="D36">
            <v>2010000</v>
          </cell>
          <cell r="E36" t="str">
            <v>MAELZER</v>
          </cell>
        </row>
        <row r="37">
          <cell r="C37" t="str">
            <v>311-05</v>
          </cell>
          <cell r="D37">
            <v>1800000</v>
          </cell>
          <cell r="E37" t="str">
            <v>CHANDLER</v>
          </cell>
        </row>
        <row r="38">
          <cell r="C38" t="str">
            <v>161-06</v>
          </cell>
          <cell r="D38">
            <v>1540000</v>
          </cell>
          <cell r="E38" t="str">
            <v>HELVIE</v>
          </cell>
        </row>
        <row r="39">
          <cell r="C39" t="str">
            <v>243-05</v>
          </cell>
          <cell r="D39">
            <v>2140000</v>
          </cell>
          <cell r="E39" t="str">
            <v>ROBINSON</v>
          </cell>
        </row>
        <row r="40">
          <cell r="C40" t="str">
            <v>201-06</v>
          </cell>
          <cell r="D40">
            <v>880000</v>
          </cell>
          <cell r="E40" t="str">
            <v>STEWART</v>
          </cell>
        </row>
        <row r="41">
          <cell r="C41" t="str">
            <v>238-06</v>
          </cell>
          <cell r="D41">
            <v>1410000</v>
          </cell>
          <cell r="E41" t="str">
            <v>GOLIGHTLY</v>
          </cell>
        </row>
        <row r="42">
          <cell r="C42" t="str">
            <v>203-06</v>
          </cell>
          <cell r="D42">
            <v>1540000</v>
          </cell>
          <cell r="E42" t="str">
            <v>HELVIE</v>
          </cell>
        </row>
        <row r="43">
          <cell r="C43" t="str">
            <v>199-06</v>
          </cell>
          <cell r="D43">
            <v>950000</v>
          </cell>
          <cell r="E43" t="str">
            <v>WEBSTER</v>
          </cell>
        </row>
        <row r="44">
          <cell r="C44" t="str">
            <v>246-06</v>
          </cell>
          <cell r="D44">
            <v>1410000</v>
          </cell>
          <cell r="E44" t="str">
            <v>GOLIGHTLY</v>
          </cell>
        </row>
        <row r="45">
          <cell r="C45" t="str">
            <v>189-06</v>
          </cell>
          <cell r="D45">
            <v>1540000</v>
          </cell>
          <cell r="E45" t="str">
            <v>HELVIE</v>
          </cell>
        </row>
        <row r="46">
          <cell r="C46" t="str">
            <v>101-07</v>
          </cell>
          <cell r="D46">
            <v>1740000</v>
          </cell>
          <cell r="E46" t="str">
            <v>STORY</v>
          </cell>
        </row>
        <row r="47">
          <cell r="C47" t="str">
            <v>1816-06</v>
          </cell>
          <cell r="D47">
            <v>1830000</v>
          </cell>
          <cell r="E47" t="str">
            <v>YORK</v>
          </cell>
        </row>
        <row r="48">
          <cell r="C48" t="str">
            <v>157-06</v>
          </cell>
          <cell r="D48">
            <v>1760000</v>
          </cell>
          <cell r="E48" t="str">
            <v>STRICKLAND</v>
          </cell>
        </row>
        <row r="49">
          <cell r="C49" t="str">
            <v>175-06</v>
          </cell>
          <cell r="D49">
            <v>1540000</v>
          </cell>
          <cell r="E49" t="str">
            <v>HELVIE</v>
          </cell>
        </row>
        <row r="50">
          <cell r="C50" t="str">
            <v>181-06</v>
          </cell>
          <cell r="D50">
            <v>1780000</v>
          </cell>
          <cell r="E50" t="str">
            <v>DE LA ROSA</v>
          </cell>
        </row>
        <row r="51">
          <cell r="C51" t="str">
            <v>158-06</v>
          </cell>
          <cell r="D51">
            <v>1760000</v>
          </cell>
          <cell r="E51" t="str">
            <v>STRICKLAND</v>
          </cell>
        </row>
        <row r="52">
          <cell r="C52" t="str">
            <v>195-06</v>
          </cell>
          <cell r="D52">
            <v>1780000</v>
          </cell>
          <cell r="E52" t="str">
            <v>DE LA ROSA</v>
          </cell>
        </row>
        <row r="53">
          <cell r="C53" t="str">
            <v>163-06</v>
          </cell>
          <cell r="D53">
            <v>2040000</v>
          </cell>
          <cell r="E53" t="str">
            <v>MOSES</v>
          </cell>
        </row>
        <row r="54">
          <cell r="C54" t="str">
            <v>161-06</v>
          </cell>
          <cell r="D54">
            <v>1540000</v>
          </cell>
          <cell r="E54" t="str">
            <v>HELVIE</v>
          </cell>
        </row>
        <row r="55">
          <cell r="C55" t="str">
            <v>1809-06</v>
          </cell>
          <cell r="D55">
            <v>1830000</v>
          </cell>
          <cell r="E55" t="str">
            <v>YORK</v>
          </cell>
        </row>
        <row r="56">
          <cell r="C56" t="str">
            <v>231-06</v>
          </cell>
          <cell r="D56">
            <v>1810000</v>
          </cell>
          <cell r="E56" t="str">
            <v>NEWELL</v>
          </cell>
        </row>
        <row r="57">
          <cell r="C57" t="str">
            <v>136-06</v>
          </cell>
          <cell r="D57">
            <v>1990000</v>
          </cell>
          <cell r="E57" t="str">
            <v>DAVIS</v>
          </cell>
        </row>
        <row r="58">
          <cell r="C58" t="str">
            <v>1806-06</v>
          </cell>
          <cell r="D58">
            <v>1830000</v>
          </cell>
          <cell r="E58" t="str">
            <v>YORK</v>
          </cell>
        </row>
        <row r="59">
          <cell r="C59" t="str">
            <v>139-06</v>
          </cell>
          <cell r="D59">
            <v>1100000</v>
          </cell>
          <cell r="E59" t="str">
            <v>GEBRETEKLE</v>
          </cell>
        </row>
        <row r="60">
          <cell r="C60" t="str">
            <v>126-06</v>
          </cell>
          <cell r="D60">
            <v>1100000</v>
          </cell>
          <cell r="E60" t="str">
            <v>GEBRETEKLE</v>
          </cell>
        </row>
        <row r="61">
          <cell r="C61" t="str">
            <v>227-06</v>
          </cell>
          <cell r="D61">
            <v>2000000</v>
          </cell>
          <cell r="E61" t="str">
            <v>STAMBAUGH</v>
          </cell>
        </row>
        <row r="62">
          <cell r="C62" t="str">
            <v>130-06</v>
          </cell>
          <cell r="D62">
            <v>1760000</v>
          </cell>
          <cell r="E62" t="str">
            <v>STRICKLAND</v>
          </cell>
        </row>
        <row r="63">
          <cell r="C63" t="str">
            <v>STAMBAUGH-06</v>
          </cell>
          <cell r="D63">
            <v>2000000</v>
          </cell>
          <cell r="E63" t="str">
            <v>STAMBAUGH</v>
          </cell>
        </row>
        <row r="64">
          <cell r="C64" t="str">
            <v>138-06</v>
          </cell>
          <cell r="D64">
            <v>1740000</v>
          </cell>
          <cell r="E64" t="str">
            <v>STORY</v>
          </cell>
        </row>
        <row r="65">
          <cell r="C65" t="str">
            <v>1818-06</v>
          </cell>
          <cell r="D65">
            <v>2030000</v>
          </cell>
          <cell r="E65" t="str">
            <v>KILLION</v>
          </cell>
        </row>
        <row r="66">
          <cell r="C66" t="str">
            <v>110-06</v>
          </cell>
          <cell r="D66">
            <v>1740000</v>
          </cell>
          <cell r="E66" t="str">
            <v>STORY</v>
          </cell>
        </row>
        <row r="67">
          <cell r="C67" t="str">
            <v>167-06</v>
          </cell>
          <cell r="D67">
            <v>750000</v>
          </cell>
          <cell r="E67" t="str">
            <v>NATION</v>
          </cell>
        </row>
        <row r="68">
          <cell r="C68" t="str">
            <v>113-06</v>
          </cell>
          <cell r="D68">
            <v>2010000</v>
          </cell>
          <cell r="E68" t="str">
            <v>MAELZER</v>
          </cell>
        </row>
        <row r="69">
          <cell r="C69" t="str">
            <v>152-06</v>
          </cell>
          <cell r="D69">
            <v>1740000</v>
          </cell>
          <cell r="E69" t="str">
            <v>STORY</v>
          </cell>
        </row>
        <row r="70">
          <cell r="C70" t="str">
            <v>114-06</v>
          </cell>
          <cell r="D70">
            <v>2010000</v>
          </cell>
          <cell r="E70" t="str">
            <v>MAELZER</v>
          </cell>
        </row>
        <row r="71">
          <cell r="C71" t="str">
            <v>1802-06</v>
          </cell>
          <cell r="D71">
            <v>1830000</v>
          </cell>
          <cell r="E71" t="str">
            <v>YORK</v>
          </cell>
        </row>
        <row r="72">
          <cell r="C72" t="str">
            <v>240-05</v>
          </cell>
          <cell r="D72">
            <v>2090000</v>
          </cell>
          <cell r="E72" t="str">
            <v>HAITHCOX</v>
          </cell>
        </row>
        <row r="73">
          <cell r="C73" t="str">
            <v>1801-06</v>
          </cell>
          <cell r="D73">
            <v>1830000</v>
          </cell>
          <cell r="E73" t="str">
            <v>YORK</v>
          </cell>
        </row>
        <row r="74">
          <cell r="C74" t="str">
            <v>313-05</v>
          </cell>
          <cell r="D74">
            <v>2140000</v>
          </cell>
          <cell r="E74" t="str">
            <v>ROBINSON</v>
          </cell>
        </row>
        <row r="75">
          <cell r="C75" t="str">
            <v>244-06</v>
          </cell>
          <cell r="D75">
            <v>2000000</v>
          </cell>
          <cell r="E75" t="str">
            <v>STAMBAUGH</v>
          </cell>
        </row>
        <row r="76">
          <cell r="C76" t="str">
            <v>101-06</v>
          </cell>
          <cell r="D76">
            <v>2010000</v>
          </cell>
          <cell r="E76" t="str">
            <v>MAELZER</v>
          </cell>
        </row>
        <row r="77">
          <cell r="C77" t="str">
            <v>309-06</v>
          </cell>
          <cell r="D77">
            <v>1810000</v>
          </cell>
          <cell r="E77" t="str">
            <v>NEWELL</v>
          </cell>
        </row>
        <row r="78">
          <cell r="C78" t="str">
            <v>102-06</v>
          </cell>
          <cell r="D78">
            <v>2010000</v>
          </cell>
          <cell r="E78" t="str">
            <v>MAELZER</v>
          </cell>
        </row>
        <row r="79">
          <cell r="C79" t="str">
            <v>240-06</v>
          </cell>
          <cell r="D79">
            <v>1810000</v>
          </cell>
          <cell r="E79" t="str">
            <v>NEWELL</v>
          </cell>
        </row>
        <row r="80">
          <cell r="C80" t="str">
            <v>107-06</v>
          </cell>
          <cell r="D80">
            <v>1990000</v>
          </cell>
          <cell r="E80" t="str">
            <v>DAVIS</v>
          </cell>
        </row>
        <row r="81">
          <cell r="C81" t="str">
            <v>229-06</v>
          </cell>
          <cell r="D81">
            <v>1780000</v>
          </cell>
          <cell r="E81" t="str">
            <v>DE LA ROSA</v>
          </cell>
        </row>
        <row r="82">
          <cell r="C82" t="str">
            <v>109-06</v>
          </cell>
          <cell r="D82">
            <v>1740000</v>
          </cell>
          <cell r="E82" t="str">
            <v>STORY</v>
          </cell>
        </row>
        <row r="83">
          <cell r="C83" t="str">
            <v>1830-06</v>
          </cell>
          <cell r="D83">
            <v>2030000</v>
          </cell>
          <cell r="E83" t="str">
            <v>KILLION</v>
          </cell>
        </row>
        <row r="84">
          <cell r="C84" t="str">
            <v>121-06</v>
          </cell>
          <cell r="D84">
            <v>1990000</v>
          </cell>
          <cell r="E84" t="str">
            <v>DAVIS</v>
          </cell>
        </row>
        <row r="85">
          <cell r="C85" t="str">
            <v>221-06</v>
          </cell>
          <cell r="D85">
            <v>860000</v>
          </cell>
          <cell r="E85" t="str">
            <v>ARNOLD</v>
          </cell>
        </row>
        <row r="86">
          <cell r="C86" t="str">
            <v>133-06</v>
          </cell>
          <cell r="D86">
            <v>1260000</v>
          </cell>
          <cell r="E86" t="str">
            <v>ACKERMAN</v>
          </cell>
        </row>
        <row r="87">
          <cell r="C87" t="str">
            <v>198-06</v>
          </cell>
          <cell r="D87">
            <v>1520000</v>
          </cell>
          <cell r="E87" t="str">
            <v>MAYBERRY</v>
          </cell>
        </row>
        <row r="88">
          <cell r="C88" t="str">
            <v>193-06</v>
          </cell>
          <cell r="D88">
            <v>2020000</v>
          </cell>
          <cell r="E88" t="str">
            <v>SHOOK</v>
          </cell>
        </row>
        <row r="89">
          <cell r="C89" t="str">
            <v>165-06</v>
          </cell>
          <cell r="D89">
            <v>2020000</v>
          </cell>
          <cell r="E89" t="str">
            <v>SHOOK</v>
          </cell>
        </row>
        <row r="90">
          <cell r="C90" t="str">
            <v>1827-06</v>
          </cell>
          <cell r="D90">
            <v>2030000</v>
          </cell>
          <cell r="E90" t="str">
            <v>KILLION</v>
          </cell>
        </row>
        <row r="91">
          <cell r="C91" t="str">
            <v>144-06</v>
          </cell>
          <cell r="D91">
            <v>1760000</v>
          </cell>
          <cell r="E91" t="str">
            <v>STRICKLAND</v>
          </cell>
        </row>
        <row r="92">
          <cell r="C92" t="str">
            <v>1829-06</v>
          </cell>
          <cell r="D92">
            <v>2030000</v>
          </cell>
          <cell r="E92" t="str">
            <v>KILLION</v>
          </cell>
        </row>
        <row r="93">
          <cell r="C93" t="str">
            <v>1807-06</v>
          </cell>
          <cell r="D93">
            <v>1830000</v>
          </cell>
          <cell r="E93" t="str">
            <v>YORK</v>
          </cell>
        </row>
        <row r="94">
          <cell r="C94" t="str">
            <v>236-06</v>
          </cell>
          <cell r="D94">
            <v>2000000</v>
          </cell>
          <cell r="E94" t="str">
            <v>STAMBAUGH</v>
          </cell>
        </row>
        <row r="95">
          <cell r="C95" t="str">
            <v>132-06</v>
          </cell>
          <cell r="D95">
            <v>1360000</v>
          </cell>
          <cell r="E95" t="str">
            <v>SANTIZO</v>
          </cell>
        </row>
        <row r="96">
          <cell r="C96" t="str">
            <v>150-06</v>
          </cell>
          <cell r="D96">
            <v>1990000</v>
          </cell>
          <cell r="E96" t="str">
            <v>DAVIS</v>
          </cell>
        </row>
        <row r="97">
          <cell r="C97" t="str">
            <v>1801-06</v>
          </cell>
          <cell r="D97">
            <v>1830000</v>
          </cell>
          <cell r="E97" t="str">
            <v>YORK</v>
          </cell>
        </row>
        <row r="98">
          <cell r="C98" t="str">
            <v>1823-06</v>
          </cell>
          <cell r="D98">
            <v>2030000</v>
          </cell>
          <cell r="E98" t="str">
            <v>KILLION</v>
          </cell>
        </row>
        <row r="99">
          <cell r="C99" t="str">
            <v>112-06</v>
          </cell>
          <cell r="D99">
            <v>1100000</v>
          </cell>
          <cell r="E99" t="str">
            <v>GEBRETEKLE</v>
          </cell>
        </row>
        <row r="100">
          <cell r="C100" t="str">
            <v>202-06</v>
          </cell>
          <cell r="D100">
            <v>950000</v>
          </cell>
          <cell r="E100" t="str">
            <v>WEBSTER</v>
          </cell>
        </row>
        <row r="101">
          <cell r="C101" t="str">
            <v>1901-06</v>
          </cell>
          <cell r="D101">
            <v>1830000</v>
          </cell>
          <cell r="E101" t="str">
            <v>YORK</v>
          </cell>
        </row>
        <row r="102">
          <cell r="C102" t="str">
            <v>1826-06</v>
          </cell>
          <cell r="D102">
            <v>2030000</v>
          </cell>
          <cell r="E102" t="str">
            <v>KILLION</v>
          </cell>
        </row>
        <row r="103">
          <cell r="C103" t="str">
            <v>233-06</v>
          </cell>
          <cell r="D103">
            <v>1800000</v>
          </cell>
          <cell r="E103" t="str">
            <v>CHANDLER</v>
          </cell>
        </row>
        <row r="104">
          <cell r="C104" t="str">
            <v>1828-06</v>
          </cell>
          <cell r="D104">
            <v>2030000</v>
          </cell>
          <cell r="E104" t="str">
            <v>KILLION</v>
          </cell>
        </row>
        <row r="105">
          <cell r="C105" t="str">
            <v>1825-06</v>
          </cell>
          <cell r="D105">
            <v>2030000</v>
          </cell>
          <cell r="E105" t="str">
            <v>KILLION</v>
          </cell>
        </row>
        <row r="106">
          <cell r="C106" t="str">
            <v>1831-06</v>
          </cell>
          <cell r="D106">
            <v>2030000</v>
          </cell>
          <cell r="E106" t="str">
            <v>KILLION</v>
          </cell>
        </row>
        <row r="107">
          <cell r="C107" t="str">
            <v>190-06</v>
          </cell>
          <cell r="D107">
            <v>1540000</v>
          </cell>
          <cell r="E107" t="str">
            <v>HELVIE</v>
          </cell>
        </row>
        <row r="108">
          <cell r="C108" t="str">
            <v>237-06</v>
          </cell>
          <cell r="D108">
            <v>1410000</v>
          </cell>
          <cell r="E108" t="str">
            <v>GOLIGHTLY</v>
          </cell>
        </row>
        <row r="109">
          <cell r="C109" t="str">
            <v>180-06</v>
          </cell>
          <cell r="D109">
            <v>2020000</v>
          </cell>
          <cell r="E109" t="str">
            <v>SHOOK</v>
          </cell>
        </row>
        <row r="110">
          <cell r="C110" t="str">
            <v>243-06</v>
          </cell>
          <cell r="D110">
            <v>2000000</v>
          </cell>
          <cell r="E110" t="str">
            <v>STAMBAUGH</v>
          </cell>
        </row>
        <row r="111">
          <cell r="C111" t="str">
            <v>1805-06</v>
          </cell>
          <cell r="D111">
            <v>1830000</v>
          </cell>
          <cell r="E111" t="str">
            <v>YORK</v>
          </cell>
        </row>
        <row r="112">
          <cell r="C112" t="str">
            <v>102-07</v>
          </cell>
          <cell r="D112">
            <v>1740000</v>
          </cell>
          <cell r="E112" t="str">
            <v>STORY</v>
          </cell>
        </row>
        <row r="113">
          <cell r="C113" t="str">
            <v>1804-06</v>
          </cell>
          <cell r="D113">
            <v>1830000</v>
          </cell>
          <cell r="E113" t="str">
            <v>YORK</v>
          </cell>
        </row>
        <row r="114">
          <cell r="C114" t="str">
            <v>186-06</v>
          </cell>
          <cell r="D114">
            <v>950000</v>
          </cell>
          <cell r="E114" t="str">
            <v>WEBSTER</v>
          </cell>
        </row>
        <row r="115">
          <cell r="C115" t="str">
            <v>122-06</v>
          </cell>
          <cell r="D115">
            <v>1990000</v>
          </cell>
          <cell r="E115" t="str">
            <v>DAVIS</v>
          </cell>
        </row>
        <row r="116">
          <cell r="C116" t="str">
            <v>197-06</v>
          </cell>
          <cell r="D116">
            <v>1520000</v>
          </cell>
          <cell r="E116" t="str">
            <v>MAYBERRY</v>
          </cell>
        </row>
        <row r="117">
          <cell r="C117" t="str">
            <v>108-06</v>
          </cell>
          <cell r="D117">
            <v>1990000</v>
          </cell>
          <cell r="E117" t="str">
            <v>DAVIS</v>
          </cell>
        </row>
        <row r="118">
          <cell r="C118" t="str">
            <v>STAMBAUGH-06</v>
          </cell>
          <cell r="D118">
            <v>2000000</v>
          </cell>
          <cell r="E118" t="str">
            <v>STAMBAUGH</v>
          </cell>
        </row>
        <row r="119">
          <cell r="C119" t="str">
            <v>311-06</v>
          </cell>
          <cell r="D119">
            <v>1800000</v>
          </cell>
          <cell r="E119" t="str">
            <v>CHANDLER</v>
          </cell>
        </row>
        <row r="120">
          <cell r="C120" t="str">
            <v>224-06</v>
          </cell>
          <cell r="D120">
            <v>1810000</v>
          </cell>
          <cell r="E120" t="str">
            <v>NEWELL</v>
          </cell>
        </row>
        <row r="121">
          <cell r="C121" t="str">
            <v>219-06</v>
          </cell>
          <cell r="D121">
            <v>2000000</v>
          </cell>
          <cell r="E121" t="str">
            <v>STAMBAUGH</v>
          </cell>
        </row>
        <row r="122">
          <cell r="C122" t="str">
            <v>1832-06</v>
          </cell>
          <cell r="D122">
            <v>2030000</v>
          </cell>
          <cell r="E122" t="str">
            <v>KILLION</v>
          </cell>
        </row>
        <row r="123">
          <cell r="C123" t="str">
            <v>217-06</v>
          </cell>
          <cell r="D123">
            <v>1800000</v>
          </cell>
          <cell r="E123" t="str">
            <v>CHANDLER</v>
          </cell>
        </row>
        <row r="124">
          <cell r="C124" t="str">
            <v>173-06</v>
          </cell>
          <cell r="D124">
            <v>880000</v>
          </cell>
          <cell r="E124" t="str">
            <v>STEWART</v>
          </cell>
        </row>
        <row r="125">
          <cell r="C125" t="str">
            <v>215-06</v>
          </cell>
          <cell r="D125">
            <v>1780000</v>
          </cell>
          <cell r="E125" t="str">
            <v>DE LA ROSA</v>
          </cell>
        </row>
        <row r="126">
          <cell r="C126" t="str">
            <v>182-06</v>
          </cell>
          <cell r="D126">
            <v>1780000</v>
          </cell>
          <cell r="E126" t="str">
            <v>DE LA ROSA</v>
          </cell>
        </row>
        <row r="127">
          <cell r="C127" t="str">
            <v>178-06</v>
          </cell>
          <cell r="D127">
            <v>2040000</v>
          </cell>
          <cell r="E127" t="str">
            <v>MOSES</v>
          </cell>
        </row>
        <row r="128">
          <cell r="C128" t="str">
            <v>1820-06</v>
          </cell>
          <cell r="D128">
            <v>2030000</v>
          </cell>
          <cell r="E128" t="str">
            <v>KILLION</v>
          </cell>
        </row>
        <row r="129">
          <cell r="C129" t="str">
            <v>174-06</v>
          </cell>
          <cell r="D129">
            <v>880000</v>
          </cell>
          <cell r="E129" t="str">
            <v>STEWART</v>
          </cell>
        </row>
        <row r="130">
          <cell r="C130" t="str">
            <v>222-06</v>
          </cell>
          <cell r="D130">
            <v>860000</v>
          </cell>
          <cell r="E130" t="str">
            <v>ARNOLD</v>
          </cell>
        </row>
        <row r="131">
          <cell r="C131" t="str">
            <v>179-06</v>
          </cell>
          <cell r="D131">
            <v>2020000</v>
          </cell>
          <cell r="E131" t="str">
            <v>SHOOK</v>
          </cell>
        </row>
        <row r="132">
          <cell r="C132" t="str">
            <v>146-06</v>
          </cell>
          <cell r="D132">
            <v>1360000</v>
          </cell>
          <cell r="E132" t="str">
            <v>SANTIZO</v>
          </cell>
        </row>
        <row r="133">
          <cell r="C133" t="str">
            <v>170-06</v>
          </cell>
          <cell r="D133">
            <v>1520000</v>
          </cell>
          <cell r="E133" t="str">
            <v>MAYBERRY</v>
          </cell>
        </row>
        <row r="134">
          <cell r="C134" t="str">
            <v>169-06</v>
          </cell>
          <cell r="D134">
            <v>1520000</v>
          </cell>
          <cell r="E134" t="str">
            <v>MAYBERRY</v>
          </cell>
        </row>
        <row r="135">
          <cell r="C135" t="str">
            <v>1808-06</v>
          </cell>
          <cell r="D135">
            <v>1830000</v>
          </cell>
          <cell r="E135" t="str">
            <v>YORK</v>
          </cell>
        </row>
        <row r="136">
          <cell r="C136" t="str">
            <v>1814-06</v>
          </cell>
          <cell r="D136">
            <v>1830000</v>
          </cell>
          <cell r="E136" t="str">
            <v>YORK</v>
          </cell>
        </row>
        <row r="137">
          <cell r="C137" t="str">
            <v>116-06</v>
          </cell>
          <cell r="D137">
            <v>1760000</v>
          </cell>
          <cell r="E137" t="str">
            <v>STRICKLAND</v>
          </cell>
        </row>
        <row r="138">
          <cell r="C138" t="str">
            <v>168-06</v>
          </cell>
          <cell r="D138">
            <v>750000</v>
          </cell>
          <cell r="E138" t="str">
            <v>NATION</v>
          </cell>
        </row>
        <row r="139">
          <cell r="C139" t="str">
            <v>105-06</v>
          </cell>
          <cell r="D139">
            <v>1260000</v>
          </cell>
          <cell r="E139" t="str">
            <v>ACKERMAN</v>
          </cell>
        </row>
        <row r="140">
          <cell r="C140" t="str">
            <v>216-06</v>
          </cell>
          <cell r="D140">
            <v>1780000</v>
          </cell>
          <cell r="E140" t="str">
            <v>DE LA ROSA</v>
          </cell>
        </row>
        <row r="141">
          <cell r="C141" t="str">
            <v>199-06</v>
          </cell>
          <cell r="D141">
            <v>950000</v>
          </cell>
          <cell r="E141" t="str">
            <v>WEBSTER</v>
          </cell>
        </row>
        <row r="142">
          <cell r="C142" t="str">
            <v>172-06</v>
          </cell>
          <cell r="D142">
            <v>950000</v>
          </cell>
          <cell r="E142" t="str">
            <v>WEBSTER</v>
          </cell>
        </row>
        <row r="143">
          <cell r="C143" t="str">
            <v>245-05</v>
          </cell>
          <cell r="D143">
            <v>1300000</v>
          </cell>
          <cell r="E143" t="str">
            <v>LEVIN</v>
          </cell>
        </row>
        <row r="144">
          <cell r="C144" t="str">
            <v>208-06</v>
          </cell>
          <cell r="D144">
            <v>1540000</v>
          </cell>
          <cell r="E144" t="str">
            <v>HELVIE</v>
          </cell>
        </row>
        <row r="145">
          <cell r="C145" t="str">
            <v>239-06</v>
          </cell>
          <cell r="D145">
            <v>1810000</v>
          </cell>
          <cell r="E145" t="str">
            <v>NEWELL</v>
          </cell>
        </row>
        <row r="146">
          <cell r="C146" t="str">
            <v>218-06</v>
          </cell>
          <cell r="D146">
            <v>1800000</v>
          </cell>
          <cell r="E146" t="str">
            <v>CHANDLER</v>
          </cell>
        </row>
        <row r="147">
          <cell r="C147" t="str">
            <v>308-06</v>
          </cell>
          <cell r="D147">
            <v>2040000</v>
          </cell>
          <cell r="E147" t="str">
            <v>MOSES</v>
          </cell>
        </row>
        <row r="148">
          <cell r="C148" t="str">
            <v>101-06</v>
          </cell>
          <cell r="D148">
            <v>2010000</v>
          </cell>
          <cell r="E148" t="str">
            <v>MAELZER</v>
          </cell>
        </row>
        <row r="149">
          <cell r="C149" t="str">
            <v>214-06</v>
          </cell>
          <cell r="D149">
            <v>2020000</v>
          </cell>
          <cell r="E149" t="str">
            <v>SHOOK</v>
          </cell>
        </row>
        <row r="150">
          <cell r="C150" t="str">
            <v>111-06</v>
          </cell>
          <cell r="D150">
            <v>1100000</v>
          </cell>
          <cell r="E150" t="str">
            <v>GEBRETEKLE</v>
          </cell>
        </row>
        <row r="151">
          <cell r="C151" t="str">
            <v>211-06</v>
          </cell>
          <cell r="D151">
            <v>1810000</v>
          </cell>
          <cell r="E151" t="str">
            <v>NEWELL</v>
          </cell>
        </row>
        <row r="152">
          <cell r="C152" t="str">
            <v>119-06</v>
          </cell>
          <cell r="D152">
            <v>1260000</v>
          </cell>
          <cell r="E152" t="str">
            <v>ACKERMAN</v>
          </cell>
        </row>
        <row r="153">
          <cell r="C153" t="str">
            <v>201-06</v>
          </cell>
          <cell r="D153">
            <v>880000</v>
          </cell>
          <cell r="E153" t="str">
            <v>STEWART</v>
          </cell>
        </row>
        <row r="154">
          <cell r="C154" t="str">
            <v>244-05</v>
          </cell>
          <cell r="D154">
            <v>2140000</v>
          </cell>
          <cell r="E154" t="str">
            <v>ROBINSON</v>
          </cell>
        </row>
        <row r="155">
          <cell r="C155" t="str">
            <v>1811-06</v>
          </cell>
          <cell r="D155">
            <v>1830000</v>
          </cell>
          <cell r="E155" t="str">
            <v>YORK</v>
          </cell>
        </row>
        <row r="156">
          <cell r="C156" t="str">
            <v>104-06</v>
          </cell>
          <cell r="D156">
            <v>1360000</v>
          </cell>
          <cell r="E156" t="str">
            <v>SANTIZO</v>
          </cell>
        </row>
        <row r="157">
          <cell r="C157" t="str">
            <v>148-06</v>
          </cell>
          <cell r="D157">
            <v>1260000</v>
          </cell>
          <cell r="E157" t="str">
            <v>ACKERMAN</v>
          </cell>
        </row>
        <row r="158">
          <cell r="C158" t="str">
            <v>1815-06</v>
          </cell>
          <cell r="D158">
            <v>1830000</v>
          </cell>
          <cell r="E158" t="str">
            <v>YORK</v>
          </cell>
        </row>
        <row r="159">
          <cell r="C159" t="str">
            <v>134-06</v>
          </cell>
          <cell r="D159">
            <v>1260000</v>
          </cell>
          <cell r="E159" t="str">
            <v>ACKERMAN</v>
          </cell>
        </row>
        <row r="160">
          <cell r="C160" t="str">
            <v>191-06</v>
          </cell>
          <cell r="D160">
            <v>2040000</v>
          </cell>
          <cell r="E160" t="str">
            <v>MOSES</v>
          </cell>
        </row>
        <row r="161">
          <cell r="C161" t="str">
            <v>118-06</v>
          </cell>
          <cell r="D161">
            <v>1360000</v>
          </cell>
          <cell r="E161" t="str">
            <v>SANTIZO</v>
          </cell>
        </row>
        <row r="162">
          <cell r="C162" t="str">
            <v>1819-06</v>
          </cell>
          <cell r="D162">
            <v>2030000</v>
          </cell>
          <cell r="E162" t="str">
            <v>KILLION</v>
          </cell>
        </row>
        <row r="163">
          <cell r="C163" t="str">
            <v>313-06</v>
          </cell>
          <cell r="D163">
            <v>2000000</v>
          </cell>
          <cell r="E163" t="str">
            <v>STAMBAUGH</v>
          </cell>
        </row>
        <row r="164">
          <cell r="C164" t="str">
            <v>194-06</v>
          </cell>
          <cell r="D164">
            <v>2020000</v>
          </cell>
          <cell r="E164" t="str">
            <v>SHOOK</v>
          </cell>
        </row>
        <row r="165">
          <cell r="C165" t="str">
            <v>241-06</v>
          </cell>
          <cell r="D165">
            <v>1800000</v>
          </cell>
          <cell r="E165" t="str">
            <v>CHANDLER</v>
          </cell>
        </row>
        <row r="166">
          <cell r="C166" t="str">
            <v>206-06</v>
          </cell>
          <cell r="D166">
            <v>880000</v>
          </cell>
          <cell r="E166" t="str">
            <v>STEWART</v>
          </cell>
        </row>
        <row r="167">
          <cell r="C167" t="str">
            <v>234-06</v>
          </cell>
          <cell r="D167">
            <v>1800000</v>
          </cell>
          <cell r="E167" t="str">
            <v>CHANDLER</v>
          </cell>
        </row>
        <row r="168">
          <cell r="C168" t="str">
            <v>212-06</v>
          </cell>
          <cell r="D168">
            <v>1810000</v>
          </cell>
          <cell r="E168" t="str">
            <v>NEWELL</v>
          </cell>
        </row>
        <row r="169">
          <cell r="C169" t="str">
            <v>1902-06</v>
          </cell>
          <cell r="D169">
            <v>2030000</v>
          </cell>
          <cell r="E169" t="str">
            <v>KILLION</v>
          </cell>
        </row>
        <row r="170">
          <cell r="C170" t="str">
            <v>125-06</v>
          </cell>
          <cell r="D170">
            <v>1100000</v>
          </cell>
          <cell r="E170" t="str">
            <v>GEBRETEKLE</v>
          </cell>
        </row>
        <row r="171">
          <cell r="C171" t="str">
            <v>213-06</v>
          </cell>
          <cell r="D171">
            <v>2020000</v>
          </cell>
          <cell r="E171" t="str">
            <v>SHOOK</v>
          </cell>
        </row>
        <row r="172">
          <cell r="C172" t="str">
            <v>153-06</v>
          </cell>
          <cell r="D172">
            <v>1100000</v>
          </cell>
          <cell r="E172" t="str">
            <v>GEBRETEKLE</v>
          </cell>
        </row>
        <row r="173">
          <cell r="C173" t="str">
            <v>185-06</v>
          </cell>
          <cell r="D173">
            <v>950000</v>
          </cell>
          <cell r="E173" t="str">
            <v>WEBSTER</v>
          </cell>
        </row>
        <row r="174">
          <cell r="C174" t="str">
            <v>155-06</v>
          </cell>
          <cell r="D174">
            <v>1520000</v>
          </cell>
          <cell r="E174" t="str">
            <v>MAYBERRY</v>
          </cell>
        </row>
        <row r="175">
          <cell r="C175" t="str">
            <v>176-06</v>
          </cell>
          <cell r="D175">
            <v>1540000</v>
          </cell>
          <cell r="E175" t="str">
            <v>HELVIE</v>
          </cell>
        </row>
        <row r="176">
          <cell r="C176" t="str">
            <v>1813-06</v>
          </cell>
          <cell r="D176">
            <v>1830000</v>
          </cell>
          <cell r="E176" t="str">
            <v>YORK</v>
          </cell>
        </row>
        <row r="177">
          <cell r="C177" t="str">
            <v>140-06</v>
          </cell>
          <cell r="D177">
            <v>1100000</v>
          </cell>
          <cell r="E177" t="str">
            <v>GEBRETEKLE</v>
          </cell>
        </row>
        <row r="178">
          <cell r="C178" t="str">
            <v>187-06</v>
          </cell>
          <cell r="D178">
            <v>880000</v>
          </cell>
          <cell r="E178" t="str">
            <v>STEWART</v>
          </cell>
        </row>
        <row r="179">
          <cell r="C179" t="str">
            <v>127-06</v>
          </cell>
          <cell r="D179">
            <v>2010000</v>
          </cell>
          <cell r="E179" t="str">
            <v>MAELZER</v>
          </cell>
        </row>
        <row r="180">
          <cell r="C180" t="str">
            <v>205-06</v>
          </cell>
          <cell r="D180">
            <v>2040000</v>
          </cell>
          <cell r="E180" t="str">
            <v>MOSES</v>
          </cell>
        </row>
        <row r="181">
          <cell r="C181" t="str">
            <v>119-06</v>
          </cell>
          <cell r="D181">
            <v>1260000</v>
          </cell>
          <cell r="E181" t="str">
            <v>ACKERMAN</v>
          </cell>
        </row>
        <row r="182">
          <cell r="C182" t="str">
            <v>202-06</v>
          </cell>
          <cell r="D182">
            <v>950000</v>
          </cell>
          <cell r="E182" t="str">
            <v>WEBSTER</v>
          </cell>
        </row>
        <row r="183">
          <cell r="C183" t="str">
            <v>238-06</v>
          </cell>
          <cell r="D183">
            <v>1410000</v>
          </cell>
          <cell r="E183" t="str">
            <v>GOLIGHTLY</v>
          </cell>
        </row>
        <row r="184">
          <cell r="C184" t="str">
            <v>105-07</v>
          </cell>
          <cell r="D184">
            <v>2010000</v>
          </cell>
          <cell r="E184" t="str">
            <v>MAELZER</v>
          </cell>
        </row>
        <row r="185">
          <cell r="C185" t="str">
            <v>166-06</v>
          </cell>
          <cell r="D185">
            <v>2020000</v>
          </cell>
          <cell r="E185" t="str">
            <v>SHOOK</v>
          </cell>
        </row>
        <row r="186">
          <cell r="C186" t="str">
            <v>129-06</v>
          </cell>
          <cell r="D186">
            <v>1760000</v>
          </cell>
          <cell r="E186" t="str">
            <v>STRICKLAND</v>
          </cell>
        </row>
        <row r="187">
          <cell r="C187" t="str">
            <v>1810-06</v>
          </cell>
          <cell r="D187">
            <v>1830000</v>
          </cell>
          <cell r="E187" t="str">
            <v>YORK</v>
          </cell>
        </row>
        <row r="188">
          <cell r="C188" t="str">
            <v>131-06</v>
          </cell>
          <cell r="D188">
            <v>1360000</v>
          </cell>
          <cell r="E188" t="str">
            <v>SANTIZO</v>
          </cell>
        </row>
        <row r="189">
          <cell r="C189" t="str">
            <v>245-06</v>
          </cell>
          <cell r="D189">
            <v>1410000</v>
          </cell>
          <cell r="E189" t="str">
            <v>GOLIGHTLY</v>
          </cell>
        </row>
        <row r="190">
          <cell r="C190" t="str">
            <v>151-06</v>
          </cell>
          <cell r="D190">
            <v>1740000</v>
          </cell>
          <cell r="E190" t="str">
            <v>STORY</v>
          </cell>
        </row>
        <row r="191">
          <cell r="C191" t="str">
            <v>159-06</v>
          </cell>
          <cell r="D191">
            <v>880000</v>
          </cell>
          <cell r="E191" t="str">
            <v>STEWART</v>
          </cell>
        </row>
        <row r="192">
          <cell r="C192" t="str">
            <v>188-06</v>
          </cell>
          <cell r="D192">
            <v>880000</v>
          </cell>
          <cell r="E192" t="str">
            <v>STEWART</v>
          </cell>
        </row>
        <row r="193">
          <cell r="C193" t="str">
            <v>145-06</v>
          </cell>
          <cell r="D193">
            <v>1360000</v>
          </cell>
          <cell r="E193" t="str">
            <v>SANTIZO</v>
          </cell>
        </row>
        <row r="194">
          <cell r="C194" t="str">
            <v>1822-06</v>
          </cell>
          <cell r="D194">
            <v>2030000</v>
          </cell>
          <cell r="E194" t="str">
            <v>KILLION</v>
          </cell>
        </row>
        <row r="195">
          <cell r="C195" t="str">
            <v>143-06</v>
          </cell>
          <cell r="D195">
            <v>1760000</v>
          </cell>
          <cell r="E195" t="str">
            <v>STRICKLAND</v>
          </cell>
        </row>
        <row r="196">
          <cell r="C196" t="str">
            <v>202-06</v>
          </cell>
          <cell r="D196">
            <v>950000</v>
          </cell>
          <cell r="E196" t="str">
            <v>WEBSTER</v>
          </cell>
        </row>
        <row r="197">
          <cell r="C197" t="str">
            <v>107-07</v>
          </cell>
          <cell r="D197">
            <v>1990000</v>
          </cell>
          <cell r="E197" t="str">
            <v>DAVIS</v>
          </cell>
        </row>
        <row r="198">
          <cell r="C198" t="str">
            <v>1824-06</v>
          </cell>
          <cell r="D198">
            <v>2030000</v>
          </cell>
          <cell r="E198" t="str">
            <v>KILLION</v>
          </cell>
        </row>
        <row r="199">
          <cell r="C199" t="str">
            <v>184-06</v>
          </cell>
          <cell r="D199">
            <v>1520000</v>
          </cell>
          <cell r="E199" t="str">
            <v>MAYBERRY</v>
          </cell>
        </row>
        <row r="200">
          <cell r="C200" t="str">
            <v>210-06</v>
          </cell>
          <cell r="D200">
            <v>2040000</v>
          </cell>
          <cell r="E200" t="str">
            <v>MOSES</v>
          </cell>
        </row>
        <row r="201">
          <cell r="C201" t="str">
            <v>183-06</v>
          </cell>
          <cell r="D201">
            <v>1520000</v>
          </cell>
          <cell r="E201" t="str">
            <v>MAYBERRY</v>
          </cell>
        </row>
        <row r="202">
          <cell r="C202" t="str">
            <v>103-07</v>
          </cell>
          <cell r="D202">
            <v>1260000</v>
          </cell>
          <cell r="E202" t="str">
            <v>ACKERMAN</v>
          </cell>
        </row>
        <row r="203">
          <cell r="C203" t="str">
            <v>228-06</v>
          </cell>
          <cell r="D203">
            <v>2000000</v>
          </cell>
          <cell r="E203" t="str">
            <v>STAMBAUGH</v>
          </cell>
        </row>
        <row r="204">
          <cell r="C204" t="str">
            <v>147-06</v>
          </cell>
          <cell r="D204">
            <v>1260000</v>
          </cell>
          <cell r="E204" t="str">
            <v>ACKERMAN</v>
          </cell>
        </row>
        <row r="205">
          <cell r="C205" t="str">
            <v>1821-06</v>
          </cell>
          <cell r="D205">
            <v>2030000</v>
          </cell>
          <cell r="E205" t="str">
            <v>KILLION</v>
          </cell>
        </row>
        <row r="206">
          <cell r="C206" t="str">
            <v>192-06</v>
          </cell>
          <cell r="D206">
            <v>2040000</v>
          </cell>
          <cell r="E206" t="str">
            <v>MOSES</v>
          </cell>
        </row>
        <row r="207">
          <cell r="C207" t="str">
            <v>160-06</v>
          </cell>
          <cell r="D207">
            <v>880000</v>
          </cell>
          <cell r="E207" t="str">
            <v>STEWART</v>
          </cell>
        </row>
        <row r="208">
          <cell r="C208" t="str">
            <v>171-06</v>
          </cell>
          <cell r="D208">
            <v>950000</v>
          </cell>
          <cell r="E208" t="str">
            <v>WEBSTER</v>
          </cell>
        </row>
        <row r="209">
          <cell r="C209" t="str">
            <v>149-06</v>
          </cell>
          <cell r="D209">
            <v>1990000</v>
          </cell>
          <cell r="E209" t="str">
            <v>DAVIS</v>
          </cell>
        </row>
        <row r="210">
          <cell r="C210" t="str">
            <v>STAMBAUGH-06</v>
          </cell>
          <cell r="D210">
            <v>2000000</v>
          </cell>
          <cell r="E210" t="str">
            <v>STAMBAUGH</v>
          </cell>
        </row>
        <row r="211">
          <cell r="C211" t="str">
            <v>242-05</v>
          </cell>
          <cell r="D211">
            <v>1800000</v>
          </cell>
          <cell r="E211" t="str">
            <v>CHANDLER</v>
          </cell>
        </row>
        <row r="212">
          <cell r="C212" t="str">
            <v>142-06</v>
          </cell>
          <cell r="D212">
            <v>2010000</v>
          </cell>
          <cell r="E212" t="str">
            <v>MAELZER</v>
          </cell>
        </row>
        <row r="213">
          <cell r="C213" t="str">
            <v>117-06</v>
          </cell>
          <cell r="D213">
            <v>1360000</v>
          </cell>
          <cell r="E213" t="str">
            <v>SANTIZO</v>
          </cell>
        </row>
        <row r="214">
          <cell r="C214" t="str">
            <v>207-06</v>
          </cell>
          <cell r="D214">
            <v>2040000</v>
          </cell>
          <cell r="E214" t="str">
            <v>MOSES</v>
          </cell>
        </row>
        <row r="215">
          <cell r="C215" t="str">
            <v>108-06</v>
          </cell>
          <cell r="D215">
            <v>1990000</v>
          </cell>
          <cell r="E215" t="str">
            <v>DAVIS</v>
          </cell>
        </row>
        <row r="216">
          <cell r="C216" t="str">
            <v>303-06</v>
          </cell>
          <cell r="D216">
            <v>1520000</v>
          </cell>
          <cell r="E216" t="str">
            <v>MAYBERRY</v>
          </cell>
        </row>
        <row r="217">
          <cell r="C217" t="str">
            <v>115-06</v>
          </cell>
          <cell r="D217">
            <v>1760000</v>
          </cell>
          <cell r="E217" t="str">
            <v>STRICKLAND</v>
          </cell>
        </row>
        <row r="218">
          <cell r="C218" t="str">
            <v>223-06</v>
          </cell>
          <cell r="D218">
            <v>1810000</v>
          </cell>
          <cell r="E218" t="str">
            <v>NEWELL</v>
          </cell>
        </row>
        <row r="219">
          <cell r="C219" t="str">
            <v>246-05</v>
          </cell>
          <cell r="D219">
            <v>1300000</v>
          </cell>
          <cell r="E219" t="str">
            <v>LEVIN</v>
          </cell>
        </row>
        <row r="220">
          <cell r="C220" t="str">
            <v>220-06</v>
          </cell>
          <cell r="D220">
            <v>2000000</v>
          </cell>
          <cell r="E220" t="str">
            <v>STAMBAUGH</v>
          </cell>
        </row>
        <row r="221">
          <cell r="C221" t="str">
            <v>315-06</v>
          </cell>
          <cell r="D221">
            <v>1410000</v>
          </cell>
          <cell r="E221" t="str">
            <v>GOLIGHTLY</v>
          </cell>
        </row>
        <row r="223">
          <cell r="C223" t="str">
            <v>126-05</v>
          </cell>
          <cell r="D223">
            <v>1360000</v>
          </cell>
          <cell r="E223" t="str">
            <v>SANTIZO</v>
          </cell>
        </row>
        <row r="224">
          <cell r="C224" t="str">
            <v>181-04</v>
          </cell>
          <cell r="D224">
            <v>1540000</v>
          </cell>
          <cell r="E224" t="str">
            <v>HELVIE</v>
          </cell>
        </row>
        <row r="225">
          <cell r="C225" t="str">
            <v>223-04</v>
          </cell>
          <cell r="D225">
            <v>1290000</v>
          </cell>
          <cell r="E225" t="str">
            <v>COOLAHAN</v>
          </cell>
        </row>
        <row r="226">
          <cell r="C226" t="str">
            <v>184-04</v>
          </cell>
          <cell r="D226">
            <v>910000</v>
          </cell>
          <cell r="E226" t="str">
            <v>SUR</v>
          </cell>
        </row>
        <row r="227">
          <cell r="C227" t="str">
            <v>198-04</v>
          </cell>
          <cell r="D227">
            <v>910000</v>
          </cell>
          <cell r="E227" t="str">
            <v>SUR</v>
          </cell>
        </row>
        <row r="228">
          <cell r="C228" t="str">
            <v>844-04</v>
          </cell>
          <cell r="D228">
            <v>2000000</v>
          </cell>
          <cell r="E228" t="str">
            <v>STAMBAUGH</v>
          </cell>
        </row>
        <row r="229">
          <cell r="C229" t="str">
            <v>194-04</v>
          </cell>
          <cell r="D229">
            <v>1810000</v>
          </cell>
          <cell r="E229" t="str">
            <v>NEWELL</v>
          </cell>
        </row>
        <row r="230">
          <cell r="C230" t="str">
            <v>103-05</v>
          </cell>
          <cell r="D230">
            <v>1990000</v>
          </cell>
          <cell r="E230" t="str">
            <v>DAVIS</v>
          </cell>
        </row>
        <row r="231">
          <cell r="C231" t="str">
            <v>192-04</v>
          </cell>
          <cell r="D231">
            <v>2040000</v>
          </cell>
          <cell r="E231" t="str">
            <v>MOSES</v>
          </cell>
        </row>
        <row r="232">
          <cell r="C232" t="str">
            <v>901-05</v>
          </cell>
          <cell r="D232">
            <v>1760000</v>
          </cell>
          <cell r="E232" t="str">
            <v>STRICKLAND</v>
          </cell>
        </row>
        <row r="233">
          <cell r="C233" t="str">
            <v>812-04</v>
          </cell>
          <cell r="D233">
            <v>2100000</v>
          </cell>
          <cell r="E233" t="str">
            <v>ISHMAEL</v>
          </cell>
        </row>
        <row r="234">
          <cell r="C234" t="str">
            <v>141-04</v>
          </cell>
          <cell r="D234">
            <v>2010000</v>
          </cell>
          <cell r="E234" t="str">
            <v>MAELZER</v>
          </cell>
        </row>
        <row r="235">
          <cell r="C235" t="str">
            <v>102-05</v>
          </cell>
          <cell r="D235">
            <v>2010000</v>
          </cell>
          <cell r="E235" t="str">
            <v>MAELZER</v>
          </cell>
        </row>
        <row r="236">
          <cell r="C236" t="str">
            <v>140-04</v>
          </cell>
          <cell r="D236">
            <v>1110000</v>
          </cell>
          <cell r="E236" t="str">
            <v>STARKS</v>
          </cell>
        </row>
        <row r="237">
          <cell r="C237" t="str">
            <v>234-04</v>
          </cell>
          <cell r="D237">
            <v>1300000</v>
          </cell>
          <cell r="E237" t="str">
            <v>LEVIN</v>
          </cell>
        </row>
        <row r="238">
          <cell r="C238" t="str">
            <v>164-04</v>
          </cell>
          <cell r="D238">
            <v>2040000</v>
          </cell>
          <cell r="E238" t="str">
            <v>MOSES</v>
          </cell>
        </row>
        <row r="239">
          <cell r="C239" t="str">
            <v>224-04</v>
          </cell>
          <cell r="D239">
            <v>1290000</v>
          </cell>
          <cell r="E239" t="str">
            <v>COOLAHAN</v>
          </cell>
        </row>
        <row r="240">
          <cell r="C240" t="str">
            <v>191-04</v>
          </cell>
          <cell r="D240">
            <v>2040000</v>
          </cell>
          <cell r="E240" t="str">
            <v>MOSES</v>
          </cell>
        </row>
        <row r="241">
          <cell r="C241" t="str">
            <v>825-04</v>
          </cell>
          <cell r="D241">
            <v>2030000</v>
          </cell>
          <cell r="E241" t="str">
            <v>KILLION</v>
          </cell>
        </row>
        <row r="242">
          <cell r="C242" t="str">
            <v>220-04</v>
          </cell>
          <cell r="D242">
            <v>1480000</v>
          </cell>
          <cell r="E242" t="str">
            <v>STURGEON</v>
          </cell>
        </row>
        <row r="243">
          <cell r="C243" t="str">
            <v>183-04</v>
          </cell>
          <cell r="D243">
            <v>910000</v>
          </cell>
          <cell r="E243" t="str">
            <v>SUR</v>
          </cell>
        </row>
        <row r="244">
          <cell r="C244" t="str">
            <v>214-04</v>
          </cell>
          <cell r="D244">
            <v>1290000</v>
          </cell>
          <cell r="E244" t="str">
            <v>COOLAHAN</v>
          </cell>
        </row>
        <row r="245">
          <cell r="C245" t="str">
            <v>144-04</v>
          </cell>
          <cell r="D245">
            <v>930000</v>
          </cell>
          <cell r="E245" t="str">
            <v>CLARK</v>
          </cell>
        </row>
        <row r="246">
          <cell r="C246" t="str">
            <v>241-04</v>
          </cell>
          <cell r="D246">
            <v>1300000</v>
          </cell>
          <cell r="E246" t="str">
            <v>LEVIN</v>
          </cell>
        </row>
        <row r="247">
          <cell r="C247" t="str">
            <v>806-05</v>
          </cell>
          <cell r="D247">
            <v>1760000</v>
          </cell>
          <cell r="E247" t="str">
            <v>STRICKLAND</v>
          </cell>
        </row>
        <row r="248">
          <cell r="C248" t="str">
            <v>112-05</v>
          </cell>
          <cell r="D248">
            <v>1360000</v>
          </cell>
          <cell r="E248" t="str">
            <v>SANTIZO</v>
          </cell>
        </row>
        <row r="249">
          <cell r="C249" t="str">
            <v>804-05</v>
          </cell>
          <cell r="D249">
            <v>1830000</v>
          </cell>
          <cell r="E249" t="str">
            <v>YORK</v>
          </cell>
        </row>
        <row r="250">
          <cell r="C250" t="str">
            <v>138-04</v>
          </cell>
          <cell r="D250">
            <v>1360000</v>
          </cell>
          <cell r="E250" t="str">
            <v>SANTIZO</v>
          </cell>
        </row>
        <row r="251">
          <cell r="C251" t="str">
            <v>108-05</v>
          </cell>
          <cell r="D251">
            <v>1240000</v>
          </cell>
          <cell r="E251" t="str">
            <v>GRASTON</v>
          </cell>
        </row>
        <row r="252">
          <cell r="C252" t="str">
            <v>173-04</v>
          </cell>
          <cell r="D252">
            <v>2110000</v>
          </cell>
          <cell r="E252" t="str">
            <v>OUN</v>
          </cell>
        </row>
        <row r="253">
          <cell r="C253" t="str">
            <v>235-04</v>
          </cell>
          <cell r="D253">
            <v>1480000</v>
          </cell>
          <cell r="E253" t="str">
            <v>STURGEON</v>
          </cell>
        </row>
        <row r="254">
          <cell r="C254" t="str">
            <v>820-04</v>
          </cell>
          <cell r="D254">
            <v>2100000</v>
          </cell>
          <cell r="E254" t="str">
            <v>ISHMAEL</v>
          </cell>
        </row>
        <row r="255">
          <cell r="C255" t="str">
            <v>210-04</v>
          </cell>
          <cell r="D255">
            <v>2140000</v>
          </cell>
          <cell r="E255" t="str">
            <v>ROBINSON</v>
          </cell>
        </row>
        <row r="256">
          <cell r="C256" t="str">
            <v>168-04</v>
          </cell>
          <cell r="D256">
            <v>1540000</v>
          </cell>
          <cell r="E256" t="str">
            <v>HELVIE</v>
          </cell>
        </row>
        <row r="257">
          <cell r="C257" t="str">
            <v>201-04</v>
          </cell>
          <cell r="D257">
            <v>2110000</v>
          </cell>
          <cell r="E257" t="str">
            <v>OUN</v>
          </cell>
        </row>
        <row r="258">
          <cell r="C258" t="str">
            <v>822-04</v>
          </cell>
          <cell r="D258">
            <v>2030000</v>
          </cell>
          <cell r="E258" t="str">
            <v>KILLION</v>
          </cell>
        </row>
        <row r="259">
          <cell r="C259" t="str">
            <v>197-04</v>
          </cell>
          <cell r="D259">
            <v>910000</v>
          </cell>
          <cell r="E259" t="str">
            <v>SUR</v>
          </cell>
        </row>
        <row r="260">
          <cell r="C260" t="str">
            <v>101-05</v>
          </cell>
          <cell r="D260">
            <v>2010000</v>
          </cell>
          <cell r="E260" t="str">
            <v>MAELZER</v>
          </cell>
        </row>
        <row r="261">
          <cell r="C261" t="str">
            <v>823-04</v>
          </cell>
          <cell r="D261">
            <v>2030000</v>
          </cell>
          <cell r="E261" t="str">
            <v>KILLION</v>
          </cell>
        </row>
        <row r="262">
          <cell r="C262" t="str">
            <v>104-05</v>
          </cell>
          <cell r="D262">
            <v>1990000</v>
          </cell>
          <cell r="E262" t="str">
            <v>DAVIS</v>
          </cell>
        </row>
        <row r="263">
          <cell r="C263" t="str">
            <v>135-05</v>
          </cell>
          <cell r="D263">
            <v>1240000</v>
          </cell>
          <cell r="E263" t="str">
            <v>GRASTON</v>
          </cell>
        </row>
        <row r="264">
          <cell r="C264" t="str">
            <v>123-05</v>
          </cell>
          <cell r="D264">
            <v>2100000</v>
          </cell>
          <cell r="E264" t="str">
            <v>ISHMAEL</v>
          </cell>
        </row>
        <row r="265">
          <cell r="C265" t="str">
            <v>118-05</v>
          </cell>
          <cell r="D265">
            <v>1990000</v>
          </cell>
          <cell r="E265" t="str">
            <v>DAVIS</v>
          </cell>
        </row>
        <row r="266">
          <cell r="C266" t="str">
            <v>175-04</v>
          </cell>
          <cell r="D266">
            <v>2020000</v>
          </cell>
          <cell r="E266" t="str">
            <v>SHOOK</v>
          </cell>
        </row>
        <row r="267">
          <cell r="C267" t="str">
            <v>302-05</v>
          </cell>
          <cell r="D267">
            <v>2010000</v>
          </cell>
          <cell r="E267" t="str">
            <v>MAELZER</v>
          </cell>
        </row>
        <row r="268">
          <cell r="C268" t="str">
            <v>179-04</v>
          </cell>
          <cell r="D268">
            <v>1810000</v>
          </cell>
          <cell r="E268" t="str">
            <v>NEWELL</v>
          </cell>
        </row>
        <row r="269">
          <cell r="C269" t="str">
            <v>238-04</v>
          </cell>
          <cell r="D269">
            <v>2140000</v>
          </cell>
          <cell r="E269" t="str">
            <v>ROBINSON</v>
          </cell>
        </row>
        <row r="270">
          <cell r="C270" t="str">
            <v>824-04</v>
          </cell>
          <cell r="D270">
            <v>2030000</v>
          </cell>
          <cell r="E270" t="str">
            <v>KILLION</v>
          </cell>
        </row>
        <row r="271">
          <cell r="C271" t="str">
            <v>222-04</v>
          </cell>
          <cell r="D271">
            <v>2140000</v>
          </cell>
          <cell r="E271" t="str">
            <v>ROBINSON</v>
          </cell>
        </row>
        <row r="272">
          <cell r="C272" t="str">
            <v>153-04</v>
          </cell>
          <cell r="D272">
            <v>1110000</v>
          </cell>
          <cell r="E272" t="str">
            <v>STARKS</v>
          </cell>
        </row>
        <row r="273">
          <cell r="C273" t="str">
            <v>214-04</v>
          </cell>
          <cell r="D273">
            <v>1290000</v>
          </cell>
          <cell r="E273" t="str">
            <v>COOLAHAN</v>
          </cell>
        </row>
        <row r="274">
          <cell r="C274" t="str">
            <v>162-04</v>
          </cell>
          <cell r="D274">
            <v>2020000</v>
          </cell>
          <cell r="E274" t="str">
            <v>SHOOK</v>
          </cell>
        </row>
        <row r="275">
          <cell r="C275" t="str">
            <v>213-04</v>
          </cell>
          <cell r="D275">
            <v>1290000</v>
          </cell>
          <cell r="E275" t="str">
            <v>COOLAHAN</v>
          </cell>
        </row>
        <row r="276">
          <cell r="C276" t="str">
            <v>186-04</v>
          </cell>
          <cell r="D276">
            <v>2150000</v>
          </cell>
          <cell r="E276" t="str">
            <v>SWANSON</v>
          </cell>
        </row>
        <row r="277">
          <cell r="C277" t="str">
            <v>201-04</v>
          </cell>
          <cell r="D277">
            <v>2110000</v>
          </cell>
          <cell r="E277" t="str">
            <v>OUN</v>
          </cell>
        </row>
        <row r="278">
          <cell r="C278" t="str">
            <v>196-04</v>
          </cell>
          <cell r="D278">
            <v>1540000</v>
          </cell>
          <cell r="E278" t="str">
            <v>HELVIE</v>
          </cell>
        </row>
        <row r="279">
          <cell r="C279" t="str">
            <v>827-04</v>
          </cell>
          <cell r="D279">
            <v>2090000</v>
          </cell>
          <cell r="E279" t="str">
            <v>HAITHCOX</v>
          </cell>
        </row>
        <row r="280">
          <cell r="C280" t="str">
            <v>836-04</v>
          </cell>
          <cell r="D280">
            <v>2090000</v>
          </cell>
          <cell r="E280" t="str">
            <v>HAITHCOX</v>
          </cell>
        </row>
        <row r="281">
          <cell r="C281" t="str">
            <v>170-04</v>
          </cell>
          <cell r="D281">
            <v>910000</v>
          </cell>
          <cell r="E281" t="str">
            <v>SUR</v>
          </cell>
        </row>
        <row r="282">
          <cell r="C282" t="str">
            <v>242-04</v>
          </cell>
          <cell r="D282">
            <v>1300000</v>
          </cell>
          <cell r="E282" t="str">
            <v>LEVIN</v>
          </cell>
        </row>
        <row r="283">
          <cell r="C283" t="str">
            <v>131-04</v>
          </cell>
          <cell r="D283">
            <v>1090000</v>
          </cell>
          <cell r="E283" t="str">
            <v>SPECTOR</v>
          </cell>
        </row>
        <row r="284">
          <cell r="C284" t="str">
            <v>105-05</v>
          </cell>
          <cell r="D284">
            <v>1310000</v>
          </cell>
          <cell r="E284" t="str">
            <v>MALAVE</v>
          </cell>
        </row>
        <row r="285">
          <cell r="C285" t="str">
            <v>806-04</v>
          </cell>
          <cell r="D285">
            <v>1830000</v>
          </cell>
          <cell r="E285" t="str">
            <v>YORK</v>
          </cell>
        </row>
        <row r="286">
          <cell r="C286" t="str">
            <v>149-04</v>
          </cell>
          <cell r="D286">
            <v>1760000</v>
          </cell>
          <cell r="E286" t="str">
            <v>STRICKLAND</v>
          </cell>
        </row>
        <row r="287">
          <cell r="C287" t="str">
            <v>113-04</v>
          </cell>
          <cell r="D287">
            <v>2010000</v>
          </cell>
          <cell r="E287" t="str">
            <v>MAELZER</v>
          </cell>
        </row>
        <row r="288">
          <cell r="C288" t="str">
            <v>172-04</v>
          </cell>
          <cell r="D288">
            <v>2150000</v>
          </cell>
          <cell r="E288" t="str">
            <v>SWANSON</v>
          </cell>
        </row>
        <row r="289">
          <cell r="C289" t="str">
            <v>106-04</v>
          </cell>
          <cell r="D289">
            <v>1310000</v>
          </cell>
          <cell r="E289" t="str">
            <v>MALAVE</v>
          </cell>
        </row>
        <row r="290">
          <cell r="C290" t="str">
            <v>193-04</v>
          </cell>
          <cell r="D290">
            <v>1810000</v>
          </cell>
          <cell r="E290" t="str">
            <v>NEWELL</v>
          </cell>
        </row>
        <row r="291">
          <cell r="C291" t="str">
            <v>106-04</v>
          </cell>
          <cell r="D291">
            <v>1310000</v>
          </cell>
          <cell r="E291" t="str">
            <v>MALAVE</v>
          </cell>
        </row>
        <row r="292">
          <cell r="C292" t="str">
            <v>206-04</v>
          </cell>
          <cell r="D292">
            <v>2040000</v>
          </cell>
          <cell r="E292" t="str">
            <v>MOSES</v>
          </cell>
        </row>
        <row r="293">
          <cell r="C293" t="str">
            <v>101-04</v>
          </cell>
          <cell r="D293">
            <v>2010000</v>
          </cell>
          <cell r="E293" t="str">
            <v>MAELZER</v>
          </cell>
        </row>
        <row r="294">
          <cell r="C294" t="str">
            <v>835-04</v>
          </cell>
          <cell r="D294">
            <v>2090000</v>
          </cell>
          <cell r="E294" t="str">
            <v>HAITHCOX</v>
          </cell>
        </row>
        <row r="295">
          <cell r="C295" t="str">
            <v>315-03</v>
          </cell>
          <cell r="D295">
            <v>1290000</v>
          </cell>
          <cell r="E295" t="str">
            <v>COOLAHAN</v>
          </cell>
        </row>
        <row r="296">
          <cell r="C296" t="str">
            <v>833-04</v>
          </cell>
          <cell r="D296">
            <v>2030000</v>
          </cell>
          <cell r="E296" t="str">
            <v>KILLION</v>
          </cell>
        </row>
        <row r="297">
          <cell r="C297" t="str">
            <v>311-03</v>
          </cell>
          <cell r="D297">
            <v>2090000</v>
          </cell>
          <cell r="E297" t="str">
            <v>HAITHCOX</v>
          </cell>
        </row>
        <row r="298">
          <cell r="C298" t="str">
            <v>845-04</v>
          </cell>
          <cell r="D298">
            <v>2000000</v>
          </cell>
          <cell r="E298" t="str">
            <v>STAMBAUGH</v>
          </cell>
        </row>
        <row r="299">
          <cell r="C299" t="str">
            <v>243-03</v>
          </cell>
          <cell r="D299">
            <v>1290000</v>
          </cell>
          <cell r="E299" t="str">
            <v>COOLAHAN</v>
          </cell>
        </row>
        <row r="300">
          <cell r="C300" t="str">
            <v>232-04</v>
          </cell>
          <cell r="D300">
            <v>1290000</v>
          </cell>
          <cell r="E300" t="str">
            <v>COOLAHAN</v>
          </cell>
        </row>
        <row r="301">
          <cell r="C301" t="str">
            <v>235-03</v>
          </cell>
          <cell r="D301">
            <v>1290000</v>
          </cell>
          <cell r="E301" t="str">
            <v>COOLAHAN</v>
          </cell>
        </row>
        <row r="302">
          <cell r="C302" t="str">
            <v>244-04</v>
          </cell>
          <cell r="D302">
            <v>1480000</v>
          </cell>
          <cell r="E302" t="str">
            <v>STURGEON</v>
          </cell>
        </row>
        <row r="303">
          <cell r="C303" t="str">
            <v>230-03</v>
          </cell>
          <cell r="D303">
            <v>1480000</v>
          </cell>
          <cell r="E303" t="str">
            <v>STURGEON</v>
          </cell>
        </row>
        <row r="304">
          <cell r="C304" t="str">
            <v>105-05</v>
          </cell>
          <cell r="D304">
            <v>1310000</v>
          </cell>
          <cell r="E304" t="str">
            <v>MALAVE</v>
          </cell>
        </row>
        <row r="305">
          <cell r="C305" t="str">
            <v>228-03</v>
          </cell>
          <cell r="D305">
            <v>1290000</v>
          </cell>
          <cell r="E305" t="str">
            <v>COOLAHAN</v>
          </cell>
        </row>
        <row r="306">
          <cell r="C306" t="str">
            <v>139-05</v>
          </cell>
          <cell r="D306">
            <v>1360000</v>
          </cell>
          <cell r="E306" t="str">
            <v>SANTIZO</v>
          </cell>
        </row>
        <row r="307">
          <cell r="C307" t="str">
            <v>832-04</v>
          </cell>
          <cell r="D307">
            <v>2090000</v>
          </cell>
          <cell r="E307" t="str">
            <v>HAITHCOX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101-07</v>
          </cell>
          <cell r="B13">
            <v>4038</v>
          </cell>
          <cell r="C13" t="str">
            <v>DE.1.0.7.0</v>
          </cell>
          <cell r="D13" t="str">
            <v>204:783</v>
          </cell>
          <cell r="E13">
            <v>42589.129918981482</v>
          </cell>
          <cell r="F13">
            <v>42589.131597222222</v>
          </cell>
          <cell r="G13">
            <v>2</v>
          </cell>
          <cell r="H13" t="str">
            <v>204:233408</v>
          </cell>
          <cell r="I13">
            <v>42589.161412037036</v>
          </cell>
          <cell r="J13">
            <v>0</v>
          </cell>
          <cell r="K13" t="str">
            <v>4037/4038</v>
          </cell>
          <cell r="L13" t="str">
            <v>STORY</v>
          </cell>
          <cell r="M13">
            <v>2.9814814814017154E-2</v>
          </cell>
          <cell r="N13">
            <v>42.933333332184702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https://search-rtdc-monitor-bjffxe2xuh6vdkpspy63sjmuny.us-east-1.es.amazonaws.com/_plugin/kibana/#/discover/Steve-Slow-Train-Analysis-(2080s-and-2083s)?_g=(refreshInterval:(display:Off,section:0,value:0),time:(from:'2016-08-07 02:07:05-0600',mode:absolute,to:'2016-08-07 04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" t="str">
            <v>N</v>
          </cell>
          <cell r="X13" t="e">
            <v>#VALUE!</v>
          </cell>
          <cell r="Y13">
            <v>7.8299999999999995E-2</v>
          </cell>
          <cell r="Z13">
            <v>23.340800000000002</v>
          </cell>
          <cell r="AA13">
            <v>23.262500000000003</v>
          </cell>
          <cell r="AB13" t="e">
            <v>#N/A</v>
          </cell>
          <cell r="AC13" t="e">
            <v>#N/A</v>
          </cell>
          <cell r="AD13" t="str">
            <v>0101-07</v>
          </cell>
          <cell r="AE13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4">
          <cell r="A14" t="str">
            <v>102-07</v>
          </cell>
          <cell r="B14">
            <v>4008</v>
          </cell>
          <cell r="C14" t="str">
            <v>DE.1.0.7.0</v>
          </cell>
          <cell r="D14" t="str">
            <v>204:232738</v>
          </cell>
          <cell r="E14">
            <v>42589.165046296293</v>
          </cell>
          <cell r="F14">
            <v>42589.166030092594</v>
          </cell>
          <cell r="G14">
            <v>1</v>
          </cell>
          <cell r="H14" t="str">
            <v>204:185</v>
          </cell>
          <cell r="I14">
            <v>42589.202662037038</v>
          </cell>
          <cell r="J14">
            <v>1</v>
          </cell>
          <cell r="K14" t="str">
            <v>4007/4008</v>
          </cell>
          <cell r="L14" t="str">
            <v>STORY</v>
          </cell>
          <cell r="M14">
            <v>3.6631944443797693E-2</v>
          </cell>
          <cell r="N14">
            <v>52.749999999068677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" t="str">
            <v>N</v>
          </cell>
          <cell r="X14">
            <v>1</v>
          </cell>
          <cell r="Y14">
            <v>23.273800000000001</v>
          </cell>
          <cell r="Z14">
            <v>1.8499999999999999E-2</v>
          </cell>
          <cell r="AA14">
            <v>23.255300000000002</v>
          </cell>
          <cell r="AB14" t="e">
            <v>#N/A</v>
          </cell>
          <cell r="AC14" t="e">
            <v>#N/A</v>
          </cell>
          <cell r="AD14" t="str">
            <v>0102-07</v>
          </cell>
          <cell r="AE14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5">
          <cell r="A15" t="str">
            <v>103-07</v>
          </cell>
          <cell r="B15">
            <v>4025</v>
          </cell>
          <cell r="C15" t="str">
            <v>DE.1.0.7.0</v>
          </cell>
          <cell r="D15" t="str">
            <v>204:652</v>
          </cell>
          <cell r="E15">
            <v>42589.150763888887</v>
          </cell>
          <cell r="F15">
            <v>42589.151932870373</v>
          </cell>
          <cell r="G15">
            <v>1</v>
          </cell>
          <cell r="H15" t="str">
            <v>204:233374</v>
          </cell>
          <cell r="I15">
            <v>42589.182210648149</v>
          </cell>
          <cell r="J15">
            <v>0</v>
          </cell>
          <cell r="K15" t="str">
            <v>4025/4026</v>
          </cell>
          <cell r="L15" t="str">
            <v>ACKERMAN</v>
          </cell>
          <cell r="M15">
            <v>3.0277777776063886E-2</v>
          </cell>
          <cell r="N15">
            <v>43.599999997531995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https://search-rtdc-monitor-bjffxe2xuh6vdkpspy63sjmuny.us-east-1.es.amazonaws.com/_plugin/kibana/#/discover/Steve-Slow-Train-Analysis-(2080s-and-2083s)?_g=(refreshInterval:(display:Off,section:0,value:0),time:(from:'2016-08-07 02:37:06-0600',mode:absolute,to:'2016-08-07 05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" t="str">
            <v>N</v>
          </cell>
          <cell r="X15">
            <v>1</v>
          </cell>
          <cell r="Y15">
            <v>6.5199999999999994E-2</v>
          </cell>
          <cell r="Z15">
            <v>23.337399999999999</v>
          </cell>
          <cell r="AA15">
            <v>23.272199999999998</v>
          </cell>
          <cell r="AB15" t="e">
            <v>#N/A</v>
          </cell>
          <cell r="AC15" t="e">
            <v>#N/A</v>
          </cell>
          <cell r="AD15" t="str">
            <v>0103-07</v>
          </cell>
          <cell r="AE15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6">
          <cell r="A16" t="str">
            <v>104-07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42589.190497685187</v>
          </cell>
          <cell r="F16">
            <v>42589.191631944443</v>
          </cell>
          <cell r="G16">
            <v>1</v>
          </cell>
          <cell r="H16" t="str">
            <v>204:132</v>
          </cell>
          <cell r="I16">
            <v>42589.222638888888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3.1006944445834961E-2</v>
          </cell>
          <cell r="N16">
            <v>44.650000002002344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https://search-rtdc-monitor-bjffxe2xuh6vdkpspy63sjmuny.us-east-1.es.amazonaws.com/_plugin/kibana/#/discover/Steve-Slow-Train-Analysis-(2080s-and-2083s)?_g=(refreshInterval:(display:Off,section:0,value:0),time:(from:'2016-08-07 03:34:19-0600',mode:absolute,to:'2016-08-07 06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1.32E-2</v>
          </cell>
          <cell r="AA16">
            <v>23.258899999999997</v>
          </cell>
          <cell r="AB16" t="e">
            <v>#N/A</v>
          </cell>
          <cell r="AC16" t="e">
            <v>#N/A</v>
          </cell>
          <cell r="AD16" t="str">
            <v>0104-07</v>
          </cell>
          <cell r="AE16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7">
          <cell r="A17" t="str">
            <v>105-07</v>
          </cell>
          <cell r="B17">
            <v>4044</v>
          </cell>
          <cell r="C17" t="str">
            <v>DE.1.0.7.0</v>
          </cell>
          <cell r="D17" t="str">
            <v>204:690</v>
          </cell>
          <cell r="E17">
            <v>42589.169039351851</v>
          </cell>
          <cell r="F17">
            <v>42589.170034722221</v>
          </cell>
          <cell r="G17">
            <v>1</v>
          </cell>
          <cell r="H17" t="str">
            <v>204:233320</v>
          </cell>
          <cell r="I17">
            <v>42589.202685185184</v>
          </cell>
          <cell r="J17">
            <v>0</v>
          </cell>
          <cell r="K17" t="str">
            <v>4043/4044</v>
          </cell>
          <cell r="L17" t="str">
            <v>MAELZER</v>
          </cell>
          <cell r="M17">
            <v>3.2650462962919846E-2</v>
          </cell>
          <cell r="N17">
            <v>47.016666666604578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https://search-rtdc-monitor-bjffxe2xuh6vdkpspy63sjmuny.us-east-1.es.amazonaws.com/_plugin/kibana/#/discover/Steve-Slow-Train-Analysis-(2080s-and-2083s)?_g=(refreshInterval:(display:Off,section:0,value:0),time:(from:'2016-08-07 03:03:25-0600',mode:absolute,to:'2016-08-07 05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6.9000000000000006E-2</v>
          </cell>
          <cell r="Z17">
            <v>23.332000000000001</v>
          </cell>
          <cell r="AA17">
            <v>23.263000000000002</v>
          </cell>
          <cell r="AB17" t="e">
            <v>#N/A</v>
          </cell>
          <cell r="AC17" t="e">
            <v>#N/A</v>
          </cell>
          <cell r="AD17" t="str">
            <v>0105-07</v>
          </cell>
          <cell r="AE17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8">
          <cell r="A18" t="str">
            <v>106-07</v>
          </cell>
          <cell r="B18">
            <v>4028</v>
          </cell>
          <cell r="C18" t="str">
            <v>DE.1.0.7.0</v>
          </cell>
          <cell r="D18" t="str">
            <v>204:232654</v>
          </cell>
          <cell r="E18">
            <v>42589.212488425925</v>
          </cell>
          <cell r="F18">
            <v>42589.213495370372</v>
          </cell>
          <cell r="G18">
            <v>1</v>
          </cell>
          <cell r="H18" t="str">
            <v>204:198</v>
          </cell>
          <cell r="I18">
            <v>42589.243368055555</v>
          </cell>
          <cell r="J18">
            <v>1</v>
          </cell>
          <cell r="K18" t="str">
            <v>4027/4028</v>
          </cell>
          <cell r="L18" t="str">
            <v>MAELZER</v>
          </cell>
          <cell r="M18">
            <v>2.9872685183363501E-2</v>
          </cell>
          <cell r="N18">
            <v>43.016666664043441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1.9800000000000002E-2</v>
          </cell>
          <cell r="AA18">
            <v>23.2456</v>
          </cell>
          <cell r="AB18" t="e">
            <v>#N/A</v>
          </cell>
          <cell r="AC18" t="e">
            <v>#N/A</v>
          </cell>
          <cell r="AD18" t="str">
            <v>0106-07</v>
          </cell>
          <cell r="AE18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">
          <cell r="A19" t="str">
            <v>107-07</v>
          </cell>
          <cell r="B19">
            <v>4018</v>
          </cell>
          <cell r="C19" t="str">
            <v>DE.1.0.7.0</v>
          </cell>
          <cell r="D19" t="str">
            <v>204:473</v>
          </cell>
          <cell r="E19">
            <v>42589.180601851855</v>
          </cell>
          <cell r="F19">
            <v>42589.181840277779</v>
          </cell>
          <cell r="G19">
            <v>1</v>
          </cell>
          <cell r="H19" t="str">
            <v>204:233319</v>
          </cell>
          <cell r="I19">
            <v>42589.213541666664</v>
          </cell>
          <cell r="J19">
            <v>0</v>
          </cell>
          <cell r="K19" t="str">
            <v>4017/4018</v>
          </cell>
          <cell r="L19" t="str">
            <v>DAVIS</v>
          </cell>
          <cell r="M19">
            <v>3.1701388885267079E-2</v>
          </cell>
          <cell r="N19">
            <v>45.649999994784594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https://search-rtdc-monitor-bjffxe2xuh6vdkpspy63sjmuny.us-east-1.es.amazonaws.com/_plugin/kibana/#/discover/Steve-Slow-Train-Analysis-(2080s-and-2083s)?_g=(refreshInterval:(display:Off,section:0,value:0),time:(from:'2016-08-07 03:20:04-0600',mode:absolute,to:'2016-08-07 06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" t="str">
            <v>N</v>
          </cell>
          <cell r="X19">
            <v>1</v>
          </cell>
          <cell r="Y19">
            <v>4.7300000000000002E-2</v>
          </cell>
          <cell r="Z19">
            <v>23.331900000000001</v>
          </cell>
          <cell r="AA19">
            <v>23.284600000000001</v>
          </cell>
          <cell r="AB19" t="e">
            <v>#N/A</v>
          </cell>
          <cell r="AC19" t="e">
            <v>#N/A</v>
          </cell>
          <cell r="AD19" t="str">
            <v>0107-07</v>
          </cell>
          <cell r="AE19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20">
          <cell r="A20" t="str">
            <v>108-07</v>
          </cell>
          <cell r="B20">
            <v>4017</v>
          </cell>
          <cell r="C20" t="str">
            <v>DE.1.0.7.0</v>
          </cell>
          <cell r="D20" t="str">
            <v>204:232994</v>
          </cell>
          <cell r="E20">
            <v>42589.220729166664</v>
          </cell>
          <cell r="F20">
            <v>42589.222071759257</v>
          </cell>
          <cell r="G20">
            <v>1</v>
          </cell>
          <cell r="H20" t="str">
            <v>204:161</v>
          </cell>
          <cell r="I20">
            <v>42589.254618055558</v>
          </cell>
          <cell r="J20">
            <v>1</v>
          </cell>
          <cell r="K20" t="str">
            <v>4017/4018</v>
          </cell>
          <cell r="L20" t="str">
            <v>DAVIS</v>
          </cell>
          <cell r="M20">
            <v>3.2546296301006805E-2</v>
          </cell>
          <cell r="N20">
            <v>46.866666673449799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1.61E-2</v>
          </cell>
          <cell r="AA20">
            <v>23.283299999999997</v>
          </cell>
          <cell r="AB20">
            <v>183829</v>
          </cell>
          <cell r="AC20" t="str">
            <v>PERMANENT SPEED RESTRICTION</v>
          </cell>
          <cell r="AD20" t="str">
            <v>0108-07</v>
          </cell>
          <cell r="AE20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21">
          <cell r="A21" t="str">
            <v>109-07</v>
          </cell>
          <cell r="B21">
            <v>4029</v>
          </cell>
          <cell r="C21" t="str">
            <v>DE.1.0.7.0</v>
          </cell>
          <cell r="D21" t="str">
            <v>204:462</v>
          </cell>
          <cell r="E21">
            <v>42589.196608796294</v>
          </cell>
          <cell r="F21">
            <v>42589.197581018518</v>
          </cell>
          <cell r="G21">
            <v>1</v>
          </cell>
          <cell r="H21" t="str">
            <v>204:233278</v>
          </cell>
          <cell r="I21">
            <v>42589.223310185182</v>
          </cell>
          <cell r="J21">
            <v>0</v>
          </cell>
          <cell r="K21" t="str">
            <v>4029/4030</v>
          </cell>
          <cell r="L21" t="str">
            <v>MALAVE</v>
          </cell>
          <cell r="M21">
            <v>2.5729166663950309E-2</v>
          </cell>
          <cell r="N21">
            <v>37.049999996088445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https://search-rtdc-monitor-bjffxe2xuh6vdkpspy63sjmuny.us-east-1.es.amazonaws.com/_plugin/kibana/#/discover/Steve-Slow-Train-Analysis-(2080s-and-2083s)?_g=(refreshInterval:(display:Off,section:0,value:0),time:(from:'2016-08-07 03:43:07-0600',mode:absolute,to:'2016-08-07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" t="str">
            <v>N</v>
          </cell>
          <cell r="X21">
            <v>1</v>
          </cell>
          <cell r="Y21">
            <v>4.6199999999999998E-2</v>
          </cell>
          <cell r="Z21">
            <v>23.3278</v>
          </cell>
          <cell r="AA21">
            <v>23.281600000000001</v>
          </cell>
          <cell r="AB21" t="e">
            <v>#N/A</v>
          </cell>
          <cell r="AC21" t="e">
            <v>#N/A</v>
          </cell>
          <cell r="AD21" t="str">
            <v>0109-07</v>
          </cell>
          <cell r="AE21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22">
          <cell r="A22" t="str">
            <v>110-07</v>
          </cell>
          <cell r="B22">
            <v>4030</v>
          </cell>
          <cell r="C22" t="str">
            <v>DE.1.0.7.0</v>
          </cell>
          <cell r="D22" t="str">
            <v>204:127857</v>
          </cell>
          <cell r="E22">
            <v>42589.248182870368</v>
          </cell>
          <cell r="F22">
            <v>42589.248923611114</v>
          </cell>
          <cell r="G22">
            <v>1</v>
          </cell>
          <cell r="H22" t="str">
            <v>204:174</v>
          </cell>
          <cell r="I22">
            <v>42589.265972222223</v>
          </cell>
          <cell r="J22">
            <v>0</v>
          </cell>
          <cell r="K22" t="str">
            <v>4029/4030</v>
          </cell>
          <cell r="L22" t="str">
            <v>MALAVE</v>
          </cell>
          <cell r="M22">
            <v>1.7048611109203193E-2</v>
          </cell>
          <cell r="P22">
            <v>27.433333334047347</v>
          </cell>
          <cell r="R22" t="str">
            <v>DIA 4S inefficient dispatching - no clear request sent until after cut out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https://search-rtdc-monitor-bjffxe2xuh6vdkpspy63sjmuny.us-east-1.es.amazonaws.com/_plugin/kibana/#/discover/Steve-Slow-Train-Analysis-(2080s-and-2083s)?_g=(refreshInterval:(display:Off,section:0,value:0),time:(from:'2016-08-07 04:57:23-0600',mode:absolute,to:'2016-08-07 07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2" t="str">
            <v>Y</v>
          </cell>
          <cell r="X22">
            <v>1</v>
          </cell>
          <cell r="Y22">
            <v>12.7857</v>
          </cell>
          <cell r="Z22">
            <v>1.7399999999999999E-2</v>
          </cell>
          <cell r="AA22">
            <v>12.7683</v>
          </cell>
          <cell r="AB22" t="e">
            <v>#N/A</v>
          </cell>
          <cell r="AC22" t="e">
            <v>#N/A</v>
          </cell>
          <cell r="AD22" t="str">
            <v>0110-07</v>
          </cell>
          <cell r="AE22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23">
          <cell r="A23" t="str">
            <v>110-07</v>
          </cell>
          <cell r="B23">
            <v>4030</v>
          </cell>
          <cell r="C23" t="str">
            <v>DE.1.0.7.0</v>
          </cell>
          <cell r="D23" t="str">
            <v>204:232976</v>
          </cell>
          <cell r="E23">
            <v>42589.234560185185</v>
          </cell>
          <cell r="F23">
            <v>42589.235983796294</v>
          </cell>
          <cell r="G23">
            <v>2</v>
          </cell>
          <cell r="H23" t="str">
            <v>204:231937</v>
          </cell>
          <cell r="I23">
            <v>42589.237986111111</v>
          </cell>
          <cell r="J23">
            <v>0</v>
          </cell>
          <cell r="K23" t="str">
            <v>4029/4030</v>
          </cell>
          <cell r="L23" t="str">
            <v>MALAVE</v>
          </cell>
          <cell r="M23">
            <v>2.0023148172185756E-3</v>
          </cell>
          <cell r="T23" t="str">
            <v>Southbound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https://search-rtdc-monitor-bjffxe2xuh6vdkpspy63sjmuny.us-east-1.es.amazonaws.com/_plugin/kibana/#/discover/Steve-Slow-Train-Analysis-(2080s-and-2083s)?_g=(refreshInterval:(display:Off,section:0,value:0),time:(from:'2016-08-07 04:37:46-0600',mode:absolute,to:'2016-08-07 06:42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3" t="str">
            <v>Y</v>
          </cell>
          <cell r="X23">
            <v>0</v>
          </cell>
          <cell r="Y23">
            <v>23.297599999999999</v>
          </cell>
          <cell r="Z23">
            <v>23.1937</v>
          </cell>
          <cell r="AA23">
            <v>0.10389999999999944</v>
          </cell>
          <cell r="AB23" t="e">
            <v>#N/A</v>
          </cell>
          <cell r="AC23" t="e">
            <v>#N/A</v>
          </cell>
          <cell r="AD23" t="str">
            <v>0110-07</v>
          </cell>
          <cell r="AE23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24">
          <cell r="A24" t="str">
            <v>111-07</v>
          </cell>
          <cell r="B24">
            <v>4038</v>
          </cell>
          <cell r="C24" t="str">
            <v>DE.1.0.7.0</v>
          </cell>
          <cell r="D24" t="str">
            <v>204:728</v>
          </cell>
          <cell r="E24">
            <v>42589.207233796296</v>
          </cell>
          <cell r="F24">
            <v>42589.208495370367</v>
          </cell>
          <cell r="G24">
            <v>1</v>
          </cell>
          <cell r="H24" t="str">
            <v>204:233304</v>
          </cell>
          <cell r="I24">
            <v>42589.234675925924</v>
          </cell>
          <cell r="J24">
            <v>0</v>
          </cell>
          <cell r="K24" t="str">
            <v>4037/4038</v>
          </cell>
          <cell r="L24" t="str">
            <v>STRICKLAND</v>
          </cell>
          <cell r="M24">
            <v>2.6180555556493346E-2</v>
          </cell>
          <cell r="N24">
            <v>37.700000001350418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https://search-rtdc-monitor-bjffxe2xuh6vdkpspy63sjmuny.us-east-1.es.amazonaws.com/_plugin/kibana/#/discover/Steve-Slow-Train-Analysis-(2080s-and-2083s)?_g=(refreshInterval:(display:Off,section:0,value:0),time:(from:'2016-08-07 03:58:25-0600',mode:absolute,to:'2016-08-07 06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4" t="str">
            <v>N</v>
          </cell>
          <cell r="X24">
            <v>1</v>
          </cell>
          <cell r="Y24">
            <v>7.2800000000000004E-2</v>
          </cell>
          <cell r="Z24">
            <v>23.330400000000001</v>
          </cell>
          <cell r="AA24">
            <v>23.2576</v>
          </cell>
          <cell r="AB24" t="e">
            <v>#N/A</v>
          </cell>
          <cell r="AC24" t="e">
            <v>#N/A</v>
          </cell>
          <cell r="AD24" t="str">
            <v>0111-07</v>
          </cell>
          <cell r="AE2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25">
          <cell r="A25" t="str">
            <v>112-07</v>
          </cell>
          <cell r="B25">
            <v>4037</v>
          </cell>
          <cell r="C25" t="str">
            <v>DE.1.0.7.0</v>
          </cell>
          <cell r="D25" t="str">
            <v>204:232985</v>
          </cell>
          <cell r="E25">
            <v>42589.243796296294</v>
          </cell>
          <cell r="F25">
            <v>42589.245243055557</v>
          </cell>
          <cell r="G25">
            <v>2</v>
          </cell>
          <cell r="H25" t="str">
            <v>204:160</v>
          </cell>
          <cell r="I25">
            <v>42589.278229166666</v>
          </cell>
          <cell r="J25">
            <v>1</v>
          </cell>
          <cell r="K25" t="str">
            <v>4037/4038</v>
          </cell>
          <cell r="L25" t="str">
            <v>STRICKLAND</v>
          </cell>
          <cell r="M25">
            <v>3.2986111109494232E-2</v>
          </cell>
          <cell r="N25">
            <v>47.499999997671694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5" t="str">
            <v>N</v>
          </cell>
          <cell r="X25">
            <v>1</v>
          </cell>
          <cell r="Y25">
            <v>23.298500000000001</v>
          </cell>
          <cell r="Z25">
            <v>1.6E-2</v>
          </cell>
          <cell r="AA25">
            <v>23.282500000000002</v>
          </cell>
          <cell r="AB25" t="e">
            <v>#N/A</v>
          </cell>
          <cell r="AC25" t="e">
            <v>#N/A</v>
          </cell>
          <cell r="AD25" t="str">
            <v>0112-07</v>
          </cell>
          <cell r="AE2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26">
          <cell r="A26" t="str">
            <v>113-07</v>
          </cell>
          <cell r="B26">
            <v>4007</v>
          </cell>
          <cell r="C26" t="str">
            <v>DE.1.0.7.0</v>
          </cell>
          <cell r="D26" t="str">
            <v>204:471</v>
          </cell>
          <cell r="E26">
            <v>42589.212314814817</v>
          </cell>
          <cell r="F26">
            <v>42589.213622685187</v>
          </cell>
          <cell r="G26">
            <v>1</v>
          </cell>
          <cell r="H26" t="str">
            <v>204:233347</v>
          </cell>
          <cell r="I26">
            <v>42589.24454861111</v>
          </cell>
          <cell r="J26">
            <v>0</v>
          </cell>
          <cell r="K26" t="str">
            <v>4007/4008</v>
          </cell>
          <cell r="L26" t="str">
            <v>STORY</v>
          </cell>
          <cell r="M26">
            <v>3.0925925922929309E-2</v>
          </cell>
          <cell r="N26">
            <v>44.533333329018205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https://search-rtdc-monitor-bjffxe2xuh6vdkpspy63sjmuny.us-east-1.es.amazonaws.com/_plugin/kibana/#/discover/Steve-Slow-Train-Analysis-(2080s-and-2083s)?_g=(refreshInterval:(display:Off,section:0,value:0),time:(from:'2016-08-07 04:05:44-0600',mode:absolute,to:'2016-08-07 06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6" t="str">
            <v>N</v>
          </cell>
          <cell r="X26">
            <v>1</v>
          </cell>
          <cell r="Y26">
            <v>4.7100000000000003E-2</v>
          </cell>
          <cell r="Z26">
            <v>23.334700000000002</v>
          </cell>
          <cell r="AA26">
            <v>23.287600000000001</v>
          </cell>
          <cell r="AB26" t="e">
            <v>#N/A</v>
          </cell>
          <cell r="AC26" t="e">
            <v>#N/A</v>
          </cell>
          <cell r="AD26" t="str">
            <v>0113-07</v>
          </cell>
          <cell r="AE26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27">
          <cell r="A27" t="str">
            <v>114-07</v>
          </cell>
          <cell r="B27">
            <v>4008</v>
          </cell>
          <cell r="C27" t="str">
            <v>DE.1.0.7.0</v>
          </cell>
          <cell r="D27" t="str">
            <v>204:233023</v>
          </cell>
          <cell r="E27">
            <v>42589.252754629626</v>
          </cell>
          <cell r="F27">
            <v>42589.25372685185</v>
          </cell>
          <cell r="G27">
            <v>1</v>
          </cell>
          <cell r="H27" t="str">
            <v>204:147</v>
          </cell>
          <cell r="I27">
            <v>42589.284814814811</v>
          </cell>
          <cell r="J27">
            <v>0</v>
          </cell>
          <cell r="K27" t="str">
            <v>4007/4008</v>
          </cell>
          <cell r="L27" t="str">
            <v>STORY</v>
          </cell>
          <cell r="M27">
            <v>3.1087962961464655E-2</v>
          </cell>
          <cell r="N27">
            <v>44.766666664509103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https://search-rtdc-monitor-bjffxe2xuh6vdkpspy63sjmuny.us-east-1.es.amazonaws.com/_plugin/kibana/#/discover/Steve-Slow-Train-Analysis-(2080s-and-2083s)?_g=(refreshInterval:(display:Off,section:0,value:0),time:(from:'2016-08-07 05:03:58-0600',mode:absolute,to:'2016-08-07 07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7" t="str">
            <v>N</v>
          </cell>
          <cell r="X27">
            <v>1</v>
          </cell>
          <cell r="Y27">
            <v>23.302299999999999</v>
          </cell>
          <cell r="Z27">
            <v>1.47E-2</v>
          </cell>
          <cell r="AA27">
            <v>23.287599999999998</v>
          </cell>
          <cell r="AB27" t="e">
            <v>#N/A</v>
          </cell>
          <cell r="AC27" t="e">
            <v>#N/A</v>
          </cell>
          <cell r="AD27" t="str">
            <v>0114-07</v>
          </cell>
          <cell r="AE27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28">
          <cell r="A28" t="str">
            <v>115-07</v>
          </cell>
          <cell r="B28">
            <v>4025</v>
          </cell>
          <cell r="C28" t="str">
            <v>DE.1.0.7.0</v>
          </cell>
          <cell r="D28" t="str">
            <v>204:739</v>
          </cell>
          <cell r="E28">
            <v>42589.22420138889</v>
          </cell>
          <cell r="F28">
            <v>42589.225428240738</v>
          </cell>
          <cell r="G28">
            <v>1</v>
          </cell>
          <cell r="H28" t="str">
            <v>204:233283</v>
          </cell>
          <cell r="I28">
            <v>42589.254571759258</v>
          </cell>
          <cell r="J28">
            <v>1</v>
          </cell>
          <cell r="K28" t="str">
            <v>4025/4026</v>
          </cell>
          <cell r="L28" t="str">
            <v>YORK</v>
          </cell>
          <cell r="M28">
            <v>2.9143518520868383E-2</v>
          </cell>
          <cell r="N28">
            <v>41.966666670050472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8" t="str">
            <v>N</v>
          </cell>
          <cell r="X28">
            <v>1</v>
          </cell>
          <cell r="Y28">
            <v>7.3899999999999993E-2</v>
          </cell>
          <cell r="Z28">
            <v>23.328299999999999</v>
          </cell>
          <cell r="AA28">
            <v>23.2544</v>
          </cell>
          <cell r="AB28">
            <v>230436</v>
          </cell>
          <cell r="AC28" t="str">
            <v>PERMANENT SPEED RESTRICTION</v>
          </cell>
          <cell r="AD28" t="str">
            <v>0115-07</v>
          </cell>
          <cell r="AE28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29">
          <cell r="A29" t="str">
            <v>116-07</v>
          </cell>
          <cell r="B29">
            <v>4026</v>
          </cell>
          <cell r="C29" t="str">
            <v>DE.1.0.7.0</v>
          </cell>
          <cell r="D29" t="str">
            <v>204:232974</v>
          </cell>
          <cell r="E29">
            <v>42589.256516203706</v>
          </cell>
          <cell r="F29">
            <v>42589.257384259261</v>
          </cell>
          <cell r="G29">
            <v>1</v>
          </cell>
          <cell r="H29" t="str">
            <v>204:158</v>
          </cell>
          <cell r="I29">
            <v>42589.294108796297</v>
          </cell>
          <cell r="J29">
            <v>0</v>
          </cell>
          <cell r="K29" t="str">
            <v>4025/4026</v>
          </cell>
          <cell r="L29" t="str">
            <v>YORK</v>
          </cell>
          <cell r="M29">
            <v>3.6724537036207039E-2</v>
          </cell>
          <cell r="N29">
            <v>52.883333332138136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https://search-rtdc-monitor-bjffxe2xuh6vdkpspy63sjmuny.us-east-1.es.amazonaws.com/_plugin/kibana/#/discover/Steve-Slow-Train-Analysis-(2080s-and-2083s)?_g=(refreshInterval:(display:Off,section:0,value:0),time:(from:'2016-08-07 05:09:23-0600',mode:absolute,to:'2016-08-07 08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9" t="str">
            <v>N</v>
          </cell>
          <cell r="X29">
            <v>1</v>
          </cell>
          <cell r="Y29">
            <v>23.2974</v>
          </cell>
          <cell r="Z29">
            <v>1.5800000000000002E-2</v>
          </cell>
          <cell r="AA29">
            <v>23.281600000000001</v>
          </cell>
          <cell r="AB29" t="e">
            <v>#N/A</v>
          </cell>
          <cell r="AC29" t="e">
            <v>#N/A</v>
          </cell>
          <cell r="AD29" t="str">
            <v>0116-07</v>
          </cell>
          <cell r="AE29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30">
          <cell r="A30" t="str">
            <v>117-07</v>
          </cell>
          <cell r="B30">
            <v>4016</v>
          </cell>
          <cell r="C30" t="str">
            <v>DE.1.0.7.0</v>
          </cell>
          <cell r="D30" t="str">
            <v>204:398</v>
          </cell>
          <cell r="E30">
            <v>42589.233182870368</v>
          </cell>
          <cell r="F30">
            <v>42589.234432870369</v>
          </cell>
          <cell r="G30">
            <v>1</v>
          </cell>
          <cell r="H30" t="str">
            <v>204:233299</v>
          </cell>
          <cell r="I30">
            <v>42589.264317129629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2.9884259260143153E-2</v>
          </cell>
          <cell r="N30">
            <v>43.033333334606141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https://search-rtdc-monitor-bjffxe2xuh6vdkpspy63sjmuny.us-east-1.es.amazonaws.com/_plugin/kibana/#/discover/Steve-Slow-Train-Analysis-(2080s-and-2083s)?_g=(refreshInterval:(display:Off,section:0,value:0),time:(from:'2016-08-07 04:35:47-0600',mode:absolute,to:'2016-08-07 07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30" t="str">
            <v>N</v>
          </cell>
          <cell r="X30">
            <v>1</v>
          </cell>
          <cell r="Y30">
            <v>3.9800000000000002E-2</v>
          </cell>
          <cell r="Z30">
            <v>23.329899999999999</v>
          </cell>
          <cell r="AA30">
            <v>23.290099999999999</v>
          </cell>
          <cell r="AB30" t="e">
            <v>#N/A</v>
          </cell>
          <cell r="AC30" t="e">
            <v>#N/A</v>
          </cell>
          <cell r="AD30" t="str">
            <v>0117-07</v>
          </cell>
          <cell r="AE30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31">
          <cell r="A31" t="str">
            <v>118-07</v>
          </cell>
          <cell r="B31">
            <v>4015</v>
          </cell>
          <cell r="C31" t="str">
            <v>DE.1.0.7.0</v>
          </cell>
          <cell r="D31" t="str">
            <v>204:232984</v>
          </cell>
          <cell r="E31">
            <v>42589.271053240744</v>
          </cell>
          <cell r="F31">
            <v>42589.27244212963</v>
          </cell>
          <cell r="G31">
            <v>1</v>
          </cell>
          <cell r="H31" t="str">
            <v>204:134</v>
          </cell>
          <cell r="I31">
            <v>42589.305312500001</v>
          </cell>
          <cell r="J31">
            <v>1</v>
          </cell>
          <cell r="K31" t="str">
            <v>4015/4016</v>
          </cell>
          <cell r="L31" t="str">
            <v>ACKERMAN</v>
          </cell>
          <cell r="M31">
            <v>3.2870370370801538E-2</v>
          </cell>
          <cell r="N31">
            <v>47.333333333954215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1" t="str">
            <v>N</v>
          </cell>
          <cell r="X31">
            <v>1</v>
          </cell>
          <cell r="Y31">
            <v>23.298400000000001</v>
          </cell>
          <cell r="Z31">
            <v>1.34E-2</v>
          </cell>
          <cell r="AA31">
            <v>23.285</v>
          </cell>
          <cell r="AB31" t="e">
            <v>#N/A</v>
          </cell>
          <cell r="AC31" t="e">
            <v>#N/A</v>
          </cell>
          <cell r="AD31" t="str">
            <v>0118-07</v>
          </cell>
          <cell r="AE31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32">
          <cell r="A32" t="str">
            <v>119-07</v>
          </cell>
          <cell r="B32">
            <v>4044</v>
          </cell>
          <cell r="C32" t="str">
            <v>DE.1.0.7.0</v>
          </cell>
          <cell r="D32" t="str">
            <v>204:903</v>
          </cell>
          <cell r="E32">
            <v>42589.247546296298</v>
          </cell>
          <cell r="F32">
            <v>42589.248495370368</v>
          </cell>
          <cell r="G32">
            <v>1</v>
          </cell>
          <cell r="H32" t="str">
            <v>204:233321</v>
          </cell>
          <cell r="I32">
            <v>42589.275543981479</v>
          </cell>
          <cell r="J32">
            <v>0</v>
          </cell>
          <cell r="K32" t="str">
            <v>4043/4044</v>
          </cell>
          <cell r="L32" t="str">
            <v>MAELZER</v>
          </cell>
          <cell r="M32">
            <v>2.7048611111240461E-2</v>
          </cell>
          <cell r="N32">
            <v>38.950000000186265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https://search-rtdc-monitor-bjffxe2xuh6vdkpspy63sjmuny.us-east-1.es.amazonaws.com/_plugin/kibana/#/discover/Steve-Slow-Train-Analysis-(2080s-and-2083s)?_g=(refreshInterval:(display:Off,section:0,value:0),time:(from:'2016-08-07 04:56:28-0600',mode:absolute,to:'2016-08-07 07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2" t="str">
            <v>N</v>
          </cell>
          <cell r="X32">
            <v>1</v>
          </cell>
          <cell r="Y32">
            <v>9.0300000000000005E-2</v>
          </cell>
          <cell r="Z32">
            <v>23.332100000000001</v>
          </cell>
          <cell r="AA32">
            <v>23.241800000000001</v>
          </cell>
          <cell r="AB32" t="e">
            <v>#N/A</v>
          </cell>
          <cell r="AC32" t="e">
            <v>#N/A</v>
          </cell>
          <cell r="AD32" t="str">
            <v>0119-07</v>
          </cell>
          <cell r="AE32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33">
          <cell r="A33" t="str">
            <v>120-07</v>
          </cell>
          <cell r="B33">
            <v>4043</v>
          </cell>
          <cell r="C33" t="str">
            <v>DE.1.0.7.0</v>
          </cell>
          <cell r="D33" t="str">
            <v>204:232994</v>
          </cell>
          <cell r="E33">
            <v>42589.283854166664</v>
          </cell>
          <cell r="F33">
            <v>42589.284803240742</v>
          </cell>
          <cell r="G33">
            <v>1</v>
          </cell>
          <cell r="H33" t="str">
            <v>204:147</v>
          </cell>
          <cell r="I33">
            <v>42589.315405092595</v>
          </cell>
          <cell r="J33">
            <v>0</v>
          </cell>
          <cell r="K33" t="str">
            <v>4043/4044</v>
          </cell>
          <cell r="L33" t="str">
            <v>MAELZER</v>
          </cell>
          <cell r="M33">
            <v>3.0601851853134576E-2</v>
          </cell>
          <cell r="N33">
            <v>44.06666666851379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https://search-rtdc-monitor-bjffxe2xuh6vdkpspy63sjmuny.us-east-1.es.amazonaws.com/_plugin/kibana/#/discover/Steve-Slow-Train-Analysis-(2080s-and-2083s)?_g=(refreshInterval:(display:Off,section:0,value:0),time:(from:'2016-08-07 05:48:45-0600',mode:absolute,to:'2016-08-07 08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3" t="str">
            <v>N</v>
          </cell>
          <cell r="X33">
            <v>1</v>
          </cell>
          <cell r="Y33">
            <v>23.299399999999999</v>
          </cell>
          <cell r="Z33">
            <v>1.47E-2</v>
          </cell>
          <cell r="AA33">
            <v>23.284699999999997</v>
          </cell>
          <cell r="AB33" t="e">
            <v>#N/A</v>
          </cell>
          <cell r="AC33" t="e">
            <v>#N/A</v>
          </cell>
          <cell r="AD33" t="str">
            <v>0120-07</v>
          </cell>
          <cell r="AE33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34">
          <cell r="A34" t="str">
            <v>121-07</v>
          </cell>
          <cell r="B34">
            <v>4018</v>
          </cell>
          <cell r="C34" t="str">
            <v>DE.1.0.7.0</v>
          </cell>
          <cell r="D34" t="str">
            <v>204:460</v>
          </cell>
          <cell r="E34">
            <v>42589.256053240744</v>
          </cell>
          <cell r="F34">
            <v>42589.257048611114</v>
          </cell>
          <cell r="G34">
            <v>1</v>
          </cell>
          <cell r="H34" t="str">
            <v>204:233272</v>
          </cell>
          <cell r="I34">
            <v>42589.286539351851</v>
          </cell>
          <cell r="J34">
            <v>0</v>
          </cell>
          <cell r="K34" t="str">
            <v>4017/4018</v>
          </cell>
          <cell r="L34" t="str">
            <v>DAVIS</v>
          </cell>
          <cell r="M34">
            <v>2.9490740736946464E-2</v>
          </cell>
          <cell r="N34">
            <v>42.466666661202908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https://search-rtdc-monitor-bjffxe2xuh6vdkpspy63sjmuny.us-east-1.es.amazonaws.com/_plugin/kibana/#/discover/Steve-Slow-Train-Analysis-(2080s-and-2083s)?_g=(refreshInterval:(display:Off,section:0,value:0),time:(from:'2016-08-07 05:08:43-0600',mode:absolute,to:'2016-08-07 07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4" t="str">
            <v>N</v>
          </cell>
          <cell r="X34">
            <v>1</v>
          </cell>
          <cell r="Y34">
            <v>4.5999999999999999E-2</v>
          </cell>
          <cell r="Z34">
            <v>23.327200000000001</v>
          </cell>
          <cell r="AA34">
            <v>23.281200000000002</v>
          </cell>
          <cell r="AB34" t="e">
            <v>#N/A</v>
          </cell>
          <cell r="AC34" t="e">
            <v>#N/A</v>
          </cell>
          <cell r="AD34" t="str">
            <v>0121-07</v>
          </cell>
          <cell r="AE34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35">
          <cell r="A35" t="str">
            <v>122-07</v>
          </cell>
          <cell r="B35">
            <v>4017</v>
          </cell>
          <cell r="C35" t="str">
            <v>DE.1.0.7.0</v>
          </cell>
          <cell r="D35" t="str">
            <v>204:232975</v>
          </cell>
          <cell r="E35">
            <v>42589.293020833335</v>
          </cell>
          <cell r="F35">
            <v>42589.294166666667</v>
          </cell>
          <cell r="G35">
            <v>1</v>
          </cell>
          <cell r="H35" t="str">
            <v>204:147</v>
          </cell>
          <cell r="I35">
            <v>42589.327766203707</v>
          </cell>
          <cell r="J35">
            <v>0</v>
          </cell>
          <cell r="K35" t="str">
            <v>4017/4018</v>
          </cell>
          <cell r="L35" t="str">
            <v>DAVIS</v>
          </cell>
          <cell r="M35">
            <v>3.3599537040572613E-2</v>
          </cell>
          <cell r="N35">
            <v>48.383333338424563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5" t="str">
            <v>N</v>
          </cell>
          <cell r="X35">
            <v>1</v>
          </cell>
          <cell r="Y35">
            <v>23.297499999999999</v>
          </cell>
          <cell r="Z35">
            <v>1.47E-2</v>
          </cell>
          <cell r="AA35">
            <v>23.282799999999998</v>
          </cell>
          <cell r="AB35" t="e">
            <v>#N/A</v>
          </cell>
          <cell r="AC35" t="e">
            <v>#N/A</v>
          </cell>
          <cell r="AD35" t="str">
            <v>0122-07</v>
          </cell>
          <cell r="AE35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36">
          <cell r="A36" t="str">
            <v>123-07</v>
          </cell>
          <cell r="B36">
            <v>4030</v>
          </cell>
          <cell r="C36" t="str">
            <v>DE.1.0.7.0</v>
          </cell>
          <cell r="D36" t="str">
            <v>204:232975</v>
          </cell>
          <cell r="E36">
            <v>42589.293020833335</v>
          </cell>
          <cell r="F36">
            <v>42589.234224537038</v>
          </cell>
          <cell r="G36">
            <v>1</v>
          </cell>
          <cell r="H36" t="str">
            <v>204:147</v>
          </cell>
          <cell r="I36">
            <v>42589.248472222222</v>
          </cell>
          <cell r="J36">
            <v>0</v>
          </cell>
          <cell r="K36" t="str">
            <v>4029/4030</v>
          </cell>
          <cell r="L36" t="str">
            <v>-</v>
          </cell>
          <cell r="M36">
            <v>1.4247685183363501E-2</v>
          </cell>
          <cell r="P36">
            <v>1</v>
          </cell>
          <cell r="R36" t="str">
            <v>Did not initialize</v>
          </cell>
          <cell r="S36">
            <v>0</v>
          </cell>
          <cell r="T36" t="str">
            <v>NorthBound</v>
          </cell>
          <cell r="U36">
            <v>0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https://search-rtdc-monitor-bjffxe2xuh6vdkpspy63sjmuny.us-east-1.es.amazonaws.com/_plugin/kibana/#/discover/Steve-Slow-Train-Analysis-(2080s-and-2083s)?_g=(refreshInterval:(display:Off,section:0,value:0),time:(from:'2016-08-07 06:01:57-0600',mode:absolute,to:'2016-08-07 06:57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6" t="str">
            <v>N</v>
          </cell>
          <cell r="X36">
            <v>1</v>
          </cell>
          <cell r="Y36">
            <v>23.297499999999999</v>
          </cell>
          <cell r="Z36">
            <v>1.47E-2</v>
          </cell>
          <cell r="AA36">
            <v>23.282799999999998</v>
          </cell>
          <cell r="AB36" t="e">
            <v>#N/A</v>
          </cell>
          <cell r="AC36" t="e">
            <v>#N/A</v>
          </cell>
          <cell r="AD36" t="str">
            <v>0123-07</v>
          </cell>
          <cell r="AE36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37">
          <cell r="A37" t="str">
            <v>124-07</v>
          </cell>
          <cell r="B37">
            <v>4030</v>
          </cell>
          <cell r="C37" t="str">
            <v>DE.1.0.7.0</v>
          </cell>
          <cell r="D37" t="str">
            <v>204:233006</v>
          </cell>
          <cell r="E37">
            <v>42589.308715277781</v>
          </cell>
          <cell r="F37">
            <v>42589.309641203705</v>
          </cell>
          <cell r="G37">
            <v>1</v>
          </cell>
          <cell r="H37" t="str">
            <v>204:147</v>
          </cell>
          <cell r="I37">
            <v>42589.337002314816</v>
          </cell>
          <cell r="J37">
            <v>0</v>
          </cell>
          <cell r="K37" t="str">
            <v>4029/4030</v>
          </cell>
          <cell r="L37" t="str">
            <v>ROCHA</v>
          </cell>
          <cell r="M37">
            <v>2.73611111115315E-2</v>
          </cell>
          <cell r="N37">
            <v>39.40000000060536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https://search-rtdc-monitor-bjffxe2xuh6vdkpspy63sjmuny.us-east-1.es.amazonaws.com/_plugin/kibana/#/discover/Steve-Slow-Train-Analysis-(2080s-and-2083s)?_g=(refreshInterval:(display:Off,section:0,value:0),time:(from:'2016-08-07 06:24:33-0600',mode:absolute,to:'2016-08-07 09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7" t="str">
            <v>N</v>
          </cell>
          <cell r="X37">
            <v>1</v>
          </cell>
          <cell r="Y37">
            <v>23.300599999999999</v>
          </cell>
          <cell r="Z37">
            <v>1.47E-2</v>
          </cell>
          <cell r="AA37">
            <v>23.285899999999998</v>
          </cell>
          <cell r="AB37" t="e">
            <v>#N/A</v>
          </cell>
          <cell r="AC37" t="e">
            <v>#N/A</v>
          </cell>
          <cell r="AD37" t="str">
            <v>0124-07</v>
          </cell>
          <cell r="AE37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38">
          <cell r="A38" t="str">
            <v>125-07</v>
          </cell>
          <cell r="B38">
            <v>4038</v>
          </cell>
          <cell r="C38" t="str">
            <v>DE.1.0.7.0</v>
          </cell>
          <cell r="D38" t="str">
            <v>204:446</v>
          </cell>
          <cell r="E38">
            <v>42589.278194444443</v>
          </cell>
          <cell r="F38">
            <v>42589.279664351852</v>
          </cell>
          <cell r="G38">
            <v>2</v>
          </cell>
          <cell r="H38" t="str">
            <v>204:233305</v>
          </cell>
          <cell r="I38">
            <v>42589.30841435185</v>
          </cell>
          <cell r="J38">
            <v>1</v>
          </cell>
          <cell r="K38" t="str">
            <v>4037/4038</v>
          </cell>
          <cell r="L38" t="str">
            <v>STRICKLAND</v>
          </cell>
          <cell r="M38">
            <v>2.8749999997671694E-2</v>
          </cell>
          <cell r="N38">
            <v>41.399999996647239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8" t="str">
            <v>N</v>
          </cell>
          <cell r="X38">
            <v>1</v>
          </cell>
          <cell r="Y38">
            <v>4.4600000000000001E-2</v>
          </cell>
          <cell r="Z38">
            <v>23.330500000000001</v>
          </cell>
          <cell r="AA38">
            <v>23.285900000000002</v>
          </cell>
          <cell r="AB38">
            <v>224578</v>
          </cell>
          <cell r="AC38" t="str">
            <v>PERMANENT SPEED RESTRICTION</v>
          </cell>
          <cell r="AD38" t="str">
            <v>0125-07</v>
          </cell>
          <cell r="AE38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39">
          <cell r="A39" t="str">
            <v>126-07</v>
          </cell>
          <cell r="B39">
            <v>4037</v>
          </cell>
          <cell r="C39" t="str">
            <v>DE.1.0.7.0</v>
          </cell>
          <cell r="D39" t="str">
            <v>204:233009</v>
          </cell>
          <cell r="E39">
            <v>42589.315567129626</v>
          </cell>
          <cell r="F39">
            <v>42589.317175925928</v>
          </cell>
          <cell r="G39">
            <v>2</v>
          </cell>
          <cell r="H39" t="str">
            <v>204:158</v>
          </cell>
          <cell r="I39">
            <v>42589.349004629628</v>
          </cell>
          <cell r="J39">
            <v>2</v>
          </cell>
          <cell r="K39" t="str">
            <v>4037/4038</v>
          </cell>
          <cell r="L39" t="str">
            <v>STRICKLAND</v>
          </cell>
          <cell r="M39">
            <v>3.1828703700739425E-2</v>
          </cell>
          <cell r="N39">
            <v>45.833333329064772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9" t="str">
            <v>N</v>
          </cell>
          <cell r="X39">
            <v>1</v>
          </cell>
          <cell r="Y39">
            <v>23.300899999999999</v>
          </cell>
          <cell r="Z39">
            <v>1.5800000000000002E-2</v>
          </cell>
          <cell r="AA39">
            <v>23.2851</v>
          </cell>
          <cell r="AB39">
            <v>33257</v>
          </cell>
          <cell r="AC39" t="str">
            <v>GRADE CROSSING</v>
          </cell>
          <cell r="AD39" t="str">
            <v>0126-07</v>
          </cell>
          <cell r="AE39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40">
          <cell r="A40" t="str">
            <v>127-07</v>
          </cell>
          <cell r="B40">
            <v>4007</v>
          </cell>
          <cell r="C40" t="str">
            <v>DE.1.0.7.0</v>
          </cell>
          <cell r="D40" t="str">
            <v>204:451</v>
          </cell>
          <cell r="E40">
            <v>42589.288923611108</v>
          </cell>
          <cell r="F40">
            <v>42589.289895833332</v>
          </cell>
          <cell r="G40">
            <v>1</v>
          </cell>
          <cell r="H40" t="str">
            <v>204:233397</v>
          </cell>
          <cell r="I40">
            <v>42589.317824074074</v>
          </cell>
          <cell r="J40">
            <v>1</v>
          </cell>
          <cell r="K40" t="str">
            <v>4007/4008</v>
          </cell>
          <cell r="L40" t="str">
            <v>STORY</v>
          </cell>
          <cell r="M40">
            <v>2.792824074276723E-2</v>
          </cell>
          <cell r="N40">
            <v>40.216666669584811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0" t="str">
            <v>N</v>
          </cell>
          <cell r="X40">
            <v>1</v>
          </cell>
          <cell r="Y40">
            <v>4.5100000000000001E-2</v>
          </cell>
          <cell r="Z40">
            <v>23.339700000000001</v>
          </cell>
          <cell r="AA40">
            <v>23.294599999999999</v>
          </cell>
          <cell r="AB40">
            <v>116838</v>
          </cell>
          <cell r="AC40" t="str">
            <v>PERMANENT SPEED RESTRICTION</v>
          </cell>
          <cell r="AD40" t="str">
            <v>0127-07</v>
          </cell>
          <cell r="AE40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41">
          <cell r="A41" t="str">
            <v>128-07</v>
          </cell>
          <cell r="B41">
            <v>4008</v>
          </cell>
          <cell r="C41" t="str">
            <v>DE.1.0.7.0</v>
          </cell>
          <cell r="D41" t="str">
            <v>204:233060</v>
          </cell>
          <cell r="E41">
            <v>42589.322106481479</v>
          </cell>
          <cell r="F41">
            <v>42589.326226851852</v>
          </cell>
          <cell r="G41">
            <v>5</v>
          </cell>
          <cell r="H41" t="str">
            <v>204:143</v>
          </cell>
          <cell r="I41">
            <v>42589.357974537037</v>
          </cell>
          <cell r="J41">
            <v>1</v>
          </cell>
          <cell r="K41" t="str">
            <v>4007/4008</v>
          </cell>
          <cell r="L41" t="str">
            <v>STORY</v>
          </cell>
          <cell r="M41">
            <v>3.1747685185109731E-2</v>
          </cell>
          <cell r="N41">
            <v>45.716666666558012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1" t="str">
            <v>N</v>
          </cell>
          <cell r="X41">
            <v>1</v>
          </cell>
          <cell r="Y41">
            <v>23.306000000000001</v>
          </cell>
          <cell r="Z41">
            <v>1.43E-2</v>
          </cell>
          <cell r="AA41">
            <v>23.291700000000002</v>
          </cell>
          <cell r="AB41">
            <v>21848</v>
          </cell>
          <cell r="AC41" t="str">
            <v>PERMANENT SPEED RESTRICTION</v>
          </cell>
          <cell r="AD41" t="str">
            <v>0128-07</v>
          </cell>
          <cell r="AE41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42">
          <cell r="A42" t="str">
            <v>129-07</v>
          </cell>
          <cell r="B42">
            <v>4025</v>
          </cell>
          <cell r="C42" t="str">
            <v>DE.1.0.7.0</v>
          </cell>
          <cell r="D42" t="str">
            <v>204:464</v>
          </cell>
          <cell r="E42">
            <v>42589.298206018517</v>
          </cell>
          <cell r="F42">
            <v>42589.300312500003</v>
          </cell>
          <cell r="G42">
            <v>3</v>
          </cell>
          <cell r="H42" t="str">
            <v>204:233299</v>
          </cell>
          <cell r="I42">
            <v>42589.327673611115</v>
          </cell>
          <cell r="J42">
            <v>0</v>
          </cell>
          <cell r="K42" t="str">
            <v>4025/4026</v>
          </cell>
          <cell r="L42" t="str">
            <v>HOMIK</v>
          </cell>
          <cell r="M42">
            <v>2.73611111115315E-2</v>
          </cell>
          <cell r="N42">
            <v>39.40000000060536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https://search-rtdc-monitor-bjffxe2xuh6vdkpspy63sjmuny.us-east-1.es.amazonaws.com/_plugin/kibana/#/discover/Steve-Slow-Train-Analysis-(2080s-and-2083s)?_g=(refreshInterval:(display:Off,section:0,value:0),time:(from:'2016-08-07 06:09:25-0600',mode:absolute,to:'2016-08-07 08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2" t="str">
            <v>N</v>
          </cell>
          <cell r="X42">
            <v>1</v>
          </cell>
          <cell r="Y42">
            <v>4.6399999999999997E-2</v>
          </cell>
          <cell r="Z42">
            <v>23.329899999999999</v>
          </cell>
          <cell r="AA42">
            <v>23.2835</v>
          </cell>
          <cell r="AB42" t="e">
            <v>#N/A</v>
          </cell>
          <cell r="AC42" t="e">
            <v>#N/A</v>
          </cell>
          <cell r="AD42" t="str">
            <v>0129-07</v>
          </cell>
          <cell r="AE4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43">
          <cell r="A43" t="str">
            <v>130-07</v>
          </cell>
          <cell r="B43">
            <v>4026</v>
          </cell>
          <cell r="C43" t="str">
            <v>DE.1.0.7.0</v>
          </cell>
          <cell r="D43" t="str">
            <v>204:233001</v>
          </cell>
          <cell r="E43">
            <v>42589.334224537037</v>
          </cell>
          <cell r="F43">
            <v>42589.335775462961</v>
          </cell>
          <cell r="G43">
            <v>2</v>
          </cell>
          <cell r="H43" t="str">
            <v>204:132</v>
          </cell>
          <cell r="I43">
            <v>42589.367534722223</v>
          </cell>
          <cell r="J43">
            <v>0</v>
          </cell>
          <cell r="K43" t="str">
            <v>4025/4026</v>
          </cell>
          <cell r="L43" t="str">
            <v>HOMIK</v>
          </cell>
          <cell r="M43">
            <v>3.1759259261889383E-2</v>
          </cell>
          <cell r="N43">
            <v>45.733333337120712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https://search-rtdc-monitor-bjffxe2xuh6vdkpspy63sjmuny.us-east-1.es.amazonaws.com/_plugin/kibana/#/discover/Steve-Slow-Train-Analysis-(2080s-and-2083s)?_g=(refreshInterval:(display:Off,section:0,value:0),time:(from:'2016-08-07 07:01:17-0600',mode:absolute,to:'2016-08-07 09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3" t="str">
            <v>N</v>
          </cell>
          <cell r="X43">
            <v>1</v>
          </cell>
          <cell r="Y43">
            <v>23.3001</v>
          </cell>
          <cell r="Z43">
            <v>1.32E-2</v>
          </cell>
          <cell r="AA43">
            <v>23.286899999999999</v>
          </cell>
          <cell r="AB43" t="e">
            <v>#N/A</v>
          </cell>
          <cell r="AC43" t="e">
            <v>#N/A</v>
          </cell>
          <cell r="AD43" t="str">
            <v>0130-07</v>
          </cell>
          <cell r="AE43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44">
          <cell r="A44" t="str">
            <v>131-07</v>
          </cell>
          <cell r="B44">
            <v>4016</v>
          </cell>
          <cell r="C44" t="str">
            <v>DE.1.0.7.0</v>
          </cell>
          <cell r="D44" t="str">
            <v>204:422</v>
          </cell>
          <cell r="E44">
            <v>42589.307488425926</v>
          </cell>
          <cell r="F44">
            <v>42589.308969907404</v>
          </cell>
          <cell r="G44">
            <v>2</v>
          </cell>
          <cell r="H44" t="str">
            <v>204:233315</v>
          </cell>
          <cell r="I44">
            <v>42589.33734953704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2.8379629635310266E-2</v>
          </cell>
          <cell r="N44">
            <v>40.866666674846783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https://search-rtdc-monitor-bjffxe2xuh6vdkpspy63sjmuny.us-east-1.es.amazonaws.com/_plugin/kibana/#/discover/Steve-Slow-Train-Analysis-(2080s-and-2083s)?_g=(refreshInterval:(display:Off,section:0,value:0),time:(from:'2016-08-07 06:22:47-0600',mode:absolute,to:'2016-08-07 09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4" t="str">
            <v>N</v>
          </cell>
          <cell r="X44">
            <v>1</v>
          </cell>
          <cell r="Y44">
            <v>4.2200000000000001E-2</v>
          </cell>
          <cell r="Z44">
            <v>23.331499999999998</v>
          </cell>
          <cell r="AA44">
            <v>23.289299999999997</v>
          </cell>
          <cell r="AB44" t="e">
            <v>#N/A</v>
          </cell>
          <cell r="AC44" t="e">
            <v>#N/A</v>
          </cell>
          <cell r="AD44" t="str">
            <v>0131-07</v>
          </cell>
          <cell r="AE44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45">
          <cell r="A45" t="str">
            <v>132-07</v>
          </cell>
          <cell r="B45">
            <v>4015</v>
          </cell>
          <cell r="C45" t="str">
            <v>DE.1.0.7.0</v>
          </cell>
          <cell r="D45" t="str">
            <v>204:233011</v>
          </cell>
          <cell r="E45">
            <v>42589.34542824074</v>
          </cell>
          <cell r="F45">
            <v>42589.346921296295</v>
          </cell>
          <cell r="G45">
            <v>2</v>
          </cell>
          <cell r="H45" t="str">
            <v>204:134</v>
          </cell>
          <cell r="I45">
            <v>42589.378287037034</v>
          </cell>
          <cell r="J45">
            <v>1</v>
          </cell>
          <cell r="K45" t="str">
            <v>4015/4016</v>
          </cell>
          <cell r="L45" t="str">
            <v>ACKERMAN</v>
          </cell>
          <cell r="M45">
            <v>3.1365740738692693E-2</v>
          </cell>
          <cell r="N45">
            <v>45.166666663717479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5" t="str">
            <v>N</v>
          </cell>
          <cell r="X45">
            <v>1</v>
          </cell>
          <cell r="Y45">
            <v>23.301100000000002</v>
          </cell>
          <cell r="Z45">
            <v>1.34E-2</v>
          </cell>
          <cell r="AA45">
            <v>23.287700000000001</v>
          </cell>
          <cell r="AB45" t="e">
            <v>#N/A</v>
          </cell>
          <cell r="AC45" t="e">
            <v>#N/A</v>
          </cell>
          <cell r="AD45" t="str">
            <v>0132-07</v>
          </cell>
          <cell r="AE45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46">
          <cell r="A46" t="str">
            <v>133-07</v>
          </cell>
          <cell r="B46">
            <v>4044</v>
          </cell>
          <cell r="C46" t="str">
            <v>DE.1.0.7.0</v>
          </cell>
          <cell r="D46" t="str">
            <v>204:433</v>
          </cell>
          <cell r="E46">
            <v>42589.318622685183</v>
          </cell>
          <cell r="F46">
            <v>42589.319421296299</v>
          </cell>
          <cell r="G46">
            <v>1</v>
          </cell>
          <cell r="H46" t="str">
            <v>204:233312</v>
          </cell>
          <cell r="I46">
            <v>42589.347615740742</v>
          </cell>
          <cell r="J46">
            <v>0</v>
          </cell>
          <cell r="K46" t="str">
            <v>4043/4044</v>
          </cell>
          <cell r="L46" t="str">
            <v>MAELZER</v>
          </cell>
          <cell r="M46">
            <v>2.8194444443215616E-2</v>
          </cell>
          <cell r="N46">
            <v>40.599999998230487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https://search-rtdc-monitor-bjffxe2xuh6vdkpspy63sjmuny.us-east-1.es.amazonaws.com/_plugin/kibana/#/discover/Steve-Slow-Train-Analysis-(2080s-and-2083s)?_g=(refreshInterval:(display:Off,section:0,value:0),time:(from:'2016-08-07 06:38:49-0600',mode:absolute,to:'2016-08-07 09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6" t="str">
            <v>N</v>
          </cell>
          <cell r="X46">
            <v>1</v>
          </cell>
          <cell r="Y46">
            <v>4.3299999999999998E-2</v>
          </cell>
          <cell r="Z46">
            <v>23.331199999999999</v>
          </cell>
          <cell r="AA46">
            <v>23.2879</v>
          </cell>
          <cell r="AB46" t="e">
            <v>#N/A</v>
          </cell>
          <cell r="AC46" t="e">
            <v>#N/A</v>
          </cell>
          <cell r="AD46" t="str">
            <v>0133-07</v>
          </cell>
          <cell r="AE4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47">
          <cell r="A47" t="str">
            <v>134-07</v>
          </cell>
          <cell r="B47">
            <v>4043</v>
          </cell>
          <cell r="C47" t="str">
            <v>DE.1.0.7.0</v>
          </cell>
          <cell r="D47" t="str">
            <v>204:233003</v>
          </cell>
          <cell r="E47">
            <v>42589.353692129633</v>
          </cell>
          <cell r="F47">
            <v>42589.354386574072</v>
          </cell>
          <cell r="G47">
            <v>0</v>
          </cell>
          <cell r="H47" t="str">
            <v>204:160</v>
          </cell>
          <cell r="I47">
            <v>42589.388541666667</v>
          </cell>
          <cell r="J47">
            <v>0</v>
          </cell>
          <cell r="K47" t="str">
            <v>4043/4044</v>
          </cell>
          <cell r="L47" t="str">
            <v>MAELZER</v>
          </cell>
          <cell r="M47">
            <v>3.4155092595028691E-2</v>
          </cell>
          <cell r="N47">
            <v>49.183333336841315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https://search-rtdc-monitor-bjffxe2xuh6vdkpspy63sjmuny.us-east-1.es.amazonaws.com/_plugin/kibana/#/discover/Steve-Slow-Train-Analysis-(2080s-and-2083s)?_g=(refreshInterval:(display:Off,section:0,value:0),time:(from:'2016-08-07 07:29:19-0600',mode:absolute,to:'2016-08-07 10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7" t="str">
            <v>N</v>
          </cell>
          <cell r="X47">
            <v>1</v>
          </cell>
          <cell r="Y47">
            <v>23.3003</v>
          </cell>
          <cell r="Z47">
            <v>1.6E-2</v>
          </cell>
          <cell r="AA47">
            <v>23.284300000000002</v>
          </cell>
          <cell r="AB47" t="e">
            <v>#N/A</v>
          </cell>
          <cell r="AC47" t="e">
            <v>#N/A</v>
          </cell>
          <cell r="AD47" t="str">
            <v>0134-07</v>
          </cell>
          <cell r="AE4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48">
          <cell r="A48" t="str">
            <v>135-07</v>
          </cell>
          <cell r="B48">
            <v>4018</v>
          </cell>
          <cell r="C48" t="str">
            <v>DE.1.0.7.0</v>
          </cell>
          <cell r="D48" t="str">
            <v>204:457</v>
          </cell>
          <cell r="E48">
            <v>42589.329247685186</v>
          </cell>
          <cell r="F48">
            <v>42589.330266203702</v>
          </cell>
          <cell r="G48">
            <v>1</v>
          </cell>
          <cell r="H48" t="str">
            <v>204:233308</v>
          </cell>
          <cell r="I48">
            <v>42589.365891203706</v>
          </cell>
          <cell r="J48">
            <v>1</v>
          </cell>
          <cell r="K48" t="str">
            <v>4017/4018</v>
          </cell>
          <cell r="L48" t="str">
            <v>DAVIS</v>
          </cell>
          <cell r="M48">
            <v>3.5625000004074536E-2</v>
          </cell>
          <cell r="N48">
            <v>51.300000005867332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8" t="str">
            <v>N</v>
          </cell>
          <cell r="X48">
            <v>1</v>
          </cell>
          <cell r="Y48">
            <v>4.5699999999999998E-2</v>
          </cell>
          <cell r="Z48">
            <v>23.3308</v>
          </cell>
          <cell r="AA48">
            <v>23.2851</v>
          </cell>
          <cell r="AB48" t="e">
            <v>#N/A</v>
          </cell>
          <cell r="AC48" t="e">
            <v>#N/A</v>
          </cell>
          <cell r="AD48" t="str">
            <v>0135-07</v>
          </cell>
          <cell r="AE48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49">
          <cell r="A49" t="str">
            <v>136-07</v>
          </cell>
          <cell r="B49">
            <v>4017</v>
          </cell>
          <cell r="C49" t="str">
            <v>DE.1.0.7.0</v>
          </cell>
          <cell r="D49" t="str">
            <v>204:232991</v>
          </cell>
          <cell r="E49">
            <v>42589.367106481484</v>
          </cell>
          <cell r="F49">
            <v>42589.368113425924</v>
          </cell>
          <cell r="G49">
            <v>1</v>
          </cell>
          <cell r="H49" t="str">
            <v>204:165</v>
          </cell>
          <cell r="I49">
            <v>42589.400740740741</v>
          </cell>
          <cell r="J49">
            <v>1</v>
          </cell>
          <cell r="K49" t="str">
            <v>4017/4018</v>
          </cell>
          <cell r="L49" t="str">
            <v>DAVIS</v>
          </cell>
          <cell r="M49">
            <v>3.2627314816636499E-2</v>
          </cell>
          <cell r="N49">
            <v>46.983333335956559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9" t="str">
            <v>N</v>
          </cell>
          <cell r="X49">
            <v>1</v>
          </cell>
          <cell r="Y49">
            <v>23.299099999999999</v>
          </cell>
          <cell r="Z49">
            <v>1.6500000000000001E-2</v>
          </cell>
          <cell r="AA49">
            <v>23.282599999999999</v>
          </cell>
          <cell r="AB49" t="e">
            <v>#N/A</v>
          </cell>
          <cell r="AC49" t="e">
            <v>#N/A</v>
          </cell>
          <cell r="AD49" t="str">
            <v>0136-07</v>
          </cell>
          <cell r="AE49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50">
          <cell r="A50" t="str">
            <v>137-07</v>
          </cell>
          <cell r="B50">
            <v>4029</v>
          </cell>
          <cell r="C50" t="str">
            <v>DE.1.0.7.0</v>
          </cell>
          <cell r="D50" t="str">
            <v>204:451</v>
          </cell>
          <cell r="E50">
            <v>42589.341921296298</v>
          </cell>
          <cell r="F50">
            <v>42589.342789351853</v>
          </cell>
          <cell r="G50">
            <v>1</v>
          </cell>
          <cell r="H50" t="str">
            <v>204:233295</v>
          </cell>
          <cell r="I50">
            <v>42589.369270833333</v>
          </cell>
          <cell r="J50">
            <v>0</v>
          </cell>
          <cell r="K50" t="str">
            <v>4029/4030</v>
          </cell>
          <cell r="L50" t="str">
            <v>MALAVE</v>
          </cell>
          <cell r="M50">
            <v>2.6481481480004732E-2</v>
          </cell>
          <cell r="N50">
            <v>38.133333331206813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https://search-rtdc-monitor-bjffxe2xuh6vdkpspy63sjmuny.us-east-1.es.amazonaws.com/_plugin/kibana/#/discover/Steve-Slow-Train-Analysis-(2080s-and-2083s)?_g=(refreshInterval:(display:Off,section:0,value:0),time:(from:'2016-08-07 07:12:22-0600',mode:absolute,to:'2016-08-07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0" t="str">
            <v>N</v>
          </cell>
          <cell r="X50">
            <v>1</v>
          </cell>
          <cell r="Y50">
            <v>4.5100000000000001E-2</v>
          </cell>
          <cell r="Z50">
            <v>23.329499999999999</v>
          </cell>
          <cell r="AA50">
            <v>23.284399999999998</v>
          </cell>
          <cell r="AB50" t="e">
            <v>#N/A</v>
          </cell>
          <cell r="AC50" t="e">
            <v>#N/A</v>
          </cell>
          <cell r="AD50" t="str">
            <v>0137-07</v>
          </cell>
          <cell r="AE50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51">
          <cell r="A51" t="str">
            <v>138-07</v>
          </cell>
          <cell r="B51">
            <v>4030</v>
          </cell>
          <cell r="C51" t="str">
            <v>DE.1.0.7.0</v>
          </cell>
          <cell r="D51" t="str">
            <v>204:232969</v>
          </cell>
          <cell r="E51">
            <v>42589.382384259261</v>
          </cell>
          <cell r="F51">
            <v>42589.383275462962</v>
          </cell>
          <cell r="G51">
            <v>1</v>
          </cell>
          <cell r="H51" t="str">
            <v>204:160</v>
          </cell>
          <cell r="I51">
            <v>42589.409699074073</v>
          </cell>
          <cell r="J51">
            <v>0</v>
          </cell>
          <cell r="K51" t="str">
            <v>4029/4030</v>
          </cell>
          <cell r="L51" t="str">
            <v>MALAVE</v>
          </cell>
          <cell r="M51">
            <v>2.6423611110658385E-2</v>
          </cell>
          <cell r="N51">
            <v>38.049999999348074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https://search-rtdc-monitor-bjffxe2xuh6vdkpspy63sjmuny.us-east-1.es.amazonaws.com/_plugin/kibana/#/discover/Steve-Slow-Train-Analysis-(2080s-and-2083s)?_g=(refreshInterval:(display:Off,section:0,value:0),time:(from:'2016-08-07 08:10:38-0600',mode:absolute,to:'2016-08-07 10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1" t="str">
            <v>N</v>
          </cell>
          <cell r="X51">
            <v>1</v>
          </cell>
          <cell r="Y51">
            <v>23.296900000000001</v>
          </cell>
          <cell r="Z51">
            <v>1.6E-2</v>
          </cell>
          <cell r="AA51">
            <v>23.280900000000003</v>
          </cell>
          <cell r="AB51" t="e">
            <v>#N/A</v>
          </cell>
          <cell r="AC51" t="e">
            <v>#N/A</v>
          </cell>
          <cell r="AD51" t="str">
            <v>0138-07</v>
          </cell>
          <cell r="AE51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52">
          <cell r="A52" t="str">
            <v>139-07</v>
          </cell>
          <cell r="B52">
            <v>4038</v>
          </cell>
          <cell r="C52" t="str">
            <v>DE.1.0.7.0</v>
          </cell>
          <cell r="D52" t="str">
            <v>204:442</v>
          </cell>
          <cell r="E52">
            <v>42589.350740740738</v>
          </cell>
          <cell r="F52">
            <v>42589.3518287037</v>
          </cell>
          <cell r="G52">
            <v>1</v>
          </cell>
          <cell r="H52" t="str">
            <v>204:233306</v>
          </cell>
          <cell r="I52">
            <v>42589.380555555559</v>
          </cell>
          <cell r="J52">
            <v>1</v>
          </cell>
          <cell r="K52" t="str">
            <v>4037/4038</v>
          </cell>
          <cell r="L52" t="str">
            <v>STRICKLAND</v>
          </cell>
          <cell r="M52">
            <v>2.8726851858664304E-2</v>
          </cell>
          <cell r="N52">
            <v>41.366666676476598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2" t="str">
            <v>N</v>
          </cell>
          <cell r="X52">
            <v>1</v>
          </cell>
          <cell r="Y52">
            <v>4.4200000000000003E-2</v>
          </cell>
          <cell r="Z52">
            <v>23.3306</v>
          </cell>
          <cell r="AA52">
            <v>23.2864</v>
          </cell>
          <cell r="AB52">
            <v>0</v>
          </cell>
          <cell r="AC52" t="str">
            <v>PERMANENT SPEED RESTRICTION</v>
          </cell>
          <cell r="AD52" t="str">
            <v>0139-07</v>
          </cell>
          <cell r="AE5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53">
          <cell r="A53" t="str">
            <v>140-07</v>
          </cell>
          <cell r="B53">
            <v>4037</v>
          </cell>
          <cell r="C53" t="str">
            <v>DE.1.0.7.0</v>
          </cell>
          <cell r="D53" t="str">
            <v>204:232998</v>
          </cell>
          <cell r="E53">
            <v>42589.387743055559</v>
          </cell>
          <cell r="F53">
            <v>42589.389039351852</v>
          </cell>
          <cell r="G53">
            <v>1</v>
          </cell>
          <cell r="H53" t="str">
            <v>204:143</v>
          </cell>
          <cell r="I53">
            <v>42589.420624999999</v>
          </cell>
          <cell r="J53">
            <v>1</v>
          </cell>
          <cell r="K53" t="str">
            <v>4037/4038</v>
          </cell>
          <cell r="L53" t="str">
            <v>STRICKLAND</v>
          </cell>
          <cell r="M53">
            <v>3.1585648146574385E-2</v>
          </cell>
          <cell r="N53">
            <v>45.483333331067115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3" t="str">
            <v>N</v>
          </cell>
          <cell r="X53">
            <v>1</v>
          </cell>
          <cell r="Y53">
            <v>23.299800000000001</v>
          </cell>
          <cell r="Z53">
            <v>1.43E-2</v>
          </cell>
          <cell r="AA53">
            <v>23.285500000000003</v>
          </cell>
          <cell r="AB53">
            <v>30562</v>
          </cell>
          <cell r="AC53" t="str">
            <v>PERMANENT SPEED RESTRICTION</v>
          </cell>
          <cell r="AD53" t="str">
            <v>0140-07</v>
          </cell>
          <cell r="AE5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54">
          <cell r="A54" t="str">
            <v>141-07</v>
          </cell>
          <cell r="B54">
            <v>4007</v>
          </cell>
          <cell r="C54" t="str">
            <v>DE.1.0.7.0</v>
          </cell>
          <cell r="D54" t="str">
            <v>204:477</v>
          </cell>
          <cell r="E54">
            <v>42589.359282407408</v>
          </cell>
          <cell r="F54">
            <v>42589.363541666666</v>
          </cell>
          <cell r="G54">
            <v>6</v>
          </cell>
          <cell r="H54" t="str">
            <v>204:233359</v>
          </cell>
          <cell r="I54">
            <v>42589.39099537037</v>
          </cell>
          <cell r="J54">
            <v>2</v>
          </cell>
          <cell r="K54" t="str">
            <v>4007/4008</v>
          </cell>
          <cell r="L54" t="str">
            <v>STORY</v>
          </cell>
          <cell r="M54">
            <v>2.7453703703940846E-2</v>
          </cell>
          <cell r="N54">
            <v>39.533333333674818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4" t="str">
            <v>N</v>
          </cell>
          <cell r="X54">
            <v>1</v>
          </cell>
          <cell r="Y54">
            <v>4.7699999999999999E-2</v>
          </cell>
          <cell r="Z54">
            <v>23.335899999999999</v>
          </cell>
          <cell r="AA54">
            <v>23.2882</v>
          </cell>
          <cell r="AB54">
            <v>33137</v>
          </cell>
          <cell r="AC54" t="str">
            <v>GRADE CROSSING</v>
          </cell>
          <cell r="AD54" t="str">
            <v>0141-07</v>
          </cell>
          <cell r="AE54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55">
          <cell r="A55" t="str">
            <v>142-07</v>
          </cell>
          <cell r="B55">
            <v>4008</v>
          </cell>
          <cell r="C55" t="str">
            <v>DE.1.0.7.0</v>
          </cell>
          <cell r="D55" t="str">
            <v>204:233007</v>
          </cell>
          <cell r="E55">
            <v>42589.400081018517</v>
          </cell>
          <cell r="F55">
            <v>42589.401087962964</v>
          </cell>
          <cell r="G55">
            <v>1</v>
          </cell>
          <cell r="H55" t="str">
            <v>204:223</v>
          </cell>
          <cell r="I55">
            <v>42589.430243055554</v>
          </cell>
          <cell r="J55">
            <v>1</v>
          </cell>
          <cell r="K55" t="str">
            <v>4007/4008</v>
          </cell>
          <cell r="L55" t="str">
            <v>STORY</v>
          </cell>
          <cell r="M55">
            <v>2.9155092590372078E-2</v>
          </cell>
          <cell r="N55">
            <v>41.983333330135792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5" t="str">
            <v>N</v>
          </cell>
          <cell r="X55">
            <v>1</v>
          </cell>
          <cell r="Y55">
            <v>23.300699999999999</v>
          </cell>
          <cell r="Z55">
            <v>2.23E-2</v>
          </cell>
          <cell r="AA55">
            <v>23.278399999999998</v>
          </cell>
          <cell r="AB55" t="e">
            <v>#N/A</v>
          </cell>
          <cell r="AC55" t="e">
            <v>#N/A</v>
          </cell>
          <cell r="AD55" t="str">
            <v>0142-07</v>
          </cell>
          <cell r="AE55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56">
          <cell r="A56" t="str">
            <v>143-07</v>
          </cell>
          <cell r="B56">
            <v>4025</v>
          </cell>
          <cell r="C56" t="str">
            <v>DE.1.0.7.0</v>
          </cell>
          <cell r="D56" t="str">
            <v>204:449</v>
          </cell>
          <cell r="E56">
            <v>42589.37122685185</v>
          </cell>
          <cell r="F56">
            <v>42589.37228009259</v>
          </cell>
          <cell r="G56">
            <v>1</v>
          </cell>
          <cell r="H56" t="str">
            <v>204:233308</v>
          </cell>
          <cell r="I56">
            <v>42589.399756944447</v>
          </cell>
          <cell r="J56">
            <v>0</v>
          </cell>
          <cell r="K56" t="str">
            <v>4025/4026</v>
          </cell>
          <cell r="L56" t="str">
            <v>YORK</v>
          </cell>
          <cell r="M56">
            <v>2.7476851857500151E-2</v>
          </cell>
          <cell r="N56">
            <v>39.566666674800217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https://search-rtdc-monitor-bjffxe2xuh6vdkpspy63sjmuny.us-east-1.es.amazonaws.com/_plugin/kibana/#/discover/Steve-Slow-Train-Analysis-(2080s-and-2083s)?_g=(refreshInterval:(display:Off,section:0,value:0),time:(from:'2016-08-07 07:54:34-0600',mode:absolute,to:'2016-08-07 10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6" t="str">
            <v>N</v>
          </cell>
          <cell r="X56">
            <v>1</v>
          </cell>
          <cell r="Y56">
            <v>4.4900000000000002E-2</v>
          </cell>
          <cell r="Z56">
            <v>23.3308</v>
          </cell>
          <cell r="AA56">
            <v>23.285900000000002</v>
          </cell>
          <cell r="AB56" t="e">
            <v>#N/A</v>
          </cell>
          <cell r="AC56" t="e">
            <v>#N/A</v>
          </cell>
          <cell r="AD56" t="str">
            <v>0143-07</v>
          </cell>
          <cell r="AE5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57">
          <cell r="A57" t="str">
            <v>144-07</v>
          </cell>
          <cell r="B57">
            <v>4026</v>
          </cell>
          <cell r="C57" t="str">
            <v>DE.1.0.7.0</v>
          </cell>
          <cell r="D57" t="str">
            <v>204:232989</v>
          </cell>
          <cell r="E57">
            <v>42589.400706018518</v>
          </cell>
          <cell r="F57">
            <v>42589.401574074072</v>
          </cell>
          <cell r="G57">
            <v>1</v>
          </cell>
          <cell r="H57" t="str">
            <v>204:136</v>
          </cell>
          <cell r="I57">
            <v>42589.439918981479</v>
          </cell>
          <cell r="J57">
            <v>0</v>
          </cell>
          <cell r="K57" t="str">
            <v>4025/4026</v>
          </cell>
          <cell r="L57" t="str">
            <v>YORK</v>
          </cell>
          <cell r="M57">
            <v>3.8344907407008577E-2</v>
          </cell>
          <cell r="N57">
            <v>55.216666666092351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https://search-rtdc-monitor-bjffxe2xuh6vdkpspy63sjmuny.us-east-1.es.amazonaws.com/_plugin/kibana/#/discover/Steve-Slow-Train-Analysis-(2080s-and-2083s)?_g=(refreshInterval:(display:Off,section:0,value:0),time:(from:'2016-08-07 08:37:01-0600',mode:absolute,to:'2016-08-07 11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57" t="str">
            <v>N</v>
          </cell>
          <cell r="X57">
            <v>1</v>
          </cell>
          <cell r="Y57">
            <v>23.2989</v>
          </cell>
          <cell r="Z57">
            <v>1.3599999999999999E-2</v>
          </cell>
          <cell r="AA57">
            <v>23.285299999999999</v>
          </cell>
          <cell r="AB57" t="e">
            <v>#N/A</v>
          </cell>
          <cell r="AC57" t="e">
            <v>#N/A</v>
          </cell>
          <cell r="AD57" t="str">
            <v>0144-07</v>
          </cell>
          <cell r="AE5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58">
          <cell r="A58" t="str">
            <v>145-07</v>
          </cell>
          <cell r="B58">
            <v>4016</v>
          </cell>
          <cell r="C58" t="str">
            <v>DE.1.0.7.0</v>
          </cell>
          <cell r="D58" t="str">
            <v>204:438</v>
          </cell>
          <cell r="E58">
            <v>42589.380150462966</v>
          </cell>
          <cell r="F58">
            <v>42589.381331018521</v>
          </cell>
          <cell r="G58">
            <v>1</v>
          </cell>
          <cell r="H58" t="str">
            <v>204:233295</v>
          </cell>
          <cell r="I58">
            <v>42589.410231481481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2.8900462959427387E-2</v>
          </cell>
          <cell r="N58">
            <v>41.616666661575437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https://search-rtdc-monitor-bjffxe2xuh6vdkpspy63sjmuny.us-east-1.es.amazonaws.com/_plugin/kibana/#/discover/Steve-Slow-Train-Analysis-(2080s-and-2083s)?_g=(refreshInterval:(display:Off,section:0,value:0),time:(from:'2016-08-07 08:07:25-0600',mode:absolute,to:'2016-08-07 10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8" t="str">
            <v>N</v>
          </cell>
          <cell r="X58">
            <v>1</v>
          </cell>
          <cell r="Y58">
            <v>4.3799999999999999E-2</v>
          </cell>
          <cell r="Z58">
            <v>23.329499999999999</v>
          </cell>
          <cell r="AA58">
            <v>23.285699999999999</v>
          </cell>
          <cell r="AB58" t="e">
            <v>#N/A</v>
          </cell>
          <cell r="AC58" t="e">
            <v>#N/A</v>
          </cell>
          <cell r="AD58" t="str">
            <v>0145-07</v>
          </cell>
          <cell r="AE58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59">
          <cell r="A59" t="str">
            <v>146-07</v>
          </cell>
          <cell r="B59">
            <v>4015</v>
          </cell>
          <cell r="C59" t="str">
            <v>DE.1.0.7.0</v>
          </cell>
          <cell r="D59" t="str">
            <v>204:232984</v>
          </cell>
          <cell r="E59">
            <v>42589.418321759258</v>
          </cell>
          <cell r="F59">
            <v>42589.419722222221</v>
          </cell>
          <cell r="G59">
            <v>2</v>
          </cell>
          <cell r="H59" t="str">
            <v>204:134</v>
          </cell>
          <cell r="I59">
            <v>42589.451064814813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3.1342592592409346E-2</v>
          </cell>
          <cell r="N59">
            <v>45.133333333069459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https://search-rtdc-monitor-bjffxe2xuh6vdkpspy63sjmuny.us-east-1.es.amazonaws.com/_plugin/kibana/#/discover/Steve-Slow-Train-Analysis-(2080s-and-2083s)?_g=(refreshInterval:(display:Off,section:0,value:0),time:(from:'2016-08-07 09:02:23-0600',mode:absolute,to:'2016-08-07 11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9" t="str">
            <v>N</v>
          </cell>
          <cell r="X59">
            <v>1</v>
          </cell>
          <cell r="Y59">
            <v>23.298400000000001</v>
          </cell>
          <cell r="Z59">
            <v>1.34E-2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0146-07</v>
          </cell>
          <cell r="AE59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60">
          <cell r="A60" t="str">
            <v>147-07</v>
          </cell>
          <cell r="B60">
            <v>4044</v>
          </cell>
          <cell r="C60" t="str">
            <v>DE.1.0.7.0</v>
          </cell>
          <cell r="D60" t="str">
            <v>204:442</v>
          </cell>
          <cell r="E60">
            <v>42589.390868055554</v>
          </cell>
          <cell r="F60">
            <v>42589.391631944447</v>
          </cell>
          <cell r="G60">
            <v>1</v>
          </cell>
          <cell r="H60" t="str">
            <v>204:233293</v>
          </cell>
          <cell r="I60">
            <v>42589.42119212963</v>
          </cell>
          <cell r="J60">
            <v>0</v>
          </cell>
          <cell r="K60" t="str">
            <v>4043/4044</v>
          </cell>
          <cell r="L60" t="str">
            <v>MAELZER</v>
          </cell>
          <cell r="M60">
            <v>2.9560185183072463E-2</v>
          </cell>
          <cell r="N60">
            <v>42.566666663624346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https://search-rtdc-monitor-bjffxe2xuh6vdkpspy63sjmuny.us-east-1.es.amazonaws.com/_plugin/kibana/#/discover/Steve-Slow-Train-Analysis-(2080s-and-2083s)?_g=(refreshInterval:(display:Off,section:0,value:0),time:(from:'2016-08-07 08:22:51-0600',mode:absolute,to:'2016-08-07 11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0" t="str">
            <v>N</v>
          </cell>
          <cell r="X60">
            <v>1</v>
          </cell>
          <cell r="Y60">
            <v>4.4200000000000003E-2</v>
          </cell>
          <cell r="Z60">
            <v>23.3293</v>
          </cell>
          <cell r="AA60">
            <v>23.2851</v>
          </cell>
          <cell r="AB60" t="e">
            <v>#N/A</v>
          </cell>
          <cell r="AC60" t="e">
            <v>#N/A</v>
          </cell>
          <cell r="AD60" t="str">
            <v>0147-07</v>
          </cell>
          <cell r="AE60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61">
          <cell r="A61" t="str">
            <v>148-07</v>
          </cell>
          <cell r="B61">
            <v>4043</v>
          </cell>
          <cell r="C61" t="str">
            <v>DE.1.0.7.0</v>
          </cell>
          <cell r="D61" t="str">
            <v>204:232976</v>
          </cell>
          <cell r="E61">
            <v>42589.428206018521</v>
          </cell>
          <cell r="F61">
            <v>42589.428923611114</v>
          </cell>
          <cell r="G61">
            <v>1</v>
          </cell>
          <cell r="H61" t="str">
            <v>204:136</v>
          </cell>
          <cell r="I61">
            <v>42589.460914351854</v>
          </cell>
          <cell r="J61">
            <v>0</v>
          </cell>
          <cell r="K61" t="str">
            <v>4043/4044</v>
          </cell>
          <cell r="L61" t="str">
            <v>MAELZER</v>
          </cell>
          <cell r="M61">
            <v>3.199074073927477E-2</v>
          </cell>
          <cell r="N61">
            <v>46.066666664555669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https://search-rtdc-monitor-bjffxe2xuh6vdkpspy63sjmuny.us-east-1.es.amazonaws.com/_plugin/kibana/#/discover/Steve-Slow-Train-Analysis-(2080s-and-2083s)?_g=(refreshInterval:(display:Off,section:0,value:0),time:(from:'2016-08-07 09:16:37-0600',mode:absolute,to:'2016-08-07 12:03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1" t="str">
            <v>N</v>
          </cell>
          <cell r="X61">
            <v>1</v>
          </cell>
          <cell r="Y61">
            <v>23.297599999999999</v>
          </cell>
          <cell r="Z61">
            <v>1.3599999999999999E-2</v>
          </cell>
          <cell r="AA61">
            <v>23.283999999999999</v>
          </cell>
          <cell r="AB61" t="e">
            <v>#N/A</v>
          </cell>
          <cell r="AC61" t="e">
            <v>#N/A</v>
          </cell>
          <cell r="AD61" t="str">
            <v>0148-07</v>
          </cell>
          <cell r="AE61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62">
          <cell r="A62" t="str">
            <v>149-07</v>
          </cell>
          <cell r="B62">
            <v>4018</v>
          </cell>
          <cell r="C62" t="str">
            <v>DE.1.0.7.0</v>
          </cell>
          <cell r="D62" t="str">
            <v>204:451</v>
          </cell>
          <cell r="E62">
            <v>42589.401967592596</v>
          </cell>
          <cell r="F62">
            <v>42589.403043981481</v>
          </cell>
          <cell r="G62">
            <v>1</v>
          </cell>
          <cell r="H62" t="str">
            <v>204:233299</v>
          </cell>
          <cell r="I62">
            <v>42589.432268518518</v>
          </cell>
          <cell r="J62">
            <v>0</v>
          </cell>
          <cell r="K62" t="str">
            <v>4017/4018</v>
          </cell>
          <cell r="L62" t="str">
            <v>DAVIS</v>
          </cell>
          <cell r="M62">
            <v>2.9224537036498077E-2</v>
          </cell>
          <cell r="N62">
            <v>42.083333332557231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https://search-rtdc-monitor-bjffxe2xuh6vdkpspy63sjmuny.us-east-1.es.amazonaws.com/_plugin/kibana/#/discover/Steve-Slow-Train-Analysis-(2080s-and-2083s)?_g=(refreshInterval:(display:Off,section:0,value:0),time:(from:'2016-08-07 08:38:50-0600',mode:absolute,to:'2016-08-07 11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2" t="str">
            <v>N</v>
          </cell>
          <cell r="X62">
            <v>1</v>
          </cell>
          <cell r="Y62">
            <v>4.5100000000000001E-2</v>
          </cell>
          <cell r="Z62">
            <v>23.329899999999999</v>
          </cell>
          <cell r="AA62">
            <v>23.284799999999997</v>
          </cell>
          <cell r="AB62" t="e">
            <v>#N/A</v>
          </cell>
          <cell r="AC62" t="e">
            <v>#N/A</v>
          </cell>
          <cell r="AD62" t="str">
            <v>0149-07</v>
          </cell>
          <cell r="AE62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63">
          <cell r="A63" t="str">
            <v>150-07</v>
          </cell>
          <cell r="B63">
            <v>4017</v>
          </cell>
          <cell r="C63" t="str">
            <v>DE.1.0.7.0</v>
          </cell>
          <cell r="D63" t="str">
            <v>204:232980</v>
          </cell>
          <cell r="E63">
            <v>42589.440937500003</v>
          </cell>
          <cell r="F63">
            <v>42589.442187499997</v>
          </cell>
          <cell r="G63">
            <v>1</v>
          </cell>
          <cell r="H63" t="str">
            <v>204:149</v>
          </cell>
          <cell r="I63">
            <v>42589.478715277779</v>
          </cell>
          <cell r="J63">
            <v>1</v>
          </cell>
          <cell r="K63" t="str">
            <v>4017/4018</v>
          </cell>
          <cell r="L63" t="str">
            <v>DAVIS</v>
          </cell>
          <cell r="M63">
            <v>3.6527777781884652E-2</v>
          </cell>
          <cell r="N63">
            <v>52.600000005913898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3" t="str">
            <v>N</v>
          </cell>
          <cell r="X63">
            <v>1</v>
          </cell>
          <cell r="Y63">
            <v>23.297999999999998</v>
          </cell>
          <cell r="Z63">
            <v>1.49E-2</v>
          </cell>
          <cell r="AA63">
            <v>23.283099999999997</v>
          </cell>
          <cell r="AB63">
            <v>58904</v>
          </cell>
          <cell r="AC63" t="str">
            <v>GRADE CROSSING</v>
          </cell>
          <cell r="AD63" t="str">
            <v>0150-07</v>
          </cell>
          <cell r="AE63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64">
          <cell r="A64" t="str">
            <v>151-07</v>
          </cell>
          <cell r="B64">
            <v>4029</v>
          </cell>
          <cell r="C64" t="str">
            <v>DE.1.0.7.0</v>
          </cell>
          <cell r="D64" t="str">
            <v>204:447</v>
          </cell>
          <cell r="E64">
            <v>42589.415046296293</v>
          </cell>
          <cell r="F64">
            <v>42589.415844907409</v>
          </cell>
          <cell r="G64">
            <v>1</v>
          </cell>
          <cell r="H64" t="str">
            <v>204:233314</v>
          </cell>
          <cell r="I64">
            <v>42589.441655092596</v>
          </cell>
          <cell r="J64">
            <v>0</v>
          </cell>
          <cell r="K64" t="str">
            <v>4029/4030</v>
          </cell>
          <cell r="L64" t="str">
            <v>MALAVE</v>
          </cell>
          <cell r="M64">
            <v>2.5810185186855961E-2</v>
          </cell>
          <cell r="N64">
            <v>37.166666669072583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https://search-rtdc-monitor-bjffxe2xuh6vdkpspy63sjmuny.us-east-1.es.amazonaws.com/_plugin/kibana/#/discover/Steve-Slow-Train-Analysis-(2080s-and-2083s)?_g=(refreshInterval:(display:Off,section:0,value:0),time:(from:'2016-08-07 08:57:40-0600',mode:absolute,to:'2016-08-07 11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4" t="str">
            <v>N</v>
          </cell>
          <cell r="X64">
            <v>1</v>
          </cell>
          <cell r="Y64">
            <v>4.4699999999999997E-2</v>
          </cell>
          <cell r="Z64">
            <v>23.331399999999999</v>
          </cell>
          <cell r="AA64">
            <v>23.2867</v>
          </cell>
          <cell r="AB64" t="e">
            <v>#N/A</v>
          </cell>
          <cell r="AC64" t="e">
            <v>#N/A</v>
          </cell>
          <cell r="AD64" t="str">
            <v>0151-07</v>
          </cell>
          <cell r="AE64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65">
          <cell r="A65" t="str">
            <v>152-07</v>
          </cell>
          <cell r="B65">
            <v>4030</v>
          </cell>
          <cell r="C65" t="str">
            <v>DE.1.0.7.0</v>
          </cell>
          <cell r="D65" t="str">
            <v>204:232993</v>
          </cell>
          <cell r="E65">
            <v>42589.454131944447</v>
          </cell>
          <cell r="F65">
            <v>42589.455034722225</v>
          </cell>
          <cell r="G65">
            <v>1</v>
          </cell>
          <cell r="H65" t="str">
            <v>204:161</v>
          </cell>
          <cell r="I65">
            <v>42589.4846875</v>
          </cell>
          <cell r="J65">
            <v>0</v>
          </cell>
          <cell r="K65" t="str">
            <v>4029/4030</v>
          </cell>
          <cell r="L65" t="str">
            <v>MALAVE</v>
          </cell>
          <cell r="M65">
            <v>2.9652777775481809E-2</v>
          </cell>
          <cell r="N65">
            <v>42.699999996693805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https://search-rtdc-monitor-bjffxe2xuh6vdkpspy63sjmuny.us-east-1.es.amazonaws.com/_plugin/kibana/#/discover/Steve-Slow-Train-Analysis-(2080s-and-2083s)?_g=(refreshInterval:(display:Off,section:0,value:0),time:(from:'2016-08-07 09:53:57-0600',mode:absolute,to:'2016-08-07 12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5" t="str">
            <v>N</v>
          </cell>
          <cell r="X65">
            <v>1</v>
          </cell>
          <cell r="Y65">
            <v>23.299299999999999</v>
          </cell>
          <cell r="Z65">
            <v>1.61E-2</v>
          </cell>
          <cell r="AA65">
            <v>23.283199999999997</v>
          </cell>
          <cell r="AB65" t="e">
            <v>#N/A</v>
          </cell>
          <cell r="AC65" t="e">
            <v>#N/A</v>
          </cell>
          <cell r="AD65" t="str">
            <v>0152-07</v>
          </cell>
          <cell r="AE65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66">
          <cell r="A66" t="str">
            <v>153-07</v>
          </cell>
          <cell r="B66">
            <v>4038</v>
          </cell>
          <cell r="C66" t="str">
            <v>DE.1.0.7.0</v>
          </cell>
          <cell r="D66" t="str">
            <v>204:464</v>
          </cell>
          <cell r="E66">
            <v>42589.422071759262</v>
          </cell>
          <cell r="F66">
            <v>42589.423715277779</v>
          </cell>
          <cell r="G66">
            <v>2</v>
          </cell>
          <cell r="H66" t="str">
            <v>204:233309</v>
          </cell>
          <cell r="I66">
            <v>42589.452916666669</v>
          </cell>
          <cell r="J66">
            <v>1</v>
          </cell>
          <cell r="K66" t="str">
            <v>4037/4038</v>
          </cell>
          <cell r="L66" t="str">
            <v>STRICKLAND</v>
          </cell>
          <cell r="M66">
            <v>2.920138889021473E-2</v>
          </cell>
          <cell r="N66">
            <v>42.050000001909211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6" t="str">
            <v>N</v>
          </cell>
          <cell r="X66">
            <v>1</v>
          </cell>
          <cell r="Y66">
            <v>4.6399999999999997E-2</v>
          </cell>
          <cell r="Z66">
            <v>23.3309</v>
          </cell>
          <cell r="AA66">
            <v>23.284500000000001</v>
          </cell>
          <cell r="AB66">
            <v>27333</v>
          </cell>
          <cell r="AC66" t="str">
            <v>PERMANENT SPEED RESTRICTION</v>
          </cell>
          <cell r="AD66" t="str">
            <v>0153-07</v>
          </cell>
          <cell r="AE66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67">
          <cell r="A67" t="str">
            <v>154-07</v>
          </cell>
          <cell r="B67">
            <v>4037</v>
          </cell>
          <cell r="C67" t="str">
            <v>DE.1.0.7.0</v>
          </cell>
          <cell r="D67" t="str">
            <v>204:232975</v>
          </cell>
          <cell r="E67">
            <v>42589.45957175926</v>
          </cell>
          <cell r="F67">
            <v>42589.461539351854</v>
          </cell>
          <cell r="G67">
            <v>2</v>
          </cell>
          <cell r="H67" t="str">
            <v>204:149</v>
          </cell>
          <cell r="I67">
            <v>42589.496215277781</v>
          </cell>
          <cell r="J67">
            <v>0</v>
          </cell>
          <cell r="K67" t="str">
            <v>4037/4038</v>
          </cell>
          <cell r="L67" t="str">
            <v>STRICKLAND</v>
          </cell>
          <cell r="M67">
            <v>3.4675925926421769E-2</v>
          </cell>
          <cell r="N67">
            <v>49.933333334047347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https://search-rtdc-monitor-bjffxe2xuh6vdkpspy63sjmuny.us-east-1.es.amazonaws.com/_plugin/kibana/#/discover/Steve-Slow-Train-Analysis-(2080s-and-2083s)?_g=(refreshInterval:(display:Off,section:0,value:0),time:(from:'2016-08-07 10:01:47-0600',mode:absolute,to:'2016-08-07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7" t="str">
            <v>N</v>
          </cell>
          <cell r="X67">
            <v>1</v>
          </cell>
          <cell r="Y67">
            <v>23.297499999999999</v>
          </cell>
          <cell r="Z67">
            <v>1.49E-2</v>
          </cell>
          <cell r="AA67">
            <v>23.282599999999999</v>
          </cell>
          <cell r="AB67" t="e">
            <v>#N/A</v>
          </cell>
          <cell r="AC67" t="e">
            <v>#N/A</v>
          </cell>
          <cell r="AD67" t="str">
            <v>0154-07</v>
          </cell>
          <cell r="AE67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68">
          <cell r="A68" t="str">
            <v>155-07</v>
          </cell>
          <cell r="B68">
            <v>4007</v>
          </cell>
          <cell r="C68" t="str">
            <v>DE.1.0.7.0</v>
          </cell>
          <cell r="D68" t="str">
            <v>204:564</v>
          </cell>
          <cell r="E68">
            <v>42589.432604166665</v>
          </cell>
          <cell r="F68">
            <v>42589.433749999997</v>
          </cell>
          <cell r="G68">
            <v>1</v>
          </cell>
          <cell r="H68" t="str">
            <v>204:233293</v>
          </cell>
          <cell r="I68">
            <v>42589.463206018518</v>
          </cell>
          <cell r="J68">
            <v>0</v>
          </cell>
          <cell r="K68" t="str">
            <v>4007/4008</v>
          </cell>
          <cell r="L68" t="str">
            <v>MAYBERRY</v>
          </cell>
          <cell r="M68">
            <v>2.9456018521159422E-2</v>
          </cell>
          <cell r="N68">
            <v>42.416666670469567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https://search-rtdc-monitor-bjffxe2xuh6vdkpspy63sjmuny.us-east-1.es.amazonaws.com/_plugin/kibana/#/discover/Steve-Slow-Train-Analysis-(2080s-and-2083s)?_g=(refreshInterval:(display:Off,section:0,value:0),time:(from:'2016-08-07 09:22:57-0600',mode:absolute,to:'2016-08-07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8" t="str">
            <v>N</v>
          </cell>
          <cell r="X68">
            <v>1</v>
          </cell>
          <cell r="Y68">
            <v>5.6399999999999999E-2</v>
          </cell>
          <cell r="Z68">
            <v>23.3293</v>
          </cell>
          <cell r="AA68">
            <v>23.2729</v>
          </cell>
          <cell r="AB68" t="e">
            <v>#N/A</v>
          </cell>
          <cell r="AC68" t="e">
            <v>#N/A</v>
          </cell>
          <cell r="AD68" t="str">
            <v>0155-07</v>
          </cell>
          <cell r="AE68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69">
          <cell r="A69" t="str">
            <v>156-07</v>
          </cell>
          <cell r="B69">
            <v>4008</v>
          </cell>
          <cell r="C69" t="str">
            <v>DE.1.0.7.0</v>
          </cell>
          <cell r="D69" t="str">
            <v>204:232977</v>
          </cell>
          <cell r="E69">
            <v>42589.467743055553</v>
          </cell>
          <cell r="F69">
            <v>42589.468854166669</v>
          </cell>
          <cell r="G69">
            <v>1</v>
          </cell>
          <cell r="H69" t="str">
            <v>204:150</v>
          </cell>
          <cell r="I69">
            <v>42589.507673611108</v>
          </cell>
          <cell r="J69">
            <v>0</v>
          </cell>
          <cell r="K69" t="str">
            <v>4007/4008</v>
          </cell>
          <cell r="L69" t="str">
            <v>MAYBERRY</v>
          </cell>
          <cell r="M69">
            <v>3.8819444438559003E-2</v>
          </cell>
          <cell r="N69">
            <v>55.899999991524965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https://search-rtdc-monitor-bjffxe2xuh6vdkpspy63sjmuny.us-east-1.es.amazonaws.com/_plugin/kibana/#/discover/Steve-Slow-Train-Analysis-(2080s-and-2083s)?_g=(refreshInterval:(display:Off,section:0,value:0),time:(from:'2016-08-07 10:13:33-0600',mode:absolute,to:'2016-08-07 13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9" t="str">
            <v>N</v>
          </cell>
          <cell r="X69">
            <v>1</v>
          </cell>
          <cell r="Y69">
            <v>23.297699999999999</v>
          </cell>
          <cell r="Z69">
            <v>1.4999999999999999E-2</v>
          </cell>
          <cell r="AA69">
            <v>23.282699999999998</v>
          </cell>
          <cell r="AB69" t="e">
            <v>#N/A</v>
          </cell>
          <cell r="AC69" t="e">
            <v>#N/A</v>
          </cell>
          <cell r="AD69" t="str">
            <v>0156-07</v>
          </cell>
          <cell r="AE69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70">
          <cell r="A70" t="str">
            <v>157-07</v>
          </cell>
          <cell r="B70">
            <v>4025</v>
          </cell>
          <cell r="C70" t="str">
            <v>DE.1.0.7.0</v>
          </cell>
          <cell r="D70" t="str">
            <v>204:449</v>
          </cell>
          <cell r="E70">
            <v>42589.442812499998</v>
          </cell>
          <cell r="F70">
            <v>42589.444027777776</v>
          </cell>
          <cell r="G70">
            <v>1</v>
          </cell>
          <cell r="H70" t="str">
            <v>204:233303</v>
          </cell>
          <cell r="I70">
            <v>42589.473101851851</v>
          </cell>
          <cell r="J70">
            <v>0</v>
          </cell>
          <cell r="K70" t="str">
            <v>4025/4026</v>
          </cell>
          <cell r="L70" t="str">
            <v>HOMIK</v>
          </cell>
          <cell r="M70">
            <v>2.9074074074742384E-2</v>
          </cell>
          <cell r="N70">
            <v>41.866666667629033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https://search-rtdc-monitor-bjffxe2xuh6vdkpspy63sjmuny.us-east-1.es.amazonaws.com/_plugin/kibana/#/discover/Steve-Slow-Train-Analysis-(2080s-and-2083s)?_g=(refreshInterval:(display:Off,section:0,value:0),time:(from:'2016-08-07 09:37:39-0600',mode:absolute,to:'2016-08-07 12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0" t="str">
            <v>N</v>
          </cell>
          <cell r="X70">
            <v>1</v>
          </cell>
          <cell r="Y70">
            <v>4.4900000000000002E-2</v>
          </cell>
          <cell r="Z70">
            <v>23.330300000000001</v>
          </cell>
          <cell r="AA70">
            <v>23.285400000000003</v>
          </cell>
          <cell r="AB70" t="e">
            <v>#N/A</v>
          </cell>
          <cell r="AC70" t="e">
            <v>#N/A</v>
          </cell>
          <cell r="AD70" t="str">
            <v>0157-07</v>
          </cell>
          <cell r="AE70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71">
          <cell r="A71" t="str">
            <v>158-07</v>
          </cell>
          <cell r="B71">
            <v>4026</v>
          </cell>
          <cell r="C71" t="str">
            <v>DE.1.0.7.0</v>
          </cell>
          <cell r="D71" t="str">
            <v>204:232986</v>
          </cell>
          <cell r="E71">
            <v>42589.477812500001</v>
          </cell>
          <cell r="F71">
            <v>42589.482152777775</v>
          </cell>
          <cell r="G71">
            <v>6</v>
          </cell>
          <cell r="H71" t="str">
            <v>204:147</v>
          </cell>
          <cell r="I71">
            <v>42589.515810185185</v>
          </cell>
          <cell r="J71">
            <v>0</v>
          </cell>
          <cell r="K71" t="str">
            <v>4025/4026</v>
          </cell>
          <cell r="L71" t="str">
            <v>HOMIK</v>
          </cell>
          <cell r="M71">
            <v>3.365740740991896E-2</v>
          </cell>
          <cell r="N71">
            <v>48.466666670283303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https://search-rtdc-monitor-bjffxe2xuh6vdkpspy63sjmuny.us-east-1.es.amazonaws.com/_plugin/kibana/#/discover/Steve-Slow-Train-Analysis-(2080s-and-2083s)?_g=(refreshInterval:(display:Off,section:0,value:0),time:(from:'2016-08-07 10:28:03-0600',mode:absolute,to:'2016-08-07 13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1" t="str">
            <v>N</v>
          </cell>
          <cell r="X71">
            <v>1</v>
          </cell>
          <cell r="Y71">
            <v>23.2986</v>
          </cell>
          <cell r="Z71">
            <v>1.47E-2</v>
          </cell>
          <cell r="AA71">
            <v>23.283899999999999</v>
          </cell>
          <cell r="AB71" t="e">
            <v>#N/A</v>
          </cell>
          <cell r="AC71" t="e">
            <v>#N/A</v>
          </cell>
          <cell r="AD71" t="str">
            <v>0158-07</v>
          </cell>
          <cell r="AE71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72">
          <cell r="A72" t="str">
            <v>159-07</v>
          </cell>
          <cell r="B72">
            <v>4016</v>
          </cell>
          <cell r="C72" t="str">
            <v>DE.1.0.7.0</v>
          </cell>
          <cell r="D72" t="str">
            <v>204:446</v>
          </cell>
          <cell r="E72">
            <v>42589.453449074077</v>
          </cell>
          <cell r="F72">
            <v>42589.454641203702</v>
          </cell>
          <cell r="G72">
            <v>1</v>
          </cell>
          <cell r="H72" t="str">
            <v>204:233312</v>
          </cell>
          <cell r="I72">
            <v>42589.487210648149</v>
          </cell>
          <cell r="J72">
            <v>0</v>
          </cell>
          <cell r="K72" t="str">
            <v>4015/4016</v>
          </cell>
          <cell r="L72" t="str">
            <v>STEWART</v>
          </cell>
          <cell r="M72">
            <v>3.2569444447290152E-2</v>
          </cell>
          <cell r="N72">
            <v>46.900000004097819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https://search-rtdc-monitor-bjffxe2xuh6vdkpspy63sjmuny.us-east-1.es.amazonaws.com/_plugin/kibana/#/discover/Steve-Slow-Train-Analysis-(2080s-and-2083s)?_g=(refreshInterval:(display:Off,section:0,value:0),time:(from:'2016-08-07 09:52:58-0600',mode:absolute,to:'2016-08-07 12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2" t="str">
            <v>N</v>
          </cell>
          <cell r="X72">
            <v>1</v>
          </cell>
          <cell r="Y72">
            <v>4.4600000000000001E-2</v>
          </cell>
          <cell r="Z72">
            <v>23.331199999999999</v>
          </cell>
          <cell r="AA72">
            <v>23.2866</v>
          </cell>
          <cell r="AB72" t="e">
            <v>#N/A</v>
          </cell>
          <cell r="AC72" t="e">
            <v>#N/A</v>
          </cell>
          <cell r="AD72" t="str">
            <v>0159-07</v>
          </cell>
          <cell r="AE72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73">
          <cell r="A73" t="str">
            <v>160-07</v>
          </cell>
          <cell r="B73">
            <v>4015</v>
          </cell>
          <cell r="C73" t="str">
            <v>DE.1.0.7.0</v>
          </cell>
          <cell r="D73" t="str">
            <v>204:232976</v>
          </cell>
          <cell r="E73">
            <v>42589.49454861111</v>
          </cell>
          <cell r="F73">
            <v>42589.495648148149</v>
          </cell>
          <cell r="G73">
            <v>1</v>
          </cell>
          <cell r="H73" t="str">
            <v>204:150</v>
          </cell>
          <cell r="I73">
            <v>42589.524143518516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2.8495370366727002E-2</v>
          </cell>
          <cell r="N73">
            <v>41.033333328086883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https://search-rtdc-monitor-bjffxe2xuh6vdkpspy63sjmuny.us-east-1.es.amazonaws.com/_plugin/kibana/#/discover/Steve-Slow-Train-Analysis-(2080s-and-2083s)?_g=(refreshInterval:(display:Off,section:0,value:0),time:(from:'2016-08-07 10:52:09-0600',mode:absolute,to:'2016-08-07 13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3" t="str">
            <v>N</v>
          </cell>
          <cell r="X73">
            <v>1</v>
          </cell>
          <cell r="Y73">
            <v>23.297599999999999</v>
          </cell>
          <cell r="Z73">
            <v>1.4999999999999999E-2</v>
          </cell>
          <cell r="AA73">
            <v>23.282599999999999</v>
          </cell>
          <cell r="AB73" t="e">
            <v>#N/A</v>
          </cell>
          <cell r="AC73" t="e">
            <v>#N/A</v>
          </cell>
          <cell r="AD73" t="str">
            <v>0160-07</v>
          </cell>
          <cell r="AE73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74">
          <cell r="A74" t="str">
            <v>161-07</v>
          </cell>
          <cell r="B74">
            <v>4044</v>
          </cell>
          <cell r="C74" t="str">
            <v>DE.1.0.7.0</v>
          </cell>
          <cell r="D74" t="str">
            <v>204:453</v>
          </cell>
          <cell r="E74">
            <v>42589.463043981479</v>
          </cell>
          <cell r="F74">
            <v>42589.464525462965</v>
          </cell>
          <cell r="G74">
            <v>2</v>
          </cell>
          <cell r="H74" t="str">
            <v>204:233299</v>
          </cell>
          <cell r="I74">
            <v>42589.49554398148</v>
          </cell>
          <cell r="J74">
            <v>0</v>
          </cell>
          <cell r="K74" t="str">
            <v>4043/4044</v>
          </cell>
          <cell r="L74" t="str">
            <v>BARTLETT</v>
          </cell>
          <cell r="M74">
            <v>3.1018518515338656E-2</v>
          </cell>
          <cell r="N74">
            <v>44.666666662087664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https://search-rtdc-monitor-bjffxe2xuh6vdkpspy63sjmuny.us-east-1.es.amazonaws.com/_plugin/kibana/#/discover/Steve-Slow-Train-Analysis-(2080s-and-2083s)?_g=(refreshInterval:(display:Off,section:0,value:0),time:(from:'2016-08-07 10:06:47-0600',mode:absolute,to:'2016-08-07 12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4" t="str">
            <v>N</v>
          </cell>
          <cell r="X74">
            <v>1</v>
          </cell>
          <cell r="Y74">
            <v>4.53E-2</v>
          </cell>
          <cell r="Z74">
            <v>23.329899999999999</v>
          </cell>
          <cell r="AA74">
            <v>23.284599999999998</v>
          </cell>
          <cell r="AB74" t="e">
            <v>#N/A</v>
          </cell>
          <cell r="AC74" t="e">
            <v>#N/A</v>
          </cell>
          <cell r="AD74" t="str">
            <v>0161-07</v>
          </cell>
          <cell r="AE74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75">
          <cell r="A75" t="str">
            <v>162-07</v>
          </cell>
          <cell r="B75">
            <v>4043</v>
          </cell>
          <cell r="C75" t="str">
            <v>DE.1.0.7.0</v>
          </cell>
          <cell r="D75" t="str">
            <v>204:232959</v>
          </cell>
          <cell r="E75">
            <v>42589.498414351852</v>
          </cell>
          <cell r="F75">
            <v>42589.499212962961</v>
          </cell>
          <cell r="G75">
            <v>1</v>
          </cell>
          <cell r="H75" t="str">
            <v>204:147</v>
          </cell>
          <cell r="I75">
            <v>42589.536504629628</v>
          </cell>
          <cell r="J75">
            <v>0</v>
          </cell>
          <cell r="K75" t="str">
            <v>4043/4044</v>
          </cell>
          <cell r="L75" t="str">
            <v>BARTLETT</v>
          </cell>
          <cell r="M75">
            <v>3.7291666667442769E-2</v>
          </cell>
          <cell r="N75">
            <v>53.700000001117587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https://search-rtdc-monitor-bjffxe2xuh6vdkpspy63sjmuny.us-east-1.es.amazonaws.com/_plugin/kibana/#/discover/Steve-Slow-Train-Analysis-(2080s-and-2083s)?_g=(refreshInterval:(display:Off,section:0,value:0),time:(from:'2016-08-07 10:57:43-0600',mode:absolute,to:'2016-08-07 13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5" t="str">
            <v>N</v>
          </cell>
          <cell r="X75">
            <v>1</v>
          </cell>
          <cell r="Y75">
            <v>23.2959</v>
          </cell>
          <cell r="Z75">
            <v>1.47E-2</v>
          </cell>
          <cell r="AA75">
            <v>23.281199999999998</v>
          </cell>
          <cell r="AB75" t="e">
            <v>#N/A</v>
          </cell>
          <cell r="AC75" t="e">
            <v>#N/A</v>
          </cell>
          <cell r="AD75" t="str">
            <v>0162-07</v>
          </cell>
          <cell r="AE75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76">
          <cell r="A76" t="str">
            <v>163-07</v>
          </cell>
          <cell r="B76">
            <v>4018</v>
          </cell>
          <cell r="C76" t="str">
            <v>DE.1.0.7.0</v>
          </cell>
          <cell r="D76" t="str">
            <v>204:460</v>
          </cell>
          <cell r="E76">
            <v>42589.480011574073</v>
          </cell>
          <cell r="F76">
            <v>42589.481238425928</v>
          </cell>
          <cell r="G76">
            <v>1</v>
          </cell>
          <cell r="H76" t="str">
            <v>204:233317</v>
          </cell>
          <cell r="I76">
            <v>42589.511759259258</v>
          </cell>
          <cell r="J76">
            <v>0</v>
          </cell>
          <cell r="K76" t="str">
            <v>4017/4018</v>
          </cell>
          <cell r="L76" t="str">
            <v>DE LA ROSA</v>
          </cell>
          <cell r="M76">
            <v>3.0520833330228925E-2</v>
          </cell>
          <cell r="N76">
            <v>43.949999995529652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https://search-rtdc-monitor-bjffxe2xuh6vdkpspy63sjmuny.us-east-1.es.amazonaws.com/_plugin/kibana/#/discover/Steve-Slow-Train-Analysis-(2080s-and-2083s)?_g=(refreshInterval:(display:Off,section:0,value:0),time:(from:'2016-08-07 10:31:13-0600',mode:absolute,to:'2016-08-07 13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76" t="str">
            <v>N</v>
          </cell>
          <cell r="X76">
            <v>1</v>
          </cell>
          <cell r="Y76">
            <v>4.5999999999999999E-2</v>
          </cell>
          <cell r="Z76">
            <v>23.331700000000001</v>
          </cell>
          <cell r="AA76">
            <v>23.285700000000002</v>
          </cell>
          <cell r="AB76" t="e">
            <v>#N/A</v>
          </cell>
          <cell r="AC76" t="e">
            <v>#N/A</v>
          </cell>
          <cell r="AD76" t="str">
            <v>0163-07</v>
          </cell>
          <cell r="AE76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77">
          <cell r="A77" t="str">
            <v>164-07</v>
          </cell>
          <cell r="B77">
            <v>4017</v>
          </cell>
          <cell r="C77" t="str">
            <v>DE.1.0.7.0</v>
          </cell>
          <cell r="D77" t="str">
            <v>204:232981</v>
          </cell>
          <cell r="E77">
            <v>42589.514884259261</v>
          </cell>
          <cell r="F77">
            <v>42589.515868055554</v>
          </cell>
          <cell r="G77">
            <v>1</v>
          </cell>
          <cell r="H77" t="str">
            <v>204:145</v>
          </cell>
          <cell r="I77">
            <v>42589.547395833331</v>
          </cell>
          <cell r="J77">
            <v>0</v>
          </cell>
          <cell r="K77" t="str">
            <v>4017/4018</v>
          </cell>
          <cell r="L77" t="str">
            <v>DE LA ROSA</v>
          </cell>
          <cell r="M77">
            <v>3.1527777777228039E-2</v>
          </cell>
          <cell r="N77">
            <v>45.399999999208376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https://search-rtdc-monitor-bjffxe2xuh6vdkpspy63sjmuny.us-east-1.es.amazonaws.com/_plugin/kibana/#/discover/Steve-Slow-Train-Analysis-(2080s-and-2083s)?_g=(refreshInterval:(display:Off,section:0,value:0),time:(from:'2016-08-07 11:21:26-0600',mode:absolute,to:'2016-08-07 14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7" t="str">
            <v>N</v>
          </cell>
          <cell r="X77">
            <v>1</v>
          </cell>
          <cell r="Y77">
            <v>23.298100000000002</v>
          </cell>
          <cell r="Z77">
            <v>1.4500000000000001E-2</v>
          </cell>
          <cell r="AA77">
            <v>23.2836</v>
          </cell>
          <cell r="AB77" t="e">
            <v>#N/A</v>
          </cell>
          <cell r="AC77" t="e">
            <v>#N/A</v>
          </cell>
          <cell r="AD77" t="str">
            <v>0164-07</v>
          </cell>
          <cell r="AE77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78">
          <cell r="A78" t="str">
            <v>165-07</v>
          </cell>
          <cell r="B78">
            <v>4029</v>
          </cell>
          <cell r="C78" t="str">
            <v>DE.1.0.7.0</v>
          </cell>
          <cell r="D78" t="str">
            <v>204:462</v>
          </cell>
          <cell r="E78">
            <v>42589.48883101852</v>
          </cell>
          <cell r="F78">
            <v>42589.490069444444</v>
          </cell>
          <cell r="G78">
            <v>1</v>
          </cell>
          <cell r="H78" t="str">
            <v>204:233337</v>
          </cell>
          <cell r="I78">
            <v>42589.521666666667</v>
          </cell>
          <cell r="J78">
            <v>0</v>
          </cell>
          <cell r="K78" t="str">
            <v>4029/4030</v>
          </cell>
          <cell r="L78" t="str">
            <v>MOSES</v>
          </cell>
          <cell r="M78">
            <v>3.1597222223354038E-2</v>
          </cell>
          <cell r="N78">
            <v>45.500000001629815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https://search-rtdc-monitor-bjffxe2xuh6vdkpspy63sjmuny.us-east-1.es.amazonaws.com/_plugin/kibana/#/discover/Steve-Slow-Train-Analysis-(2080s-and-2083s)?_g=(refreshInterval:(display:Off,section:0,value:0),time:(from:'2016-08-07 10:43:55-0600',mode:absolute,to:'2016-08-07 13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8" t="str">
            <v>N</v>
          </cell>
          <cell r="X78">
            <v>1</v>
          </cell>
          <cell r="Y78">
            <v>4.6199999999999998E-2</v>
          </cell>
          <cell r="Z78">
            <v>23.3337</v>
          </cell>
          <cell r="AA78">
            <v>23.287500000000001</v>
          </cell>
          <cell r="AB78" t="e">
            <v>#N/A</v>
          </cell>
          <cell r="AC78" t="e">
            <v>#N/A</v>
          </cell>
          <cell r="AD78" t="str">
            <v>0165-07</v>
          </cell>
          <cell r="AE78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79">
          <cell r="A79" t="str">
            <v>166-07</v>
          </cell>
          <cell r="B79">
            <v>4030</v>
          </cell>
          <cell r="C79" t="str">
            <v>DE.1.0.7.0</v>
          </cell>
          <cell r="D79" t="str">
            <v>204:233013</v>
          </cell>
          <cell r="E79">
            <v>42589.525706018518</v>
          </cell>
          <cell r="F79">
            <v>42589.526898148149</v>
          </cell>
          <cell r="G79">
            <v>1</v>
          </cell>
          <cell r="H79" t="str">
            <v>204:165</v>
          </cell>
          <cell r="I79">
            <v>42589.557372685187</v>
          </cell>
          <cell r="J79">
            <v>1</v>
          </cell>
          <cell r="K79" t="str">
            <v>4029/4030</v>
          </cell>
          <cell r="L79" t="str">
            <v>MOSES</v>
          </cell>
          <cell r="M79">
            <v>3.047453703766223E-2</v>
          </cell>
          <cell r="N79">
            <v>43.883333334233612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9" t="str">
            <v>N</v>
          </cell>
          <cell r="X79">
            <v>1</v>
          </cell>
          <cell r="Y79">
            <v>23.301300000000001</v>
          </cell>
          <cell r="Z79">
            <v>1.6500000000000001E-2</v>
          </cell>
          <cell r="AA79">
            <v>23.284800000000001</v>
          </cell>
          <cell r="AB79" t="e">
            <v>#N/A</v>
          </cell>
          <cell r="AC79" t="e">
            <v>#N/A</v>
          </cell>
          <cell r="AD79" t="str">
            <v>0166-07</v>
          </cell>
          <cell r="AE79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80">
          <cell r="A80" t="str">
            <v>167-07</v>
          </cell>
          <cell r="B80">
            <v>4038</v>
          </cell>
          <cell r="C80" t="str">
            <v>DE.1.0.7.0</v>
          </cell>
          <cell r="D80" t="str">
            <v>204:462</v>
          </cell>
          <cell r="E80">
            <v>42589.500219907408</v>
          </cell>
          <cell r="F80">
            <v>42589.501666666663</v>
          </cell>
          <cell r="G80">
            <v>2</v>
          </cell>
          <cell r="H80" t="str">
            <v>204:233329</v>
          </cell>
          <cell r="I80">
            <v>42589.529166666667</v>
          </cell>
          <cell r="J80">
            <v>0</v>
          </cell>
          <cell r="K80" t="str">
            <v>4037/4038</v>
          </cell>
          <cell r="L80" t="str">
            <v>YOUNG</v>
          </cell>
          <cell r="M80">
            <v>2.7500000003783498E-2</v>
          </cell>
          <cell r="N80">
            <v>39.600000005448237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https://search-rtdc-monitor-bjffxe2xuh6vdkpspy63sjmuny.us-east-1.es.amazonaws.com/_plugin/kibana/#/discover/Steve-Slow-Train-Analysis-(2080s-and-2083s)?_g=(refreshInterval:(display:Off,section:0,value:0),time:(from:'2016-08-07 11:00:19-0600',mode:absolute,to:'2016-08-07 13:42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80" t="str">
            <v>N</v>
          </cell>
          <cell r="X80">
            <v>1</v>
          </cell>
          <cell r="Y80">
            <v>4.6199999999999998E-2</v>
          </cell>
          <cell r="Z80">
            <v>23.332899999999999</v>
          </cell>
          <cell r="AA80">
            <v>23.2867</v>
          </cell>
          <cell r="AB80" t="e">
            <v>#N/A</v>
          </cell>
          <cell r="AC80" t="e">
            <v>#N/A</v>
          </cell>
          <cell r="AD80" t="str">
            <v>0167-07</v>
          </cell>
          <cell r="AE80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81">
          <cell r="A81" t="str">
            <v>168-07</v>
          </cell>
          <cell r="B81">
            <v>4037</v>
          </cell>
          <cell r="C81" t="str">
            <v>DE.1.0.7.0</v>
          </cell>
          <cell r="D81" t="str">
            <v>204:233000</v>
          </cell>
          <cell r="E81">
            <v>42589.532581018517</v>
          </cell>
          <cell r="F81">
            <v>42589.533819444441</v>
          </cell>
          <cell r="G81">
            <v>1</v>
          </cell>
          <cell r="H81" t="str">
            <v>204:160</v>
          </cell>
          <cell r="I81">
            <v>42589.569328703707</v>
          </cell>
          <cell r="J81">
            <v>1</v>
          </cell>
          <cell r="K81" t="str">
            <v>4037/4038</v>
          </cell>
          <cell r="L81" t="str">
            <v>YOUNG</v>
          </cell>
          <cell r="M81">
            <v>3.5509259265381843E-2</v>
          </cell>
          <cell r="N81">
            <v>51.133333342149854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1" t="str">
            <v>N</v>
          </cell>
          <cell r="X81">
            <v>1</v>
          </cell>
          <cell r="Y81">
            <v>23.3</v>
          </cell>
          <cell r="Z81">
            <v>1.6E-2</v>
          </cell>
          <cell r="AA81">
            <v>23.284000000000002</v>
          </cell>
          <cell r="AB81">
            <v>21848</v>
          </cell>
          <cell r="AC81" t="str">
            <v>PERMANENT SPEED RESTRICTION</v>
          </cell>
          <cell r="AD81" t="str">
            <v>0168-07</v>
          </cell>
          <cell r="AE81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82">
          <cell r="A82" t="str">
            <v>169-07</v>
          </cell>
          <cell r="B82">
            <v>4007</v>
          </cell>
          <cell r="C82" t="str">
            <v>DE.1.0.7.0</v>
          </cell>
          <cell r="D82" t="str">
            <v>204:457</v>
          </cell>
          <cell r="E82">
            <v>42589.509664351855</v>
          </cell>
          <cell r="F82">
            <v>42589.511157407411</v>
          </cell>
          <cell r="G82">
            <v>2</v>
          </cell>
          <cell r="H82" t="str">
            <v>204:233295</v>
          </cell>
          <cell r="I82">
            <v>42589.537800925929</v>
          </cell>
          <cell r="J82">
            <v>0</v>
          </cell>
          <cell r="K82" t="str">
            <v>4007/4008</v>
          </cell>
          <cell r="L82" t="str">
            <v>MAYBERRY</v>
          </cell>
          <cell r="M82">
            <v>2.6643518518540077E-2</v>
          </cell>
          <cell r="N82">
            <v>38.366666666697711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https://search-rtdc-monitor-bjffxe2xuh6vdkpspy63sjmuny.us-east-1.es.amazonaws.com/_plugin/kibana/#/discover/Steve-Slow-Train-Analysis-(2080s-and-2083s)?_g=(refreshInterval:(display:Off,section:0,value:0),time:(from:'2016-08-07 11:13:55-0600',mode:absolute,to:'2016-08-07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23.329499999999999</v>
          </cell>
          <cell r="AA82">
            <v>23.283799999999999</v>
          </cell>
          <cell r="AB82" t="e">
            <v>#N/A</v>
          </cell>
          <cell r="AC82" t="e">
            <v>#N/A</v>
          </cell>
          <cell r="AD82" t="str">
            <v>0169-07</v>
          </cell>
          <cell r="AE82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83">
          <cell r="A83" t="str">
            <v>170-07</v>
          </cell>
          <cell r="B83">
            <v>4008</v>
          </cell>
          <cell r="C83" t="str">
            <v>DE.1.0.7.0</v>
          </cell>
          <cell r="D83" t="str">
            <v>204:232969</v>
          </cell>
          <cell r="E83">
            <v>42589.543599537035</v>
          </cell>
          <cell r="F83">
            <v>42589.545567129629</v>
          </cell>
          <cell r="G83">
            <v>2</v>
          </cell>
          <cell r="H83" t="str">
            <v>204:152</v>
          </cell>
          <cell r="I83">
            <v>42589.580983796295</v>
          </cell>
          <cell r="J83">
            <v>1</v>
          </cell>
          <cell r="K83" t="str">
            <v>4007/4008</v>
          </cell>
          <cell r="L83" t="str">
            <v>MAYBERRY</v>
          </cell>
          <cell r="M83">
            <v>3.5416666665696539E-2</v>
          </cell>
          <cell r="N83">
            <v>50.999999998603016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3" t="str">
            <v>N</v>
          </cell>
          <cell r="X83">
            <v>1</v>
          </cell>
          <cell r="Y83">
            <v>23.296900000000001</v>
          </cell>
          <cell r="Z83">
            <v>1.52E-2</v>
          </cell>
          <cell r="AA83">
            <v>23.281700000000001</v>
          </cell>
          <cell r="AB83" t="e">
            <v>#N/A</v>
          </cell>
          <cell r="AC83" t="e">
            <v>#N/A</v>
          </cell>
          <cell r="AD83" t="str">
            <v>0170-07</v>
          </cell>
          <cell r="AE83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84">
          <cell r="A84" t="str">
            <v>171-07</v>
          </cell>
          <cell r="B84">
            <v>4025</v>
          </cell>
          <cell r="C84" t="str">
            <v>DE.1.0.7.0</v>
          </cell>
          <cell r="D84" t="str">
            <v>204:464</v>
          </cell>
          <cell r="E84">
            <v>42589.517928240741</v>
          </cell>
          <cell r="F84">
            <v>42589.519270833334</v>
          </cell>
          <cell r="G84">
            <v>1</v>
          </cell>
          <cell r="H84" t="str">
            <v>204:233315</v>
          </cell>
          <cell r="I84">
            <v>42589.546655092592</v>
          </cell>
          <cell r="J84">
            <v>0</v>
          </cell>
          <cell r="K84" t="str">
            <v>4025/4026</v>
          </cell>
          <cell r="L84" t="str">
            <v>SHOOK</v>
          </cell>
          <cell r="M84">
            <v>2.7384259257814847E-2</v>
          </cell>
          <cell r="N84">
            <v>39.43333333125338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https://search-rtdc-monitor-bjffxe2xuh6vdkpspy63sjmuny.us-east-1.es.amazonaws.com/_plugin/kibana/#/discover/Steve-Slow-Train-Analysis-(2080s-and-2083s)?_g=(refreshInterval:(display:Off,section:0,value:0),time:(from:'2016-08-07 11:25:49-0600',mode:absolute,to:'2016-08-07 14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4" t="str">
            <v>N</v>
          </cell>
          <cell r="X84">
            <v>1</v>
          </cell>
          <cell r="Y84">
            <v>4.6399999999999997E-2</v>
          </cell>
          <cell r="Z84">
            <v>23.331499999999998</v>
          </cell>
          <cell r="AA84">
            <v>23.2851</v>
          </cell>
          <cell r="AB84" t="e">
            <v>#N/A</v>
          </cell>
          <cell r="AC84" t="e">
            <v>#N/A</v>
          </cell>
          <cell r="AD84" t="str">
            <v>0171-07</v>
          </cell>
          <cell r="AE84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85">
          <cell r="A85" t="str">
            <v>172-07</v>
          </cell>
          <cell r="B85">
            <v>4026</v>
          </cell>
          <cell r="C85" t="str">
            <v>DE.1.0.7.0</v>
          </cell>
          <cell r="D85" t="str">
            <v>204:233015</v>
          </cell>
          <cell r="E85">
            <v>42589.554988425924</v>
          </cell>
          <cell r="F85">
            <v>42589.556111111109</v>
          </cell>
          <cell r="G85">
            <v>1</v>
          </cell>
          <cell r="H85" t="str">
            <v>204:147</v>
          </cell>
          <cell r="I85">
            <v>42589.586828703701</v>
          </cell>
          <cell r="J85">
            <v>0</v>
          </cell>
          <cell r="K85" t="str">
            <v>4025/4026</v>
          </cell>
          <cell r="L85" t="str">
            <v>SHOOK</v>
          </cell>
          <cell r="M85">
            <v>3.071759259182727E-2</v>
          </cell>
          <cell r="N85">
            <v>44.233333332231268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https://search-rtdc-monitor-bjffxe2xuh6vdkpspy63sjmuny.us-east-1.es.amazonaws.com/_plugin/kibana/#/discover/Steve-Slow-Train-Analysis-(2080s-and-2083s)?_g=(refreshInterval:(display:Off,section:0,value:0),time:(from:'2016-08-07 12:19:11-0600',mode:absolute,to:'2016-08-07 15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5" t="str">
            <v>N</v>
          </cell>
          <cell r="X85">
            <v>1</v>
          </cell>
          <cell r="Y85">
            <v>23.301500000000001</v>
          </cell>
          <cell r="Z85">
            <v>1.47E-2</v>
          </cell>
          <cell r="AA85">
            <v>23.286799999999999</v>
          </cell>
          <cell r="AB85" t="e">
            <v>#N/A</v>
          </cell>
          <cell r="AC85" t="e">
            <v>#N/A</v>
          </cell>
          <cell r="AD85" t="str">
            <v>0172-07</v>
          </cell>
          <cell r="AE85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86">
          <cell r="A86" t="str">
            <v>173-07</v>
          </cell>
          <cell r="B86">
            <v>4016</v>
          </cell>
          <cell r="C86" t="str">
            <v>DE.1.0.7.0</v>
          </cell>
          <cell r="D86" t="str">
            <v>204:477</v>
          </cell>
          <cell r="E86">
            <v>42589.526875000003</v>
          </cell>
          <cell r="F86">
            <v>42589.527881944443</v>
          </cell>
          <cell r="G86">
            <v>1</v>
          </cell>
          <cell r="H86" t="str">
            <v>204:233305</v>
          </cell>
          <cell r="I86">
            <v>42589.560370370367</v>
          </cell>
          <cell r="J86">
            <v>1</v>
          </cell>
          <cell r="K86" t="str">
            <v>4015/4016</v>
          </cell>
          <cell r="L86" t="str">
            <v>STEWART</v>
          </cell>
          <cell r="M86">
            <v>3.2488425924384501E-2</v>
          </cell>
          <cell r="N86">
            <v>46.783333331113681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6" t="str">
            <v>N</v>
          </cell>
          <cell r="X86">
            <v>1</v>
          </cell>
          <cell r="Y86">
            <v>4.7699999999999999E-2</v>
          </cell>
          <cell r="Z86">
            <v>23.330500000000001</v>
          </cell>
          <cell r="AA86">
            <v>23.282800000000002</v>
          </cell>
          <cell r="AB86" t="e">
            <v>#N/A</v>
          </cell>
          <cell r="AC86" t="e">
            <v>#N/A</v>
          </cell>
          <cell r="AD86" t="str">
            <v>0173-07</v>
          </cell>
          <cell r="AE86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87">
          <cell r="A87" t="str">
            <v>174-07</v>
          </cell>
          <cell r="B87">
            <v>4015</v>
          </cell>
          <cell r="C87" t="str">
            <v>DE.1.0.7.0</v>
          </cell>
          <cell r="D87" t="str">
            <v>204:232978</v>
          </cell>
          <cell r="E87">
            <v>42589.566851851851</v>
          </cell>
          <cell r="F87">
            <v>42589.567812499998</v>
          </cell>
          <cell r="G87">
            <v>1</v>
          </cell>
          <cell r="H87" t="str">
            <v>204:158</v>
          </cell>
          <cell r="I87">
            <v>42589.598356481481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3.054398148378823E-2</v>
          </cell>
          <cell r="N87">
            <v>43.983333336655051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https://search-rtdc-monitor-bjffxe2xuh6vdkpspy63sjmuny.us-east-1.es.amazonaws.com/_plugin/kibana/#/discover/Steve-Slow-Train-Analysis-(2080s-and-2083s)?_g=(refreshInterval:(display:Off,section:0,value:0),time:(from:'2016-08-07 12:36:16-0600',mode:absolute,to:'2016-08-07 15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7" t="str">
            <v>N</v>
          </cell>
          <cell r="X87">
            <v>1</v>
          </cell>
          <cell r="Y87">
            <v>23.297799999999999</v>
          </cell>
          <cell r="Z87">
            <v>1.5800000000000002E-2</v>
          </cell>
          <cell r="AA87">
            <v>23.282</v>
          </cell>
          <cell r="AB87" t="e">
            <v>#N/A</v>
          </cell>
          <cell r="AC87" t="e">
            <v>#N/A</v>
          </cell>
          <cell r="AD87" t="str">
            <v>0174-07</v>
          </cell>
          <cell r="AE87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88">
          <cell r="A88" t="str">
            <v>175-07</v>
          </cell>
          <cell r="B88">
            <v>4044</v>
          </cell>
          <cell r="C88" t="str">
            <v>DE.1.0.7.0</v>
          </cell>
          <cell r="D88" t="str">
            <v>204:444</v>
          </cell>
          <cell r="E88">
            <v>42589.537812499999</v>
          </cell>
          <cell r="F88">
            <v>42589.538888888892</v>
          </cell>
          <cell r="G88">
            <v>1</v>
          </cell>
          <cell r="H88" t="str">
            <v>204:233310</v>
          </cell>
          <cell r="I88">
            <v>42589.567569444444</v>
          </cell>
          <cell r="J88">
            <v>0</v>
          </cell>
          <cell r="K88" t="str">
            <v>4043/4044</v>
          </cell>
          <cell r="L88" t="str">
            <v>BARTLETT</v>
          </cell>
          <cell r="M88">
            <v>2.8680555551545694E-2</v>
          </cell>
          <cell r="N88">
            <v>41.2999999942258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https://search-rtdc-monitor-bjffxe2xuh6vdkpspy63sjmuny.us-east-1.es.amazonaws.com/_plugin/kibana/#/discover/Steve-Slow-Train-Analysis-(2080s-and-2083s)?_g=(refreshInterval:(display:Off,section:0,value:0),time:(from:'2016-08-07 11:54:27-0600',mode:absolute,to:'2016-08-07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8" t="str">
            <v>N</v>
          </cell>
          <cell r="X88">
            <v>1</v>
          </cell>
          <cell r="Y88">
            <v>4.4400000000000002E-2</v>
          </cell>
          <cell r="Z88">
            <v>23.331</v>
          </cell>
          <cell r="AA88">
            <v>23.2866</v>
          </cell>
          <cell r="AB88" t="e">
            <v>#N/A</v>
          </cell>
          <cell r="AC88" t="e">
            <v>#N/A</v>
          </cell>
          <cell r="AD88" t="str">
            <v>0175-07</v>
          </cell>
          <cell r="AE88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89">
          <cell r="A89" t="str">
            <v>176-07</v>
          </cell>
          <cell r="B89">
            <v>4043</v>
          </cell>
          <cell r="C89" t="str">
            <v>DE.1.0.7.0</v>
          </cell>
          <cell r="D89" t="str">
            <v>204:233000</v>
          </cell>
          <cell r="E89">
            <v>42589.569791666669</v>
          </cell>
          <cell r="F89">
            <v>42589.570925925924</v>
          </cell>
          <cell r="G89">
            <v>1</v>
          </cell>
          <cell r="H89" t="str">
            <v>204:160</v>
          </cell>
          <cell r="I89">
            <v>42589.608946759261</v>
          </cell>
          <cell r="J89">
            <v>1</v>
          </cell>
          <cell r="K89" t="str">
            <v>4043/4044</v>
          </cell>
          <cell r="L89" t="str">
            <v>BARTLETT</v>
          </cell>
          <cell r="M89">
            <v>3.8020833337213844E-2</v>
          </cell>
          <cell r="N89">
            <v>54.750000005587935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89" t="str">
            <v>N</v>
          </cell>
          <cell r="X89">
            <v>1</v>
          </cell>
          <cell r="Y89">
            <v>23.3</v>
          </cell>
          <cell r="Z89">
            <v>1.6E-2</v>
          </cell>
          <cell r="AA89">
            <v>23.284000000000002</v>
          </cell>
          <cell r="AB89">
            <v>33257</v>
          </cell>
          <cell r="AC89" t="str">
            <v>GRADE CROSSING</v>
          </cell>
          <cell r="AD89" t="str">
            <v>0176-07</v>
          </cell>
          <cell r="AE89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90">
          <cell r="A90" t="str">
            <v>177-07</v>
          </cell>
          <cell r="B90">
            <v>4018</v>
          </cell>
          <cell r="C90" t="str">
            <v>DE.1.0.7.0</v>
          </cell>
          <cell r="D90" t="str">
            <v>204:455</v>
          </cell>
          <cell r="E90">
            <v>42589.549039351848</v>
          </cell>
          <cell r="F90">
            <v>42589.550162037034</v>
          </cell>
          <cell r="G90">
            <v>1</v>
          </cell>
          <cell r="H90" t="str">
            <v>204:233289</v>
          </cell>
          <cell r="I90">
            <v>42589.578668981485</v>
          </cell>
          <cell r="J90">
            <v>0</v>
          </cell>
          <cell r="K90" t="str">
            <v>4017/4018</v>
          </cell>
          <cell r="L90" t="str">
            <v>DE LA ROSA</v>
          </cell>
          <cell r="M90">
            <v>2.8506944450782612E-2</v>
          </cell>
          <cell r="N90">
            <v>41.050000009126961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https://search-rtdc-monitor-bjffxe2xuh6vdkpspy63sjmuny.us-east-1.es.amazonaws.com/_plugin/kibana/#/discover/Steve-Slow-Train-Analysis-(2080s-and-2083s)?_g=(refreshInterval:(display:Off,section:0,value:0),time:(from:'2016-08-07 12:10:37-0600',mode:absolute,to:'2016-08-07 14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0" t="str">
            <v>N</v>
          </cell>
          <cell r="X90">
            <v>1</v>
          </cell>
          <cell r="Y90">
            <v>4.5499999999999999E-2</v>
          </cell>
          <cell r="Z90">
            <v>23.328900000000001</v>
          </cell>
          <cell r="AA90">
            <v>23.2834</v>
          </cell>
          <cell r="AB90" t="e">
            <v>#N/A</v>
          </cell>
          <cell r="AC90" t="e">
            <v>#N/A</v>
          </cell>
          <cell r="AD90" t="str">
            <v>0177-07</v>
          </cell>
          <cell r="AE90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91">
          <cell r="A91" t="str">
            <v>178-07</v>
          </cell>
          <cell r="B91">
            <v>4017</v>
          </cell>
          <cell r="C91" t="str">
            <v>DE.1.0.7.0</v>
          </cell>
          <cell r="D91" t="str">
            <v>204:232984</v>
          </cell>
          <cell r="E91">
            <v>42589.586469907408</v>
          </cell>
          <cell r="F91">
            <v>42589.587962962964</v>
          </cell>
          <cell r="G91">
            <v>2</v>
          </cell>
          <cell r="H91" t="str">
            <v>204:158</v>
          </cell>
          <cell r="I91">
            <v>42589.620844907404</v>
          </cell>
          <cell r="J91">
            <v>0</v>
          </cell>
          <cell r="K91" t="str">
            <v>4017/4018</v>
          </cell>
          <cell r="L91" t="str">
            <v>DE LA ROSA</v>
          </cell>
          <cell r="M91">
            <v>3.2881944440305233E-2</v>
          </cell>
          <cell r="N91">
            <v>47.349999994039536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https://search-rtdc-monitor-bjffxe2xuh6vdkpspy63sjmuny.us-east-1.es.amazonaws.com/_plugin/kibana/#/discover/Steve-Slow-Train-Analysis-(2080s-and-2083s)?_g=(refreshInterval:(display:Off,section:0,value:0),time:(from:'2016-08-07 13:04:31-0600',mode:absolute,to:'2016-08-07 15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1" t="str">
            <v>N</v>
          </cell>
          <cell r="X91">
            <v>1</v>
          </cell>
          <cell r="Y91">
            <v>23.298400000000001</v>
          </cell>
          <cell r="Z91">
            <v>1.5800000000000002E-2</v>
          </cell>
          <cell r="AA91">
            <v>23.282600000000002</v>
          </cell>
          <cell r="AB91" t="e">
            <v>#N/A</v>
          </cell>
          <cell r="AC91" t="e">
            <v>#N/A</v>
          </cell>
          <cell r="AD91" t="str">
            <v>0178-07</v>
          </cell>
          <cell r="AE91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92">
          <cell r="A92" t="str">
            <v>179-07</v>
          </cell>
          <cell r="B92">
            <v>4029</v>
          </cell>
          <cell r="C92" t="str">
            <v>DE.1.0.7.0</v>
          </cell>
          <cell r="D92" t="str">
            <v>204:19123</v>
          </cell>
          <cell r="E92">
            <v>42589.55909722222</v>
          </cell>
          <cell r="F92">
            <v>42589.567777777775</v>
          </cell>
          <cell r="G92">
            <v>12</v>
          </cell>
          <cell r="H92" t="str">
            <v>204:233312</v>
          </cell>
          <cell r="I92">
            <v>42589.589548611111</v>
          </cell>
          <cell r="J92">
            <v>0</v>
          </cell>
          <cell r="K92" t="str">
            <v>4029/4030</v>
          </cell>
          <cell r="L92" t="str">
            <v>MOSES</v>
          </cell>
          <cell r="M92">
            <v>2.1770833336631767E-2</v>
          </cell>
          <cell r="P92">
            <v>31.350000004749745</v>
          </cell>
          <cell r="R92" t="str">
            <v>Onboard in-route failure, re-inited at 38th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https://search-rtdc-monitor-bjffxe2xuh6vdkpspy63sjmuny.us-east-1.es.amazonaws.com/_plugin/kibana/#/discover/Steve-Slow-Train-Analysis-(2080s-and-2083s)?_g=(refreshInterval:(display:Off,section:0,value:0),time:(from:'2016-08-07 12:25:06-0600',mode:absolute,to:'2016-08-07 15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2" t="str">
            <v>Y</v>
          </cell>
          <cell r="X92">
            <v>1</v>
          </cell>
          <cell r="Y92">
            <v>1.9123000000000001</v>
          </cell>
          <cell r="Z92">
            <v>23.331199999999999</v>
          </cell>
          <cell r="AA92">
            <v>21.418900000000001</v>
          </cell>
          <cell r="AB92" t="e">
            <v>#N/A</v>
          </cell>
          <cell r="AC92" t="e">
            <v>#N/A</v>
          </cell>
          <cell r="AD92" t="str">
            <v>0179-07</v>
          </cell>
          <cell r="AE92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93">
          <cell r="A93" t="str">
            <v>180-07</v>
          </cell>
          <cell r="B93">
            <v>4030</v>
          </cell>
          <cell r="C93" t="str">
            <v>DE.1.0.7.0</v>
          </cell>
          <cell r="D93" t="str">
            <v>204:232993</v>
          </cell>
          <cell r="E93">
            <v>42589.597870370373</v>
          </cell>
          <cell r="F93">
            <v>42589.598969907405</v>
          </cell>
          <cell r="G93">
            <v>1</v>
          </cell>
          <cell r="H93" t="str">
            <v>204:149</v>
          </cell>
          <cell r="I93">
            <v>42589.628935185188</v>
          </cell>
          <cell r="J93">
            <v>0</v>
          </cell>
          <cell r="K93" t="str">
            <v>4029/4030</v>
          </cell>
          <cell r="L93" t="str">
            <v>MOSES</v>
          </cell>
          <cell r="M93">
            <v>2.9965277783048805E-2</v>
          </cell>
          <cell r="N93">
            <v>43.150000007590279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https://search-rtdc-monitor-bjffxe2xuh6vdkpspy63sjmuny.us-east-1.es.amazonaws.com/_plugin/kibana/#/discover/Steve-Slow-Train-Analysis-(2080s-and-2083s)?_g=(refreshInterval:(display:Off,section:0,value:0),time:(from:'2016-08-07 13:20:56-0600',mode:absolute,to:'2016-08-07 16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3" t="str">
            <v>N</v>
          </cell>
          <cell r="X93">
            <v>1</v>
          </cell>
          <cell r="Y93">
            <v>23.299299999999999</v>
          </cell>
          <cell r="Z93">
            <v>1.49E-2</v>
          </cell>
          <cell r="AA93">
            <v>23.284399999999998</v>
          </cell>
          <cell r="AB93" t="e">
            <v>#N/A</v>
          </cell>
          <cell r="AC93" t="e">
            <v>#N/A</v>
          </cell>
          <cell r="AD93" t="str">
            <v>0180-07</v>
          </cell>
          <cell r="AE93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94">
          <cell r="A94" t="str">
            <v>181-07</v>
          </cell>
          <cell r="B94">
            <v>4038</v>
          </cell>
          <cell r="C94" t="str">
            <v>DE.1.0.7.0</v>
          </cell>
          <cell r="D94" t="str">
            <v>204:455</v>
          </cell>
          <cell r="E94">
            <v>42589.571481481478</v>
          </cell>
          <cell r="F94">
            <v>42589.572569444441</v>
          </cell>
          <cell r="G94">
            <v>1</v>
          </cell>
          <cell r="H94" t="str">
            <v>204:233295</v>
          </cell>
          <cell r="I94">
            <v>42589.599502314813</v>
          </cell>
          <cell r="J94">
            <v>0</v>
          </cell>
          <cell r="K94" t="str">
            <v>4037/4038</v>
          </cell>
          <cell r="L94" t="str">
            <v>YOUNG</v>
          </cell>
          <cell r="M94">
            <v>2.6932870372547768E-2</v>
          </cell>
          <cell r="N94">
            <v>38.783333336468786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https://search-rtdc-monitor-bjffxe2xuh6vdkpspy63sjmuny.us-east-1.es.amazonaws.com/_plugin/kibana/#/discover/Steve-Slow-Train-Analysis-(2080s-and-2083s)?_g=(refreshInterval:(display:Off,section:0,value:0),time:(from:'2016-08-07 12:42:56-0600',mode:absolute,to:'2016-08-07 15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4" t="str">
            <v>N</v>
          </cell>
          <cell r="X94">
            <v>1</v>
          </cell>
          <cell r="Y94">
            <v>4.5499999999999999E-2</v>
          </cell>
          <cell r="Z94">
            <v>23.329499999999999</v>
          </cell>
          <cell r="AA94">
            <v>23.283999999999999</v>
          </cell>
          <cell r="AB94" t="e">
            <v>#N/A</v>
          </cell>
          <cell r="AC94" t="e">
            <v>#N/A</v>
          </cell>
          <cell r="AD94" t="str">
            <v>0181-07</v>
          </cell>
          <cell r="AE9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95">
          <cell r="A95" t="str">
            <v>182-07</v>
          </cell>
          <cell r="B95">
            <v>4037</v>
          </cell>
          <cell r="C95" t="str">
            <v>DE.1.0.7.0</v>
          </cell>
          <cell r="D95" t="str">
            <v>204:232980</v>
          </cell>
          <cell r="E95">
            <v>42589.605578703704</v>
          </cell>
          <cell r="F95">
            <v>42589.606759259259</v>
          </cell>
          <cell r="G95">
            <v>1</v>
          </cell>
          <cell r="H95" t="str">
            <v>204:185</v>
          </cell>
          <cell r="I95">
            <v>42589.641087962962</v>
          </cell>
          <cell r="J95">
            <v>0</v>
          </cell>
          <cell r="K95" t="str">
            <v>4037/4038</v>
          </cell>
          <cell r="L95" t="str">
            <v>YOUNG</v>
          </cell>
          <cell r="M95">
            <v>3.4328703703067731E-2</v>
          </cell>
          <cell r="N95">
            <v>49.433333332417533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https://search-rtdc-monitor-bjffxe2xuh6vdkpspy63sjmuny.us-east-1.es.amazonaws.com/_plugin/kibana/#/discover/Steve-Slow-Train-Analysis-(2080s-and-2083s)?_g=(refreshInterval:(display:Off,section:0,value:0),time:(from:'2016-08-07 13:32:02-0600',mode:absolute,to:'2016-08-07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5" t="str">
            <v>N</v>
          </cell>
          <cell r="X95">
            <v>1</v>
          </cell>
          <cell r="Y95">
            <v>23.297999999999998</v>
          </cell>
          <cell r="Z95">
            <v>1.8499999999999999E-2</v>
          </cell>
          <cell r="AA95">
            <v>23.279499999999999</v>
          </cell>
          <cell r="AB95" t="e">
            <v>#N/A</v>
          </cell>
          <cell r="AC95" t="e">
            <v>#N/A</v>
          </cell>
          <cell r="AD95" t="str">
            <v>0182-07</v>
          </cell>
          <cell r="AE9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96">
          <cell r="A96" t="str">
            <v>183-07</v>
          </cell>
          <cell r="B96">
            <v>4007</v>
          </cell>
          <cell r="C96" t="str">
            <v>DE.1.0.7.0</v>
          </cell>
          <cell r="D96" t="str">
            <v>204:477</v>
          </cell>
          <cell r="E96">
            <v>42589.582881944443</v>
          </cell>
          <cell r="F96">
            <v>42589.584131944444</v>
          </cell>
          <cell r="G96">
            <v>1</v>
          </cell>
          <cell r="H96" t="str">
            <v>204:233298</v>
          </cell>
          <cell r="I96">
            <v>42589.609768518516</v>
          </cell>
          <cell r="J96">
            <v>0</v>
          </cell>
          <cell r="K96" t="str">
            <v>4007/4008</v>
          </cell>
          <cell r="L96" t="str">
            <v>MAYBERRY</v>
          </cell>
          <cell r="M96">
            <v>2.5636574071540963E-2</v>
          </cell>
          <cell r="N96">
            <v>36.916666663018987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https://search-rtdc-monitor-bjffxe2xuh6vdkpspy63sjmuny.us-east-1.es.amazonaws.com/_plugin/kibana/#/discover/Steve-Slow-Train-Analysis-(2080s-and-2083s)?_g=(refreshInterval:(display:Off,section:0,value:0),time:(from:'2016-08-07 12:59:21-0600',mode:absolute,to:'2016-08-07 15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6" t="str">
            <v>N</v>
          </cell>
          <cell r="X96">
            <v>1</v>
          </cell>
          <cell r="Y96">
            <v>4.7699999999999999E-2</v>
          </cell>
          <cell r="Z96">
            <v>23.329799999999999</v>
          </cell>
          <cell r="AA96">
            <v>23.2821</v>
          </cell>
          <cell r="AB96" t="e">
            <v>#N/A</v>
          </cell>
          <cell r="AC96" t="e">
            <v>#N/A</v>
          </cell>
          <cell r="AD96" t="str">
            <v>0183-07</v>
          </cell>
          <cell r="AE96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97">
          <cell r="A97" t="str">
            <v>184-07</v>
          </cell>
          <cell r="B97">
            <v>4008</v>
          </cell>
          <cell r="C97" t="str">
            <v>DE.1.0.7.0</v>
          </cell>
          <cell r="D97" t="str">
            <v>204:232987</v>
          </cell>
          <cell r="E97">
            <v>42589.612500000003</v>
          </cell>
          <cell r="F97">
            <v>42589.614629629628</v>
          </cell>
          <cell r="G97">
            <v>3</v>
          </cell>
          <cell r="H97" t="str">
            <v>204:150</v>
          </cell>
          <cell r="I97">
            <v>42589.650439814817</v>
          </cell>
          <cell r="J97">
            <v>2</v>
          </cell>
          <cell r="K97" t="str">
            <v>4007/4008</v>
          </cell>
          <cell r="L97" t="str">
            <v>MAYBERRY</v>
          </cell>
          <cell r="M97">
            <v>3.5810185188893229E-2</v>
          </cell>
          <cell r="N97">
            <v>51.566666672006249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7" t="str">
            <v>N</v>
          </cell>
          <cell r="X97">
            <v>1</v>
          </cell>
          <cell r="Y97">
            <v>23.2987</v>
          </cell>
          <cell r="Z97">
            <v>1.4999999999999999E-2</v>
          </cell>
          <cell r="AA97">
            <v>23.2837</v>
          </cell>
          <cell r="AB97">
            <v>21848</v>
          </cell>
          <cell r="AC97" t="str">
            <v>PERMANENT SPEED RESTRICTION</v>
          </cell>
          <cell r="AD97" t="str">
            <v>0184-07</v>
          </cell>
          <cell r="AE97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98">
          <cell r="A98" t="str">
            <v>185-07</v>
          </cell>
          <cell r="B98">
            <v>4025</v>
          </cell>
          <cell r="C98" t="str">
            <v>DE.1.0.7.0</v>
          </cell>
          <cell r="D98" t="str">
            <v>204:447</v>
          </cell>
          <cell r="E98">
            <v>42589.589513888888</v>
          </cell>
          <cell r="F98">
            <v>42589.590613425928</v>
          </cell>
          <cell r="G98">
            <v>1</v>
          </cell>
          <cell r="H98" t="str">
            <v>204:233347</v>
          </cell>
          <cell r="I98">
            <v>42589.61886574074</v>
          </cell>
          <cell r="J98">
            <v>0</v>
          </cell>
          <cell r="K98" t="str">
            <v>4025/4026</v>
          </cell>
          <cell r="L98" t="str">
            <v>SHOOK</v>
          </cell>
          <cell r="M98">
            <v>2.8252314812561963E-2</v>
          </cell>
          <cell r="N98">
            <v>40.683333330089226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https://search-rtdc-monitor-bjffxe2xuh6vdkpspy63sjmuny.us-east-1.es.amazonaws.com/_plugin/kibana/#/discover/Steve-Slow-Train-Analysis-(2080s-and-2083s)?_g=(refreshInterval:(display:Off,section:0,value:0),time:(from:'2016-08-07 13:08:54-0600',mode:absolute,to:'2016-08-07 15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98" t="str">
            <v>N</v>
          </cell>
          <cell r="X98">
            <v>1</v>
          </cell>
          <cell r="Y98">
            <v>4.4699999999999997E-2</v>
          </cell>
          <cell r="Z98">
            <v>23.334700000000002</v>
          </cell>
          <cell r="AA98">
            <v>23.290000000000003</v>
          </cell>
          <cell r="AB98" t="e">
            <v>#N/A</v>
          </cell>
          <cell r="AC98" t="e">
            <v>#N/A</v>
          </cell>
          <cell r="AD98" t="str">
            <v>0185-07</v>
          </cell>
          <cell r="AE98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99">
          <cell r="A99" t="str">
            <v>186-07</v>
          </cell>
          <cell r="B99">
            <v>4026</v>
          </cell>
          <cell r="C99" t="str">
            <v>DE.1.0.7.0</v>
          </cell>
          <cell r="D99" t="str">
            <v>204:233051</v>
          </cell>
          <cell r="E99">
            <v>42589.629108796296</v>
          </cell>
          <cell r="F99">
            <v>42589.629988425928</v>
          </cell>
          <cell r="G99">
            <v>1</v>
          </cell>
          <cell r="H99" t="str">
            <v>204:134</v>
          </cell>
          <cell r="I99">
            <v>42589.659849537034</v>
          </cell>
          <cell r="J99">
            <v>0</v>
          </cell>
          <cell r="K99" t="str">
            <v>4025/4026</v>
          </cell>
          <cell r="L99" t="str">
            <v>SHOOK</v>
          </cell>
          <cell r="M99">
            <v>2.9861111106583849E-2</v>
          </cell>
          <cell r="N99">
            <v>42.999999993480742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https://search-rtdc-monitor-bjffxe2xuh6vdkpspy63sjmuny.us-east-1.es.amazonaws.com/_plugin/kibana/#/discover/Steve-Slow-Train-Analysis-(2080s-and-2083s)?_g=(refreshInterval:(display:Off,section:0,value:0),time:(from:'2016-08-07 14:05:55-0600',mode:absolute,to:'2016-08-07 16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99" t="str">
            <v>N</v>
          </cell>
          <cell r="X99">
            <v>1</v>
          </cell>
          <cell r="Y99">
            <v>23.305099999999999</v>
          </cell>
          <cell r="Z99">
            <v>1.34E-2</v>
          </cell>
          <cell r="AA99">
            <v>23.291699999999999</v>
          </cell>
          <cell r="AB99" t="e">
            <v>#N/A</v>
          </cell>
          <cell r="AC99" t="e">
            <v>#N/A</v>
          </cell>
          <cell r="AD99" t="str">
            <v>0186-07</v>
          </cell>
          <cell r="AE99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00">
          <cell r="A100" t="str">
            <v>187-07</v>
          </cell>
          <cell r="B100">
            <v>4016</v>
          </cell>
          <cell r="C100" t="str">
            <v>DE.1.0.7.0</v>
          </cell>
          <cell r="D100" t="str">
            <v>204:477</v>
          </cell>
          <cell r="E100">
            <v>42589.600902777776</v>
          </cell>
          <cell r="F100">
            <v>42589.601979166669</v>
          </cell>
          <cell r="G100">
            <v>1</v>
          </cell>
          <cell r="H100" t="str">
            <v>204:233315</v>
          </cell>
          <cell r="I100">
            <v>42589.630011574074</v>
          </cell>
          <cell r="J100">
            <v>0</v>
          </cell>
          <cell r="K100" t="str">
            <v>4015/4016</v>
          </cell>
          <cell r="L100" t="str">
            <v>STEWART</v>
          </cell>
          <cell r="M100">
            <v>2.8032407404680271E-2</v>
          </cell>
          <cell r="N100">
            <v>40.36666666273959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https://search-rtdc-monitor-bjffxe2xuh6vdkpspy63sjmuny.us-east-1.es.amazonaws.com/_plugin/kibana/#/discover/Steve-Slow-Train-Analysis-(2080s-and-2083s)?_g=(refreshInterval:(display:Off,section:0,value:0),time:(from:'2016-08-07 13:25:18-0600',mode:absolute,to:'2016-08-07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0" t="str">
            <v>N</v>
          </cell>
          <cell r="X100">
            <v>1</v>
          </cell>
          <cell r="Y100">
            <v>4.7699999999999999E-2</v>
          </cell>
          <cell r="Z100">
            <v>23.331499999999998</v>
          </cell>
          <cell r="AA100">
            <v>23.283799999999999</v>
          </cell>
          <cell r="AB100" t="e">
            <v>#N/A</v>
          </cell>
          <cell r="AC100" t="e">
            <v>#N/A</v>
          </cell>
          <cell r="AD100" t="str">
            <v>0187-07</v>
          </cell>
          <cell r="AE100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01">
          <cell r="A101" t="str">
            <v>188-07</v>
          </cell>
          <cell r="B101">
            <v>4015</v>
          </cell>
          <cell r="C101" t="str">
            <v>DE.1.0.7.0</v>
          </cell>
          <cell r="D101" t="str">
            <v>204:233008</v>
          </cell>
          <cell r="E101">
            <v>42589.63925925926</v>
          </cell>
          <cell r="F101">
            <v>42589.640023148146</v>
          </cell>
          <cell r="G101">
            <v>1</v>
          </cell>
          <cell r="H101" t="str">
            <v>204:37558</v>
          </cell>
          <cell r="I101">
            <v>42589.663541666669</v>
          </cell>
          <cell r="J101">
            <v>1</v>
          </cell>
          <cell r="K101" t="str">
            <v>4015/4016</v>
          </cell>
          <cell r="L101" t="str">
            <v>STEWART</v>
          </cell>
          <cell r="M101">
            <v>2.3518518522905651E-2</v>
          </cell>
          <cell r="P101">
            <v>33.866666672984138</v>
          </cell>
          <cell r="R101" t="str">
            <v>Wi-MAX outage</v>
          </cell>
          <cell r="S101">
            <v>0.75</v>
          </cell>
          <cell r="T101" t="str">
            <v>Southbound</v>
          </cell>
          <cell r="U101">
            <v>9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1" t="str">
            <v>Y</v>
          </cell>
          <cell r="X101">
            <v>1</v>
          </cell>
          <cell r="Y101">
            <v>23.300799999999999</v>
          </cell>
          <cell r="Z101">
            <v>3.7557999999999998</v>
          </cell>
          <cell r="AA101">
            <v>19.544999999999998</v>
          </cell>
          <cell r="AB101" t="e">
            <v>#N/A</v>
          </cell>
          <cell r="AC101" t="e">
            <v>#N/A</v>
          </cell>
          <cell r="AD101" t="str">
            <v>0188-07</v>
          </cell>
          <cell r="AE101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02">
          <cell r="A102" t="str">
            <v>189-07</v>
          </cell>
          <cell r="B102">
            <v>4044</v>
          </cell>
          <cell r="C102" t="str">
            <v>DE.1.0.7.0</v>
          </cell>
          <cell r="D102" t="str">
            <v>204:451</v>
          </cell>
          <cell r="E102">
            <v>42589.611203703702</v>
          </cell>
          <cell r="F102">
            <v>42589.611967592595</v>
          </cell>
          <cell r="G102">
            <v>1</v>
          </cell>
          <cell r="H102" t="str">
            <v>204:233309</v>
          </cell>
          <cell r="I102">
            <v>42589.641481481478</v>
          </cell>
          <cell r="J102">
            <v>0</v>
          </cell>
          <cell r="K102" t="str">
            <v>4043/4044</v>
          </cell>
          <cell r="L102" t="str">
            <v>BARTLETT</v>
          </cell>
          <cell r="M102">
            <v>2.9513888883229811E-2</v>
          </cell>
          <cell r="N102">
            <v>42.499999991850927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https://search-rtdc-monitor-bjffxe2xuh6vdkpspy63sjmuny.us-east-1.es.amazonaws.com/_plugin/kibana/#/discover/Steve-Slow-Train-Analysis-(2080s-and-2083s)?_g=(refreshInterval:(display:Off,section:0,value:0),time:(from:'2016-08-07 13:40:08-0600',mode:absolute,to:'2016-08-07 16:23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2" t="str">
            <v>N</v>
          </cell>
          <cell r="X102">
            <v>1</v>
          </cell>
          <cell r="Y102">
            <v>4.5100000000000001E-2</v>
          </cell>
          <cell r="Z102">
            <v>23.3309</v>
          </cell>
          <cell r="AA102">
            <v>23.285799999999998</v>
          </cell>
          <cell r="AB102" t="e">
            <v>#N/A</v>
          </cell>
          <cell r="AC102" t="e">
            <v>#N/A</v>
          </cell>
          <cell r="AD102" t="str">
            <v>0189-07</v>
          </cell>
          <cell r="AE102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03">
          <cell r="A103" t="str">
            <v>190-07</v>
          </cell>
          <cell r="B103">
            <v>4043</v>
          </cell>
          <cell r="C103" t="str">
            <v>DE.1.0.7.0</v>
          </cell>
          <cell r="D103" t="str">
            <v>204:232980</v>
          </cell>
          <cell r="E103">
            <v>42589.649837962963</v>
          </cell>
          <cell r="F103">
            <v>42589.650752314818</v>
          </cell>
          <cell r="G103">
            <v>1</v>
          </cell>
          <cell r="H103" t="str">
            <v>204:143</v>
          </cell>
          <cell r="I103">
            <v>42589.680960648147</v>
          </cell>
          <cell r="J103">
            <v>0</v>
          </cell>
          <cell r="K103" t="str">
            <v>4043/4044</v>
          </cell>
          <cell r="L103" t="str">
            <v>BARTLETT</v>
          </cell>
          <cell r="M103">
            <v>3.0208333329937886E-2</v>
          </cell>
          <cell r="N103">
            <v>43.499999995110556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https://search-rtdc-monitor-bjffxe2xuh6vdkpspy63sjmuny.us-east-1.es.amazonaws.com/_plugin/kibana/#/discover/Steve-Slow-Train-Analysis-(2080s-and-2083s)?_g=(refreshInterval:(display:Off,section:0,value:0),time:(from:'2016-08-07 14:35:46-0600',mode:absolute,to:'2016-08-07 17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3" t="str">
            <v>N</v>
          </cell>
          <cell r="X103">
            <v>1</v>
          </cell>
          <cell r="Y103">
            <v>23.297999999999998</v>
          </cell>
          <cell r="Z103">
            <v>1.43E-2</v>
          </cell>
          <cell r="AA103">
            <v>23.2837</v>
          </cell>
          <cell r="AB103" t="e">
            <v>#N/A</v>
          </cell>
          <cell r="AC103" t="e">
            <v>#N/A</v>
          </cell>
          <cell r="AD103" t="str">
            <v>0190-07</v>
          </cell>
          <cell r="AE103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04">
          <cell r="A104" t="str">
            <v>191-07</v>
          </cell>
          <cell r="B104">
            <v>4018</v>
          </cell>
          <cell r="C104" t="str">
            <v>DE.1.0.7.0</v>
          </cell>
          <cell r="D104" t="str">
            <v>204:440</v>
          </cell>
          <cell r="E104">
            <v>42589.622928240744</v>
          </cell>
          <cell r="F104">
            <v>42589.623738425929</v>
          </cell>
          <cell r="G104">
            <v>1</v>
          </cell>
          <cell r="H104" t="str">
            <v>204:233300</v>
          </cell>
          <cell r="I104">
            <v>42589.649675925924</v>
          </cell>
          <cell r="J104">
            <v>0</v>
          </cell>
          <cell r="K104" t="str">
            <v>4017/4018</v>
          </cell>
          <cell r="L104" t="str">
            <v>DE LA ROSA</v>
          </cell>
          <cell r="M104">
            <v>2.5937499995052349E-2</v>
          </cell>
          <cell r="N104">
            <v>37.349999992875382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https://search-rtdc-monitor-bjffxe2xuh6vdkpspy63sjmuny.us-east-1.es.amazonaws.com/_plugin/kibana/#/discover/Steve-Slow-Train-Analysis-(2080s-and-2083s)?_g=(refreshInterval:(display:Off,section:0,value:0),time:(from:'2016-08-07 13:57:01-0600',mode:absolute,to:'2016-08-07 16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04" t="str">
            <v>N</v>
          </cell>
          <cell r="X104">
            <v>1</v>
          </cell>
          <cell r="Y104">
            <v>4.3999999999999997E-2</v>
          </cell>
          <cell r="Z104">
            <v>23.33</v>
          </cell>
          <cell r="AA104">
            <v>23.285999999999998</v>
          </cell>
          <cell r="AB104" t="e">
            <v>#N/A</v>
          </cell>
          <cell r="AC104" t="e">
            <v>#N/A</v>
          </cell>
          <cell r="AD104" t="str">
            <v>0191-07</v>
          </cell>
          <cell r="AE104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05">
          <cell r="A105" t="str">
            <v>192-07</v>
          </cell>
          <cell r="B105">
            <v>4017</v>
          </cell>
          <cell r="C105" t="str">
            <v>DE.1.0.7.0</v>
          </cell>
          <cell r="D105" t="str">
            <v>204:230844</v>
          </cell>
          <cell r="E105">
            <v>42589.659583333334</v>
          </cell>
          <cell r="F105">
            <v>42589.666122685187</v>
          </cell>
          <cell r="G105">
            <v>9</v>
          </cell>
          <cell r="H105" t="str">
            <v>204:149</v>
          </cell>
          <cell r="I105">
            <v>42589.836967592593</v>
          </cell>
          <cell r="J105">
            <v>1</v>
          </cell>
          <cell r="K105" t="str">
            <v>4017/4018</v>
          </cell>
          <cell r="L105" t="str">
            <v>DE LA ROSA</v>
          </cell>
          <cell r="M105">
            <v>0.17084490740671754</v>
          </cell>
          <cell r="N105">
            <v>246.01666666567326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https://search-rtdc-monitor-bjffxe2xuh6vdkpspy63sjmuny.us-east-1.es.amazonaws.com/_plugin/kibana/#/discover/Steve-Slow-Train-Analysis-(2080s-and-2083s)?_g=(refreshInterval:(display:Off,section:0,value:0),time:(from:'2016-08-07 14:49:48-0600',mode:absolute,to:'2016-08-07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05" t="str">
            <v>N</v>
          </cell>
          <cell r="X105">
            <v>1</v>
          </cell>
          <cell r="Y105">
            <v>23.084399999999999</v>
          </cell>
          <cell r="Z105">
            <v>1.49E-2</v>
          </cell>
          <cell r="AA105">
            <v>23.069499999999998</v>
          </cell>
          <cell r="AB105" t="e">
            <v>#N/A</v>
          </cell>
          <cell r="AC105" t="e">
            <v>#N/A</v>
          </cell>
          <cell r="AD105" t="str">
            <v>0192-07</v>
          </cell>
          <cell r="AE105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06">
          <cell r="A106" t="str">
            <v>193-07</v>
          </cell>
          <cell r="B106">
            <v>4029</v>
          </cell>
          <cell r="C106" t="str">
            <v>DE.1.0.7.0</v>
          </cell>
          <cell r="D106" t="str">
            <v>204:460</v>
          </cell>
          <cell r="E106">
            <v>42589.634664351855</v>
          </cell>
          <cell r="F106">
            <v>42589.635659722226</v>
          </cell>
          <cell r="G106">
            <v>1</v>
          </cell>
          <cell r="H106" t="str">
            <v>204:233301</v>
          </cell>
          <cell r="I106">
            <v>42589.661099537036</v>
          </cell>
          <cell r="J106">
            <v>0</v>
          </cell>
          <cell r="K106" t="str">
            <v>4029/4030</v>
          </cell>
          <cell r="L106" t="str">
            <v>MOSES</v>
          </cell>
          <cell r="M106">
            <v>2.5439814809942618E-2</v>
          </cell>
          <cell r="N106">
            <v>36.63333332631737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https://search-rtdc-monitor-bjffxe2xuh6vdkpspy63sjmuny.us-east-1.es.amazonaws.com/_plugin/kibana/#/discover/Steve-Slow-Train-Analysis-(2080s-and-2083s)?_g=(refreshInterval:(display:Off,section:0,value:0),time:(from:'2016-08-07 14:13:55-0600',mode:absolute,to:'2016-08-07 16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N</v>
          </cell>
          <cell r="X106">
            <v>1</v>
          </cell>
          <cell r="Y106">
            <v>4.5999999999999999E-2</v>
          </cell>
          <cell r="Z106">
            <v>23.330100000000002</v>
          </cell>
          <cell r="AA106">
            <v>23.284100000000002</v>
          </cell>
          <cell r="AB106" t="e">
            <v>#N/A</v>
          </cell>
          <cell r="AC106" t="e">
            <v>#N/A</v>
          </cell>
          <cell r="AD106" t="str">
            <v>0193-07</v>
          </cell>
          <cell r="AE106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07">
          <cell r="A107" t="str">
            <v>194-07</v>
          </cell>
          <cell r="B107">
            <v>4030</v>
          </cell>
          <cell r="C107" t="str">
            <v>DE.1.0.7.0</v>
          </cell>
          <cell r="D107" t="str">
            <v>204:232988</v>
          </cell>
          <cell r="E107">
            <v>42589.670324074075</v>
          </cell>
          <cell r="F107">
            <v>42589.671365740738</v>
          </cell>
          <cell r="G107">
            <v>1</v>
          </cell>
          <cell r="H107" t="str">
            <v>204:119</v>
          </cell>
          <cell r="I107">
            <v>42589.702430555553</v>
          </cell>
          <cell r="J107">
            <v>0</v>
          </cell>
          <cell r="K107" t="str">
            <v>4029/4030</v>
          </cell>
          <cell r="L107" t="str">
            <v>MOSES</v>
          </cell>
          <cell r="M107">
            <v>3.1064814815181307E-2</v>
          </cell>
          <cell r="N107">
            <v>44.733333333861083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https://search-rtdc-monitor-bjffxe2xuh6vdkpspy63sjmuny.us-east-1.es.amazonaws.com/_plugin/kibana/#/discover/Steve-Slow-Train-Analysis-(2080s-and-2083s)?_g=(refreshInterval:(display:Off,section:0,value:0),time:(from:'2016-08-07 15:05:16-0600',mode:absolute,to:'2016-08-07 17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7" t="str">
            <v>N</v>
          </cell>
          <cell r="X107">
            <v>1</v>
          </cell>
          <cell r="Y107">
            <v>23.2988</v>
          </cell>
          <cell r="Z107">
            <v>1.1900000000000001E-2</v>
          </cell>
          <cell r="AA107">
            <v>23.286899999999999</v>
          </cell>
          <cell r="AB107" t="e">
            <v>#N/A</v>
          </cell>
          <cell r="AC107" t="e">
            <v>#N/A</v>
          </cell>
          <cell r="AD107" t="str">
            <v>0194-07</v>
          </cell>
          <cell r="AE107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108">
          <cell r="A108" t="str">
            <v>195-07</v>
          </cell>
          <cell r="B108">
            <v>4038</v>
          </cell>
          <cell r="C108" t="str">
            <v>DE.1.0.7.0</v>
          </cell>
          <cell r="D108" t="str">
            <v>204:515</v>
          </cell>
          <cell r="E108">
            <v>42589.64261574074</v>
          </cell>
          <cell r="F108">
            <v>42589.643888888888</v>
          </cell>
          <cell r="G108">
            <v>1</v>
          </cell>
          <cell r="H108" t="str">
            <v>204:233321</v>
          </cell>
          <cell r="I108">
            <v>42589.672592592593</v>
          </cell>
          <cell r="J108">
            <v>0</v>
          </cell>
          <cell r="K108" t="str">
            <v>4037/4038</v>
          </cell>
          <cell r="L108" t="str">
            <v>YOUNG</v>
          </cell>
          <cell r="M108">
            <v>2.8703703705104999E-2</v>
          </cell>
          <cell r="N108">
            <v>41.333333335351199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https://search-rtdc-monitor-bjffxe2xuh6vdkpspy63sjmuny.us-east-1.es.amazonaws.com/_plugin/kibana/#/discover/Steve-Slow-Train-Analysis-(2080s-and-2083s)?_g=(refreshInterval:(display:Off,section:0,value:0),time:(from:'2016-08-07 14:25:22-0600',mode:absolute,to:'2016-08-07 17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8" t="str">
            <v>N</v>
          </cell>
          <cell r="X108">
            <v>1</v>
          </cell>
          <cell r="Y108">
            <v>5.1499999999999997E-2</v>
          </cell>
          <cell r="Z108">
            <v>23.332100000000001</v>
          </cell>
          <cell r="AA108">
            <v>23.2806</v>
          </cell>
          <cell r="AB108" t="e">
            <v>#N/A</v>
          </cell>
          <cell r="AC108" t="e">
            <v>#N/A</v>
          </cell>
          <cell r="AD108" t="str">
            <v>0195-07</v>
          </cell>
          <cell r="AE108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09">
          <cell r="A109" t="str">
            <v>196-07</v>
          </cell>
          <cell r="B109">
            <v>4037</v>
          </cell>
          <cell r="C109" t="str">
            <v>DE.1.0.7.0</v>
          </cell>
          <cell r="D109" t="str">
            <v>204:233015</v>
          </cell>
          <cell r="E109">
            <v>42589.681423611109</v>
          </cell>
          <cell r="F109">
            <v>42589.68241898148</v>
          </cell>
          <cell r="G109">
            <v>1</v>
          </cell>
          <cell r="H109" t="str">
            <v>204:156</v>
          </cell>
          <cell r="I109">
            <v>42589.713831018518</v>
          </cell>
          <cell r="J109">
            <v>0</v>
          </cell>
          <cell r="K109" t="str">
            <v>4037/4038</v>
          </cell>
          <cell r="L109" t="str">
            <v>YOUNG</v>
          </cell>
          <cell r="M109">
            <v>3.1412037038535345E-2</v>
          </cell>
          <cell r="N109">
            <v>45.233333335490897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https://search-rtdc-monitor-bjffxe2xuh6vdkpspy63sjmuny.us-east-1.es.amazonaws.com/_plugin/kibana/#/discover/Steve-Slow-Train-Analysis-(2080s-and-2083s)?_g=(refreshInterval:(display:Off,section:0,value:0),time:(from:'2016-08-07 15:21:15-0600',mode:absolute,to:'2016-08-07 18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9" t="str">
            <v>N</v>
          </cell>
          <cell r="X109">
            <v>1</v>
          </cell>
          <cell r="Y109">
            <v>23.301500000000001</v>
          </cell>
          <cell r="Z109">
            <v>1.5599999999999999E-2</v>
          </cell>
          <cell r="AA109">
            <v>23.285900000000002</v>
          </cell>
          <cell r="AB109" t="e">
            <v>#N/A</v>
          </cell>
          <cell r="AC109" t="e">
            <v>#N/A</v>
          </cell>
          <cell r="AD109" t="str">
            <v>0196-07</v>
          </cell>
          <cell r="AE109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10">
          <cell r="A110" t="str">
            <v>197-07</v>
          </cell>
          <cell r="B110">
            <v>4007</v>
          </cell>
          <cell r="C110" t="str">
            <v>DE.1.0.7.0</v>
          </cell>
          <cell r="D110" t="str">
            <v>204:457</v>
          </cell>
          <cell r="E110">
            <v>42589.651990740742</v>
          </cell>
          <cell r="F110">
            <v>42589.656157407408</v>
          </cell>
          <cell r="G110">
            <v>5</v>
          </cell>
          <cell r="H110" t="str">
            <v>204:233299</v>
          </cell>
          <cell r="I110">
            <v>42589.682314814818</v>
          </cell>
          <cell r="J110">
            <v>1</v>
          </cell>
          <cell r="K110" t="str">
            <v>4007/4008</v>
          </cell>
          <cell r="L110" t="str">
            <v>MAYBERRY</v>
          </cell>
          <cell r="M110">
            <v>2.6157407410209998E-2</v>
          </cell>
          <cell r="N110">
            <v>37.666666670702398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0" t="str">
            <v>N</v>
          </cell>
          <cell r="X110">
            <v>1</v>
          </cell>
          <cell r="Y110">
            <v>4.5699999999999998E-2</v>
          </cell>
          <cell r="Z110">
            <v>23.329899999999999</v>
          </cell>
          <cell r="AA110">
            <v>23.284199999999998</v>
          </cell>
          <cell r="AB110" t="e">
            <v>#N/A</v>
          </cell>
          <cell r="AC110" t="e">
            <v>#N/A</v>
          </cell>
          <cell r="AD110" t="str">
            <v>0197-07</v>
          </cell>
          <cell r="AE110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111">
          <cell r="A111" t="str">
            <v>198-07</v>
          </cell>
          <cell r="B111">
            <v>4008</v>
          </cell>
          <cell r="C111" t="str">
            <v>DE.1.0.7.0</v>
          </cell>
          <cell r="D111" t="str">
            <v>204:232977</v>
          </cell>
          <cell r="E111">
            <v>42589.68818287037</v>
          </cell>
          <cell r="F111">
            <v>42589.689016203702</v>
          </cell>
          <cell r="G111">
            <v>1</v>
          </cell>
          <cell r="H111" t="str">
            <v>204:141</v>
          </cell>
          <cell r="I111">
            <v>42589.722650462965</v>
          </cell>
          <cell r="J111">
            <v>0</v>
          </cell>
          <cell r="K111" t="str">
            <v>4007/4008</v>
          </cell>
          <cell r="L111" t="str">
            <v>MAYBERRY</v>
          </cell>
          <cell r="M111">
            <v>3.3634259263635613E-2</v>
          </cell>
          <cell r="N111">
            <v>48.433333339635283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https://search-rtdc-monitor-bjffxe2xuh6vdkpspy63sjmuny.us-east-1.es.amazonaws.com/_plugin/kibana/#/discover/Steve-Slow-Train-Analysis-(2080s-and-2083s)?_g=(refreshInterval:(display:Off,section:0,value:0),time:(from:'2016-08-07 15:30:59-0600',mode:absolute,to:'2016-08-07 18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1" t="str">
            <v>N</v>
          </cell>
          <cell r="X111">
            <v>1</v>
          </cell>
          <cell r="Y111">
            <v>23.297699999999999</v>
          </cell>
          <cell r="Z111">
            <v>1.41E-2</v>
          </cell>
          <cell r="AA111">
            <v>23.2836</v>
          </cell>
          <cell r="AB111" t="e">
            <v>#N/A</v>
          </cell>
          <cell r="AC111" t="e">
            <v>#N/A</v>
          </cell>
          <cell r="AD111" t="str">
            <v>0198-07</v>
          </cell>
          <cell r="AE111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12">
          <cell r="A112" t="str">
            <v>199-07</v>
          </cell>
          <cell r="B112">
            <v>4025</v>
          </cell>
          <cell r="C112" t="str">
            <v>DE.1.0.7.0</v>
          </cell>
          <cell r="D112" t="str">
            <v>204:442</v>
          </cell>
          <cell r="E112">
            <v>42589.661261574074</v>
          </cell>
          <cell r="F112">
            <v>42589.662268518521</v>
          </cell>
          <cell r="G112">
            <v>1</v>
          </cell>
          <cell r="H112" t="str">
            <v>204:233366</v>
          </cell>
          <cell r="I112">
            <v>42589.69431712963</v>
          </cell>
          <cell r="J112">
            <v>0</v>
          </cell>
          <cell r="K112" t="str">
            <v>4025/4026</v>
          </cell>
          <cell r="L112" t="str">
            <v>SHOOK</v>
          </cell>
          <cell r="M112">
            <v>3.2048611108621117E-2</v>
          </cell>
          <cell r="N112">
            <v>46.149999996414408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https://search-rtdc-monitor-bjffxe2xuh6vdkpspy63sjmuny.us-east-1.es.amazonaws.com/_plugin/kibana/#/discover/Steve-Slow-Train-Analysis-(2080s-and-2083s)?_g=(refreshInterval:(display:Off,section:0,value:0),time:(from:'2016-08-07 14:52:13-0600',mode:absolute,to:'2016-08-07 17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2" t="str">
            <v>N</v>
          </cell>
          <cell r="X112">
            <v>1</v>
          </cell>
          <cell r="Y112">
            <v>4.4200000000000003E-2</v>
          </cell>
          <cell r="Z112">
            <v>23.336600000000001</v>
          </cell>
          <cell r="AA112">
            <v>23.292400000000001</v>
          </cell>
          <cell r="AB112" t="e">
            <v>#N/A</v>
          </cell>
          <cell r="AC112" t="e">
            <v>#N/A</v>
          </cell>
          <cell r="AD112" t="str">
            <v>0199-07</v>
          </cell>
          <cell r="AE11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13">
          <cell r="A113" t="str">
            <v>200-07</v>
          </cell>
          <cell r="B113">
            <v>4026</v>
          </cell>
          <cell r="C113" t="str">
            <v>DE.1.0.7.0</v>
          </cell>
          <cell r="D113" t="str">
            <v>204:233062</v>
          </cell>
          <cell r="E113">
            <v>42589.701249999998</v>
          </cell>
          <cell r="F113">
            <v>42589.702210648145</v>
          </cell>
          <cell r="G113">
            <v>1</v>
          </cell>
          <cell r="H113" t="str">
            <v>204:118</v>
          </cell>
          <cell r="I113">
            <v>42589.73233796296</v>
          </cell>
          <cell r="J113">
            <v>0</v>
          </cell>
          <cell r="K113" t="str">
            <v>4025/4026</v>
          </cell>
          <cell r="L113" t="str">
            <v>SHOOK</v>
          </cell>
          <cell r="M113">
            <v>3.0127314814308193E-2</v>
          </cell>
          <cell r="N113">
            <v>43.383333332603797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https://search-rtdc-monitor-bjffxe2xuh6vdkpspy63sjmuny.us-east-1.es.amazonaws.com/_plugin/kibana/#/discover/Steve-Slow-Train-Analysis-(2080s-and-2083s)?_g=(refreshInterval:(display:Off,section:0,value:0),time:(from:'2016-08-07 15:49:48-0600',mode:absolute,to:'2016-08-07 18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3" t="str">
            <v>N</v>
          </cell>
          <cell r="X113">
            <v>1</v>
          </cell>
          <cell r="Y113">
            <v>23.3062</v>
          </cell>
          <cell r="Z113">
            <v>1.18E-2</v>
          </cell>
          <cell r="AA113">
            <v>23.2944</v>
          </cell>
          <cell r="AB113" t="e">
            <v>#N/A</v>
          </cell>
          <cell r="AC113" t="e">
            <v>#N/A</v>
          </cell>
          <cell r="AD113" t="str">
            <v>0200-07</v>
          </cell>
          <cell r="AE113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14">
          <cell r="A114" t="str">
            <v>201-07</v>
          </cell>
          <cell r="B114">
            <v>4016</v>
          </cell>
          <cell r="C114" t="str">
            <v>DE.1.0.7.0</v>
          </cell>
          <cell r="D114" t="str">
            <v>204:467</v>
          </cell>
          <cell r="E114">
            <v>42589.67560185185</v>
          </cell>
          <cell r="F114">
            <v>42589.676504629628</v>
          </cell>
          <cell r="G114">
            <v>1</v>
          </cell>
          <cell r="H114" t="str">
            <v>204:233347</v>
          </cell>
          <cell r="I114">
            <v>42589.702418981484</v>
          </cell>
          <cell r="J114">
            <v>0</v>
          </cell>
          <cell r="K114" t="str">
            <v>4015/4016</v>
          </cell>
          <cell r="L114" t="str">
            <v>STEWART</v>
          </cell>
          <cell r="M114">
            <v>2.5914351856044959E-2</v>
          </cell>
          <cell r="N114">
            <v>37.316666672704741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https://search-rtdc-monitor-bjffxe2xuh6vdkpspy63sjmuny.us-east-1.es.amazonaws.com/_plugin/kibana/#/discover/Steve-Slow-Train-Analysis-(2080s-and-2083s)?_g=(refreshInterval:(display:Off,section:0,value:0),time:(from:'2016-08-07 15:12:52-0600',mode:absolute,to:'2016-08-07 17:51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4" t="str">
            <v>N</v>
          </cell>
          <cell r="X114">
            <v>1</v>
          </cell>
          <cell r="Y114">
            <v>4.6699999999999998E-2</v>
          </cell>
          <cell r="Z114">
            <v>23.334700000000002</v>
          </cell>
          <cell r="AA114">
            <v>23.288</v>
          </cell>
          <cell r="AB114" t="e">
            <v>#N/A</v>
          </cell>
          <cell r="AC114" t="e">
            <v>#N/A</v>
          </cell>
          <cell r="AD114" t="str">
            <v>0201-07</v>
          </cell>
          <cell r="AE114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15">
          <cell r="A115" t="str">
            <v>202-07</v>
          </cell>
          <cell r="B115">
            <v>4015</v>
          </cell>
          <cell r="C115" t="str">
            <v>DE.1.0.7.0</v>
          </cell>
          <cell r="D115" t="str">
            <v>204:233028</v>
          </cell>
          <cell r="E115">
            <v>42589.712824074071</v>
          </cell>
          <cell r="F115">
            <v>42589.716203703705</v>
          </cell>
          <cell r="G115">
            <v>4</v>
          </cell>
          <cell r="H115" t="str">
            <v>204:149</v>
          </cell>
          <cell r="I115">
            <v>42589.745462962965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2.9259259259561077E-2</v>
          </cell>
          <cell r="N115">
            <v>42.133333333767951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https://search-rtdc-monitor-bjffxe2xuh6vdkpspy63sjmuny.us-east-1.es.amazonaws.com/_plugin/kibana/#/discover/Steve-Slow-Train-Analysis-(2080s-and-2083s)?_g=(refreshInterval:(display:Off,section:0,value:0),time:(from:'2016-08-07 16:06:28-0600',mode:absolute,to:'2016-08-07 18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5" t="str">
            <v>N</v>
          </cell>
          <cell r="X115">
            <v>1</v>
          </cell>
          <cell r="Y115">
            <v>23.302800000000001</v>
          </cell>
          <cell r="Z115">
            <v>1.49E-2</v>
          </cell>
          <cell r="AA115">
            <v>23.2879</v>
          </cell>
          <cell r="AB115" t="e">
            <v>#N/A</v>
          </cell>
          <cell r="AC115" t="e">
            <v>#N/A</v>
          </cell>
          <cell r="AD115" t="str">
            <v>0202-07</v>
          </cell>
          <cell r="AE115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16">
          <cell r="A116" t="str">
            <v>203-07</v>
          </cell>
          <cell r="B116">
            <v>4044</v>
          </cell>
          <cell r="C116" t="str">
            <v>DE.1.0.7.0</v>
          </cell>
          <cell r="D116" t="str">
            <v>204:447</v>
          </cell>
          <cell r="E116">
            <v>42589.682488425926</v>
          </cell>
          <cell r="F116">
            <v>42589.683657407404</v>
          </cell>
          <cell r="G116">
            <v>1</v>
          </cell>
          <cell r="H116" t="str">
            <v>204:233308</v>
          </cell>
          <cell r="I116">
            <v>42589.713379629633</v>
          </cell>
          <cell r="J116">
            <v>0</v>
          </cell>
          <cell r="K116" t="str">
            <v>4043/4044</v>
          </cell>
          <cell r="L116" t="str">
            <v>BARTLETT</v>
          </cell>
          <cell r="M116">
            <v>2.9722222228883766E-2</v>
          </cell>
          <cell r="N116">
            <v>42.800000009592623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https://search-rtdc-monitor-bjffxe2xuh6vdkpspy63sjmuny.us-east-1.es.amazonaws.com/_plugin/kibana/#/discover/Steve-Slow-Train-Analysis-(2080s-and-2083s)?_g=(refreshInterval:(display:Off,section:0,value:0),time:(from:'2016-08-07 15:22:47-0600',mode:absolute,to:'2016-08-07 18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6" t="str">
            <v>N</v>
          </cell>
          <cell r="X116">
            <v>1</v>
          </cell>
          <cell r="Y116">
            <v>4.4699999999999997E-2</v>
          </cell>
          <cell r="Z116">
            <v>23.3308</v>
          </cell>
          <cell r="AA116">
            <v>23.286100000000001</v>
          </cell>
          <cell r="AB116" t="e">
            <v>#N/A</v>
          </cell>
          <cell r="AC116" t="e">
            <v>#N/A</v>
          </cell>
          <cell r="AD116" t="str">
            <v>0203-07</v>
          </cell>
          <cell r="AE11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17">
          <cell r="A117" t="str">
            <v>204-07</v>
          </cell>
          <cell r="B117">
            <v>4043</v>
          </cell>
          <cell r="C117" t="str">
            <v>DE.1.0.7.0</v>
          </cell>
          <cell r="D117" t="str">
            <v>204:233011</v>
          </cell>
          <cell r="E117">
            <v>42589.716296296298</v>
          </cell>
          <cell r="F117">
            <v>42589.717094907406</v>
          </cell>
          <cell r="G117">
            <v>1</v>
          </cell>
          <cell r="H117" t="str">
            <v>204:238</v>
          </cell>
          <cell r="I117">
            <v>42589.75582175926</v>
          </cell>
          <cell r="J117">
            <v>1</v>
          </cell>
          <cell r="K117" t="str">
            <v>4043/4044</v>
          </cell>
          <cell r="L117" t="str">
            <v>BARTLETT</v>
          </cell>
          <cell r="M117">
            <v>3.8726851853425615E-2</v>
          </cell>
          <cell r="N117">
            <v>55.766666668932885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7" t="str">
            <v>N</v>
          </cell>
          <cell r="X117">
            <v>1</v>
          </cell>
          <cell r="Y117">
            <v>23.301100000000002</v>
          </cell>
          <cell r="Z117">
            <v>2.3800000000000002E-2</v>
          </cell>
          <cell r="AA117">
            <v>23.2773</v>
          </cell>
          <cell r="AB117" t="e">
            <v>#N/A</v>
          </cell>
          <cell r="AC117" t="e">
            <v>#N/A</v>
          </cell>
          <cell r="AD117" t="str">
            <v>0204-07</v>
          </cell>
          <cell r="AE11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18">
          <cell r="A118" t="str">
            <v>205-07</v>
          </cell>
          <cell r="B118">
            <v>4020</v>
          </cell>
          <cell r="C118" t="str">
            <v>DE.1.0.7.0</v>
          </cell>
          <cell r="D118" t="str">
            <v>204:473</v>
          </cell>
          <cell r="E118">
            <v>42589.700983796298</v>
          </cell>
          <cell r="F118">
            <v>42589.702025462961</v>
          </cell>
          <cell r="G118">
            <v>1</v>
          </cell>
          <cell r="H118" t="str">
            <v>204:233295</v>
          </cell>
          <cell r="I118">
            <v>42589.730543981481</v>
          </cell>
          <cell r="J118">
            <v>0</v>
          </cell>
          <cell r="K118" t="str">
            <v>4019/4020</v>
          </cell>
          <cell r="L118" t="str">
            <v>DE LA ROSA</v>
          </cell>
          <cell r="M118">
            <v>2.8518518520286307E-2</v>
          </cell>
          <cell r="N118">
            <v>41.066666669212282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https://search-rtdc-monitor-bjffxe2xuh6vdkpspy63sjmuny.us-east-1.es.amazonaws.com/_plugin/kibana/#/discover/Steve-Slow-Train-Analysis-(2080s-and-2083s)?_g=(refreshInterval:(display:Off,section:0,value:0),time:(from:'2016-08-07 15:49:25-0600',mode:absolute,to:'2016-08-07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8" t="str">
            <v>N</v>
          </cell>
          <cell r="X118">
            <v>1</v>
          </cell>
          <cell r="Y118">
            <v>4.7300000000000002E-2</v>
          </cell>
          <cell r="Z118">
            <v>23.329499999999999</v>
          </cell>
          <cell r="AA118">
            <v>23.2822</v>
          </cell>
          <cell r="AB118" t="e">
            <v>#N/A</v>
          </cell>
          <cell r="AC118" t="e">
            <v>#N/A</v>
          </cell>
          <cell r="AD118" t="str">
            <v>0205-07</v>
          </cell>
          <cell r="AE118" t="str">
            <v>aws s3 cp s3://rtdc.mdm.uploadarchive/RTDC4020/2016-08-07/ "%USERPROFILE%\AppData\Local\Temp\OnboardLogs"\RTDC4020\2016-08-07 --recursive &amp; "%USERPROFILE%\Documents\GitHub\mrs-test-scripts\Headless Mode &amp; Sideloading\WalkAndUnGZ.bat" "%USERPROFILE%\AppData\Local\Temp\OnboardLogs"\RTDC4020\2016-08-07 &amp; 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</v>
          </cell>
        </row>
        <row r="119">
          <cell r="A119" t="str">
            <v>206-07</v>
          </cell>
          <cell r="B119">
            <v>4019</v>
          </cell>
          <cell r="C119" t="str">
            <v>DE.1.0.7.0</v>
          </cell>
          <cell r="D119" t="str">
            <v>204:232957</v>
          </cell>
          <cell r="E119">
            <v>42589.733368055553</v>
          </cell>
          <cell r="F119">
            <v>42589.734884259262</v>
          </cell>
          <cell r="G119">
            <v>2</v>
          </cell>
          <cell r="H119" t="str">
            <v>204:178</v>
          </cell>
          <cell r="I119">
            <v>42589.770543981482</v>
          </cell>
          <cell r="J119">
            <v>1</v>
          </cell>
          <cell r="K119" t="str">
            <v>4019/4020</v>
          </cell>
          <cell r="L119" t="str">
            <v>DE LA ROSA</v>
          </cell>
          <cell r="M119">
            <v>3.5659722219861578E-2</v>
          </cell>
          <cell r="N119">
            <v>51.349999996600673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9" t="str">
            <v>N</v>
          </cell>
          <cell r="X119">
            <v>1</v>
          </cell>
          <cell r="Y119">
            <v>23.2957</v>
          </cell>
          <cell r="Z119">
            <v>1.78E-2</v>
          </cell>
          <cell r="AA119">
            <v>23.277899999999999</v>
          </cell>
          <cell r="AB119">
            <v>109135</v>
          </cell>
          <cell r="AC119" t="str">
            <v>GRADE CROSSING</v>
          </cell>
          <cell r="AD119" t="str">
            <v>0206-07</v>
          </cell>
          <cell r="AE119" t="str">
    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    </cell>
        </row>
        <row r="120">
          <cell r="A120" t="str">
            <v>207-07</v>
          </cell>
          <cell r="B120">
            <v>4029</v>
          </cell>
          <cell r="C120" t="str">
            <v>DE.1.0.7.0</v>
          </cell>
          <cell r="D120" t="str">
            <v>204:464</v>
          </cell>
          <cell r="E120">
            <v>42589.705347222225</v>
          </cell>
          <cell r="F120">
            <v>42589.706770833334</v>
          </cell>
          <cell r="G120">
            <v>2</v>
          </cell>
          <cell r="H120" t="str">
            <v>204:233302</v>
          </cell>
          <cell r="I120">
            <v>42589.733819444446</v>
          </cell>
          <cell r="J120">
            <v>0</v>
          </cell>
          <cell r="K120" t="str">
            <v>4029/4030</v>
          </cell>
          <cell r="L120" t="str">
            <v>MOSES</v>
          </cell>
          <cell r="M120">
            <v>2.7048611111240461E-2</v>
          </cell>
          <cell r="N120">
            <v>38.950000000186265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https://search-rtdc-monitor-bjffxe2xuh6vdkpspy63sjmuny.us-east-1.es.amazonaws.com/_plugin/kibana/#/discover/Steve-Slow-Train-Analysis-(2080s-and-2083s)?_g=(refreshInterval:(display:Off,section:0,value:0),time:(from:'2016-08-07 15:55:42-0600',mode:absolute,to:'2016-08-07 18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0" t="str">
            <v>N</v>
          </cell>
          <cell r="X120">
            <v>1</v>
          </cell>
          <cell r="Y120">
            <v>4.6399999999999997E-2</v>
          </cell>
          <cell r="Z120">
            <v>23.330200000000001</v>
          </cell>
          <cell r="AA120">
            <v>23.283800000000003</v>
          </cell>
          <cell r="AB120" t="e">
            <v>#N/A</v>
          </cell>
          <cell r="AC120" t="e">
            <v>#N/A</v>
          </cell>
          <cell r="AD120" t="str">
            <v>0207-07</v>
          </cell>
          <cell r="AE120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21">
          <cell r="A121" t="str">
            <v>208-07</v>
          </cell>
          <cell r="B121">
            <v>4030</v>
          </cell>
          <cell r="C121" t="str">
            <v>DE.1.0.7.0</v>
          </cell>
          <cell r="D121" t="str">
            <v>204:233004</v>
          </cell>
          <cell r="E121">
            <v>42589.742939814816</v>
          </cell>
          <cell r="F121">
            <v>42589.744328703702</v>
          </cell>
          <cell r="G121">
            <v>2</v>
          </cell>
          <cell r="H121" t="str">
            <v>204:345</v>
          </cell>
          <cell r="I121">
            <v>42589.777233796296</v>
          </cell>
          <cell r="J121">
            <v>0</v>
          </cell>
          <cell r="K121" t="str">
            <v>4029/4030</v>
          </cell>
          <cell r="L121" t="str">
            <v>MOSES</v>
          </cell>
          <cell r="M121">
            <v>3.2905092593864538E-2</v>
          </cell>
          <cell r="N121">
            <v>47.383333335164934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https://search-rtdc-monitor-bjffxe2xuh6vdkpspy63sjmuny.us-east-1.es.amazonaws.com/_plugin/kibana/#/discover/Steve-Slow-Train-Analysis-(2080s-and-2083s)?_g=(refreshInterval:(display:Off,section:0,value:0),time:(from:'2016-08-07 16:49:50-0600',mode:absolute,to:'2016-08-07 19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1" t="str">
            <v>N</v>
          </cell>
          <cell r="X121">
            <v>1</v>
          </cell>
          <cell r="Y121">
            <v>23.3004</v>
          </cell>
          <cell r="Z121">
            <v>3.4500000000000003E-2</v>
          </cell>
          <cell r="AA121">
            <v>23.265899999999998</v>
          </cell>
          <cell r="AB121" t="e">
            <v>#N/A</v>
          </cell>
          <cell r="AC121" t="e">
            <v>#N/A</v>
          </cell>
          <cell r="AD121" t="str">
            <v>0208-07</v>
          </cell>
          <cell r="AE121" t="str">
    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    </cell>
        </row>
        <row r="122">
          <cell r="A122" t="str">
            <v>209-07</v>
          </cell>
          <cell r="B122">
            <v>4038</v>
          </cell>
          <cell r="C122" t="str">
            <v>DE.1.0.7.0</v>
          </cell>
          <cell r="D122" t="str">
            <v>204:467</v>
          </cell>
          <cell r="E122">
            <v>42589.715833333335</v>
          </cell>
          <cell r="F122">
            <v>42589.717349537037</v>
          </cell>
          <cell r="G122">
            <v>2</v>
          </cell>
          <cell r="H122" t="str">
            <v>204:233303</v>
          </cell>
          <cell r="I122">
            <v>42589.745995370373</v>
          </cell>
          <cell r="J122">
            <v>0</v>
          </cell>
          <cell r="K122" t="str">
            <v>4037/4038</v>
          </cell>
          <cell r="L122" t="str">
            <v>LEVERE</v>
          </cell>
          <cell r="M122">
            <v>2.8645833335758653E-2</v>
          </cell>
          <cell r="N122">
            <v>41.25000000349246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https://search-rtdc-monitor-bjffxe2xuh6vdkpspy63sjmuny.us-east-1.es.amazonaws.com/_plugin/kibana/#/discover/Steve-Slow-Train-Analysis-(2080s-and-2083s)?_g=(refreshInterval:(display:Off,section:0,value:0),time:(from:'2016-08-07 16:10:48-0600',mode:absolute,to:'2016-08-07 18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2" t="str">
            <v>N</v>
          </cell>
          <cell r="X122">
            <v>1</v>
          </cell>
          <cell r="Y122">
            <v>4.6699999999999998E-2</v>
          </cell>
          <cell r="Z122">
            <v>23.330300000000001</v>
          </cell>
          <cell r="AA122">
            <v>23.2836</v>
          </cell>
          <cell r="AB122" t="e">
            <v>#N/A</v>
          </cell>
          <cell r="AC122" t="e">
            <v>#N/A</v>
          </cell>
          <cell r="AD122" t="str">
            <v>0209-07</v>
          </cell>
          <cell r="AE12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23">
          <cell r="A123" t="str">
            <v>210-07</v>
          </cell>
          <cell r="B123">
            <v>4037</v>
          </cell>
          <cell r="C123" t="str">
            <v>DE.1.0.7.0</v>
          </cell>
          <cell r="D123" t="str">
            <v>204:232973</v>
          </cell>
          <cell r="E123">
            <v>42589.752129629633</v>
          </cell>
          <cell r="F123">
            <v>42589.753287037034</v>
          </cell>
          <cell r="G123">
            <v>1</v>
          </cell>
          <cell r="H123" t="str">
            <v>204:152</v>
          </cell>
          <cell r="I123">
            <v>42589.785925925928</v>
          </cell>
          <cell r="J123">
            <v>0</v>
          </cell>
          <cell r="K123" t="str">
            <v>4037/4038</v>
          </cell>
          <cell r="L123" t="str">
            <v>LEVERE</v>
          </cell>
          <cell r="M123">
            <v>3.2638888893416151E-2</v>
          </cell>
          <cell r="N123">
            <v>47.000000006519258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https://search-rtdc-monitor-bjffxe2xuh6vdkpspy63sjmuny.us-east-1.es.amazonaws.com/_plugin/kibana/#/discover/Steve-Slow-Train-Analysis-(2080s-and-2083s)?_g=(refreshInterval:(display:Off,section:0,value:0),time:(from:'2016-08-07 17:03:04-0600',mode:absolute,to:'2016-08-07 19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3" t="str">
            <v>N</v>
          </cell>
          <cell r="X123">
            <v>1</v>
          </cell>
          <cell r="Y123">
            <v>23.2973</v>
          </cell>
          <cell r="Z123">
            <v>1.52E-2</v>
          </cell>
          <cell r="AA123">
            <v>23.2821</v>
          </cell>
          <cell r="AB123" t="e">
            <v>#N/A</v>
          </cell>
          <cell r="AC123" t="e">
            <v>#N/A</v>
          </cell>
          <cell r="AD123" t="str">
            <v>0210-07</v>
          </cell>
          <cell r="AE12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24">
          <cell r="A124" t="str">
            <v>211-07</v>
          </cell>
          <cell r="B124">
            <v>4007</v>
          </cell>
          <cell r="C124" t="str">
            <v>DE.1.0.7.0</v>
          </cell>
          <cell r="D124" t="str">
            <v>204:460</v>
          </cell>
          <cell r="E124">
            <v>42589.725069444445</v>
          </cell>
          <cell r="F124">
            <v>42589.726446759261</v>
          </cell>
          <cell r="G124">
            <v>1</v>
          </cell>
          <cell r="H124" t="str">
            <v>204:51811</v>
          </cell>
          <cell r="I124">
            <v>42589.74</v>
          </cell>
          <cell r="J124">
            <v>1</v>
          </cell>
          <cell r="K124" t="str">
            <v>4007/4008</v>
          </cell>
          <cell r="L124" t="str">
            <v>YOUNG</v>
          </cell>
          <cell r="M124">
            <v>1.3553240736655425E-2</v>
          </cell>
          <cell r="P124">
            <v>19.516666660783812</v>
          </cell>
          <cell r="R124" t="str">
            <v>Wi-MAX outage</v>
          </cell>
          <cell r="S124">
            <v>0.41666666666666669</v>
          </cell>
          <cell r="T124" t="str">
            <v>NorthBound</v>
          </cell>
          <cell r="U124">
            <v>5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4" t="str">
            <v>Y</v>
          </cell>
          <cell r="X124">
            <v>1</v>
          </cell>
          <cell r="Y124">
            <v>4.5999999999999999E-2</v>
          </cell>
          <cell r="Z124">
            <v>5.1810999999999998</v>
          </cell>
          <cell r="AA124">
            <v>5.1350999999999996</v>
          </cell>
          <cell r="AB124" t="e">
            <v>#N/A</v>
          </cell>
          <cell r="AC124" t="e">
            <v>#N/A</v>
          </cell>
          <cell r="AD124" t="str">
            <v>0211-07</v>
          </cell>
          <cell r="AE124" t="str">
    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    </cell>
        </row>
        <row r="125">
          <cell r="A125" t="str">
            <v>212-07</v>
          </cell>
          <cell r="B125">
            <v>4008</v>
          </cell>
          <cell r="C125" t="str">
            <v>DE.1.0.7.0</v>
          </cell>
          <cell r="D125" t="str">
            <v>204:233004</v>
          </cell>
          <cell r="E125">
            <v>42589.765462962961</v>
          </cell>
          <cell r="F125">
            <v>42589.766400462962</v>
          </cell>
          <cell r="G125">
            <v>1</v>
          </cell>
          <cell r="H125" t="str">
            <v>204:143</v>
          </cell>
          <cell r="I125">
            <v>42589.800821759258</v>
          </cell>
          <cell r="J125">
            <v>0</v>
          </cell>
          <cell r="K125" t="str">
            <v>4007/4008</v>
          </cell>
          <cell r="L125" t="str">
            <v>YOUNG</v>
          </cell>
          <cell r="M125">
            <v>3.4421296295477077E-2</v>
          </cell>
          <cell r="N125">
            <v>49.566666665486991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https://search-rtdc-monitor-bjffxe2xuh6vdkpspy63sjmuny.us-east-1.es.amazonaws.com/_plugin/kibana/#/discover/Steve-Slow-Train-Analysis-(2080s-and-2083s)?_g=(refreshInterval:(display:Off,section:0,value:0),time:(from:'2016-08-07 17:22:16-0600',mode:absolute,to:'2016-08-07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5" t="str">
            <v>N</v>
          </cell>
          <cell r="X125">
            <v>1</v>
          </cell>
          <cell r="Y125">
            <v>23.3004</v>
          </cell>
          <cell r="Z125">
            <v>1.43E-2</v>
          </cell>
          <cell r="AA125">
            <v>23.286100000000001</v>
          </cell>
          <cell r="AB125" t="e">
            <v>#N/A</v>
          </cell>
          <cell r="AC125" t="e">
            <v>#N/A</v>
          </cell>
          <cell r="AD125" t="str">
            <v>0212-07</v>
          </cell>
          <cell r="AE125" t="str">
    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    </cell>
        </row>
        <row r="126">
          <cell r="A126" t="str">
            <v>213-07</v>
          </cell>
          <cell r="B126">
            <v>4025</v>
          </cell>
          <cell r="C126" t="str">
            <v>DE.1.0.7.0</v>
          </cell>
          <cell r="D126" t="str">
            <v>204:447</v>
          </cell>
          <cell r="E126">
            <v>42589.733495370368</v>
          </cell>
          <cell r="F126">
            <v>42589.735011574077</v>
          </cell>
          <cell r="G126">
            <v>2</v>
          </cell>
          <cell r="H126" t="str">
            <v>204:233307</v>
          </cell>
          <cell r="I126">
            <v>42589.765231481484</v>
          </cell>
          <cell r="J126">
            <v>0</v>
          </cell>
          <cell r="K126" t="str">
            <v>4025/4026</v>
          </cell>
          <cell r="L126" t="str">
            <v>COOLAHAN</v>
          </cell>
          <cell r="M126">
            <v>3.0219907406717539E-2</v>
          </cell>
          <cell r="N126">
            <v>43.516666665673256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https://search-rtdc-monitor-bjffxe2xuh6vdkpspy63sjmuny.us-east-1.es.amazonaws.com/_plugin/kibana/#/discover/Steve-Slow-Train-Analysis-(2080s-and-2083s)?_g=(refreshInterval:(display:Off,section:0,value:0),time:(from:'2016-08-07 16:36:14-0600',mode:absolute,to:'2016-08-07 19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26" t="str">
            <v>N</v>
          </cell>
          <cell r="X126">
            <v>1</v>
          </cell>
          <cell r="Y126">
            <v>4.4699999999999997E-2</v>
          </cell>
          <cell r="Z126">
            <v>23.3307</v>
          </cell>
          <cell r="AA126">
            <v>23.286000000000001</v>
          </cell>
          <cell r="AB126" t="e">
            <v>#N/A</v>
          </cell>
          <cell r="AC126" t="e">
            <v>#N/A</v>
          </cell>
          <cell r="AD126" t="str">
            <v>0213-07</v>
          </cell>
          <cell r="AE12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27">
          <cell r="A127" t="str">
            <v>214-07</v>
          </cell>
          <cell r="B127">
            <v>4026</v>
          </cell>
          <cell r="C127" t="str">
            <v>DE.1.0.7.0</v>
          </cell>
          <cell r="D127" t="str">
            <v>204:232988</v>
          </cell>
          <cell r="E127">
            <v>42589.775196759256</v>
          </cell>
          <cell r="F127">
            <v>42589.776180555556</v>
          </cell>
          <cell r="G127">
            <v>1</v>
          </cell>
          <cell r="H127" t="str">
            <v>204:141</v>
          </cell>
          <cell r="I127">
            <v>42589.805983796294</v>
          </cell>
          <cell r="J127">
            <v>0</v>
          </cell>
          <cell r="K127" t="str">
            <v>4025/4026</v>
          </cell>
          <cell r="L127" t="str">
            <v>COOLAHAN</v>
          </cell>
          <cell r="M127">
            <v>2.9803240737237502E-2</v>
          </cell>
          <cell r="N127">
            <v>42.916666661622003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https://search-rtdc-monitor-bjffxe2xuh6vdkpspy63sjmuny.us-east-1.es.amazonaws.com/_plugin/kibana/#/discover/Steve-Slow-Train-Analysis-(2080s-and-2083s)?_g=(refreshInterval:(display:Off,section:0,value:0),time:(from:'2016-08-07 17:36:17-0600',mode:absolute,to:'2016-08-07 20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27" t="str">
            <v>N</v>
          </cell>
          <cell r="X127">
            <v>1</v>
          </cell>
          <cell r="Y127">
            <v>23.2988</v>
          </cell>
          <cell r="Z127">
            <v>1.41E-2</v>
          </cell>
          <cell r="AA127">
            <v>23.284700000000001</v>
          </cell>
          <cell r="AB127" t="e">
            <v>#N/A</v>
          </cell>
          <cell r="AC127" t="e">
            <v>#N/A</v>
          </cell>
          <cell r="AD127" t="str">
            <v>0214-07</v>
          </cell>
          <cell r="AE12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28">
          <cell r="A128" t="str">
            <v>215-07</v>
          </cell>
          <cell r="B128">
            <v>4016</v>
          </cell>
          <cell r="C128" t="str">
            <v>DE.1.0.7.0</v>
          </cell>
          <cell r="D128" t="str">
            <v>204:466</v>
          </cell>
          <cell r="E128">
            <v>42589.747766203705</v>
          </cell>
          <cell r="F128">
            <v>42589.74900462963</v>
          </cell>
          <cell r="G128">
            <v>1</v>
          </cell>
          <cell r="H128" t="str">
            <v>204:233370</v>
          </cell>
          <cell r="I128">
            <v>42589.777812499997</v>
          </cell>
          <cell r="J128">
            <v>1</v>
          </cell>
          <cell r="K128" t="str">
            <v>4015/4016</v>
          </cell>
          <cell r="L128" t="str">
            <v>SHOOK</v>
          </cell>
          <cell r="M128">
            <v>2.880787036701804E-2</v>
          </cell>
          <cell r="N128">
            <v>41.483333328505978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4.6600000000000003E-2</v>
          </cell>
          <cell r="Z128">
            <v>23.337</v>
          </cell>
          <cell r="AA128">
            <v>23.290399999999998</v>
          </cell>
          <cell r="AB128">
            <v>42779</v>
          </cell>
          <cell r="AC128" t="str">
            <v>GRADE CROSSING</v>
          </cell>
          <cell r="AD128" t="str">
            <v>0215-07</v>
          </cell>
          <cell r="AE128" t="str">
    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    </cell>
        </row>
        <row r="129">
          <cell r="A129" t="str">
            <v>216-07</v>
          </cell>
          <cell r="B129">
            <v>4015</v>
          </cell>
          <cell r="C129" t="str">
            <v>DE.1.0.7.0</v>
          </cell>
          <cell r="D129" t="str">
            <v>204:233042</v>
          </cell>
          <cell r="E129">
            <v>42589.783217592594</v>
          </cell>
          <cell r="F129">
            <v>42589.784421296295</v>
          </cell>
          <cell r="G129">
            <v>1</v>
          </cell>
          <cell r="H129" t="str">
            <v>204:149</v>
          </cell>
          <cell r="I129">
            <v>42589.816377314812</v>
          </cell>
          <cell r="J129">
            <v>0</v>
          </cell>
          <cell r="K129" t="str">
            <v>4015/4016</v>
          </cell>
          <cell r="L129" t="str">
            <v>SHOOK</v>
          </cell>
          <cell r="M129">
            <v>3.195601851621177E-2</v>
          </cell>
          <cell r="N129">
            <v>46.016666663344949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https://search-rtdc-monitor-bjffxe2xuh6vdkpspy63sjmuny.us-east-1.es.amazonaws.com/_plugin/kibana/#/discover/Steve-Slow-Train-Analysis-(2080s-and-2083s)?_g=(refreshInterval:(display:Off,section:0,value:0),time:(from:'2016-08-07 17:47:50-0600',mode:absolute,to:'2016-08-07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9" t="str">
            <v>N</v>
          </cell>
          <cell r="X129">
            <v>1</v>
          </cell>
          <cell r="Y129">
            <v>23.304200000000002</v>
          </cell>
          <cell r="Z129">
            <v>1.49E-2</v>
          </cell>
          <cell r="AA129">
            <v>23.289300000000001</v>
          </cell>
          <cell r="AB129" t="e">
            <v>#N/A</v>
          </cell>
          <cell r="AC129" t="e">
            <v>#N/A</v>
          </cell>
          <cell r="AD129" t="str">
            <v>0216-07</v>
          </cell>
          <cell r="AE129" t="str">
    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    </cell>
        </row>
        <row r="130">
          <cell r="A130" t="str">
            <v>217-07</v>
          </cell>
          <cell r="B130">
            <v>4044</v>
          </cell>
          <cell r="C130" t="str">
            <v>DE.1.0.7.0</v>
          </cell>
          <cell r="D130" t="str">
            <v>204:535</v>
          </cell>
          <cell r="E130">
            <v>42589.758449074077</v>
          </cell>
          <cell r="F130">
            <v>42589.759548611109</v>
          </cell>
          <cell r="G130">
            <v>1</v>
          </cell>
          <cell r="H130" t="str">
            <v>204:233320</v>
          </cell>
          <cell r="I130">
            <v>42589.786840277775</v>
          </cell>
          <cell r="J130">
            <v>0</v>
          </cell>
          <cell r="K130" t="str">
            <v>4043/4044</v>
          </cell>
          <cell r="L130" t="str">
            <v>NEWELL</v>
          </cell>
          <cell r="M130">
            <v>2.7291666665405501E-2</v>
          </cell>
          <cell r="N130">
            <v>39.299999998183921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https://search-rtdc-monitor-bjffxe2xuh6vdkpspy63sjmuny.us-east-1.es.amazonaws.com/_plugin/kibana/#/discover/Steve-Slow-Train-Analysis-(2080s-and-2083s)?_g=(refreshInterval:(display:Off,section:0,value:0),time:(from:'2016-08-07 17:12:10-0600',mode:absolute,to:'2016-08-07 19:53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0" t="str">
            <v>N</v>
          </cell>
          <cell r="X130">
            <v>1</v>
          </cell>
          <cell r="Y130">
            <v>5.3499999999999999E-2</v>
          </cell>
          <cell r="Z130">
            <v>23.332000000000001</v>
          </cell>
          <cell r="AA130">
            <v>23.278500000000001</v>
          </cell>
          <cell r="AB130" t="e">
            <v>#N/A</v>
          </cell>
          <cell r="AC130" t="e">
            <v>#N/A</v>
          </cell>
          <cell r="AD130" t="str">
            <v>0217-07</v>
          </cell>
          <cell r="AE130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31">
          <cell r="A131" t="str">
            <v>218-07</v>
          </cell>
          <cell r="B131">
            <v>4043</v>
          </cell>
          <cell r="C131" t="str">
            <v>DE.1.0.7.0</v>
          </cell>
          <cell r="D131" t="str">
            <v>204:232992</v>
          </cell>
          <cell r="E131">
            <v>42589.795393518521</v>
          </cell>
          <cell r="F131">
            <v>42589.796527777777</v>
          </cell>
          <cell r="G131">
            <v>1</v>
          </cell>
          <cell r="H131" t="str">
            <v>204:139</v>
          </cell>
          <cell r="I131">
            <v>42589.825659722221</v>
          </cell>
          <cell r="J131">
            <v>0</v>
          </cell>
          <cell r="K131" t="str">
            <v>4043/4044</v>
          </cell>
          <cell r="L131" t="str">
            <v>NEWELL</v>
          </cell>
          <cell r="M131">
            <v>2.9131944444088731E-2</v>
          </cell>
          <cell r="N131">
            <v>41.949999999487773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https://search-rtdc-monitor-bjffxe2xuh6vdkpspy63sjmuny.us-east-1.es.amazonaws.com/_plugin/kibana/#/discover/Steve-Slow-Train-Analysis-(2080s-and-2083s)?_g=(refreshInterval:(display:Off,section:0,value:0),time:(from:'2016-08-07 18:05:22-0600',mode:absolute,to:'2016-08-07 20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1" t="str">
            <v>N</v>
          </cell>
          <cell r="X131">
            <v>1</v>
          </cell>
          <cell r="Y131">
            <v>23.299199999999999</v>
          </cell>
          <cell r="Z131">
            <v>1.3899999999999999E-2</v>
          </cell>
          <cell r="AA131">
            <v>23.285299999999999</v>
          </cell>
          <cell r="AB131" t="e">
            <v>#N/A</v>
          </cell>
          <cell r="AC131" t="e">
            <v>#N/A</v>
          </cell>
          <cell r="AD131" t="str">
            <v>0218-07</v>
          </cell>
          <cell r="AE131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32">
          <cell r="A132" t="str">
            <v>219-07</v>
          </cell>
          <cell r="B132">
            <v>4018</v>
          </cell>
          <cell r="C132" t="str">
            <v>DE.1.0.7.0</v>
          </cell>
          <cell r="D132" t="str">
            <v>204:1505</v>
          </cell>
          <cell r="E132">
            <v>42589.76871527778</v>
          </cell>
          <cell r="F132">
            <v>42589.770752314813</v>
          </cell>
          <cell r="G132">
            <v>2</v>
          </cell>
          <cell r="H132" t="str">
            <v>204:233247</v>
          </cell>
          <cell r="I132">
            <v>42589.796064814815</v>
          </cell>
          <cell r="J132">
            <v>2</v>
          </cell>
          <cell r="K132" t="str">
            <v>4017/4018</v>
          </cell>
          <cell r="L132" t="str">
            <v>CHANDLER</v>
          </cell>
          <cell r="M132">
            <v>2.531250000174623E-2</v>
          </cell>
          <cell r="N132">
            <v>36.450000002514571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2" t="str">
            <v>N</v>
          </cell>
          <cell r="X132">
            <v>1</v>
          </cell>
          <cell r="Y132">
            <v>0.15049999999999999</v>
          </cell>
          <cell r="Z132">
            <v>23.3247</v>
          </cell>
          <cell r="AA132">
            <v>23.174199999999999</v>
          </cell>
          <cell r="AB132" t="e">
            <v>#N/A</v>
          </cell>
          <cell r="AC132" t="e">
            <v>#N/A</v>
          </cell>
          <cell r="AD132" t="str">
            <v>0219-07</v>
          </cell>
          <cell r="AE132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33">
          <cell r="A133" t="str">
            <v>220-07</v>
          </cell>
          <cell r="B133">
            <v>4017</v>
          </cell>
          <cell r="C133" t="str">
            <v>DE.1.0.7.0</v>
          </cell>
          <cell r="D133" t="str">
            <v>204:232930</v>
          </cell>
          <cell r="E133">
            <v>42589.805914351855</v>
          </cell>
          <cell r="F133">
            <v>42589.807800925926</v>
          </cell>
          <cell r="G133">
            <v>2</v>
          </cell>
          <cell r="H133" t="str">
            <v>204:149</v>
          </cell>
          <cell r="I133">
            <v>42589.836967592593</v>
          </cell>
          <cell r="J133">
            <v>1</v>
          </cell>
          <cell r="K133" t="str">
            <v>4017/4018</v>
          </cell>
          <cell r="L133" t="str">
            <v>CHANDLER</v>
          </cell>
          <cell r="M133">
            <v>2.9166666667151731E-2</v>
          </cell>
          <cell r="N133">
            <v>42.000000000698492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33" t="str">
            <v>N</v>
          </cell>
          <cell r="X133">
            <v>1</v>
          </cell>
          <cell r="Y133">
            <v>23.292999999999999</v>
          </cell>
          <cell r="Z133">
            <v>1.49E-2</v>
          </cell>
          <cell r="AA133">
            <v>23.278099999999998</v>
          </cell>
          <cell r="AB133" t="e">
            <v>#N/A</v>
          </cell>
          <cell r="AC133" t="e">
            <v>#N/A</v>
          </cell>
          <cell r="AD133" t="str">
            <v>0220-07</v>
          </cell>
          <cell r="AE133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34">
          <cell r="A134" t="str">
            <v>221-07</v>
          </cell>
          <cell r="B134">
            <v>4038</v>
          </cell>
          <cell r="C134" t="str">
            <v>DE.1.0.7.0</v>
          </cell>
          <cell r="D134" t="str">
            <v>204:460</v>
          </cell>
          <cell r="E134">
            <v>42589.78765046296</v>
          </cell>
          <cell r="F134">
            <v>42589.788680555554</v>
          </cell>
          <cell r="G134">
            <v>1</v>
          </cell>
          <cell r="H134" t="str">
            <v>204:233297</v>
          </cell>
          <cell r="I134">
            <v>42589.817847222221</v>
          </cell>
          <cell r="J134">
            <v>0</v>
          </cell>
          <cell r="K134" t="str">
            <v>4037/4038</v>
          </cell>
          <cell r="L134" t="str">
            <v>LEVERE</v>
          </cell>
          <cell r="M134">
            <v>2.9166666667151731E-2</v>
          </cell>
          <cell r="N134">
            <v>42.000000000698492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https://search-rtdc-monitor-bjffxe2xuh6vdkpspy63sjmuny.us-east-1.es.amazonaws.com/_plugin/kibana/#/discover/Steve-Slow-Train-Analysis-(2080s-and-2083s)?_g=(refreshInterval:(display:Off,section:0,value:0),time:(from:'2016-08-07 17:54:13-0600',mode:absolute,to:'2016-08-07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34" t="str">
            <v>N</v>
          </cell>
          <cell r="X134">
            <v>1</v>
          </cell>
          <cell r="Y134">
            <v>4.5999999999999999E-2</v>
          </cell>
          <cell r="Z134">
            <v>23.329699999999999</v>
          </cell>
          <cell r="AA134">
            <v>23.2837</v>
          </cell>
          <cell r="AB134" t="e">
            <v>#N/A</v>
          </cell>
          <cell r="AC134" t="e">
            <v>#N/A</v>
          </cell>
          <cell r="AD134" t="str">
            <v>0221-07</v>
          </cell>
          <cell r="AE134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35">
          <cell r="A135" t="str">
            <v>222-07</v>
          </cell>
          <cell r="B135">
            <v>4037</v>
          </cell>
          <cell r="C135" t="str">
            <v>DE.1.0.7.0</v>
          </cell>
          <cell r="D135" t="str">
            <v>204:232979</v>
          </cell>
          <cell r="E135">
            <v>42589.824837962966</v>
          </cell>
          <cell r="F135">
            <v>42589.825590277775</v>
          </cell>
          <cell r="G135">
            <v>1</v>
          </cell>
          <cell r="H135" t="str">
            <v>204:147</v>
          </cell>
          <cell r="I135">
            <v>42589.858865740738</v>
          </cell>
          <cell r="J135">
            <v>0</v>
          </cell>
          <cell r="K135" t="str">
            <v>4037/4038</v>
          </cell>
          <cell r="L135" t="str">
            <v>LEVERE</v>
          </cell>
          <cell r="M135">
            <v>3.3275462963501923E-2</v>
          </cell>
          <cell r="N135">
            <v>47.916666667442769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https://search-rtdc-monitor-bjffxe2xuh6vdkpspy63sjmuny.us-east-1.es.amazonaws.com/_plugin/kibana/#/discover/Steve-Slow-Train-Analysis-(2080s-and-2083s)?_g=(refreshInterval:(display:Off,section:0,value:0),time:(from:'2016-08-07 18:47:46-0600',mode:absolute,to:'2016-08-07 21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35" t="str">
            <v>N</v>
          </cell>
          <cell r="X135">
            <v>1</v>
          </cell>
          <cell r="Y135">
            <v>23.297899999999998</v>
          </cell>
          <cell r="Z135">
            <v>1.47E-2</v>
          </cell>
          <cell r="AA135">
            <v>23.283199999999997</v>
          </cell>
          <cell r="AB135" t="e">
            <v>#N/A</v>
          </cell>
          <cell r="AC135" t="e">
            <v>#N/A</v>
          </cell>
          <cell r="AD135" t="str">
            <v>0222-07</v>
          </cell>
          <cell r="AE135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36">
          <cell r="A136" t="str">
            <v>223-07</v>
          </cell>
          <cell r="B136">
            <v>4025</v>
          </cell>
          <cell r="C136" t="str">
            <v>DE.1.0.7.0</v>
          </cell>
          <cell r="D136" t="str">
            <v>204:449</v>
          </cell>
          <cell r="E136">
            <v>42589.807928240742</v>
          </cell>
          <cell r="F136">
            <v>42589.809108796297</v>
          </cell>
          <cell r="G136">
            <v>1</v>
          </cell>
          <cell r="H136" t="str">
            <v>204:233298</v>
          </cell>
          <cell r="I136">
            <v>42589.837546296294</v>
          </cell>
          <cell r="J136">
            <v>0</v>
          </cell>
          <cell r="K136" t="str">
            <v>4025/4026</v>
          </cell>
          <cell r="L136" t="str">
            <v>COOLAHAN</v>
          </cell>
          <cell r="M136">
            <v>2.8437499997380655E-2</v>
          </cell>
          <cell r="N136">
            <v>40.949999996228144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https://search-rtdc-monitor-bjffxe2xuh6vdkpspy63sjmuny.us-east-1.es.amazonaws.com/_plugin/kibana/#/discover/Steve-Slow-Train-Analysis-(2080s-and-2083s)?_g=(refreshInterval:(display:Off,section:0,value:0),time:(from:'2016-08-07 18:23:25-0600',mode:absolute,to:'2016-08-07 21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6" t="str">
            <v>N</v>
          </cell>
          <cell r="X136">
            <v>1</v>
          </cell>
          <cell r="Y136">
            <v>4.4900000000000002E-2</v>
          </cell>
          <cell r="Z136">
            <v>23.329799999999999</v>
          </cell>
          <cell r="AA136">
            <v>23.2849</v>
          </cell>
          <cell r="AB136" t="e">
            <v>#N/A</v>
          </cell>
          <cell r="AC136" t="e">
            <v>#N/A</v>
          </cell>
          <cell r="AD136" t="str">
            <v>0223-07</v>
          </cell>
          <cell r="AE136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37">
          <cell r="A137" t="str">
            <v>224-07</v>
          </cell>
          <cell r="B137">
            <v>4026</v>
          </cell>
          <cell r="C137" t="str">
            <v>DE.1.0.7.0</v>
          </cell>
          <cell r="D137" t="str">
            <v>204:232998</v>
          </cell>
          <cell r="E137">
            <v>42589.847094907411</v>
          </cell>
          <cell r="F137">
            <v>42589.848101851851</v>
          </cell>
          <cell r="G137">
            <v>1</v>
          </cell>
          <cell r="H137" t="str">
            <v>204:149</v>
          </cell>
          <cell r="I137">
            <v>42589.878761574073</v>
          </cell>
          <cell r="J137">
            <v>0</v>
          </cell>
          <cell r="K137" t="str">
            <v>4025/4026</v>
          </cell>
          <cell r="L137" t="str">
            <v>COOLAHAN</v>
          </cell>
          <cell r="M137">
            <v>3.0659722222480923E-2</v>
          </cell>
          <cell r="N137">
            <v>44.150000000372529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https://search-rtdc-monitor-bjffxe2xuh6vdkpspy63sjmuny.us-east-1.es.amazonaws.com/_plugin/kibana/#/discover/Steve-Slow-Train-Analysis-(2080s-and-2083s)?_g=(refreshInterval:(display:Off,section:0,value:0),time:(from:'2016-08-07 19:19:49-0600',mode:absolute,to:'2016-08-07 22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7" t="str">
            <v>N</v>
          </cell>
          <cell r="X137">
            <v>1</v>
          </cell>
          <cell r="Y137">
            <v>23.299800000000001</v>
          </cell>
          <cell r="Z137">
            <v>1.49E-2</v>
          </cell>
          <cell r="AA137">
            <v>23.2849</v>
          </cell>
          <cell r="AB137" t="e">
            <v>#N/A</v>
          </cell>
          <cell r="AC137" t="e">
            <v>#N/A</v>
          </cell>
          <cell r="AD137" t="str">
            <v>0224-07</v>
          </cell>
          <cell r="AE137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38">
          <cell r="A138" t="str">
            <v>225-07</v>
          </cell>
          <cell r="B138">
            <v>4044</v>
          </cell>
          <cell r="C138" t="str">
            <v>DE.1.0.7.0</v>
          </cell>
          <cell r="D138" t="str">
            <v>204:451</v>
          </cell>
          <cell r="E138">
            <v>42589.828368055554</v>
          </cell>
          <cell r="F138">
            <v>42589.829548611109</v>
          </cell>
          <cell r="G138">
            <v>1</v>
          </cell>
          <cell r="H138" t="str">
            <v>204:233317</v>
          </cell>
          <cell r="I138">
            <v>42589.858055555553</v>
          </cell>
          <cell r="J138">
            <v>0</v>
          </cell>
          <cell r="K138" t="str">
            <v>4043/4044</v>
          </cell>
          <cell r="L138" t="str">
            <v>NEWELL</v>
          </cell>
          <cell r="M138">
            <v>2.8506944443506654E-2</v>
          </cell>
          <cell r="N138">
            <v>41.049999998649582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https://search-rtdc-monitor-bjffxe2xuh6vdkpspy63sjmuny.us-east-1.es.amazonaws.com/_plugin/kibana/#/discover/Steve-Slow-Train-Analysis-(2080s-and-2083s)?_g=(refreshInterval:(display:Off,section:0,value:0),time:(from:'2016-08-07 18:52:51-0600',mode:absolute,to:'2016-08-07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8" t="str">
            <v>N</v>
          </cell>
          <cell r="X138">
            <v>1</v>
          </cell>
          <cell r="Y138">
            <v>4.5100000000000001E-2</v>
          </cell>
          <cell r="Z138">
            <v>23.331700000000001</v>
          </cell>
          <cell r="AA138">
            <v>23.2866</v>
          </cell>
          <cell r="AB138" t="e">
            <v>#N/A</v>
          </cell>
          <cell r="AC138" t="e">
            <v>#N/A</v>
          </cell>
          <cell r="AD138" t="str">
            <v>0225-07</v>
          </cell>
          <cell r="AE138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39">
          <cell r="A139" t="str">
            <v>226-07</v>
          </cell>
          <cell r="B139">
            <v>4043</v>
          </cell>
          <cell r="C139" t="str">
            <v>DE.1.0.7.0</v>
          </cell>
          <cell r="D139" t="str">
            <v>204:233004</v>
          </cell>
          <cell r="E139">
            <v>42589.860312500001</v>
          </cell>
          <cell r="F139">
            <v>42589.861064814817</v>
          </cell>
          <cell r="G139">
            <v>1</v>
          </cell>
          <cell r="H139" t="str">
            <v>204:154</v>
          </cell>
          <cell r="I139">
            <v>42589.899016203701</v>
          </cell>
          <cell r="J139">
            <v>0</v>
          </cell>
          <cell r="K139" t="str">
            <v>4043/4044</v>
          </cell>
          <cell r="L139" t="str">
            <v>NEWELL</v>
          </cell>
          <cell r="M139">
            <v>3.7951388883811887E-2</v>
          </cell>
          <cell r="N139">
            <v>54.649999992689118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https://search-rtdc-monitor-bjffxe2xuh6vdkpspy63sjmuny.us-east-1.es.amazonaws.com/_plugin/kibana/#/discover/Steve-Slow-Train-Analysis-(2080s-and-2083s)?_g=(refreshInterval:(display:Off,section:0,value:0),time:(from:'2016-08-07 19:38:51-0600',mode:absolute,to:'2016-08-07 22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9" t="str">
            <v>N</v>
          </cell>
          <cell r="X139">
            <v>1</v>
          </cell>
          <cell r="Y139">
            <v>23.3004</v>
          </cell>
          <cell r="Z139">
            <v>1.54E-2</v>
          </cell>
          <cell r="AA139">
            <v>23.285</v>
          </cell>
          <cell r="AB139" t="e">
            <v>#N/A</v>
          </cell>
          <cell r="AC139" t="e">
            <v>#N/A</v>
          </cell>
          <cell r="AD139" t="str">
            <v>0226-07</v>
          </cell>
          <cell r="AE139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40">
          <cell r="A140" t="str">
            <v>227-07</v>
          </cell>
          <cell r="B140">
            <v>4018</v>
          </cell>
          <cell r="C140" t="str">
            <v>DE.1.0.7.0</v>
          </cell>
          <cell r="D140" t="str">
            <v>204:442</v>
          </cell>
          <cell r="E140">
            <v>42589.853333333333</v>
          </cell>
          <cell r="F140">
            <v>42589.854097222225</v>
          </cell>
          <cell r="G140">
            <v>1</v>
          </cell>
          <cell r="H140" t="str">
            <v>204:233289</v>
          </cell>
          <cell r="I140">
            <v>42589.880115740743</v>
          </cell>
          <cell r="J140">
            <v>0</v>
          </cell>
          <cell r="K140" t="str">
            <v>4017/4018</v>
          </cell>
          <cell r="L140" t="str">
            <v>CHANDLER</v>
          </cell>
          <cell r="M140">
            <v>2.6018518517958E-2</v>
          </cell>
          <cell r="N140">
            <v>37.46666666585952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https://search-rtdc-monitor-bjffxe2xuh6vdkpspy63sjmuny.us-east-1.es.amazonaws.com/_plugin/kibana/#/discover/Steve-Slow-Train-Analysis-(2080s-and-2083s)?_g=(refreshInterval:(display:Off,section:0,value:0),time:(from:'2016-08-07 19:28:48-0600',mode:absolute,to:'2016-08-07 22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0" t="str">
            <v>N</v>
          </cell>
          <cell r="X140">
            <v>1</v>
          </cell>
          <cell r="Y140">
            <v>4.4200000000000003E-2</v>
          </cell>
          <cell r="Z140">
            <v>23.328900000000001</v>
          </cell>
          <cell r="AA140">
            <v>23.284700000000001</v>
          </cell>
          <cell r="AB140" t="e">
            <v>#N/A</v>
          </cell>
          <cell r="AC140" t="e">
            <v>#N/A</v>
          </cell>
          <cell r="AD140" t="str">
            <v>0227-07</v>
          </cell>
          <cell r="AE140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41">
          <cell r="A141" t="str">
            <v>228-07</v>
          </cell>
          <cell r="B141">
            <v>4017</v>
          </cell>
          <cell r="C141" t="str">
            <v>DE.1.0.7.0</v>
          </cell>
          <cell r="D141" t="str">
            <v>204:232977</v>
          </cell>
          <cell r="E141">
            <v>42589.891979166663</v>
          </cell>
          <cell r="F141">
            <v>42589.892951388887</v>
          </cell>
          <cell r="G141">
            <v>1</v>
          </cell>
          <cell r="H141" t="str">
            <v>204:154</v>
          </cell>
          <cell r="I141">
            <v>42589.920856481483</v>
          </cell>
          <cell r="J141">
            <v>0</v>
          </cell>
          <cell r="K141" t="str">
            <v>4017/4018</v>
          </cell>
          <cell r="L141" t="str">
            <v>CHANDLER</v>
          </cell>
          <cell r="M141">
            <v>2.7905092596483883E-2</v>
          </cell>
          <cell r="N141">
            <v>40.183333338936791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https://search-rtdc-monitor-bjffxe2xuh6vdkpspy63sjmuny.us-east-1.es.amazonaws.com/_plugin/kibana/#/discover/Steve-Slow-Train-Analysis-(2080s-and-2083s)?_g=(refreshInterval:(display:Off,section:0,value:0),time:(from:'2016-08-07 20:24:27-0600',mode:absolute,to:'2016-08-07 23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1" t="str">
            <v>N</v>
          </cell>
          <cell r="X141">
            <v>1</v>
          </cell>
          <cell r="Y141">
            <v>23.297699999999999</v>
          </cell>
          <cell r="Z141">
            <v>1.54E-2</v>
          </cell>
          <cell r="AA141">
            <v>23.282299999999999</v>
          </cell>
          <cell r="AB141" t="e">
            <v>#N/A</v>
          </cell>
          <cell r="AC141" t="e">
            <v>#N/A</v>
          </cell>
          <cell r="AD141" t="str">
            <v>0228-07</v>
          </cell>
          <cell r="AE141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42">
          <cell r="A142" t="str">
            <v>229-07</v>
          </cell>
          <cell r="B142">
            <v>4038</v>
          </cell>
          <cell r="C142" t="str">
            <v>DE.1.0.7.0</v>
          </cell>
          <cell r="D142" t="str">
            <v>204:442</v>
          </cell>
          <cell r="E142">
            <v>42589.868923611109</v>
          </cell>
          <cell r="F142">
            <v>42589.869687500002</v>
          </cell>
          <cell r="G142">
            <v>1</v>
          </cell>
          <cell r="H142" t="str">
            <v>204:233306</v>
          </cell>
          <cell r="I142">
            <v>42589.901006944441</v>
          </cell>
          <cell r="J142">
            <v>0</v>
          </cell>
          <cell r="K142" t="str">
            <v>4037/4038</v>
          </cell>
          <cell r="L142" t="str">
            <v>LEVERE</v>
          </cell>
          <cell r="M142">
            <v>3.1319444438850041E-2</v>
          </cell>
          <cell r="N142">
            <v>45.09999999194406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https://search-rtdc-monitor-bjffxe2xuh6vdkpspy63sjmuny.us-east-1.es.amazonaws.com/_plugin/kibana/#/discover/Steve-Slow-Train-Analysis-(2080s-and-2083s)?_g=(refreshInterval:(display:Off,section:0,value:0),time:(from:'2016-08-07 19:51:15-0600',mode:absolute,to:'2016-08-07 22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42" t="str">
            <v>N</v>
          </cell>
          <cell r="X142">
            <v>1</v>
          </cell>
          <cell r="Y142">
            <v>4.4200000000000003E-2</v>
          </cell>
          <cell r="Z142">
            <v>23.3306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0229-07</v>
          </cell>
          <cell r="AE142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43">
          <cell r="A143" t="str">
            <v>230-07</v>
          </cell>
          <cell r="B143">
            <v>4037</v>
          </cell>
          <cell r="C143" t="str">
            <v>DE.1.0.7.0</v>
          </cell>
          <cell r="D143" t="str">
            <v>204:232989</v>
          </cell>
          <cell r="E143">
            <v>42589.907997685186</v>
          </cell>
          <cell r="F143">
            <v>42589.909016203703</v>
          </cell>
          <cell r="G143">
            <v>1</v>
          </cell>
          <cell r="H143" t="str">
            <v>204:147</v>
          </cell>
          <cell r="I143">
            <v>42589.942175925928</v>
          </cell>
          <cell r="J143">
            <v>0</v>
          </cell>
          <cell r="K143" t="str">
            <v>4037/4038</v>
          </cell>
          <cell r="L143" t="str">
            <v>LEVERE</v>
          </cell>
          <cell r="M143">
            <v>3.3159722224809229E-2</v>
          </cell>
          <cell r="N143">
            <v>47.75000000372529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https://search-rtdc-monitor-bjffxe2xuh6vdkpspy63sjmuny.us-east-1.es.amazonaws.com/_plugin/kibana/#/discover/Steve-Slow-Train-Analysis-(2080s-and-2083s)?_g=(refreshInterval:(display:Off,section:0,value:0),time:(from:'2016-08-07 20:47:31-0600',mode:absolute,to:'2016-08-07 23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43" t="str">
            <v>N</v>
          </cell>
          <cell r="X143">
            <v>1</v>
          </cell>
          <cell r="Y143">
            <v>23.2989</v>
          </cell>
          <cell r="Z143">
            <v>1.47E-2</v>
          </cell>
          <cell r="AA143">
            <v>23.284199999999998</v>
          </cell>
          <cell r="AB143" t="e">
            <v>#N/A</v>
          </cell>
          <cell r="AC143" t="e">
            <v>#N/A</v>
          </cell>
          <cell r="AD143" t="str">
            <v>0230-07</v>
          </cell>
          <cell r="AE143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44">
          <cell r="A144" t="str">
            <v>231-07</v>
          </cell>
          <cell r="B144">
            <v>4025</v>
          </cell>
          <cell r="C144" t="str">
            <v>DE.1.0.7.0</v>
          </cell>
          <cell r="D144" t="str">
            <v>204:446</v>
          </cell>
          <cell r="E144">
            <v>42589.892893518518</v>
          </cell>
          <cell r="F144">
            <v>42589.893888888888</v>
          </cell>
          <cell r="G144">
            <v>1</v>
          </cell>
          <cell r="H144" t="str">
            <v>204:233310</v>
          </cell>
          <cell r="I144">
            <v>42589.921898148146</v>
          </cell>
          <cell r="J144">
            <v>0</v>
          </cell>
          <cell r="K144" t="str">
            <v>4025/4026</v>
          </cell>
          <cell r="L144" t="str">
            <v>COOLAHAN</v>
          </cell>
          <cell r="M144">
            <v>2.8009259258396924E-2</v>
          </cell>
          <cell r="N144">
            <v>40.33333333209157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https://search-rtdc-monitor-bjffxe2xuh6vdkpspy63sjmuny.us-east-1.es.amazonaws.com/_plugin/kibana/#/discover/Steve-Slow-Train-Analysis-(2080s-and-2083s)?_g=(refreshInterval:(display:Off,section:0,value:0),time:(from:'2016-08-07 20:25:46-0600',mode:absolute,to:'2016-08-07 23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4" t="str">
            <v>N</v>
          </cell>
          <cell r="X144">
            <v>1</v>
          </cell>
          <cell r="Y144">
            <v>4.4600000000000001E-2</v>
          </cell>
          <cell r="Z144">
            <v>23.331</v>
          </cell>
          <cell r="AA144">
            <v>23.2864</v>
          </cell>
          <cell r="AB144" t="e">
            <v>#N/A</v>
          </cell>
          <cell r="AC144" t="e">
            <v>#N/A</v>
          </cell>
          <cell r="AD144" t="str">
            <v>0231-07</v>
          </cell>
          <cell r="AE144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45">
          <cell r="A145" t="str">
            <v>232-07</v>
          </cell>
          <cell r="B145">
            <v>4026</v>
          </cell>
          <cell r="C145" t="str">
            <v>DE.1.0.7.0</v>
          </cell>
          <cell r="D145" t="str">
            <v>204:233000</v>
          </cell>
          <cell r="E145">
            <v>42589.931747685187</v>
          </cell>
          <cell r="F145">
            <v>42589.933831018519</v>
          </cell>
          <cell r="G145">
            <v>2</v>
          </cell>
          <cell r="H145" t="str">
            <v>204:150</v>
          </cell>
          <cell r="I145">
            <v>42589.961215277777</v>
          </cell>
          <cell r="J145">
            <v>0</v>
          </cell>
          <cell r="K145" t="str">
            <v>4025/4026</v>
          </cell>
          <cell r="L145" t="str">
            <v>COOLAHAN</v>
          </cell>
          <cell r="M145">
            <v>2.7384259257814847E-2</v>
          </cell>
          <cell r="N145">
            <v>39.43333333125338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https://search-rtdc-monitor-bjffxe2xuh6vdkpspy63sjmuny.us-east-1.es.amazonaws.com/_plugin/kibana/#/discover/Steve-Slow-Train-Analysis-(2080s-and-2083s)?_g=(refreshInterval:(display:Off,section:0,value:0),time:(from:'2016-08-07 21:21:43-0600',mode:absolute,to:'2016-08-08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5" t="str">
            <v>N</v>
          </cell>
          <cell r="X145">
            <v>1</v>
          </cell>
          <cell r="Y145">
            <v>23.3</v>
          </cell>
          <cell r="Z145">
            <v>1.4999999999999999E-2</v>
          </cell>
          <cell r="AA145">
            <v>23.285</v>
          </cell>
          <cell r="AB145" t="e">
            <v>#N/A</v>
          </cell>
          <cell r="AC145" t="e">
            <v>#N/A</v>
          </cell>
          <cell r="AD145" t="str">
            <v>0232-07</v>
          </cell>
          <cell r="AE145" t="str">
            <v>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 &amp; 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</v>
          </cell>
        </row>
        <row r="146">
          <cell r="A146" t="str">
            <v>233-07</v>
          </cell>
          <cell r="B146">
            <v>4044</v>
          </cell>
          <cell r="C146" t="str">
            <v>DE.1.0.7.0</v>
          </cell>
          <cell r="D146" t="str">
            <v>204:451</v>
          </cell>
          <cell r="E146">
            <v>42589.90079861111</v>
          </cell>
          <cell r="F146">
            <v>42589.901585648149</v>
          </cell>
          <cell r="G146">
            <v>1</v>
          </cell>
          <cell r="H146" t="str">
            <v>204:233286</v>
          </cell>
          <cell r="I146">
            <v>42589.943194444444</v>
          </cell>
          <cell r="J146">
            <v>0</v>
          </cell>
          <cell r="K146" t="str">
            <v>4043/4044</v>
          </cell>
          <cell r="L146" t="str">
            <v>NEWELL</v>
          </cell>
          <cell r="M146">
            <v>4.1608796294895001E-2</v>
          </cell>
          <cell r="N146">
            <v>59.916666664648801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https://search-rtdc-monitor-bjffxe2xuh6vdkpspy63sjmuny.us-east-1.es.amazonaws.com/_plugin/kibana/#/discover/Steve-Slow-Train-Analysis-(2080s-and-2083s)?_g=(refreshInterval:(display:Off,section:0,value:0),time:(from:'2016-08-07 20:37:09-0600',mode:absolute,to:'2016-08-07 23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6" t="str">
            <v>N</v>
          </cell>
          <cell r="X146">
            <v>1</v>
          </cell>
          <cell r="Y146">
            <v>4.5100000000000001E-2</v>
          </cell>
          <cell r="Z146">
            <v>23.328600000000002</v>
          </cell>
          <cell r="AA146">
            <v>23.2835</v>
          </cell>
          <cell r="AB146" t="e">
            <v>#N/A</v>
          </cell>
          <cell r="AC146" t="e">
            <v>#N/A</v>
          </cell>
          <cell r="AD146" t="str">
            <v>0233-07</v>
          </cell>
          <cell r="AE146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47">
          <cell r="A147" t="str">
            <v>234-07</v>
          </cell>
          <cell r="B147">
            <v>4043</v>
          </cell>
          <cell r="C147" t="str">
            <v>DE.1.0.7.0</v>
          </cell>
          <cell r="D147" t="str">
            <v>204:232988</v>
          </cell>
          <cell r="E147">
            <v>42589.94902777778</v>
          </cell>
          <cell r="F147">
            <v>42589.949780092589</v>
          </cell>
          <cell r="G147">
            <v>1</v>
          </cell>
          <cell r="H147" t="str">
            <v>204:145</v>
          </cell>
          <cell r="I147">
            <v>42589.982002314813</v>
          </cell>
          <cell r="J147">
            <v>0</v>
          </cell>
          <cell r="K147" t="str">
            <v>4043/4044</v>
          </cell>
          <cell r="L147" t="str">
            <v>NEWELL</v>
          </cell>
          <cell r="M147">
            <v>3.2222222223936114E-2</v>
          </cell>
          <cell r="N147">
            <v>46.400000002468005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https://search-rtdc-monitor-bjffxe2xuh6vdkpspy63sjmuny.us-east-1.es.amazonaws.com/_plugin/kibana/#/discover/Steve-Slow-Train-Analysis-(2080s-and-2083s)?_g=(refreshInterval:(display:Off,section:0,value:0),time:(from:'2016-08-07 21:46:36-0600',mode:absolute,to:'2016-08-08 00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7" t="str">
            <v>N</v>
          </cell>
          <cell r="X147">
            <v>1</v>
          </cell>
          <cell r="Y147">
            <v>23.2988</v>
          </cell>
          <cell r="Z147">
            <v>1.4500000000000001E-2</v>
          </cell>
          <cell r="AA147">
            <v>23.284299999999998</v>
          </cell>
          <cell r="AB147" t="e">
            <v>#N/A</v>
          </cell>
          <cell r="AC147" t="e">
            <v>#N/A</v>
          </cell>
          <cell r="AD147" t="str">
            <v>0234-07</v>
          </cell>
          <cell r="AE147" t="str">
    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    </cell>
        </row>
        <row r="148">
          <cell r="A148" t="str">
            <v>235-07</v>
          </cell>
          <cell r="B148">
            <v>4018</v>
          </cell>
          <cell r="C148" t="str">
            <v>DE.1.0.7.0</v>
          </cell>
          <cell r="D148" t="str">
            <v>204:488</v>
          </cell>
          <cell r="E148">
            <v>42589.935833333337</v>
          </cell>
          <cell r="F148">
            <v>42589.936932870369</v>
          </cell>
          <cell r="G148">
            <v>1</v>
          </cell>
          <cell r="H148" t="str">
            <v>204:233286</v>
          </cell>
          <cell r="I148">
            <v>42589.963125000002</v>
          </cell>
          <cell r="J148">
            <v>0</v>
          </cell>
          <cell r="K148" t="str">
            <v>4017/4018</v>
          </cell>
          <cell r="L148" t="str">
            <v>CHANDLER</v>
          </cell>
          <cell r="M148">
            <v>2.6192129633272998E-2</v>
          </cell>
          <cell r="N148">
            <v>37.716666671913117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https://search-rtdc-monitor-bjffxe2xuh6vdkpspy63sjmuny.us-east-1.es.amazonaws.com/_plugin/kibana/#/discover/Steve-Slow-Train-Analysis-(2080s-and-2083s)?_g=(refreshInterval:(display:Off,section:0,value:0),time:(from:'2016-08-07 21:27:36-0600',mode:absolute,to:'2016-08-08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48" t="str">
            <v>N</v>
          </cell>
          <cell r="X148">
            <v>1</v>
          </cell>
          <cell r="Y148">
            <v>4.8800000000000003E-2</v>
          </cell>
          <cell r="Z148">
            <v>23.328600000000002</v>
          </cell>
          <cell r="AA148">
            <v>23.279800000000002</v>
          </cell>
          <cell r="AB148" t="e">
            <v>#N/A</v>
          </cell>
          <cell r="AC148" t="e">
            <v>#N/A</v>
          </cell>
          <cell r="AD148" t="str">
            <v>0235-07</v>
          </cell>
          <cell r="AE148" t="str">
    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    </cell>
        </row>
        <row r="149">
          <cell r="A149" t="str">
            <v>236-07</v>
          </cell>
          <cell r="B149">
            <v>4017</v>
          </cell>
          <cell r="C149" t="str">
            <v>DE.1.0.7.0</v>
          </cell>
          <cell r="D149" t="str">
            <v>204:232973</v>
          </cell>
          <cell r="E149">
            <v>42589.974432870367</v>
          </cell>
          <cell r="F149">
            <v>42589.975266203706</v>
          </cell>
          <cell r="G149">
            <v>1</v>
          </cell>
          <cell r="H149" t="str">
            <v>204:172</v>
          </cell>
          <cell r="I149">
            <v>42590.004583333335</v>
          </cell>
          <cell r="J149">
            <v>1</v>
          </cell>
          <cell r="K149" t="str">
            <v>4017/4018</v>
          </cell>
          <cell r="L149" t="str">
            <v>CHANDLER</v>
          </cell>
          <cell r="M149">
            <v>2.9317129628907423E-2</v>
          </cell>
          <cell r="N149">
            <v>42.21666666562669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9" t="str">
            <v>N</v>
          </cell>
          <cell r="X149">
            <v>1</v>
          </cell>
          <cell r="Y149">
            <v>23.2973</v>
          </cell>
          <cell r="Z149">
            <v>1.72E-2</v>
          </cell>
          <cell r="AA149">
            <v>23.280100000000001</v>
          </cell>
          <cell r="AB149" t="e">
            <v>#N/A</v>
          </cell>
          <cell r="AC149" t="e">
            <v>#N/A</v>
          </cell>
          <cell r="AD149" t="str">
            <v>0236-07</v>
          </cell>
          <cell r="AE149" t="str">
    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    </cell>
        </row>
        <row r="150">
          <cell r="A150" t="str">
            <v>237-07</v>
          </cell>
          <cell r="B150">
            <v>4038</v>
          </cell>
          <cell r="C150" t="str">
            <v>DE.1.0.7.0</v>
          </cell>
          <cell r="D150" t="str">
            <v>204:455</v>
          </cell>
          <cell r="E150">
            <v>42589.950624999998</v>
          </cell>
          <cell r="F150">
            <v>42589.951678240737</v>
          </cell>
          <cell r="G150">
            <v>1</v>
          </cell>
          <cell r="H150" t="str">
            <v>204:233322</v>
          </cell>
          <cell r="I150">
            <v>42589.984224537038</v>
          </cell>
          <cell r="J150">
            <v>0</v>
          </cell>
          <cell r="K150" t="str">
            <v>4037/4038</v>
          </cell>
          <cell r="L150" t="str">
            <v>LEVERE</v>
          </cell>
          <cell r="M150">
            <v>3.2546296301006805E-2</v>
          </cell>
          <cell r="N150">
            <v>46.866666673449799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https://search-rtdc-monitor-bjffxe2xuh6vdkpspy63sjmuny.us-east-1.es.amazonaws.com/_plugin/kibana/#/discover/Steve-Slow-Train-Analysis-(2080s-and-2083s)?_g=(refreshInterval:(display:Off,section:0,value:0),time:(from:'2016-08-07 21:48:54-0600',mode:absolute,to:'2016-08-08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50" t="str">
            <v>N</v>
          </cell>
          <cell r="X150">
            <v>1</v>
          </cell>
          <cell r="Y150">
            <v>4.5499999999999999E-2</v>
          </cell>
          <cell r="Z150">
            <v>23.3322</v>
          </cell>
          <cell r="AA150">
            <v>23.2867</v>
          </cell>
          <cell r="AB150" t="e">
            <v>#N/A</v>
          </cell>
          <cell r="AC150" t="e">
            <v>#N/A</v>
          </cell>
          <cell r="AD150" t="str">
            <v>0237-07</v>
          </cell>
          <cell r="AE150" t="str">
    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    </cell>
        </row>
        <row r="151">
          <cell r="A151" t="str">
            <v>238-07</v>
          </cell>
          <cell r="B151">
            <v>4037</v>
          </cell>
          <cell r="C151" t="str">
            <v>DE.1.0.7.0</v>
          </cell>
          <cell r="D151" t="str">
            <v>204:232963</v>
          </cell>
          <cell r="E151">
            <v>42589.99287037037</v>
          </cell>
          <cell r="F151">
            <v>42589.99391203704</v>
          </cell>
          <cell r="G151">
            <v>1</v>
          </cell>
          <cell r="H151" t="str">
            <v>204:156</v>
          </cell>
          <cell r="I151">
            <v>42590.025671296295</v>
          </cell>
          <cell r="J151">
            <v>0</v>
          </cell>
          <cell r="K151" t="str">
            <v>4037/4038</v>
          </cell>
          <cell r="L151" t="str">
            <v>LEVERE</v>
          </cell>
          <cell r="M151">
            <v>3.1759259254613426E-2</v>
          </cell>
          <cell r="N151">
            <v>45.733333326643333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https://search-rtdc-monitor-bjffxe2xuh6vdkpspy63sjmuny.us-east-1.es.amazonaws.com/_plugin/kibana/#/discover/Steve-Slow-Train-Analysis-(2080s-and-2083s)?_g=(refreshInterval:(display:Off,section:0,value:0),time:(from:'2016-08-07 22:49:44-0600',mode:absolute,to:'2016-08-08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51" t="str">
            <v>N</v>
          </cell>
          <cell r="X151">
            <v>1</v>
          </cell>
          <cell r="Y151">
            <v>23.296299999999999</v>
          </cell>
          <cell r="Z151">
            <v>1.5599999999999999E-2</v>
          </cell>
          <cell r="AA151">
            <v>23.2807</v>
          </cell>
          <cell r="AB151" t="e">
            <v>#N/A</v>
          </cell>
          <cell r="AC151" t="e">
            <v>#N/A</v>
          </cell>
          <cell r="AD151" t="str">
            <v>0238-07</v>
          </cell>
          <cell r="AE151" t="str">
    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    </cell>
        </row>
        <row r="152">
          <cell r="A152" t="str">
            <v>239-07</v>
          </cell>
          <cell r="B152">
            <v>4025</v>
          </cell>
          <cell r="C152" t="str">
            <v>DE.1.0.7.0</v>
          </cell>
          <cell r="D152" t="str">
            <v>204:449</v>
          </cell>
          <cell r="E152">
            <v>42589.975659722222</v>
          </cell>
          <cell r="F152">
            <v>42589.976817129631</v>
          </cell>
          <cell r="G152">
            <v>1</v>
          </cell>
          <cell r="H152" t="str">
            <v>204:233316</v>
          </cell>
          <cell r="I152">
            <v>42590.004166666666</v>
          </cell>
          <cell r="J152">
            <v>0</v>
          </cell>
          <cell r="K152" t="str">
            <v>4025/4026</v>
          </cell>
          <cell r="L152" t="str">
            <v>COOLAHAN</v>
          </cell>
          <cell r="M152">
            <v>2.7349537034751847E-2</v>
          </cell>
          <cell r="N152">
            <v>39.38333333004266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https://search-rtdc-monitor-bjffxe2xuh6vdkpspy63sjmuny.us-east-1.es.amazonaws.com/_plugin/kibana/#/discover/Steve-Slow-Train-Analysis-(2080s-and-2083s)?_g=(refreshInterval:(display:Off,section:0,value:0),time:(from:'2016-08-07 22:24:57-0600',mode:absolute,to:'2016-08-08 01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2" t="str">
            <v>N</v>
          </cell>
          <cell r="X152">
            <v>1</v>
          </cell>
          <cell r="Y152">
            <v>4.4900000000000002E-2</v>
          </cell>
          <cell r="Z152">
            <v>23.331600000000002</v>
          </cell>
          <cell r="AA152">
            <v>23.286700000000003</v>
          </cell>
          <cell r="AB152" t="e">
            <v>#N/A</v>
          </cell>
          <cell r="AC152" t="e">
            <v>#N/A</v>
          </cell>
          <cell r="AD152" t="str">
            <v>0239-07</v>
          </cell>
          <cell r="AE152" t="str">
    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    </cell>
        </row>
        <row r="153">
          <cell r="A153" t="str">
            <v>240-07</v>
          </cell>
          <cell r="B153">
            <v>4026</v>
          </cell>
          <cell r="C153" t="str">
            <v>DE.1.0.7.0</v>
          </cell>
          <cell r="D153" t="str">
            <v>204:232988</v>
          </cell>
          <cell r="E153">
            <v>42590.013715277775</v>
          </cell>
          <cell r="F153">
            <v>42590.015474537038</v>
          </cell>
          <cell r="G153">
            <v>2</v>
          </cell>
          <cell r="H153" t="str">
            <v>204:174</v>
          </cell>
          <cell r="I153">
            <v>42590.044641203705</v>
          </cell>
          <cell r="J153">
            <v>0</v>
          </cell>
          <cell r="K153" t="str">
            <v>4025/4026</v>
          </cell>
          <cell r="L153" t="str">
            <v>COOLAHAN</v>
          </cell>
          <cell r="M153">
            <v>2.9166666667151731E-2</v>
          </cell>
          <cell r="N153">
            <v>42.000000000698492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https://search-rtdc-monitor-bjffxe2xuh6vdkpspy63sjmuny.us-east-1.es.amazonaws.com/_plugin/kibana/#/discover/Steve-Slow-Train-Analysis-(2080s-and-2083s)?_g=(refreshInterval:(display:Off,section:0,value:0),time:(from:'2016-08-07 23:19:45-0600',mode:absolute,to:'2016-08-08 02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3" t="str">
            <v>N</v>
          </cell>
          <cell r="X153">
            <v>1</v>
          </cell>
          <cell r="Y153">
            <v>23.2988</v>
          </cell>
          <cell r="Z153">
            <v>1.7399999999999999E-2</v>
          </cell>
          <cell r="AA153">
            <v>23.281400000000001</v>
          </cell>
          <cell r="AB153" t="e">
            <v>#N/A</v>
          </cell>
          <cell r="AC153" t="e">
            <v>#N/A</v>
          </cell>
          <cell r="AD153" t="str">
            <v>0240-07</v>
          </cell>
          <cell r="AE153" t="str">
            <v>aws s3 cp s3://rtdc.mdm.uploadarchive/RTDC4026/2016-08-08/ "%USERPROFILE%\AppData\Local\Temp\OnboardLogs"\RTDC4026\2016-08-08 --recursive &amp; "%USERPROFILE%\Documents\GitHub\mrs-test-scripts\Headless Mode &amp; Sideloading\WalkAndUnGZ.bat" "%USERPROFILE%\AppData\Local\Temp\OnboardLogs"\RTDC4026\2016-08-08 &amp; 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</v>
          </cell>
        </row>
        <row r="154">
          <cell r="A154" t="str">
            <v>241-07</v>
          </cell>
          <cell r="B154">
            <v>4044</v>
          </cell>
          <cell r="C154" t="str">
            <v>DE.1.0.7.0</v>
          </cell>
          <cell r="D154" t="str">
            <v>204:451</v>
          </cell>
          <cell r="E154">
            <v>42589.987210648149</v>
          </cell>
          <cell r="F154">
            <v>42589.988217592596</v>
          </cell>
          <cell r="G154">
            <v>1</v>
          </cell>
          <cell r="H154" t="str">
            <v>204:233316</v>
          </cell>
          <cell r="I154">
            <v>42590.024664351855</v>
          </cell>
          <cell r="J154">
            <v>0</v>
          </cell>
          <cell r="K154" t="str">
            <v>4043/4044</v>
          </cell>
          <cell r="L154" t="str">
            <v>NEWELL</v>
          </cell>
          <cell r="M154">
            <v>3.6446759258979E-2</v>
          </cell>
          <cell r="N154">
            <v>52.48333333292976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https://search-rtdc-monitor-bjffxe2xuh6vdkpspy63sjmuny.us-east-1.es.amazonaws.com/_plugin/kibana/#/discover/Steve-Slow-Train-Analysis-(2080s-and-2083s)?_g=(refreshInterval:(display:Off,section:0,value:0),time:(from:'2016-08-07 22:41:35-0600',mode:absolute,to:'2016-08-08 01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4" t="str">
            <v>N</v>
          </cell>
          <cell r="X154">
            <v>1</v>
          </cell>
          <cell r="Y154">
            <v>4.5100000000000001E-2</v>
          </cell>
          <cell r="Z154">
            <v>23.331600000000002</v>
          </cell>
          <cell r="AA154">
            <v>23.2865</v>
          </cell>
          <cell r="AB154" t="e">
            <v>#N/A</v>
          </cell>
          <cell r="AC154" t="e">
            <v>#N/A</v>
          </cell>
          <cell r="AD154" t="str">
            <v>0241-07</v>
          </cell>
          <cell r="AE154" t="str">
            <v>aws s3 cp s3://rtdc.mdm.uploadarchive/RTDC4044/2016-08-07/ "%USERPROFILE%\AppData\Local\Temp\OnboardLogs"\RTDC4044\2016-08-07 --recursive &amp; "%USERPROFILE%\Documents\GitHub\mrs-test-scripts\Headless Mode &amp; Sideloading\WalkAndUnGZ.bat" "%USERPROFILE%\AppData\Local\Temp\OnboardLogs"\RTDC4044\2016-08-07 &amp; 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</v>
          </cell>
        </row>
        <row r="155">
          <cell r="A155" t="str">
            <v>242-07</v>
          </cell>
          <cell r="B155">
            <v>4043</v>
          </cell>
          <cell r="C155" t="str">
            <v>DE.1.0.7.0</v>
          </cell>
          <cell r="D155" t="str">
            <v>204:232996</v>
          </cell>
          <cell r="E155">
            <v>42590.037488425929</v>
          </cell>
          <cell r="F155">
            <v>42590.038391203707</v>
          </cell>
          <cell r="G155">
            <v>1</v>
          </cell>
          <cell r="H155" t="str">
            <v>204:118</v>
          </cell>
          <cell r="I155">
            <v>42590.065486111111</v>
          </cell>
          <cell r="J155">
            <v>0</v>
          </cell>
          <cell r="K155" t="str">
            <v>4043/4044</v>
          </cell>
          <cell r="L155" t="str">
            <v>NEWELL</v>
          </cell>
          <cell r="M155">
            <v>2.7094907403807156E-2</v>
          </cell>
          <cell r="N155">
            <v>39.016666661482304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https://search-rtdc-monitor-bjffxe2xuh6vdkpspy63sjmuny.us-east-1.es.amazonaws.com/_plugin/kibana/#/discover/Steve-Slow-Train-Analysis-(2080s-and-2083s)?_g=(refreshInterval:(display:Off,section:0,value:0),time:(from:'2016-08-07 23:53:59-0600',mode:absolute,to:'2016-08-08 02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5" t="str">
            <v>N</v>
          </cell>
          <cell r="X155">
            <v>1</v>
          </cell>
          <cell r="Y155">
            <v>23.299600000000002</v>
          </cell>
          <cell r="Z155">
            <v>1.18E-2</v>
          </cell>
          <cell r="AA155">
            <v>23.287800000000001</v>
          </cell>
          <cell r="AB155" t="e">
            <v>#N/A</v>
          </cell>
          <cell r="AC155" t="e">
            <v>#N/A</v>
          </cell>
          <cell r="AD155" t="str">
            <v>0242-07</v>
          </cell>
          <cell r="AE155" t="str">
            <v>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 &amp; aws s3 cp s3://rtdc.mdm.uploadarchive/RTDC4043/2016-08-09/ "%USERPROFILE%\AppData\Local\Temp\OnboardLogs"\RTDC4043\2016-08-09 --recursive &amp; "%USERPROFILE%\Documents\GitHub\mrs-test-scripts\Headless Mode &amp; Sideloading\WalkAndUnGZ.bat" "%USERPROFILE%\AppData\Local\Temp\OnboardLogs"\RTDC4043\2016-08-09</v>
          </cell>
        </row>
        <row r="156">
          <cell r="A156" t="str">
            <v>243-07</v>
          </cell>
          <cell r="B156">
            <v>4018</v>
          </cell>
          <cell r="C156" t="str">
            <v>DE.1.0.7.0</v>
          </cell>
          <cell r="D156" t="str">
            <v>204:493</v>
          </cell>
          <cell r="E156">
            <v>42590.019131944442</v>
          </cell>
          <cell r="F156">
            <v>42590.020127314812</v>
          </cell>
          <cell r="G156">
            <v>1</v>
          </cell>
          <cell r="H156" t="str">
            <v>204:233282</v>
          </cell>
          <cell r="I156">
            <v>42590.046284722222</v>
          </cell>
          <cell r="J156">
            <v>0</v>
          </cell>
          <cell r="K156" t="str">
            <v>4017/4018</v>
          </cell>
          <cell r="L156" t="str">
            <v>CHANDLER</v>
          </cell>
          <cell r="M156">
            <v>2.6157407410209998E-2</v>
          </cell>
          <cell r="N156">
            <v>37.666666670702398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https://search-rtdc-monitor-bjffxe2xuh6vdkpspy63sjmuny.us-east-1.es.amazonaws.com/_plugin/kibana/#/discover/Steve-Slow-Train-Analysis-(2080s-and-2083s)?_g=(refreshInterval:(display:Off,section:0,value:0),time:(from:'2016-08-07 23:27:33-0600',mode:absolute,to:'2016-08-08 02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56" t="str">
            <v>N</v>
          </cell>
          <cell r="X156">
            <v>1</v>
          </cell>
          <cell r="Y156">
            <v>4.9299999999999997E-2</v>
          </cell>
          <cell r="Z156">
            <v>23.328199999999999</v>
          </cell>
          <cell r="AA156">
            <v>23.2789</v>
          </cell>
          <cell r="AB156" t="e">
            <v>#N/A</v>
          </cell>
          <cell r="AC156" t="e">
            <v>#N/A</v>
          </cell>
          <cell r="AD156" t="str">
            <v>0243-07</v>
          </cell>
          <cell r="AE156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157">
          <cell r="A157" t="str">
            <v>244-07</v>
          </cell>
          <cell r="B157">
            <v>4017</v>
          </cell>
          <cell r="C157" t="str">
            <v>DE.1.0.7.0</v>
          </cell>
          <cell r="D157" t="str">
            <v>204:232963</v>
          </cell>
          <cell r="E157">
            <v>42590.058553240742</v>
          </cell>
          <cell r="F157">
            <v>42590.059282407405</v>
          </cell>
          <cell r="G157">
            <v>1</v>
          </cell>
          <cell r="H157" t="str">
            <v>204:172</v>
          </cell>
          <cell r="I157">
            <v>42590.087893518517</v>
          </cell>
          <cell r="J157">
            <v>0</v>
          </cell>
          <cell r="K157" t="str">
            <v>4017/4018</v>
          </cell>
          <cell r="L157" t="str">
            <v>CHANDLER</v>
          </cell>
          <cell r="M157">
            <v>2.8611111112695653E-2</v>
          </cell>
          <cell r="N157">
            <v>41.20000000228174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03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57" t="str">
            <v>N</v>
          </cell>
          <cell r="X157">
            <v>1</v>
          </cell>
          <cell r="Y157">
            <v>23.296299999999999</v>
          </cell>
          <cell r="Z157">
            <v>1.72E-2</v>
          </cell>
          <cell r="AA157">
            <v>23.2791</v>
          </cell>
          <cell r="AB157" t="e">
            <v>#N/A</v>
          </cell>
          <cell r="AC157" t="e">
            <v>#N/A</v>
          </cell>
          <cell r="AD157" t="str">
            <v>0244-07</v>
          </cell>
          <cell r="AE157" t="str">
            <v>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 &amp; 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</v>
          </cell>
        </row>
        <row r="158">
          <cell r="A158" t="str">
            <v>245-07</v>
          </cell>
          <cell r="B158" t="str">
            <v>-</v>
          </cell>
          <cell r="C158" t="str">
            <v>DE.1.0.7.0</v>
          </cell>
          <cell r="D158" t="str">
            <v>204:232963</v>
          </cell>
          <cell r="E158">
            <v>42590.058553240742</v>
          </cell>
          <cell r="F158">
            <v>42590.059282407405</v>
          </cell>
          <cell r="G158">
            <v>1</v>
          </cell>
          <cell r="H158" t="str">
            <v>204:172</v>
          </cell>
          <cell r="I158">
            <v>42590.059293981481</v>
          </cell>
          <cell r="J158">
            <v>0</v>
          </cell>
          <cell r="K158" t="str">
            <v>-</v>
          </cell>
          <cell r="L158" t="str">
            <v>-</v>
          </cell>
          <cell r="M158">
            <v>1.1574076779652387E-5</v>
          </cell>
          <cell r="P158">
            <v>1</v>
          </cell>
          <cell r="R158" t="str">
            <v>Did not initialize</v>
          </cell>
          <cell r="S158">
            <v>0</v>
          </cell>
          <cell r="T158" t="str">
            <v>NorthBound</v>
          </cell>
          <cell r="U158">
            <v>0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https://search-rtdc-monitor-bjffxe2xuh6vdkpspy63sjmuny.us-east-1.es.amazonaws.com/_plugin/kibana/#/discover/Steve-Slow-Train-Analysis-(2080s-and-2083s)?_g=(refreshInterval:(display:Off,section:0,value:0),time:(from:'2016-08-08 00:24:19-0600',mode:absolute,to:'2016-08-08 02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158" t="str">
            <v>Y</v>
          </cell>
          <cell r="X158">
            <v>1</v>
          </cell>
          <cell r="Y158">
            <v>0.01</v>
          </cell>
          <cell r="Z158">
            <v>0.01</v>
          </cell>
          <cell r="AA158">
            <v>0</v>
          </cell>
          <cell r="AB158" t="e">
            <v>#N/A</v>
          </cell>
          <cell r="AC158" t="e">
            <v>#N/A</v>
          </cell>
          <cell r="AD158" t="str">
            <v>0245-07</v>
          </cell>
          <cell r="AE158" t="str">
    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    </cell>
        </row>
        <row r="159">
          <cell r="A159" t="str">
            <v>246-07</v>
          </cell>
          <cell r="B159" t="str">
            <v>-</v>
          </cell>
          <cell r="C159" t="str">
            <v>DE.1.0.7.0</v>
          </cell>
          <cell r="D159" t="str">
            <v>204:232975</v>
          </cell>
          <cell r="E159">
            <v>42589.073969907404</v>
          </cell>
          <cell r="F159">
            <v>42589.074930555558</v>
          </cell>
          <cell r="G159">
            <v>1</v>
          </cell>
          <cell r="H159" t="str">
            <v>204:152</v>
          </cell>
          <cell r="I159">
            <v>42589.108113425929</v>
          </cell>
          <cell r="J159">
            <v>1</v>
          </cell>
          <cell r="K159" t="e">
            <v>#VALUE!</v>
          </cell>
          <cell r="L159" t="e">
            <v>#N/A</v>
          </cell>
          <cell r="M159">
            <v>3.3182870371092577E-2</v>
          </cell>
          <cell r="P159">
            <v>1</v>
          </cell>
          <cell r="R159" t="str">
            <v>Did not initialize</v>
          </cell>
          <cell r="S159">
            <v>0</v>
          </cell>
          <cell r="T159" t="str">
            <v>Southbound</v>
          </cell>
          <cell r="U159">
            <v>0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https://search-rtdc-monitor-bjffxe2xuh6vdkpspy63sjmuny.us-east-1.es.amazonaws.com/_plugin/kibana/#/discover/Steve-Slow-Train-Analysis-(2080s-and-2083s)?_g=(refreshInterval:(display:Off,section:0,value:0),time:(from:'2016-08-07 00:46:31-0600',mode:absolute,to:'2016-08-07 03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159" t="str">
            <v>Y</v>
          </cell>
          <cell r="X159">
            <v>1</v>
          </cell>
          <cell r="Y159">
            <v>0.01</v>
          </cell>
          <cell r="Z159">
            <v>0.01</v>
          </cell>
          <cell r="AA159">
            <v>0</v>
          </cell>
          <cell r="AB159" t="e">
            <v>#N/A</v>
          </cell>
          <cell r="AC159" t="e">
            <v>#N/A</v>
          </cell>
          <cell r="AD159" t="str">
            <v>0246-07</v>
          </cell>
          <cell r="AE159" t="str">
            <v>aws s3 cp s3://rtdc.mdm.uploadarchive/RTDC-/2016-08-07/ "%USERPROFILE%\AppData\Local\Temp\OnboardLogs"\RTDC-\2016-08-07 --recursive &amp; "%USERPROFILE%\Documents\GitHub\mrs-test-scripts\Headless Mode &amp; Sideloading\WalkAndUnGZ.bat" "%USERPROFILE%\AppData\Local\Temp\OnboardLogs"\RTDC-\2016-08-07 &amp; 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</v>
          </cell>
        </row>
        <row r="160">
          <cell r="A160" t="str">
            <v>1800-07</v>
          </cell>
          <cell r="B160">
            <v>4041</v>
          </cell>
          <cell r="C160" t="str">
            <v>DE.1.0.7.0</v>
          </cell>
          <cell r="D160" t="str">
            <v>300:58604</v>
          </cell>
          <cell r="E160">
            <v>42589.235671296294</v>
          </cell>
          <cell r="F160">
            <v>42589.236851851849</v>
          </cell>
          <cell r="G160">
            <v>1</v>
          </cell>
          <cell r="H160" t="str">
            <v>204:661</v>
          </cell>
          <cell r="I160">
            <v>42589.247164351851</v>
          </cell>
          <cell r="J160">
            <v>1</v>
          </cell>
          <cell r="K160" t="str">
            <v>4041/4042</v>
          </cell>
          <cell r="L160" t="str">
            <v>STARKS</v>
          </cell>
          <cell r="M160">
            <v>1.0312500002328306E-2</v>
          </cell>
          <cell r="N160">
            <v>14.850000003352761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0" t="str">
            <v>N</v>
          </cell>
          <cell r="X160">
            <v>1554</v>
          </cell>
          <cell r="Y160">
            <v>5.8604000000000003</v>
          </cell>
          <cell r="Z160">
            <v>6.6100000000000006E-2</v>
          </cell>
          <cell r="AA160">
            <v>5.7943000000000007</v>
          </cell>
          <cell r="AB160" t="e">
            <v>#N/A</v>
          </cell>
          <cell r="AC160" t="e">
            <v>#N/A</v>
          </cell>
          <cell r="AD160" t="str">
            <v>1800-07</v>
          </cell>
          <cell r="AE16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1">
          <cell r="A161" t="str">
            <v>1801-07</v>
          </cell>
          <cell r="B161">
            <v>4042</v>
          </cell>
          <cell r="C161" t="str">
            <v>DE.1.0.7.0</v>
          </cell>
          <cell r="D161" t="str">
            <v>204:964</v>
          </cell>
          <cell r="E161">
            <v>42589.262592592589</v>
          </cell>
          <cell r="F161">
            <v>42589.263287037036</v>
          </cell>
          <cell r="G161">
            <v>0</v>
          </cell>
          <cell r="H161" t="str">
            <v>300:58931</v>
          </cell>
          <cell r="I161">
            <v>42589.275613425925</v>
          </cell>
          <cell r="J161">
            <v>0</v>
          </cell>
          <cell r="K161" t="str">
            <v>4041/4042</v>
          </cell>
          <cell r="L161" t="str">
            <v>STARKS</v>
          </cell>
          <cell r="M161">
            <v>1.2326388889050577E-2</v>
          </cell>
          <cell r="N161">
            <v>17.750000000232831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https://search-rtdc-monitor-bjffxe2xuh6vdkpspy63sjmuny.us-east-1.es.amazonaws.com/_plugin/kibana/#/discover/Steve-Slow-Train-Analysis-(2080s-and-2083s)?_g=(refreshInterval:(display:Off,section:0,value:0),time:(from:'2016-08-07 05:18:08-0600',mode:absolute,to:'2016-08-07 07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1" t="str">
            <v>N</v>
          </cell>
          <cell r="X161">
            <v>1</v>
          </cell>
          <cell r="Y161">
            <v>9.64E-2</v>
          </cell>
          <cell r="Z161">
            <v>5.8930999999999996</v>
          </cell>
          <cell r="AA161">
            <v>5.7966999999999995</v>
          </cell>
          <cell r="AB161" t="e">
            <v>#N/A</v>
          </cell>
          <cell r="AC161" t="e">
            <v>#N/A</v>
          </cell>
          <cell r="AD161" t="str">
            <v>1801-07</v>
          </cell>
          <cell r="AE161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2">
          <cell r="A162" t="str">
            <v>1802-07</v>
          </cell>
          <cell r="B162">
            <v>4041</v>
          </cell>
          <cell r="C162" t="str">
            <v>DE.1.0.7.0</v>
          </cell>
          <cell r="D162" t="str">
            <v>300:57352</v>
          </cell>
          <cell r="E162">
            <v>42589.278645833336</v>
          </cell>
          <cell r="F162">
            <v>42589.279502314814</v>
          </cell>
          <cell r="G162">
            <v>1</v>
          </cell>
          <cell r="H162" t="str">
            <v>300:11055</v>
          </cell>
          <cell r="I162">
            <v>42589.286805555559</v>
          </cell>
          <cell r="J162">
            <v>0</v>
          </cell>
          <cell r="K162" t="str">
            <v>4041/4042</v>
          </cell>
          <cell r="L162" t="str">
            <v>STARKS</v>
          </cell>
          <cell r="M162">
            <v>7.3032407453865744E-3</v>
          </cell>
          <cell r="P162">
            <v>10.516666673356667</v>
          </cell>
          <cell r="R162" t="str">
            <v>Onboard in-route failure</v>
          </cell>
          <cell r="S162">
            <v>0</v>
          </cell>
          <cell r="T162" t="str">
            <v>Southbound</v>
          </cell>
          <cell r="U162">
            <v>0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2" t="str">
            <v>Y</v>
          </cell>
          <cell r="X162">
            <v>1</v>
          </cell>
          <cell r="Y162">
            <v>5.7351999999999999</v>
          </cell>
          <cell r="Z162">
            <v>1.1054999999999999</v>
          </cell>
          <cell r="AA162">
            <v>4.6296999999999997</v>
          </cell>
          <cell r="AB162" t="e">
            <v>#N/A</v>
          </cell>
          <cell r="AC162" t="e">
            <v>#N/A</v>
          </cell>
          <cell r="AD162" t="str">
            <v>1802-07</v>
          </cell>
          <cell r="AE162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3">
          <cell r="A163" t="str">
            <v>1803-07</v>
          </cell>
          <cell r="B163">
            <v>4042</v>
          </cell>
          <cell r="C163" t="str">
            <v>DE.1.0.7.0</v>
          </cell>
          <cell r="D163" t="str">
            <v>204:950</v>
          </cell>
          <cell r="E163">
            <v>42589.304490740738</v>
          </cell>
          <cell r="F163">
            <v>42589.30537037037</v>
          </cell>
          <cell r="G163">
            <v>1</v>
          </cell>
          <cell r="H163" t="str">
            <v>300:58929</v>
          </cell>
          <cell r="I163">
            <v>42589.316319444442</v>
          </cell>
          <cell r="J163">
            <v>0</v>
          </cell>
          <cell r="K163" t="str">
            <v>4041/4042</v>
          </cell>
          <cell r="L163" t="str">
            <v>STARKS</v>
          </cell>
          <cell r="M163">
            <v>1.0949074072414078E-2</v>
          </cell>
          <cell r="N163">
            <v>15.766666664276272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3" t="str">
            <v>N</v>
          </cell>
          <cell r="X163">
            <v>1</v>
          </cell>
          <cell r="Y163">
            <v>9.5000000000000001E-2</v>
          </cell>
          <cell r="Z163">
            <v>5.8929</v>
          </cell>
          <cell r="AA163">
            <v>5.7979000000000003</v>
          </cell>
          <cell r="AB163" t="e">
            <v>#N/A</v>
          </cell>
          <cell r="AC163" t="e">
            <v>#N/A</v>
          </cell>
          <cell r="AD163" t="str">
            <v>1803-07</v>
          </cell>
          <cell r="AE163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4">
          <cell r="A164" t="str">
            <v>1804-07</v>
          </cell>
          <cell r="B164">
            <v>4041</v>
          </cell>
          <cell r="C164" t="str">
            <v>DE.1.0.7.0</v>
          </cell>
          <cell r="D164" t="str">
            <v>204:950</v>
          </cell>
          <cell r="E164">
            <v>42589.304490740738</v>
          </cell>
          <cell r="F164">
            <v>42589.30537037037</v>
          </cell>
          <cell r="G164">
            <v>1</v>
          </cell>
          <cell r="H164" t="str">
            <v>300:58929</v>
          </cell>
          <cell r="I164">
            <v>42589.305486111109</v>
          </cell>
          <cell r="J164">
            <v>0</v>
          </cell>
          <cell r="K164" t="str">
            <v>4041/4042</v>
          </cell>
          <cell r="L164" t="str">
            <v>-</v>
          </cell>
          <cell r="M164">
            <v>1.1574073869269341E-4</v>
          </cell>
          <cell r="P164">
            <v>0.16666666371747851</v>
          </cell>
          <cell r="R164" t="str">
            <v>Did not initialize</v>
          </cell>
          <cell r="S164">
            <v>0</v>
          </cell>
          <cell r="T164" t="str">
            <v>Southbound</v>
          </cell>
          <cell r="U164">
            <v>0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https://search-rtdc-monitor-bjffxe2xuh6vdkpspy63sjmuny.us-east-1.es.amazonaws.com/_plugin/kibana/#/discover/Steve-Slow-Train-Analysis-(2080s-and-2083s)?_g=(refreshInterval:(display:Off,section:0,value:0),time:(from:'2016-08-07 06:18:28-0600',mode:absolute,to:'2016-08-07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4" t="str">
            <v>Y</v>
          </cell>
          <cell r="X164">
            <v>1</v>
          </cell>
          <cell r="Y164">
            <v>9.5000000000000001E-2</v>
          </cell>
          <cell r="Z164">
            <v>9.5000000000000001E-2</v>
          </cell>
          <cell r="AA164">
            <v>0</v>
          </cell>
          <cell r="AB164" t="e">
            <v>#N/A</v>
          </cell>
          <cell r="AC164" t="e">
            <v>#N/A</v>
          </cell>
          <cell r="AD164" t="str">
            <v>1804-07</v>
          </cell>
          <cell r="AE164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5">
          <cell r="A165" t="str">
            <v>1805-07</v>
          </cell>
          <cell r="B165">
            <v>4042</v>
          </cell>
          <cell r="C165" t="str">
            <v>DE.1.0.7.0</v>
          </cell>
          <cell r="D165" t="str">
            <v>204:944</v>
          </cell>
          <cell r="E165">
            <v>42589.344965277778</v>
          </cell>
          <cell r="F165">
            <v>42589.346076388887</v>
          </cell>
          <cell r="G165">
            <v>1</v>
          </cell>
          <cell r="H165" t="str">
            <v>300:58926</v>
          </cell>
          <cell r="I165">
            <v>42589.357812499999</v>
          </cell>
          <cell r="J165">
            <v>0</v>
          </cell>
          <cell r="K165" t="str">
            <v>4041/4042</v>
          </cell>
          <cell r="L165" t="str">
            <v>STARKS</v>
          </cell>
          <cell r="M165">
            <v>1.17361111115315E-2</v>
          </cell>
          <cell r="N165">
            <v>16.90000000060536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https://search-rtdc-monitor-bjffxe2xuh6vdkpspy63sjmuny.us-east-1.es.amazonaws.com/_plugin/kibana/#/discover/Steve-Slow-Train-Analysis-(2080s-and-2083s)?_g=(refreshInterval:(display:Off,section:0,value:0),time:(from:'2016-08-07 07:16:45-0600',mode:absolute,to:'2016-08-07 09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5" t="str">
            <v>N</v>
          </cell>
          <cell r="X165">
            <v>1</v>
          </cell>
          <cell r="Y165">
            <v>9.4399999999999998E-2</v>
          </cell>
          <cell r="Z165">
            <v>5.8925999999999998</v>
          </cell>
          <cell r="AA165">
            <v>5.7981999999999996</v>
          </cell>
          <cell r="AB165" t="e">
            <v>#N/A</v>
          </cell>
          <cell r="AC165" t="e">
            <v>#N/A</v>
          </cell>
          <cell r="AD165" t="str">
            <v>1805-07</v>
          </cell>
          <cell r="AE165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6">
          <cell r="A166" t="str">
            <v>1806-07</v>
          </cell>
          <cell r="B166">
            <v>4041</v>
          </cell>
          <cell r="C166" t="str">
            <v>DE.1.0.7.0</v>
          </cell>
          <cell r="D166" t="str">
            <v>300:58615</v>
          </cell>
          <cell r="E166">
            <v>42589.359791666669</v>
          </cell>
          <cell r="F166">
            <v>42589.360995370371</v>
          </cell>
          <cell r="G166">
            <v>1</v>
          </cell>
          <cell r="H166" t="str">
            <v>204:722</v>
          </cell>
          <cell r="I166">
            <v>42589.372291666667</v>
          </cell>
          <cell r="J166">
            <v>1</v>
          </cell>
          <cell r="K166" t="str">
            <v>4041/4042</v>
          </cell>
          <cell r="L166" t="str">
            <v>STARKS</v>
          </cell>
          <cell r="M166">
            <v>1.1296296295768116E-2</v>
          </cell>
          <cell r="N166">
            <v>16.266666665906087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6" t="str">
            <v>N</v>
          </cell>
          <cell r="X166">
            <v>1</v>
          </cell>
          <cell r="Y166">
            <v>5.8615000000000004</v>
          </cell>
          <cell r="Z166">
            <v>7.22E-2</v>
          </cell>
          <cell r="AA166">
            <v>5.7893000000000008</v>
          </cell>
          <cell r="AB166" t="e">
            <v>#N/A</v>
          </cell>
          <cell r="AC166" t="e">
            <v>#N/A</v>
          </cell>
          <cell r="AD166" t="str">
            <v>1806-07</v>
          </cell>
          <cell r="AE166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7">
          <cell r="A167" t="str">
            <v>1807-07</v>
          </cell>
          <cell r="B167">
            <v>4042</v>
          </cell>
          <cell r="C167" t="str">
            <v>DE.1.0.7.0</v>
          </cell>
          <cell r="D167" t="str">
            <v>204:1014</v>
          </cell>
          <cell r="E167">
            <v>42589.385706018518</v>
          </cell>
          <cell r="F167">
            <v>42589.38652777778</v>
          </cell>
          <cell r="G167">
            <v>1</v>
          </cell>
          <cell r="H167" t="str">
            <v>300:58922</v>
          </cell>
          <cell r="I167">
            <v>42589.399618055555</v>
          </cell>
          <cell r="J167">
            <v>0</v>
          </cell>
          <cell r="K167" t="str">
            <v>4041/4042</v>
          </cell>
          <cell r="L167" t="str">
            <v>STARKS</v>
          </cell>
          <cell r="M167">
            <v>1.3090277774608694E-2</v>
          </cell>
          <cell r="N167">
            <v>18.849999995436519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https://search-rtdc-monitor-bjffxe2xuh6vdkpspy63sjmuny.us-east-1.es.amazonaws.com/_plugin/kibana/#/discover/Steve-Slow-Train-Analysis-(2080s-and-2083s)?_g=(refreshInterval:(display:Off,section:0,value:0),time:(from:'2016-08-07 08:15:25-0600',mode:absolute,to:'2016-08-07 10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7" t="str">
            <v>N</v>
          </cell>
          <cell r="X167">
            <v>1</v>
          </cell>
          <cell r="Y167">
            <v>0.1014</v>
          </cell>
          <cell r="Z167">
            <v>5.8921999999999999</v>
          </cell>
          <cell r="AA167">
            <v>5.7907999999999999</v>
          </cell>
          <cell r="AB167" t="e">
            <v>#N/A</v>
          </cell>
          <cell r="AC167" t="e">
            <v>#N/A</v>
          </cell>
          <cell r="AD167" t="str">
            <v>1807-07</v>
          </cell>
          <cell r="AE167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68">
          <cell r="A168" t="str">
            <v>1808-07</v>
          </cell>
          <cell r="B168">
            <v>4041</v>
          </cell>
          <cell r="C168" t="str">
            <v>DE.1.0.7.0</v>
          </cell>
          <cell r="D168" t="str">
            <v>300:58611</v>
          </cell>
          <cell r="E168">
            <v>42589.400509259256</v>
          </cell>
          <cell r="F168">
            <v>42589.401643518519</v>
          </cell>
          <cell r="G168">
            <v>1</v>
          </cell>
          <cell r="H168" t="str">
            <v>204:664</v>
          </cell>
          <cell r="I168">
            <v>42589.414652777778</v>
          </cell>
          <cell r="J168">
            <v>2</v>
          </cell>
          <cell r="K168" t="str">
            <v>4041/4042</v>
          </cell>
          <cell r="L168" t="str">
            <v>STARKS</v>
          </cell>
          <cell r="M168">
            <v>1.3009259258979E-2</v>
          </cell>
          <cell r="N168">
            <v>18.73333333292976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8" t="str">
            <v>N</v>
          </cell>
          <cell r="X168">
            <v>1</v>
          </cell>
          <cell r="Y168">
            <v>5.8611000000000004</v>
          </cell>
          <cell r="Z168">
            <v>6.6400000000000001E-2</v>
          </cell>
          <cell r="AA168">
            <v>5.7947000000000006</v>
          </cell>
          <cell r="AB168" t="e">
            <v>#N/A</v>
          </cell>
          <cell r="AC168" t="e">
            <v>#N/A</v>
          </cell>
          <cell r="AD168" t="str">
            <v>1808-07</v>
          </cell>
          <cell r="AE168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69">
          <cell r="A169" t="str">
            <v>1809-07</v>
          </cell>
          <cell r="B169">
            <v>4042</v>
          </cell>
          <cell r="C169" t="str">
            <v>DE.1.0.7.0</v>
          </cell>
          <cell r="D169" t="str">
            <v>204:971</v>
          </cell>
          <cell r="E169">
            <v>42589.43041666667</v>
          </cell>
          <cell r="F169">
            <v>42589.431168981479</v>
          </cell>
          <cell r="G169">
            <v>1</v>
          </cell>
          <cell r="H169" t="str">
            <v>300:58916</v>
          </cell>
          <cell r="I169">
            <v>42589.442511574074</v>
          </cell>
          <cell r="J169">
            <v>2</v>
          </cell>
          <cell r="K169" t="str">
            <v>4041/4042</v>
          </cell>
          <cell r="L169" t="str">
            <v>STARKS</v>
          </cell>
          <cell r="M169">
            <v>1.1342592595610768E-2</v>
          </cell>
          <cell r="N169">
            <v>16.333333337679505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9" t="str">
            <v>N</v>
          </cell>
          <cell r="X169">
            <v>1</v>
          </cell>
          <cell r="Y169">
            <v>9.7100000000000006E-2</v>
          </cell>
          <cell r="Z169">
            <v>5.8916000000000004</v>
          </cell>
          <cell r="AA169">
            <v>5.7945000000000002</v>
          </cell>
          <cell r="AB169" t="e">
            <v>#N/A</v>
          </cell>
          <cell r="AC169" t="e">
            <v>#N/A</v>
          </cell>
          <cell r="AD169" t="str">
            <v>1809-07</v>
          </cell>
          <cell r="AE169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0">
          <cell r="A170" t="str">
            <v>1810-07</v>
          </cell>
          <cell r="B170">
            <v>4041</v>
          </cell>
          <cell r="C170" t="str">
            <v>DE.1.0.7.0</v>
          </cell>
          <cell r="D170" t="str">
            <v>300:58604</v>
          </cell>
          <cell r="E170">
            <v>42589.443449074075</v>
          </cell>
          <cell r="F170">
            <v>42589.444247685184</v>
          </cell>
          <cell r="G170">
            <v>1</v>
          </cell>
          <cell r="H170" t="str">
            <v>204:755</v>
          </cell>
          <cell r="I170">
            <v>42589.455891203703</v>
          </cell>
          <cell r="J170">
            <v>1</v>
          </cell>
          <cell r="K170" t="str">
            <v>4041/4042</v>
          </cell>
          <cell r="L170" t="str">
            <v>STARKS</v>
          </cell>
          <cell r="M170">
            <v>1.1643518519122154E-2</v>
          </cell>
          <cell r="N170">
            <v>16.766666667535901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0" t="str">
            <v>N</v>
          </cell>
          <cell r="X170">
            <v>1</v>
          </cell>
          <cell r="Y170">
            <v>5.8604000000000003</v>
          </cell>
          <cell r="Z170">
            <v>7.5499999999999998E-2</v>
          </cell>
          <cell r="AA170">
            <v>5.7849000000000004</v>
          </cell>
          <cell r="AB170" t="e">
            <v>#N/A</v>
          </cell>
          <cell r="AC170" t="e">
            <v>#N/A</v>
          </cell>
          <cell r="AD170" t="str">
            <v>1810-07</v>
          </cell>
          <cell r="AE17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1">
          <cell r="A171" t="str">
            <v>1811-07</v>
          </cell>
          <cell r="B171">
            <v>4042</v>
          </cell>
          <cell r="C171" t="str">
            <v>DE.1.0.7.0</v>
          </cell>
          <cell r="D171" t="str">
            <v>204:1034</v>
          </cell>
          <cell r="E171">
            <v>42589.469699074078</v>
          </cell>
          <cell r="F171">
            <v>42589.470914351848</v>
          </cell>
          <cell r="G171">
            <v>1</v>
          </cell>
          <cell r="H171" t="str">
            <v>300:58926</v>
          </cell>
          <cell r="I171">
            <v>42589.483668981484</v>
          </cell>
          <cell r="J171">
            <v>1</v>
          </cell>
          <cell r="K171" t="str">
            <v>4041/4042</v>
          </cell>
          <cell r="L171" t="str">
            <v>STARKS</v>
          </cell>
          <cell r="M171">
            <v>1.2754629635310266E-2</v>
          </cell>
          <cell r="N171">
            <v>18.366666674846783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1" t="str">
            <v>N</v>
          </cell>
          <cell r="X171">
            <v>1</v>
          </cell>
          <cell r="Y171">
            <v>0.10340000000000001</v>
          </cell>
          <cell r="Z171">
            <v>5.8925999999999998</v>
          </cell>
          <cell r="AA171">
            <v>5.7892000000000001</v>
          </cell>
          <cell r="AB171" t="e">
            <v>#N/A</v>
          </cell>
          <cell r="AC171" t="e">
            <v>#N/A</v>
          </cell>
          <cell r="AD171" t="str">
            <v>1811-07</v>
          </cell>
          <cell r="AE171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2">
          <cell r="A172" t="str">
            <v>1812-07</v>
          </cell>
          <cell r="B172">
            <v>4041</v>
          </cell>
          <cell r="C172" t="str">
            <v>DE.1.0.7.0</v>
          </cell>
          <cell r="D172" t="str">
            <v>300:58598</v>
          </cell>
          <cell r="E172">
            <v>42589.4844212963</v>
          </cell>
          <cell r="F172">
            <v>42589.48537037037</v>
          </cell>
          <cell r="G172">
            <v>1</v>
          </cell>
          <cell r="H172" t="str">
            <v>204:869</v>
          </cell>
          <cell r="I172">
            <v>42589.497881944444</v>
          </cell>
          <cell r="J172">
            <v>0</v>
          </cell>
          <cell r="K172" t="str">
            <v>4041/4042</v>
          </cell>
          <cell r="L172" t="str">
            <v>STARKS</v>
          </cell>
          <cell r="M172">
            <v>1.2511574073869269E-2</v>
          </cell>
          <cell r="N172">
            <v>18.016666666371748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https://search-rtdc-monitor-bjffxe2xuh6vdkpspy63sjmuny.us-east-1.es.amazonaws.com/_plugin/kibana/#/discover/Steve-Slow-Train-Analysis-(2080s-and-2083s)?_g=(refreshInterval:(display:Off,section:0,value:0),time:(from:'2016-08-07 10:37:34-0600',mode:absolute,to:'2016-08-07 12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2" t="str">
            <v>N</v>
          </cell>
          <cell r="X172">
            <v>1</v>
          </cell>
          <cell r="Y172">
            <v>5.8597999999999999</v>
          </cell>
          <cell r="Z172">
            <v>8.6900000000000005E-2</v>
          </cell>
          <cell r="AA172">
            <v>5.7728999999999999</v>
          </cell>
          <cell r="AB172" t="e">
            <v>#N/A</v>
          </cell>
          <cell r="AC172" t="e">
            <v>#N/A</v>
          </cell>
          <cell r="AD172" t="str">
            <v>1812-07</v>
          </cell>
          <cell r="AE172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3">
          <cell r="A173" t="str">
            <v>1813-07</v>
          </cell>
          <cell r="B173">
            <v>4042</v>
          </cell>
          <cell r="C173" t="str">
            <v>DE.1.0.7.0</v>
          </cell>
          <cell r="D173" t="str">
            <v>204:1168</v>
          </cell>
          <cell r="E173">
            <v>42589.511481481481</v>
          </cell>
          <cell r="F173">
            <v>42589.512372685182</v>
          </cell>
          <cell r="G173">
            <v>1</v>
          </cell>
          <cell r="H173" t="str">
            <v>300:58935</v>
          </cell>
          <cell r="I173">
            <v>42589.525810185187</v>
          </cell>
          <cell r="J173">
            <v>1</v>
          </cell>
          <cell r="K173" t="str">
            <v>4041/4042</v>
          </cell>
          <cell r="L173" t="str">
            <v>STARKS</v>
          </cell>
          <cell r="M173">
            <v>1.3437500005238689E-2</v>
          </cell>
          <cell r="N173">
            <v>19.350000007543713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3" t="str">
            <v>N</v>
          </cell>
          <cell r="X173">
            <v>1</v>
          </cell>
          <cell r="Y173">
            <v>0.1168</v>
          </cell>
          <cell r="Z173">
            <v>5.8935000000000004</v>
          </cell>
          <cell r="AA173">
            <v>5.7767000000000008</v>
          </cell>
          <cell r="AB173" t="e">
            <v>#N/A</v>
          </cell>
          <cell r="AC173" t="e">
            <v>#N/A</v>
          </cell>
          <cell r="AD173" t="str">
            <v>1813-07</v>
          </cell>
          <cell r="AE173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4">
          <cell r="A174" t="str">
            <v>1814-07</v>
          </cell>
          <cell r="B174">
            <v>4041</v>
          </cell>
          <cell r="C174" t="str">
            <v>DE.1.0.7.0</v>
          </cell>
          <cell r="D174" t="str">
            <v>300:58606</v>
          </cell>
          <cell r="E174">
            <v>42589.526898148149</v>
          </cell>
          <cell r="F174">
            <v>42589.527638888889</v>
          </cell>
          <cell r="G174">
            <v>1</v>
          </cell>
          <cell r="H174" t="str">
            <v>204:675</v>
          </cell>
          <cell r="I174">
            <v>42589.539293981485</v>
          </cell>
          <cell r="J174">
            <v>1</v>
          </cell>
          <cell r="K174" t="str">
            <v>4041/4042</v>
          </cell>
          <cell r="L174" t="str">
            <v>STARKS</v>
          </cell>
          <cell r="M174">
            <v>1.1655092595901806E-2</v>
          </cell>
          <cell r="N174">
            <v>16.783333338098601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4" t="str">
            <v>N</v>
          </cell>
          <cell r="X174">
            <v>1</v>
          </cell>
          <cell r="Y174">
            <v>5.8605999999999998</v>
          </cell>
          <cell r="Z174">
            <v>6.7500000000000004E-2</v>
          </cell>
          <cell r="AA174">
            <v>5.7930999999999999</v>
          </cell>
          <cell r="AB174" t="e">
            <v>#N/A</v>
          </cell>
          <cell r="AC174" t="e">
            <v>#N/A</v>
          </cell>
          <cell r="AD174" t="str">
            <v>1814-07</v>
          </cell>
          <cell r="AE174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5">
          <cell r="A175" t="str">
            <v>1815-07</v>
          </cell>
          <cell r="B175">
            <v>4042</v>
          </cell>
          <cell r="C175" t="str">
            <v>DE.1.0.7.0</v>
          </cell>
          <cell r="D175" t="str">
            <v>204:960</v>
          </cell>
          <cell r="E175">
            <v>42589.552291666667</v>
          </cell>
          <cell r="F175">
            <v>42589.553576388891</v>
          </cell>
          <cell r="G175">
            <v>1</v>
          </cell>
          <cell r="H175" t="str">
            <v>300:58922</v>
          </cell>
          <cell r="I175">
            <v>42589.566874999997</v>
          </cell>
          <cell r="J175">
            <v>0</v>
          </cell>
          <cell r="K175" t="str">
            <v>4041/4042</v>
          </cell>
          <cell r="L175" t="str">
            <v>STARKS</v>
          </cell>
          <cell r="M175">
            <v>1.3298611105710734E-2</v>
          </cell>
          <cell r="N175">
            <v>19.149999992223457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https://search-rtdc-monitor-bjffxe2xuh6vdkpspy63sjmuny.us-east-1.es.amazonaws.com/_plugin/kibana/#/discover/Steve-Slow-Train-Analysis-(2080s-and-2083s)?_g=(refreshInterval:(display:Off,section:0,value:0),time:(from:'2016-08-07 12:15:18-0600',mode:absolute,to:'2016-08-07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5" t="str">
            <v>N</v>
          </cell>
          <cell r="X175">
            <v>1</v>
          </cell>
          <cell r="Y175">
            <v>9.6000000000000002E-2</v>
          </cell>
          <cell r="Z175">
            <v>5.8921999999999999</v>
          </cell>
          <cell r="AA175">
            <v>5.7961999999999998</v>
          </cell>
          <cell r="AB175" t="e">
            <v>#N/A</v>
          </cell>
          <cell r="AC175" t="e">
            <v>#N/A</v>
          </cell>
          <cell r="AD175" t="str">
            <v>1815-07</v>
          </cell>
          <cell r="AE175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6">
          <cell r="A176" t="str">
            <v>1816-07</v>
          </cell>
          <cell r="B176">
            <v>4041</v>
          </cell>
          <cell r="C176" t="str">
            <v>DE.1.0.7.0</v>
          </cell>
          <cell r="D176" t="str">
            <v>300:58609</v>
          </cell>
          <cell r="E176">
            <v>42589.567789351851</v>
          </cell>
          <cell r="F176">
            <v>42589.568518518521</v>
          </cell>
          <cell r="G176">
            <v>1</v>
          </cell>
          <cell r="H176" t="str">
            <v>204:650</v>
          </cell>
          <cell r="I176">
            <v>42589.580752314818</v>
          </cell>
          <cell r="J176">
            <v>0</v>
          </cell>
          <cell r="K176" t="str">
            <v>4041/4042</v>
          </cell>
          <cell r="L176" t="str">
            <v>STARKS</v>
          </cell>
          <cell r="M176">
            <v>1.2233796296641231E-2</v>
          </cell>
          <cell r="N176">
            <v>17.616666667163372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https://search-rtdc-monitor-bjffxe2xuh6vdkpspy63sjmuny.us-east-1.es.amazonaws.com/_plugin/kibana/#/discover/Steve-Slow-Train-Analysis-(2080s-and-2083s)?_g=(refreshInterval:(display:Off,section:0,value:0),time:(from:'2016-08-07 12:37:37-0600',mode:absolute,to:'2016-08-07 14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6" t="str">
            <v>N</v>
          </cell>
          <cell r="X176">
            <v>1</v>
          </cell>
          <cell r="Y176">
            <v>5.8609</v>
          </cell>
          <cell r="Z176">
            <v>6.5000000000000002E-2</v>
          </cell>
          <cell r="AA176">
            <v>5.7958999999999996</v>
          </cell>
          <cell r="AB176" t="e">
            <v>#N/A</v>
          </cell>
          <cell r="AC176" t="e">
            <v>#N/A</v>
          </cell>
          <cell r="AD176" t="str">
            <v>1816-07</v>
          </cell>
          <cell r="AE176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7">
          <cell r="A177" t="str">
            <v>1817-07</v>
          </cell>
          <cell r="B177">
            <v>4042</v>
          </cell>
          <cell r="C177" t="str">
            <v>DE.1.0.7.0</v>
          </cell>
          <cell r="D177" t="str">
            <v>204:934</v>
          </cell>
          <cell r="E177">
            <v>42589.586956018517</v>
          </cell>
          <cell r="F177">
            <v>42589.587881944448</v>
          </cell>
          <cell r="G177">
            <v>1</v>
          </cell>
          <cell r="H177" t="str">
            <v>300:58861</v>
          </cell>
          <cell r="I177">
            <v>42589.607858796298</v>
          </cell>
          <cell r="J177">
            <v>1</v>
          </cell>
          <cell r="K177" t="str">
            <v>4041/4042</v>
          </cell>
          <cell r="L177" t="str">
            <v>STAMBAUGH</v>
          </cell>
          <cell r="M177">
            <v>1.9976851850515231E-2</v>
          </cell>
          <cell r="N177">
            <v>28.766666664741933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7" t="str">
            <v>N</v>
          </cell>
          <cell r="X177">
            <v>1</v>
          </cell>
          <cell r="Y177">
            <v>9.3399999999999997E-2</v>
          </cell>
          <cell r="Z177">
            <v>5.8860999999999999</v>
          </cell>
          <cell r="AA177">
            <v>5.7927</v>
          </cell>
          <cell r="AB177" t="e">
            <v>#N/A</v>
          </cell>
          <cell r="AC177" t="e">
            <v>#N/A</v>
          </cell>
          <cell r="AD177" t="str">
            <v>1817-07</v>
          </cell>
          <cell r="AE177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78">
          <cell r="A178" t="str">
            <v>1818-07</v>
          </cell>
          <cell r="B178">
            <v>4041</v>
          </cell>
          <cell r="C178" t="str">
            <v>DE.1.0.7.0</v>
          </cell>
          <cell r="D178" t="str">
            <v>300:58545</v>
          </cell>
          <cell r="E178">
            <v>42589.6093287037</v>
          </cell>
          <cell r="F178">
            <v>42589.610243055555</v>
          </cell>
          <cell r="G178">
            <v>1</v>
          </cell>
          <cell r="H178" t="str">
            <v>204:715</v>
          </cell>
          <cell r="I178">
            <v>42589.62537037037</v>
          </cell>
          <cell r="J178">
            <v>1</v>
          </cell>
          <cell r="K178" t="str">
            <v>4041/4042</v>
          </cell>
          <cell r="L178" t="str">
            <v>STAMBAUGH</v>
          </cell>
          <cell r="M178">
            <v>1.5127314814890269E-2</v>
          </cell>
          <cell r="N178">
            <v>21.783333333441988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8" t="str">
            <v>N</v>
          </cell>
          <cell r="X178">
            <v>1</v>
          </cell>
          <cell r="Y178">
            <v>5.8544999999999998</v>
          </cell>
          <cell r="Z178">
            <v>7.1499999999999994E-2</v>
          </cell>
          <cell r="AA178">
            <v>5.7829999999999995</v>
          </cell>
          <cell r="AB178" t="e">
            <v>#N/A</v>
          </cell>
          <cell r="AC178" t="e">
            <v>#N/A</v>
          </cell>
          <cell r="AD178" t="str">
            <v>1818-07</v>
          </cell>
          <cell r="AE178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79">
          <cell r="A179" t="str">
            <v>1819-07</v>
          </cell>
          <cell r="B179">
            <v>4042</v>
          </cell>
          <cell r="C179" t="str">
            <v>DE.1.0.7.0</v>
          </cell>
          <cell r="D179" t="str">
            <v>204:1016</v>
          </cell>
          <cell r="E179">
            <v>42589.635555555556</v>
          </cell>
          <cell r="F179">
            <v>42589.636643518519</v>
          </cell>
          <cell r="G179">
            <v>1</v>
          </cell>
          <cell r="H179" t="str">
            <v>300:58890</v>
          </cell>
          <cell r="I179">
            <v>42589.649351851855</v>
          </cell>
          <cell r="J179">
            <v>0</v>
          </cell>
          <cell r="K179" t="str">
            <v>4041/4042</v>
          </cell>
          <cell r="L179" t="str">
            <v>STAMBAUGH</v>
          </cell>
          <cell r="M179">
            <v>1.2708333335467614E-2</v>
          </cell>
          <cell r="N179">
            <v>18.300000003073364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https://search-rtdc-monitor-bjffxe2xuh6vdkpspy63sjmuny.us-east-1.es.amazonaws.com/_plugin/kibana/#/discover/Steve-Slow-Train-Analysis-(2080s-and-2083s)?_g=(refreshInterval:(display:Off,section:0,value:0),time:(from:'2016-08-07 14:15:12-0600',mode:absolute,to:'2016-08-07 16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9" t="str">
            <v>N</v>
          </cell>
          <cell r="X179">
            <v>1</v>
          </cell>
          <cell r="Y179">
            <v>0.1016</v>
          </cell>
          <cell r="Z179">
            <v>5.8890000000000002</v>
          </cell>
          <cell r="AA179">
            <v>5.7873999999999999</v>
          </cell>
          <cell r="AB179" t="e">
            <v>#N/A</v>
          </cell>
          <cell r="AC179" t="e">
            <v>#N/A</v>
          </cell>
          <cell r="AD179" t="str">
            <v>1819-07</v>
          </cell>
          <cell r="AE179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180">
          <cell r="A180" t="str">
            <v>1820-07</v>
          </cell>
          <cell r="B180">
            <v>4041</v>
          </cell>
          <cell r="C180" t="str">
            <v>DE.1.0.7.0</v>
          </cell>
          <cell r="D180" t="str">
            <v>300:58566</v>
          </cell>
          <cell r="E180">
            <v>42589.650891203702</v>
          </cell>
          <cell r="F180">
            <v>42589.651678240742</v>
          </cell>
          <cell r="G180">
            <v>1</v>
          </cell>
          <cell r="H180" t="str">
            <v>204:129</v>
          </cell>
          <cell r="I180">
            <v>42589.66511574074</v>
          </cell>
          <cell r="J180">
            <v>1</v>
          </cell>
          <cell r="K180" t="str">
            <v>4041/4042</v>
          </cell>
          <cell r="L180" t="str">
            <v>STAMBAUGH</v>
          </cell>
          <cell r="M180">
            <v>1.3437499997962732E-2</v>
          </cell>
          <cell r="N180">
            <v>19.349999997066334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0" t="str">
            <v>N</v>
          </cell>
          <cell r="X180">
            <v>1</v>
          </cell>
          <cell r="Y180">
            <v>5.8566000000000003</v>
          </cell>
          <cell r="Z180">
            <v>1.29E-2</v>
          </cell>
          <cell r="AA180">
            <v>5.8437000000000001</v>
          </cell>
          <cell r="AB180" t="e">
            <v>#N/A</v>
          </cell>
          <cell r="AC180" t="e">
            <v>#N/A</v>
          </cell>
          <cell r="AD180" t="str">
            <v>1820-07</v>
          </cell>
          <cell r="AE180" t="str">
    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    </cell>
        </row>
        <row r="181">
          <cell r="A181" t="str">
            <v>1821-07</v>
          </cell>
          <cell r="B181">
            <v>4027</v>
          </cell>
          <cell r="C181" t="str">
            <v>DE.1.0.7.0</v>
          </cell>
          <cell r="D181" t="str">
            <v>204:934</v>
          </cell>
          <cell r="E181">
            <v>42589.680127314816</v>
          </cell>
          <cell r="F181">
            <v>42589.681516203702</v>
          </cell>
          <cell r="G181">
            <v>2</v>
          </cell>
          <cell r="H181" t="str">
            <v>300:58886</v>
          </cell>
          <cell r="I181">
            <v>42589.691840277781</v>
          </cell>
          <cell r="J181">
            <v>0</v>
          </cell>
          <cell r="K181" t="str">
            <v>4027/4028</v>
          </cell>
          <cell r="L181" t="str">
            <v>STAMBAUGH</v>
          </cell>
          <cell r="M181">
            <v>1.0324074079107959E-2</v>
          </cell>
          <cell r="N181">
            <v>14.866666673915461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https://search-rtdc-monitor-bjffxe2xuh6vdkpspy63sjmuny.us-east-1.es.amazonaws.com/_plugin/kibana/#/discover/Steve-Slow-Train-Analysis-(2080s-and-2083s)?_g=(refreshInterval:(display:Off,section:0,value:0),time:(from:'2016-08-07 15:19:23-0600',mode:absolute,to:'2016-08-07 17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1" t="str">
            <v>N</v>
          </cell>
          <cell r="X181">
            <v>1</v>
          </cell>
          <cell r="Y181">
            <v>9.3399999999999997E-2</v>
          </cell>
          <cell r="Z181">
            <v>5.8886000000000003</v>
          </cell>
          <cell r="AA181">
            <v>5.7952000000000004</v>
          </cell>
          <cell r="AB181" t="e">
            <v>#N/A</v>
          </cell>
          <cell r="AC181" t="e">
            <v>#N/A</v>
          </cell>
          <cell r="AD181" t="str">
            <v>1821-07</v>
          </cell>
          <cell r="AE181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2">
          <cell r="A182" t="str">
            <v>1822-07</v>
          </cell>
          <cell r="B182">
            <v>4028</v>
          </cell>
          <cell r="C182" t="str">
            <v>DE.1.0.7.0</v>
          </cell>
          <cell r="D182" t="str">
            <v>300:58575</v>
          </cell>
          <cell r="E182">
            <v>42589.692974537036</v>
          </cell>
          <cell r="F182">
            <v>42589.693831018521</v>
          </cell>
          <cell r="G182">
            <v>1</v>
          </cell>
          <cell r="H182" t="str">
            <v>204:675</v>
          </cell>
          <cell r="I182">
            <v>42589.707627314812</v>
          </cell>
          <cell r="J182">
            <v>1</v>
          </cell>
          <cell r="K182" t="str">
            <v>4027/4028</v>
          </cell>
          <cell r="L182" t="str">
            <v>STAMBAUGH</v>
          </cell>
          <cell r="M182">
            <v>1.3796296290820464E-2</v>
          </cell>
          <cell r="N182">
            <v>19.866666658781469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2" t="str">
            <v>N</v>
          </cell>
          <cell r="X182">
            <v>1</v>
          </cell>
          <cell r="Y182">
            <v>5.8574999999999999</v>
          </cell>
          <cell r="Z182">
            <v>6.7500000000000004E-2</v>
          </cell>
          <cell r="AA182">
            <v>5.79</v>
          </cell>
          <cell r="AB182" t="e">
            <v>#N/A</v>
          </cell>
          <cell r="AC182" t="e">
            <v>#N/A</v>
          </cell>
          <cell r="AD182" t="str">
            <v>1822-07</v>
          </cell>
          <cell r="AE182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3">
          <cell r="A183" t="str">
            <v>1823-07</v>
          </cell>
          <cell r="B183">
            <v>4027</v>
          </cell>
          <cell r="C183" t="str">
            <v>DE.1.0.7.0</v>
          </cell>
          <cell r="D183" t="str">
            <v>204:971</v>
          </cell>
          <cell r="E183">
            <v>42589.717858796299</v>
          </cell>
          <cell r="F183">
            <v>42589.718888888892</v>
          </cell>
          <cell r="G183">
            <v>1</v>
          </cell>
          <cell r="H183" t="str">
            <v>300:59011</v>
          </cell>
          <cell r="I183">
            <v>42589.733749999999</v>
          </cell>
          <cell r="J183">
            <v>1</v>
          </cell>
          <cell r="K183" t="str">
            <v>4027/4028</v>
          </cell>
          <cell r="L183" t="str">
            <v>STAMBAUGH</v>
          </cell>
          <cell r="M183">
            <v>1.4861111107165925E-2</v>
          </cell>
          <cell r="N183">
            <v>21.399999994318932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3" t="str">
            <v>N</v>
          </cell>
          <cell r="X183">
            <v>1</v>
          </cell>
          <cell r="Y183">
            <v>9.7100000000000006E-2</v>
          </cell>
          <cell r="Z183">
            <v>5.9010999999999996</v>
          </cell>
          <cell r="AA183">
            <v>5.8039999999999994</v>
          </cell>
          <cell r="AB183" t="e">
            <v>#N/A</v>
          </cell>
          <cell r="AC183" t="e">
            <v>#N/A</v>
          </cell>
          <cell r="AD183" t="str">
            <v>1823-07</v>
          </cell>
          <cell r="AE183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4">
          <cell r="A184" t="str">
            <v>1824-07</v>
          </cell>
          <cell r="B184">
            <v>4028</v>
          </cell>
          <cell r="C184" t="str">
            <v>DE.1.0.7.0</v>
          </cell>
          <cell r="D184" t="str">
            <v>300:58687</v>
          </cell>
          <cell r="E184">
            <v>42589.735011574077</v>
          </cell>
          <cell r="F184">
            <v>42589.735902777778</v>
          </cell>
          <cell r="G184">
            <v>1</v>
          </cell>
          <cell r="H184" t="str">
            <v>204:715</v>
          </cell>
          <cell r="I184">
            <v>42589.746701388889</v>
          </cell>
          <cell r="J184">
            <v>1</v>
          </cell>
          <cell r="K184" t="str">
            <v>4027/4028</v>
          </cell>
          <cell r="L184" t="str">
            <v>STAMBAUGH</v>
          </cell>
          <cell r="M184">
            <v>1.0798611110658385E-2</v>
          </cell>
          <cell r="N184">
            <v>15.549999999348074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4" t="str">
            <v>N</v>
          </cell>
          <cell r="X184">
            <v>1</v>
          </cell>
          <cell r="Y184">
            <v>5.8686999999999996</v>
          </cell>
          <cell r="Z184">
            <v>7.1499999999999994E-2</v>
          </cell>
          <cell r="AA184">
            <v>5.7971999999999992</v>
          </cell>
          <cell r="AB184" t="e">
            <v>#N/A</v>
          </cell>
          <cell r="AC184" t="e">
            <v>#N/A</v>
          </cell>
          <cell r="AD184" t="str">
            <v>1824-07</v>
          </cell>
          <cell r="AE184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5">
          <cell r="A185" t="str">
            <v>1825-07</v>
          </cell>
          <cell r="B185">
            <v>4027</v>
          </cell>
          <cell r="C185" t="str">
            <v>DE.1.0.7.0</v>
          </cell>
          <cell r="D185" t="str">
            <v>204:981</v>
          </cell>
          <cell r="E185">
            <v>42589.759247685186</v>
          </cell>
          <cell r="F185">
            <v>42589.759988425925</v>
          </cell>
          <cell r="G185">
            <v>1</v>
          </cell>
          <cell r="H185" t="str">
            <v>300:59016</v>
          </cell>
          <cell r="I185">
            <v>42589.774548611109</v>
          </cell>
          <cell r="J185">
            <v>1</v>
          </cell>
          <cell r="K185" t="str">
            <v>4027/4028</v>
          </cell>
          <cell r="L185" t="str">
            <v>STAMBAUGH</v>
          </cell>
          <cell r="M185">
            <v>1.4560185183654539E-2</v>
          </cell>
          <cell r="N185">
            <v>20.966666664462537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5" t="str">
            <v>N</v>
          </cell>
          <cell r="X185">
            <v>1</v>
          </cell>
          <cell r="Y185">
            <v>9.8100000000000007E-2</v>
          </cell>
          <cell r="Z185">
            <v>5.9016000000000002</v>
          </cell>
          <cell r="AA185">
            <v>5.8035000000000005</v>
          </cell>
          <cell r="AB185" t="e">
            <v>#N/A</v>
          </cell>
          <cell r="AC185" t="e">
            <v>#N/A</v>
          </cell>
          <cell r="AD185" t="str">
            <v>1825-07</v>
          </cell>
          <cell r="AE185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6">
          <cell r="A186" t="str">
            <v>1826-07</v>
          </cell>
          <cell r="B186">
            <v>4028</v>
          </cell>
          <cell r="C186" t="str">
            <v>DE.1.0.7.0</v>
          </cell>
          <cell r="D186" t="str">
            <v>300:58698</v>
          </cell>
          <cell r="E186">
            <v>42589.775682870371</v>
          </cell>
          <cell r="F186">
            <v>42589.777060185188</v>
          </cell>
          <cell r="G186">
            <v>1</v>
          </cell>
          <cell r="H186" t="str">
            <v>204:776</v>
          </cell>
          <cell r="I186">
            <v>42589.78833333333</v>
          </cell>
          <cell r="J186">
            <v>0</v>
          </cell>
          <cell r="K186" t="str">
            <v>4027/4028</v>
          </cell>
          <cell r="L186" t="str">
            <v>STAMBAUGH</v>
          </cell>
          <cell r="M186">
            <v>1.1273148142208811E-2</v>
          </cell>
          <cell r="N186">
            <v>16.233333324780688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https://search-rtdc-monitor-bjffxe2xuh6vdkpspy63sjmuny.us-east-1.es.amazonaws.com/_plugin/kibana/#/discover/Steve-Slow-Train-Analysis-(2080s-and-2083s)?_g=(refreshInterval:(display:Off,section:0,value:0),time:(from:'2016-08-07 17:36:59-0600',mode:absolute,to:'2016-08-07 19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6" t="str">
            <v>N</v>
          </cell>
          <cell r="X186">
            <v>1</v>
          </cell>
          <cell r="Y186">
            <v>5.8697999999999997</v>
          </cell>
          <cell r="Z186">
            <v>7.7600000000000002E-2</v>
          </cell>
          <cell r="AA186">
            <v>5.7921999999999993</v>
          </cell>
          <cell r="AB186" t="e">
            <v>#N/A</v>
          </cell>
          <cell r="AC186" t="e">
            <v>#N/A</v>
          </cell>
          <cell r="AD186" t="str">
            <v>1826-07</v>
          </cell>
          <cell r="AE186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7">
          <cell r="A187" t="str">
            <v>1827-07</v>
          </cell>
          <cell r="B187">
            <v>4027</v>
          </cell>
          <cell r="C187" t="str">
            <v>DE.1.0.7.0</v>
          </cell>
          <cell r="D187" t="str">
            <v>204:1072</v>
          </cell>
          <cell r="E187">
            <v>42589.802175925928</v>
          </cell>
          <cell r="F187">
            <v>42589.803078703706</v>
          </cell>
          <cell r="G187">
            <v>1</v>
          </cell>
          <cell r="H187" t="str">
            <v>300:58965</v>
          </cell>
          <cell r="I187">
            <v>42589.817916666667</v>
          </cell>
          <cell r="J187">
            <v>0</v>
          </cell>
          <cell r="K187" t="str">
            <v>4027/4028</v>
          </cell>
          <cell r="L187" t="str">
            <v>STAMBAUGH</v>
          </cell>
          <cell r="M187">
            <v>1.4837962960882578E-2</v>
          </cell>
          <cell r="N187">
            <v>21.366666663670912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https://search-rtdc-monitor-bjffxe2xuh6vdkpspy63sjmuny.us-east-1.es.amazonaws.com/_plugin/kibana/#/discover/Steve-Slow-Train-Analysis-(2080s-and-2083s)?_g=(refreshInterval:(display:Off,section:0,value:0),time:(from:'2016-08-07 18:15:08-0600',mode:absolute,to:'2016-08-07 20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7" t="str">
            <v>N</v>
          </cell>
          <cell r="X187">
            <v>1</v>
          </cell>
          <cell r="Y187">
            <v>0.1072</v>
          </cell>
          <cell r="Z187">
            <v>5.8964999999999996</v>
          </cell>
          <cell r="AA187">
            <v>5.7892999999999999</v>
          </cell>
          <cell r="AB187" t="e">
            <v>#N/A</v>
          </cell>
          <cell r="AC187" t="e">
            <v>#N/A</v>
          </cell>
          <cell r="AD187" t="str">
            <v>1827-07</v>
          </cell>
          <cell r="AE187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88">
          <cell r="A188" t="str">
            <v>1828-07</v>
          </cell>
          <cell r="B188">
            <v>4028</v>
          </cell>
          <cell r="C188" t="str">
            <v>DE.1.0.7.0</v>
          </cell>
          <cell r="D188" t="str">
            <v>300:58651</v>
          </cell>
          <cell r="E188">
            <v>42589.819155092591</v>
          </cell>
          <cell r="F188">
            <v>42589.819895833331</v>
          </cell>
          <cell r="G188">
            <v>1</v>
          </cell>
          <cell r="H188" t="str">
            <v>204:680</v>
          </cell>
          <cell r="I188">
            <v>42589.83017361111</v>
          </cell>
          <cell r="J188">
            <v>1</v>
          </cell>
          <cell r="K188" t="str">
            <v>4027/4028</v>
          </cell>
          <cell r="L188" t="str">
            <v>STAMBAUGH</v>
          </cell>
          <cell r="M188">
            <v>1.0277777779265307E-2</v>
          </cell>
          <cell r="N188">
            <v>14.800000002142042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88" t="str">
            <v>N</v>
          </cell>
          <cell r="X188">
            <v>1</v>
          </cell>
          <cell r="Y188">
            <v>5.8651</v>
          </cell>
          <cell r="Z188">
            <v>6.8000000000000005E-2</v>
          </cell>
          <cell r="AA188">
            <v>5.7971000000000004</v>
          </cell>
          <cell r="AB188" t="e">
            <v>#N/A</v>
          </cell>
          <cell r="AC188" t="e">
            <v>#N/A</v>
          </cell>
          <cell r="AD188" t="str">
            <v>1828-07</v>
          </cell>
          <cell r="AE188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89">
          <cell r="A189" t="str">
            <v>1829-07</v>
          </cell>
          <cell r="B189">
            <v>4027</v>
          </cell>
          <cell r="C189" t="str">
            <v>DE.1.0.7.0</v>
          </cell>
          <cell r="D189" t="str">
            <v>204:969</v>
          </cell>
          <cell r="E189">
            <v>42589.842118055552</v>
          </cell>
          <cell r="F189">
            <v>42589.842986111114</v>
          </cell>
          <cell r="G189">
            <v>1</v>
          </cell>
          <cell r="H189" t="str">
            <v>300:59005</v>
          </cell>
          <cell r="I189">
            <v>42589.85864583333</v>
          </cell>
          <cell r="J189">
            <v>0</v>
          </cell>
          <cell r="K189" t="str">
            <v>4027/4028</v>
          </cell>
          <cell r="L189" t="str">
            <v>STAMBAUGH</v>
          </cell>
          <cell r="M189">
            <v>1.5659722215787042E-2</v>
          </cell>
          <cell r="N189">
            <v>22.54999999073334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https://search-rtdc-monitor-bjffxe2xuh6vdkpspy63sjmuny.us-east-1.es.amazonaws.com/_plugin/kibana/#/discover/Steve-Slow-Train-Analysis-(2080s-and-2083s)?_g=(refreshInterval:(display:Off,section:0,value:0),time:(from:'2016-08-07 19:12:39-0600',mode:absolute,to:'2016-08-07 21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5.9005000000000001</v>
          </cell>
          <cell r="AA189">
            <v>5.8036000000000003</v>
          </cell>
          <cell r="AB189" t="e">
            <v>#N/A</v>
          </cell>
          <cell r="AC189" t="e">
            <v>#N/A</v>
          </cell>
          <cell r="AD189" t="str">
            <v>1829-07</v>
          </cell>
          <cell r="AE189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0">
          <cell r="A190" t="str">
            <v>1830-07</v>
          </cell>
          <cell r="B190">
            <v>4028</v>
          </cell>
          <cell r="C190" t="str">
            <v>DE.1.0.7.0</v>
          </cell>
          <cell r="D190" t="str">
            <v>300:58678</v>
          </cell>
          <cell r="E190">
            <v>42589.861655092594</v>
          </cell>
          <cell r="F190">
            <v>42589.862569444442</v>
          </cell>
          <cell r="G190">
            <v>1</v>
          </cell>
          <cell r="H190" t="str">
            <v>204:685</v>
          </cell>
          <cell r="I190">
            <v>42589.872349537036</v>
          </cell>
          <cell r="J190">
            <v>0</v>
          </cell>
          <cell r="K190" t="str">
            <v>4027/4028</v>
          </cell>
          <cell r="L190" t="str">
            <v>STAMBAUGH</v>
          </cell>
          <cell r="M190">
            <v>9.7800925941555761E-3</v>
          </cell>
          <cell r="N190">
            <v>14.08333333558403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https://search-rtdc-monitor-bjffxe2xuh6vdkpspy63sjmuny.us-east-1.es.amazonaws.com/_plugin/kibana/#/discover/Steve-Slow-Train-Analysis-(2080s-and-2083s)?_g=(refreshInterval:(display:Off,section:0,value:0),time:(from:'2016-08-07 19:40:47-0600',mode:absolute,to:'2016-08-07 21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90" t="str">
            <v>N</v>
          </cell>
          <cell r="X190">
            <v>1</v>
          </cell>
          <cell r="Y190">
            <v>5.8677999999999999</v>
          </cell>
          <cell r="Z190">
            <v>6.8500000000000005E-2</v>
          </cell>
          <cell r="AA190">
            <v>5.7992999999999997</v>
          </cell>
          <cell r="AB190" t="e">
            <v>#N/A</v>
          </cell>
          <cell r="AC190" t="e">
            <v>#N/A</v>
          </cell>
          <cell r="AD190" t="str">
            <v>1830-07</v>
          </cell>
          <cell r="AE190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1">
          <cell r="A191" t="str">
            <v>1831-07</v>
          </cell>
          <cell r="B191">
            <v>4027</v>
          </cell>
          <cell r="C191" t="str">
            <v>DE.1.0.7.0</v>
          </cell>
          <cell r="D191" t="str">
            <v>204:965</v>
          </cell>
          <cell r="E191">
            <v>42589.886747685188</v>
          </cell>
          <cell r="F191">
            <v>42589.888206018521</v>
          </cell>
          <cell r="G191">
            <v>2</v>
          </cell>
          <cell r="H191" t="str">
            <v>300:58844</v>
          </cell>
          <cell r="I191">
            <v>42589.899606481478</v>
          </cell>
          <cell r="J191">
            <v>2</v>
          </cell>
          <cell r="K191" t="str">
            <v>4027/4028</v>
          </cell>
          <cell r="L191" t="str">
            <v>STAMBAUGH</v>
          </cell>
          <cell r="M191">
            <v>1.1400462957681157E-2</v>
          </cell>
          <cell r="N191">
            <v>16.416666659060866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1" t="str">
            <v>N</v>
          </cell>
          <cell r="X191">
            <v>1</v>
          </cell>
          <cell r="Y191">
            <v>9.6500000000000002E-2</v>
          </cell>
          <cell r="Z191">
            <v>5.8844000000000003</v>
          </cell>
          <cell r="AA191">
            <v>5.7879000000000005</v>
          </cell>
          <cell r="AB191" t="e">
            <v>#N/A</v>
          </cell>
          <cell r="AC191" t="e">
            <v>#N/A</v>
          </cell>
          <cell r="AD191" t="str">
            <v>1831-07</v>
          </cell>
          <cell r="AE191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2">
          <cell r="A192" t="str">
            <v>1832-07</v>
          </cell>
          <cell r="B192">
            <v>4028</v>
          </cell>
          <cell r="C192" t="str">
            <v>DE.1.0.7.0</v>
          </cell>
          <cell r="D192" t="str">
            <v>300:58035</v>
          </cell>
          <cell r="E192">
            <v>42589.900555555556</v>
          </cell>
          <cell r="F192">
            <v>42589.902511574073</v>
          </cell>
          <cell r="G192">
            <v>2</v>
          </cell>
          <cell r="H192" t="str">
            <v>204:694</v>
          </cell>
          <cell r="I192">
            <v>42589.914201388892</v>
          </cell>
          <cell r="J192">
            <v>0</v>
          </cell>
          <cell r="K192" t="str">
            <v>4027/4028</v>
          </cell>
          <cell r="L192" t="str">
            <v>STAMBAUGH</v>
          </cell>
          <cell r="M192">
            <v>1.1689814818964805E-2</v>
          </cell>
          <cell r="N192">
            <v>16.83333333930932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https://search-rtdc-monitor-bjffxe2xuh6vdkpspy63sjmuny.us-east-1.es.amazonaws.com/_plugin/kibana/#/discover/Steve-Slow-Train-Analysis-(2080s-and-2083s)?_g=(refreshInterval:(display:Off,section:0,value:0),time:(from:'2016-08-07 20:36:48-0600',mode:absolute,to:'2016-08-07 22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92" t="str">
            <v>N</v>
          </cell>
          <cell r="X192">
            <v>1</v>
          </cell>
          <cell r="Y192">
            <v>5.8034999999999997</v>
          </cell>
          <cell r="Z192">
            <v>6.9400000000000003E-2</v>
          </cell>
          <cell r="AA192">
            <v>5.7340999999999998</v>
          </cell>
          <cell r="AB192" t="e">
            <v>#N/A</v>
          </cell>
          <cell r="AC192" t="e">
            <v>#N/A</v>
          </cell>
          <cell r="AD192" t="str">
            <v>1832-07</v>
          </cell>
          <cell r="AE192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  <row r="193">
          <cell r="A193" t="str">
            <v>1833-07</v>
          </cell>
          <cell r="B193">
            <v>4027</v>
          </cell>
          <cell r="C193" t="str">
            <v>DE.1.0.7.0</v>
          </cell>
          <cell r="D193" t="str">
            <v>204:981</v>
          </cell>
          <cell r="E193">
            <v>42589.928541666668</v>
          </cell>
          <cell r="F193">
            <v>42589.929398148146</v>
          </cell>
          <cell r="G193">
            <v>1</v>
          </cell>
          <cell r="H193" t="str">
            <v>300:58982</v>
          </cell>
          <cell r="I193">
            <v>42589.941296296296</v>
          </cell>
          <cell r="J193">
            <v>1</v>
          </cell>
          <cell r="K193" t="str">
            <v>4027/4028</v>
          </cell>
          <cell r="L193" t="str">
            <v>STAMBAUGH</v>
          </cell>
          <cell r="M193">
            <v>1.1898148150066845E-2</v>
          </cell>
          <cell r="N193">
            <v>17.133333336096257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3" t="str">
            <v>N</v>
          </cell>
          <cell r="X193">
            <v>1</v>
          </cell>
          <cell r="Y193">
            <v>9.8100000000000007E-2</v>
          </cell>
          <cell r="Z193">
            <v>5.8982000000000001</v>
          </cell>
          <cell r="AA193">
            <v>5.8001000000000005</v>
          </cell>
          <cell r="AB193" t="e">
            <v>#N/A</v>
          </cell>
          <cell r="AC193" t="e">
            <v>#N/A</v>
          </cell>
          <cell r="AD193" t="str">
            <v>1833-07</v>
          </cell>
          <cell r="AE193" t="str">
    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    </cell>
        </row>
        <row r="194">
          <cell r="A194" t="str">
            <v>303-07</v>
          </cell>
          <cell r="B194">
            <v>4029</v>
          </cell>
          <cell r="C194" t="str">
            <v>DE.1.0.7.0</v>
          </cell>
          <cell r="D194" t="str">
            <v>204:611</v>
          </cell>
          <cell r="E194">
            <v>42589.783761574072</v>
          </cell>
          <cell r="F194">
            <v>42589.78496527778</v>
          </cell>
          <cell r="G194">
            <v>1</v>
          </cell>
          <cell r="H194" t="str">
            <v>300:23301</v>
          </cell>
          <cell r="I194">
            <v>42589.795324074075</v>
          </cell>
          <cell r="J194">
            <v>0</v>
          </cell>
          <cell r="K194" t="str">
            <v>4029/4030</v>
          </cell>
          <cell r="L194" t="str">
            <v>MOSES</v>
          </cell>
          <cell r="M194">
            <v>1.0358796294895001E-2</v>
          </cell>
          <cell r="N194">
            <v>14.916666664648801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https://search-rtdc-monitor-bjffxe2xuh6vdkpspy63sjmuny.us-east-1.es.amazonaws.com/_plugin/kibana/#/discover/Steve-Slow-Train-Analysis-(2080s-and-2083s)?_g=(refreshInterval:(display:Off,section:0,value:0),time:(from:'2016-08-07 17:48:37-0600',mode:absolute,to:'2016-08-07 20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94" t="str">
            <v>Y</v>
          </cell>
          <cell r="X194">
            <v>-1530</v>
          </cell>
          <cell r="Y194">
            <v>6.1100000000000002E-2</v>
          </cell>
          <cell r="Z194">
            <v>2.3300999999999998</v>
          </cell>
          <cell r="AA194">
            <v>2.2689999999999997</v>
          </cell>
          <cell r="AB194" t="e">
            <v>#N/A</v>
          </cell>
          <cell r="AC194" t="e">
            <v>#N/A</v>
          </cell>
          <cell r="AD194" t="str">
            <v>0303-07</v>
          </cell>
          <cell r="AE194" t="str">
            <v>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 &amp; 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</v>
          </cell>
        </row>
        <row r="195">
          <cell r="A195" t="str">
            <v>309-07</v>
          </cell>
          <cell r="B195">
            <v>4038</v>
          </cell>
          <cell r="C195" t="str">
            <v>DE.1.0.7.0</v>
          </cell>
          <cell r="D195" t="str">
            <v>204:471</v>
          </cell>
          <cell r="E195">
            <v>42590.029756944445</v>
          </cell>
          <cell r="F195">
            <v>42590.030949074076</v>
          </cell>
          <cell r="G195">
            <v>1</v>
          </cell>
          <cell r="H195" t="str">
            <v>300:21981</v>
          </cell>
          <cell r="I195">
            <v>42590.037430555552</v>
          </cell>
          <cell r="J195">
            <v>0</v>
          </cell>
          <cell r="K195" t="str">
            <v>4037/4038</v>
          </cell>
          <cell r="L195" t="str">
            <v>LEVERE</v>
          </cell>
          <cell r="M195">
            <v>6.4814814759301953E-3</v>
          </cell>
          <cell r="N195">
            <v>9.3333333253394812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https://search-rtdc-monitor-bjffxe2xuh6vdkpspy63sjmuny.us-east-1.es.amazonaws.com/_plugin/kibana/#/discover/Steve-Slow-Train-Analysis-(2080s-and-2083s)?_g=(refreshInterval:(display:Off,section:0,value:0),time:(from:'2016-08-07 23:42:51-0600',mode:absolute,to:'2016-08-08 01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95" t="str">
            <v>Y</v>
          </cell>
          <cell r="X195">
            <v>6</v>
          </cell>
          <cell r="Y195">
            <v>4.7100000000000003E-2</v>
          </cell>
          <cell r="Z195">
            <v>2.1981000000000002</v>
          </cell>
          <cell r="AA195">
            <v>2.1510000000000002</v>
          </cell>
          <cell r="AB195" t="e">
            <v>#N/A</v>
          </cell>
          <cell r="AC195" t="e">
            <v>#N/A</v>
          </cell>
          <cell r="AD195" t="str">
            <v>0309-07</v>
          </cell>
          <cell r="AE195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96">
          <cell r="A196" t="str">
            <v>311-07</v>
          </cell>
          <cell r="B196">
            <v>4025</v>
          </cell>
          <cell r="C196" t="str">
            <v>DE.1.0.7.0</v>
          </cell>
          <cell r="D196" t="str">
            <v>204:491</v>
          </cell>
          <cell r="E196">
            <v>42590.046435185184</v>
          </cell>
          <cell r="F196">
            <v>42590.048506944448</v>
          </cell>
          <cell r="G196">
            <v>2</v>
          </cell>
          <cell r="H196" t="str">
            <v>300:22187</v>
          </cell>
          <cell r="I196">
            <v>42590.053194444445</v>
          </cell>
          <cell r="J196">
            <v>0</v>
          </cell>
          <cell r="K196" t="str">
            <v>4025/4026</v>
          </cell>
          <cell r="L196" t="str">
            <v>COOLAHAN</v>
          </cell>
          <cell r="M196">
            <v>4.687499997089617E-3</v>
          </cell>
          <cell r="N196">
            <v>6.7499999958090484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https://search-rtdc-monitor-bjffxe2xuh6vdkpspy63sjmuny.us-east-1.es.amazonaws.com/_plugin/kibana/#/discover/Steve-Slow-Train-Analysis-(2080s-and-2083s)?_g=(refreshInterval:(display:Off,section:0,value:0),time:(from:'2016-08-08 00:06:52-0600',mode:absolute,to:'2016-08-08 02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6" t="str">
            <v>Y</v>
          </cell>
          <cell r="X196">
            <v>2</v>
          </cell>
          <cell r="Y196">
            <v>4.9099999999999998E-2</v>
          </cell>
          <cell r="Z196">
            <v>2.2187000000000001</v>
          </cell>
          <cell r="AA196">
            <v>2.1696</v>
          </cell>
          <cell r="AB196" t="e">
            <v>#N/A</v>
          </cell>
          <cell r="AC196" t="e">
            <v>#N/A</v>
          </cell>
          <cell r="AD196" t="str">
            <v>0311-07</v>
          </cell>
          <cell r="AE196" t="str">
            <v>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 &amp; 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</v>
          </cell>
        </row>
        <row r="197">
          <cell r="A197" t="str">
            <v>313-07</v>
          </cell>
          <cell r="B197">
            <v>4044</v>
          </cell>
          <cell r="C197" t="str">
            <v>DE.1.0.7.0</v>
          </cell>
          <cell r="D197" t="str">
            <v>204:442</v>
          </cell>
          <cell r="E197">
            <v>42590.067824074074</v>
          </cell>
          <cell r="F197">
            <v>42590.068773148145</v>
          </cell>
          <cell r="G197">
            <v>1</v>
          </cell>
          <cell r="H197" t="str">
            <v>300:23293</v>
          </cell>
          <cell r="I197">
            <v>42590.076307870368</v>
          </cell>
          <cell r="J197">
            <v>0</v>
          </cell>
          <cell r="K197" t="str">
            <v>4043/4044</v>
          </cell>
          <cell r="L197" t="str">
            <v>NEWELL</v>
          </cell>
          <cell r="M197">
            <v>7.5347222227719612E-3</v>
          </cell>
          <cell r="N197">
            <v>10.850000000791624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https://search-rtdc-monitor-bjffxe2xuh6vdkpspy63sjmuny.us-east-1.es.amazonaws.com/_plugin/kibana/#/discover/Steve-Slow-Train-Analysis-(2080s-and-2083s)?_g=(refreshInterval:(display:Off,section:0,value:0),time:(from:'2016-08-08 00:37:40-0600',mode:absolute,to:'2016-08-08 02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7" t="str">
            <v>Y</v>
          </cell>
          <cell r="X197">
            <v>2</v>
          </cell>
          <cell r="Y197">
            <v>4.4200000000000003E-2</v>
          </cell>
          <cell r="Z197">
            <v>2.3292999999999999</v>
          </cell>
          <cell r="AA197">
            <v>2.2850999999999999</v>
          </cell>
          <cell r="AB197" t="e">
            <v>#N/A</v>
          </cell>
          <cell r="AC197" t="e">
            <v>#N/A</v>
          </cell>
          <cell r="AD197" t="str">
            <v>0313-07</v>
          </cell>
          <cell r="AE197" t="str">
            <v>aws s3 cp s3://rtdc.mdm.uploadarchive/RTDC4044/2016-08-08/ "%USERPROFILE%\AppData\Local\Temp\OnboardLogs"\RTDC4044\2016-08-08 --recursive &amp; "%USERPROFILE%\Documents\GitHub\mrs-test-scripts\Headless Mode &amp; Sideloading\WalkAndUnGZ.bat" "%USERPROFILE%\AppData\Local\Temp\OnboardLogs"\RTDC4044\2016-08-08 &amp; aws s3 cp s3://rtdc.mdm.uploadarchive/RTDC4044/2016-08-09/ "%USERPROFILE%\AppData\Local\Temp\OnboardLogs"\RTDC4044\2016-08-09 --recursive &amp; "%USERPROFILE%\Documents\GitHub\mrs-test-scripts\Headless Mode &amp; Sideloading\WalkAndUnGZ.bat" "%USERPROFILE%\AppData\Local\Temp\OnboardLogs"\RTDC4044\2016-08-09</v>
          </cell>
        </row>
        <row r="198">
          <cell r="A198" t="str">
            <v>315-06</v>
          </cell>
          <cell r="B198">
            <v>4011</v>
          </cell>
          <cell r="C198" t="str">
            <v>DE.1.0.7.0</v>
          </cell>
          <cell r="D198" t="str">
            <v>204:457</v>
          </cell>
          <cell r="E198">
            <v>42589.110254629632</v>
          </cell>
          <cell r="F198">
            <v>42589.110925925925</v>
          </cell>
          <cell r="G198">
            <v>0</v>
          </cell>
          <cell r="H198" t="str">
            <v>300:23121</v>
          </cell>
          <cell r="I198">
            <v>42589.117465277777</v>
          </cell>
          <cell r="J198">
            <v>0</v>
          </cell>
          <cell r="K198" t="str">
            <v>4011/4012</v>
          </cell>
          <cell r="L198" t="str">
            <v>GOLIGHTLY</v>
          </cell>
          <cell r="M198">
            <v>6.5393518525524996E-3</v>
          </cell>
          <cell r="N198">
            <v>9.4166666676755995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https://search-rtdc-monitor-bjffxe2xuh6vdkpspy63sjmuny.us-east-1.es.amazonaws.com/_plugin/kibana/#/discover/Steve-Slow-Train-Analysis-(2080s-and-2083s)?_g=(refreshInterval:(display:Off,section:0,value:0),time:(from:'2016-08-07 01:38:46-0600',mode:absolute,to:'2016-08-07 03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98" t="str">
            <v>Y</v>
          </cell>
          <cell r="X198">
            <v>2</v>
          </cell>
          <cell r="Y198">
            <v>4.5699999999999998E-2</v>
          </cell>
          <cell r="Z198">
            <v>2.3121</v>
          </cell>
          <cell r="AA198">
            <v>2.2664</v>
          </cell>
          <cell r="AB198" t="e">
            <v>#N/A</v>
          </cell>
          <cell r="AC198" t="e">
            <v>#N/A</v>
          </cell>
          <cell r="AD198" t="str">
            <v>0315-06</v>
          </cell>
          <cell r="AE198" t="str">
            <v>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 &amp; 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</v>
          </cell>
        </row>
        <row r="199">
          <cell r="A199" t="str">
            <v>315-07</v>
          </cell>
          <cell r="B199">
            <v>4018</v>
          </cell>
          <cell r="C199" t="str">
            <v>DE.1.0.7.0</v>
          </cell>
          <cell r="D199" t="str">
            <v>204:480</v>
          </cell>
          <cell r="E199">
            <v>42590.090416666666</v>
          </cell>
          <cell r="F199">
            <v>42590.091458333336</v>
          </cell>
          <cell r="G199">
            <v>1</v>
          </cell>
          <cell r="H199" t="str">
            <v>300:23306</v>
          </cell>
          <cell r="I199">
            <v>42590.098645833335</v>
          </cell>
          <cell r="J199">
            <v>0</v>
          </cell>
          <cell r="K199" t="str">
            <v>4017/4018</v>
          </cell>
          <cell r="L199" t="str">
            <v>CHANDLE</v>
          </cell>
          <cell r="M199">
            <v>7.1874999994179234E-3</v>
          </cell>
          <cell r="N199">
            <v>10.34999999916181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99" t="str">
            <v>Y</v>
          </cell>
          <cell r="X199">
            <v>0</v>
          </cell>
          <cell r="Y199">
            <v>4.8000000000000001E-2</v>
          </cell>
          <cell r="Z199">
            <v>2.3306</v>
          </cell>
          <cell r="AA199">
            <v>2.2826</v>
          </cell>
          <cell r="AB199" t="e">
            <v>#N/A</v>
          </cell>
          <cell r="AC199" t="e">
            <v>#N/A</v>
          </cell>
          <cell r="AD199" t="str">
            <v>0315-07</v>
          </cell>
          <cell r="AE199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200">
          <cell r="A200" t="str">
            <v>1901-07</v>
          </cell>
          <cell r="B200">
            <v>4042</v>
          </cell>
          <cell r="C200" t="str">
            <v>DE.1.0.7.0</v>
          </cell>
          <cell r="D200" t="str">
            <v>300:27083</v>
          </cell>
          <cell r="E200">
            <v>42589.219768518517</v>
          </cell>
          <cell r="F200">
            <v>42589.227708333332</v>
          </cell>
          <cell r="G200">
            <v>11</v>
          </cell>
          <cell r="H200" t="str">
            <v>300:28374</v>
          </cell>
          <cell r="I200">
            <v>42589.229409722226</v>
          </cell>
          <cell r="J200">
            <v>0</v>
          </cell>
          <cell r="K200" t="str">
            <v>4041/4042</v>
          </cell>
          <cell r="L200" t="str">
            <v>STARKS</v>
          </cell>
          <cell r="M200">
            <v>1.7013888937071897E-3</v>
          </cell>
          <cell r="N200">
            <v>2.4500000069383532</v>
          </cell>
          <cell r="S200">
            <v>0</v>
          </cell>
          <cell r="T200" t="str">
            <v>NorthBound</v>
          </cell>
          <cell r="U200">
            <v>0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https://search-rtdc-monitor-bjffxe2xuh6vdkpspy63sjmuny.us-east-1.es.amazonaws.com/_plugin/kibana/#/discover/Steve-Slow-Train-Analysis-(2080s-and-2083s)?_g=(refreshInterval:(display:Off,section:0,value:0),time:(from:'2016-08-07 04:16:28-0600',mode:absolute,to:'2016-08-07 06:30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Y</v>
          </cell>
          <cell r="X200">
            <v>1586</v>
          </cell>
          <cell r="Y200">
            <v>2.7082999999999999</v>
          </cell>
          <cell r="Z200">
            <v>2.8374000000000001</v>
          </cell>
          <cell r="AA200">
            <v>0.12910000000000021</v>
          </cell>
          <cell r="AB200" t="e">
            <v>#N/A</v>
          </cell>
          <cell r="AC200" t="e">
            <v>#N/A</v>
          </cell>
          <cell r="AD200" t="str">
            <v>1901-07</v>
          </cell>
          <cell r="AE200" t="str">
    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    </cell>
        </row>
        <row r="201">
          <cell r="A201" t="str">
            <v>1902-07</v>
          </cell>
          <cell r="B201">
            <v>4028</v>
          </cell>
          <cell r="C201" t="str">
            <v>DE.1.0.7.0</v>
          </cell>
          <cell r="D201" t="str">
            <v>300:58666</v>
          </cell>
          <cell r="E201">
            <v>42589.942731481482</v>
          </cell>
          <cell r="F201">
            <v>42589.943668981483</v>
          </cell>
          <cell r="G201">
            <v>1</v>
          </cell>
          <cell r="H201" t="str">
            <v>300:21280</v>
          </cell>
          <cell r="I201">
            <v>42589.948750000003</v>
          </cell>
          <cell r="J201">
            <v>0</v>
          </cell>
          <cell r="K201" t="str">
            <v>4027/4028</v>
          </cell>
          <cell r="L201" t="str">
            <v>STAMBAUGH</v>
          </cell>
          <cell r="M201">
            <v>5.0810185202863067E-3</v>
          </cell>
          <cell r="N201">
            <v>7.3166666692122817</v>
          </cell>
          <cell r="S201">
            <v>0</v>
          </cell>
          <cell r="T201" t="str">
            <v>Southbound</v>
          </cell>
          <cell r="U201">
            <v>0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https://search-rtdc-monitor-bjffxe2xuh6vdkpspy63sjmuny.us-east-1.es.amazonaws.com/_plugin/kibana/#/discover/Steve-Slow-Train-Analysis-(2080s-and-2083s)?_g=(refreshInterval:(display:Off,section:0,value:0),time:(from:'2016-08-07 21:37:32-0600',mode:absolute,to:'2016-08-07 23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1" t="str">
            <v>Y</v>
          </cell>
          <cell r="X201">
            <v>1</v>
          </cell>
          <cell r="Y201">
            <v>5.8666</v>
          </cell>
          <cell r="Z201">
            <v>2.1280000000000001</v>
          </cell>
          <cell r="AA201">
            <v>3.7385999999999999</v>
          </cell>
          <cell r="AB201" t="e">
            <v>#N/A</v>
          </cell>
          <cell r="AC201" t="e">
            <v>#N/A</v>
          </cell>
          <cell r="AD201" t="str">
            <v>1902-07</v>
          </cell>
          <cell r="AE201" t="str">
    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    </cell>
        </row>
      </sheetData>
      <sheetData sheetId="1" refreshError="1"/>
      <sheetData sheetId="2" refreshError="1"/>
      <sheetData sheetId="3">
        <row r="1">
          <cell r="C1" t="str">
            <v>242-06</v>
          </cell>
          <cell r="D1">
            <v>1800000</v>
          </cell>
          <cell r="E1" t="str">
            <v>CHANDLER</v>
          </cell>
        </row>
        <row r="2">
          <cell r="C2" t="str">
            <v>245-06</v>
          </cell>
          <cell r="D2">
            <v>1410000</v>
          </cell>
          <cell r="E2" t="str">
            <v>GOLIGHTLY</v>
          </cell>
        </row>
        <row r="3">
          <cell r="C3" t="str">
            <v>309-06</v>
          </cell>
          <cell r="D3">
            <v>1810000</v>
          </cell>
          <cell r="E3" t="str">
            <v>NEWELL</v>
          </cell>
        </row>
        <row r="4">
          <cell r="C4" t="str">
            <v>244-06</v>
          </cell>
          <cell r="D4">
            <v>2000000</v>
          </cell>
          <cell r="E4" t="str">
            <v>STAMBAUGH</v>
          </cell>
        </row>
        <row r="5">
          <cell r="C5" t="str">
            <v>311-06</v>
          </cell>
          <cell r="D5">
            <v>1800000</v>
          </cell>
          <cell r="E5" t="str">
            <v>CHANDLER</v>
          </cell>
        </row>
        <row r="6">
          <cell r="C6" t="str">
            <v>246-06</v>
          </cell>
          <cell r="D6">
            <v>1410000</v>
          </cell>
          <cell r="E6" t="str">
            <v>GOLIGHTLY</v>
          </cell>
        </row>
        <row r="7">
          <cell r="C7" t="str">
            <v>313-06</v>
          </cell>
          <cell r="D7">
            <v>2000000</v>
          </cell>
          <cell r="E7" t="str">
            <v>STAMBAUGH</v>
          </cell>
        </row>
        <row r="8">
          <cell r="C8" t="str">
            <v>315-06</v>
          </cell>
          <cell r="D8">
            <v>1410000</v>
          </cell>
          <cell r="E8" t="str">
            <v>GOLIGHTLY</v>
          </cell>
        </row>
        <row r="9">
          <cell r="C9" t="str">
            <v>101-07</v>
          </cell>
          <cell r="D9">
            <v>1740000</v>
          </cell>
          <cell r="E9" t="str">
            <v>STORY</v>
          </cell>
        </row>
        <row r="10">
          <cell r="C10" t="str">
            <v>103-07</v>
          </cell>
          <cell r="D10">
            <v>1260000</v>
          </cell>
          <cell r="E10" t="str">
            <v>ACKERMAN</v>
          </cell>
        </row>
        <row r="11">
          <cell r="C11" t="str">
            <v>102-07</v>
          </cell>
          <cell r="D11">
            <v>1740000</v>
          </cell>
          <cell r="E11" t="str">
            <v>STORY</v>
          </cell>
        </row>
        <row r="12">
          <cell r="C12" t="str">
            <v>105-07</v>
          </cell>
          <cell r="D12">
            <v>2010000</v>
          </cell>
          <cell r="E12" t="str">
            <v>MAELZER</v>
          </cell>
        </row>
        <row r="13">
          <cell r="C13" t="str">
            <v>107-07</v>
          </cell>
          <cell r="D13">
            <v>1990000</v>
          </cell>
          <cell r="E13" t="str">
            <v>DAVIS</v>
          </cell>
        </row>
        <row r="14">
          <cell r="C14" t="str">
            <v>104-07</v>
          </cell>
          <cell r="D14">
            <v>1260000</v>
          </cell>
          <cell r="E14" t="str">
            <v>ACKERMAN</v>
          </cell>
        </row>
        <row r="15">
          <cell r="C15" t="str">
            <v>109-07</v>
          </cell>
          <cell r="D15">
            <v>1310000</v>
          </cell>
          <cell r="E15" t="str">
            <v>MALAVE</v>
          </cell>
        </row>
        <row r="16">
          <cell r="C16" t="str">
            <v>109-07</v>
          </cell>
          <cell r="D16">
            <v>1310000</v>
          </cell>
          <cell r="E16" t="str">
            <v>MALAVE</v>
          </cell>
        </row>
        <row r="17">
          <cell r="C17" t="str">
            <v>111-07</v>
          </cell>
          <cell r="D17">
            <v>1760000</v>
          </cell>
          <cell r="E17" t="str">
            <v>STRICKLAND</v>
          </cell>
        </row>
        <row r="18">
          <cell r="C18" t="str">
            <v>113-07</v>
          </cell>
          <cell r="D18">
            <v>1740000</v>
          </cell>
          <cell r="E18" t="str">
            <v>STORY</v>
          </cell>
        </row>
        <row r="19">
          <cell r="C19" t="str">
            <v>106-07</v>
          </cell>
          <cell r="D19">
            <v>2010000</v>
          </cell>
          <cell r="E19" t="str">
            <v>MAELZER</v>
          </cell>
        </row>
        <row r="20">
          <cell r="C20" t="str">
            <v>1901-07</v>
          </cell>
          <cell r="D20">
            <v>1110000</v>
          </cell>
          <cell r="E20" t="str">
            <v>STARKS</v>
          </cell>
        </row>
        <row r="21">
          <cell r="C21" t="str">
            <v>1901-07</v>
          </cell>
          <cell r="D21">
            <v>1110000</v>
          </cell>
          <cell r="E21" t="str">
            <v>STARKS</v>
          </cell>
        </row>
        <row r="22">
          <cell r="C22" t="str">
            <v>108-07</v>
          </cell>
          <cell r="D22">
            <v>1990000</v>
          </cell>
          <cell r="E22" t="str">
            <v>DAVIS</v>
          </cell>
        </row>
        <row r="23">
          <cell r="C23" t="str">
            <v>115-07</v>
          </cell>
          <cell r="D23">
            <v>1830000</v>
          </cell>
          <cell r="E23" t="str">
            <v>YORK</v>
          </cell>
        </row>
        <row r="24">
          <cell r="C24" t="str">
            <v>1901-07</v>
          </cell>
          <cell r="D24">
            <v>1110000</v>
          </cell>
          <cell r="E24" t="str">
            <v>STARKS</v>
          </cell>
        </row>
        <row r="25">
          <cell r="C25" t="str">
            <v>117-07</v>
          </cell>
          <cell r="D25">
            <v>1260000</v>
          </cell>
          <cell r="E25" t="str">
            <v>ACKERMAN</v>
          </cell>
        </row>
        <row r="26">
          <cell r="C26" t="str">
            <v>110-07</v>
          </cell>
          <cell r="D26">
            <v>1310000</v>
          </cell>
          <cell r="E26" t="str">
            <v>MALAVE</v>
          </cell>
        </row>
        <row r="27">
          <cell r="C27" t="str">
            <v>110-07</v>
          </cell>
          <cell r="D27">
            <v>1310000</v>
          </cell>
          <cell r="E27" t="str">
            <v>MALAVE</v>
          </cell>
        </row>
        <row r="28">
          <cell r="C28" t="str">
            <v>1800-07</v>
          </cell>
          <cell r="D28">
            <v>1110000</v>
          </cell>
          <cell r="E28" t="str">
            <v>STARKS</v>
          </cell>
        </row>
        <row r="29">
          <cell r="C29" t="str">
            <v>112-07</v>
          </cell>
          <cell r="D29">
            <v>1760000</v>
          </cell>
          <cell r="E29" t="str">
            <v>STRICKLAND</v>
          </cell>
        </row>
        <row r="30">
          <cell r="C30" t="str">
            <v>119-07</v>
          </cell>
          <cell r="D30">
            <v>2010000</v>
          </cell>
          <cell r="E30" t="str">
            <v>MAELZER</v>
          </cell>
        </row>
        <row r="31">
          <cell r="C31" t="str">
            <v>110-07</v>
          </cell>
          <cell r="D31">
            <v>1310000</v>
          </cell>
          <cell r="E31" t="str">
            <v>MALAVE</v>
          </cell>
        </row>
        <row r="32">
          <cell r="C32" t="str">
            <v>114-07</v>
          </cell>
          <cell r="D32">
            <v>1740000</v>
          </cell>
          <cell r="E32" t="str">
            <v>STORY</v>
          </cell>
        </row>
        <row r="33">
          <cell r="C33" t="str">
            <v>121-07</v>
          </cell>
          <cell r="D33">
            <v>1990000</v>
          </cell>
          <cell r="E33" t="str">
            <v>DAVIS</v>
          </cell>
        </row>
        <row r="34">
          <cell r="C34" t="str">
            <v>116-07</v>
          </cell>
          <cell r="D34">
            <v>1830000</v>
          </cell>
          <cell r="E34" t="str">
            <v>YORK</v>
          </cell>
        </row>
        <row r="35">
          <cell r="C35" t="str">
            <v>1801-07</v>
          </cell>
          <cell r="D35">
            <v>1110000</v>
          </cell>
          <cell r="E35" t="str">
            <v>STARKS</v>
          </cell>
        </row>
        <row r="36">
          <cell r="C36" t="str">
            <v>118-07</v>
          </cell>
          <cell r="D36">
            <v>1260000</v>
          </cell>
          <cell r="E36" t="str">
            <v>ACKERMAN</v>
          </cell>
        </row>
        <row r="37">
          <cell r="C37" t="str">
            <v>1802-07</v>
          </cell>
          <cell r="D37">
            <v>1110000</v>
          </cell>
          <cell r="E37" t="str">
            <v>STARKS</v>
          </cell>
        </row>
        <row r="38">
          <cell r="C38" t="str">
            <v>125-07</v>
          </cell>
          <cell r="D38">
            <v>1760000</v>
          </cell>
          <cell r="E38" t="str">
            <v>STRICKLAND</v>
          </cell>
        </row>
        <row r="39">
          <cell r="C39" t="str">
            <v>1802-07</v>
          </cell>
          <cell r="D39">
            <v>1110000</v>
          </cell>
          <cell r="E39" t="str">
            <v>STARKS</v>
          </cell>
        </row>
        <row r="40">
          <cell r="C40" t="str">
            <v>120-07</v>
          </cell>
          <cell r="D40">
            <v>2010000</v>
          </cell>
          <cell r="E40" t="str">
            <v>MAELZER</v>
          </cell>
        </row>
        <row r="41">
          <cell r="C41" t="str">
            <v>127-07</v>
          </cell>
          <cell r="D41">
            <v>1740000</v>
          </cell>
          <cell r="E41" t="str">
            <v>STORY</v>
          </cell>
        </row>
        <row r="42">
          <cell r="C42" t="str">
            <v>122-07</v>
          </cell>
          <cell r="D42">
            <v>1990000</v>
          </cell>
          <cell r="E42" t="str">
            <v>DAVIS</v>
          </cell>
        </row>
        <row r="43">
          <cell r="C43" t="str">
            <v>129-07</v>
          </cell>
          <cell r="D43">
            <v>730000</v>
          </cell>
          <cell r="E43" t="str">
            <v>HOMIK</v>
          </cell>
        </row>
        <row r="44">
          <cell r="C44" t="str">
            <v>1803-07</v>
          </cell>
          <cell r="D44">
            <v>1110000</v>
          </cell>
          <cell r="E44" t="str">
            <v>STARKS</v>
          </cell>
        </row>
        <row r="45">
          <cell r="C45" t="str">
            <v>124-07</v>
          </cell>
          <cell r="D45">
            <v>900000</v>
          </cell>
          <cell r="E45" t="str">
            <v>ROCHA</v>
          </cell>
        </row>
        <row r="46">
          <cell r="C46" t="str">
            <v>131-07</v>
          </cell>
          <cell r="D46">
            <v>1260000</v>
          </cell>
          <cell r="E46" t="str">
            <v>ACKERMAN</v>
          </cell>
        </row>
        <row r="47">
          <cell r="C47" t="str">
            <v>124-07</v>
          </cell>
          <cell r="D47">
            <v>900000</v>
          </cell>
          <cell r="E47" t="str">
            <v>ROCHA</v>
          </cell>
        </row>
        <row r="48">
          <cell r="C48" t="str">
            <v>126-07</v>
          </cell>
          <cell r="D48">
            <v>1760000</v>
          </cell>
          <cell r="E48" t="str">
            <v>STRICKLAND</v>
          </cell>
        </row>
        <row r="49">
          <cell r="C49" t="str">
            <v>133-07</v>
          </cell>
          <cell r="D49">
            <v>2010000</v>
          </cell>
          <cell r="E49" t="str">
            <v>MAELZER</v>
          </cell>
        </row>
        <row r="50">
          <cell r="C50" t="str">
            <v>128-07</v>
          </cell>
          <cell r="D50">
            <v>1740000</v>
          </cell>
          <cell r="E50" t="str">
            <v>STORY</v>
          </cell>
        </row>
        <row r="51">
          <cell r="C51" t="str">
            <v>135-07</v>
          </cell>
          <cell r="D51">
            <v>1990000</v>
          </cell>
          <cell r="E51" t="str">
            <v>DAVIS</v>
          </cell>
        </row>
        <row r="52">
          <cell r="C52" t="str">
            <v>130-07</v>
          </cell>
          <cell r="D52">
            <v>730000</v>
          </cell>
          <cell r="E52" t="str">
            <v>HOMIK</v>
          </cell>
        </row>
        <row r="53">
          <cell r="C53" t="str">
            <v>137-07</v>
          </cell>
          <cell r="D53">
            <v>1310000</v>
          </cell>
          <cell r="E53" t="str">
            <v>MALAVE</v>
          </cell>
        </row>
        <row r="54">
          <cell r="C54" t="str">
            <v>1805-07</v>
          </cell>
          <cell r="D54">
            <v>1110000</v>
          </cell>
          <cell r="E54" t="str">
            <v>STARKS</v>
          </cell>
        </row>
        <row r="55">
          <cell r="C55" t="str">
            <v>132-07</v>
          </cell>
          <cell r="D55">
            <v>1260000</v>
          </cell>
          <cell r="E55" t="str">
            <v>ACKERMAN</v>
          </cell>
        </row>
        <row r="56">
          <cell r="C56" t="str">
            <v>139-07</v>
          </cell>
          <cell r="D56">
            <v>1760000</v>
          </cell>
          <cell r="E56" t="str">
            <v>STRICKLAND</v>
          </cell>
        </row>
        <row r="57">
          <cell r="C57" t="str">
            <v>134-07</v>
          </cell>
          <cell r="D57">
            <v>2010000</v>
          </cell>
          <cell r="E57" t="str">
            <v>MAELZER</v>
          </cell>
        </row>
        <row r="58">
          <cell r="C58" t="str">
            <v>1806-07</v>
          </cell>
          <cell r="D58">
            <v>1110000</v>
          </cell>
          <cell r="E58" t="str">
            <v>STARKS</v>
          </cell>
        </row>
        <row r="59">
          <cell r="C59" t="str">
            <v>141-07</v>
          </cell>
          <cell r="D59">
            <v>1740000</v>
          </cell>
          <cell r="E59" t="str">
            <v>STORY</v>
          </cell>
        </row>
        <row r="60">
          <cell r="C60" t="str">
            <v>1806-07</v>
          </cell>
          <cell r="D60">
            <v>1110000</v>
          </cell>
          <cell r="E60" t="str">
            <v>STARKS</v>
          </cell>
        </row>
        <row r="61">
          <cell r="C61" t="str">
            <v>136-07</v>
          </cell>
          <cell r="D61">
            <v>1990000</v>
          </cell>
          <cell r="E61" t="str">
            <v>DAVIS</v>
          </cell>
        </row>
        <row r="62">
          <cell r="C62" t="str">
            <v>143-07</v>
          </cell>
          <cell r="D62">
            <v>1830000</v>
          </cell>
          <cell r="E62" t="str">
            <v>YORK</v>
          </cell>
        </row>
        <row r="63">
          <cell r="C63" t="str">
            <v>145-07</v>
          </cell>
          <cell r="D63">
            <v>1260000</v>
          </cell>
          <cell r="E63" t="str">
            <v>ACKERMAN</v>
          </cell>
        </row>
        <row r="64">
          <cell r="C64" t="str">
            <v>138-07</v>
          </cell>
          <cell r="D64">
            <v>1310000</v>
          </cell>
          <cell r="E64" t="str">
            <v>MALAVE</v>
          </cell>
        </row>
        <row r="65">
          <cell r="C65" t="str">
            <v>1807-07</v>
          </cell>
          <cell r="D65">
            <v>1110000</v>
          </cell>
          <cell r="E65" t="str">
            <v>STARKS</v>
          </cell>
        </row>
        <row r="66">
          <cell r="C66" t="str">
            <v>140-07</v>
          </cell>
          <cell r="D66">
            <v>1760000</v>
          </cell>
          <cell r="E66" t="str">
            <v>STRICKLAND</v>
          </cell>
        </row>
        <row r="67">
          <cell r="C67" t="str">
            <v>147-07</v>
          </cell>
          <cell r="D67">
            <v>2010000</v>
          </cell>
          <cell r="E67" t="str">
            <v>MAELZER</v>
          </cell>
        </row>
        <row r="68">
          <cell r="C68" t="str">
            <v>142-07</v>
          </cell>
          <cell r="D68">
            <v>1740000</v>
          </cell>
          <cell r="E68" t="str">
            <v>STORY</v>
          </cell>
        </row>
        <row r="69">
          <cell r="C69" t="str">
            <v>144-07</v>
          </cell>
          <cell r="D69">
            <v>1830000</v>
          </cell>
          <cell r="E69" t="str">
            <v>YORK</v>
          </cell>
        </row>
        <row r="70">
          <cell r="C70" t="str">
            <v>1808-07</v>
          </cell>
          <cell r="D70">
            <v>1110000</v>
          </cell>
          <cell r="E70" t="str">
            <v>STARKS</v>
          </cell>
        </row>
        <row r="71">
          <cell r="C71" t="str">
            <v>149-07</v>
          </cell>
          <cell r="D71">
            <v>1990000</v>
          </cell>
          <cell r="E71" t="str">
            <v>DAVIS</v>
          </cell>
        </row>
        <row r="72">
          <cell r="C72" t="str">
            <v>151-07</v>
          </cell>
          <cell r="D72">
            <v>1310000</v>
          </cell>
          <cell r="E72" t="str">
            <v>MALAVE</v>
          </cell>
        </row>
        <row r="73">
          <cell r="C73" t="str">
            <v>146-07</v>
          </cell>
          <cell r="D73">
            <v>1260000</v>
          </cell>
          <cell r="E73" t="str">
            <v>ACKERMAN</v>
          </cell>
        </row>
        <row r="74">
          <cell r="C74" t="str">
            <v>153-07</v>
          </cell>
          <cell r="D74">
            <v>1760000</v>
          </cell>
          <cell r="E74" t="str">
            <v>STRICKLAND</v>
          </cell>
        </row>
        <row r="75">
          <cell r="C75" t="str">
            <v>148-07</v>
          </cell>
          <cell r="D75">
            <v>2010000</v>
          </cell>
          <cell r="E75" t="str">
            <v>MAELZER</v>
          </cell>
        </row>
        <row r="76">
          <cell r="C76" t="str">
            <v>1808-07</v>
          </cell>
          <cell r="D76">
            <v>1110000</v>
          </cell>
          <cell r="E76" t="str">
            <v>STARKS</v>
          </cell>
        </row>
        <row r="77">
          <cell r="C77" t="str">
            <v>1809-07</v>
          </cell>
          <cell r="D77">
            <v>1110000</v>
          </cell>
          <cell r="E77" t="str">
            <v>STARKS</v>
          </cell>
        </row>
        <row r="78">
          <cell r="C78" t="str">
            <v>155-07</v>
          </cell>
          <cell r="D78">
            <v>1520000</v>
          </cell>
          <cell r="E78" t="str">
            <v>MAYBERRY</v>
          </cell>
        </row>
        <row r="79">
          <cell r="C79" t="str">
            <v>150-07</v>
          </cell>
          <cell r="D79">
            <v>1990000</v>
          </cell>
          <cell r="E79" t="str">
            <v>DAVIS</v>
          </cell>
        </row>
        <row r="80">
          <cell r="C80" t="str">
            <v>157-07</v>
          </cell>
          <cell r="D80">
            <v>730000</v>
          </cell>
          <cell r="E80" t="str">
            <v>HOMIK</v>
          </cell>
        </row>
        <row r="81">
          <cell r="C81" t="str">
            <v>1810-07</v>
          </cell>
          <cell r="D81">
            <v>1110000</v>
          </cell>
          <cell r="E81" t="str">
            <v>STARKS</v>
          </cell>
        </row>
        <row r="82">
          <cell r="C82" t="str">
            <v>159-07</v>
          </cell>
          <cell r="D82">
            <v>880000</v>
          </cell>
          <cell r="E82" t="str">
            <v>STEWART</v>
          </cell>
        </row>
        <row r="83">
          <cell r="C83" t="str">
            <v>152-07</v>
          </cell>
          <cell r="D83">
            <v>1310000</v>
          </cell>
          <cell r="E83" t="str">
            <v>MALAVE</v>
          </cell>
        </row>
        <row r="84">
          <cell r="C84" t="str">
            <v>154-07</v>
          </cell>
          <cell r="D84">
            <v>1760000</v>
          </cell>
          <cell r="E84" t="str">
            <v>STRICKLAND</v>
          </cell>
        </row>
        <row r="85">
          <cell r="C85" t="str">
            <v>161-07</v>
          </cell>
          <cell r="D85">
            <v>1280000</v>
          </cell>
          <cell r="E85" t="str">
            <v>BARTLETT</v>
          </cell>
        </row>
        <row r="86">
          <cell r="C86" t="str">
            <v>156-07</v>
          </cell>
          <cell r="D86">
            <v>1520000</v>
          </cell>
          <cell r="E86" t="str">
            <v>MAYBERRY</v>
          </cell>
        </row>
        <row r="87">
          <cell r="C87" t="str">
            <v>1811-07</v>
          </cell>
          <cell r="D87">
            <v>1110000</v>
          </cell>
          <cell r="E87" t="str">
            <v>STARKS</v>
          </cell>
        </row>
        <row r="88">
          <cell r="C88" t="str">
            <v>158-07</v>
          </cell>
          <cell r="D88">
            <v>730000</v>
          </cell>
          <cell r="E88" t="str">
            <v>HOMIK</v>
          </cell>
        </row>
        <row r="89">
          <cell r="C89" t="str">
            <v>158-07</v>
          </cell>
          <cell r="D89">
            <v>730000</v>
          </cell>
          <cell r="E89" t="str">
            <v>HOMIK</v>
          </cell>
        </row>
        <row r="90">
          <cell r="C90" t="str">
            <v>163-07</v>
          </cell>
          <cell r="D90">
            <v>1780000</v>
          </cell>
          <cell r="E90" t="str">
            <v>DE LA ROSA</v>
          </cell>
        </row>
        <row r="91">
          <cell r="C91" t="str">
            <v>1812-07</v>
          </cell>
          <cell r="D91">
            <v>1110000</v>
          </cell>
          <cell r="E91" t="str">
            <v>STARKS</v>
          </cell>
        </row>
        <row r="92">
          <cell r="C92" t="str">
            <v>165-07</v>
          </cell>
          <cell r="D92">
            <v>2040000</v>
          </cell>
          <cell r="E92" t="str">
            <v>MOSES</v>
          </cell>
        </row>
        <row r="93">
          <cell r="C93" t="str">
            <v>160-07</v>
          </cell>
          <cell r="D93">
            <v>880000</v>
          </cell>
          <cell r="E93" t="str">
            <v>STEWART</v>
          </cell>
        </row>
        <row r="94">
          <cell r="C94" t="str">
            <v>161-07</v>
          </cell>
          <cell r="D94">
            <v>1280000</v>
          </cell>
          <cell r="E94" t="str">
            <v>BARTLETT</v>
          </cell>
        </row>
        <row r="95">
          <cell r="C95" t="str">
            <v>162-07</v>
          </cell>
          <cell r="D95">
            <v>1280000</v>
          </cell>
          <cell r="E95" t="str">
            <v>BARTLETT</v>
          </cell>
        </row>
        <row r="96">
          <cell r="C96" t="str">
            <v>167-07</v>
          </cell>
          <cell r="D96">
            <v>1140000</v>
          </cell>
          <cell r="E96" t="str">
            <v>YOUNG</v>
          </cell>
        </row>
        <row r="97">
          <cell r="C97" t="str">
            <v>169-07</v>
          </cell>
          <cell r="D97">
            <v>1520000</v>
          </cell>
          <cell r="E97" t="str">
            <v>MAYBERRY</v>
          </cell>
        </row>
        <row r="98">
          <cell r="C98" t="str">
            <v>1813-07</v>
          </cell>
          <cell r="D98">
            <v>1110000</v>
          </cell>
          <cell r="E98" t="str">
            <v>STARKS</v>
          </cell>
        </row>
        <row r="99">
          <cell r="C99" t="str">
            <v>164-07</v>
          </cell>
          <cell r="D99">
            <v>1780000</v>
          </cell>
          <cell r="E99" t="str">
            <v>DE LA ROSA</v>
          </cell>
        </row>
        <row r="100">
          <cell r="C100" t="str">
            <v>171-07</v>
          </cell>
          <cell r="D100">
            <v>2020000</v>
          </cell>
          <cell r="E100" t="str">
            <v>SHOOK</v>
          </cell>
        </row>
        <row r="101">
          <cell r="C101" t="str">
            <v>166-07</v>
          </cell>
          <cell r="D101">
            <v>2040000</v>
          </cell>
          <cell r="E101" t="str">
            <v>MOSES</v>
          </cell>
        </row>
        <row r="102">
          <cell r="C102" t="str">
            <v>1814-07</v>
          </cell>
          <cell r="D102">
            <v>1110000</v>
          </cell>
          <cell r="E102" t="str">
            <v>STARKS</v>
          </cell>
        </row>
        <row r="103">
          <cell r="C103" t="str">
            <v>173-07</v>
          </cell>
          <cell r="D103">
            <v>880000</v>
          </cell>
          <cell r="E103" t="str">
            <v>STEWART</v>
          </cell>
        </row>
        <row r="104">
          <cell r="C104" t="str">
            <v>168-07</v>
          </cell>
          <cell r="D104">
            <v>1140000</v>
          </cell>
          <cell r="E104" t="str">
            <v>YOUNG</v>
          </cell>
        </row>
        <row r="105">
          <cell r="C105" t="str">
            <v>175-07</v>
          </cell>
          <cell r="D105">
            <v>1280000</v>
          </cell>
          <cell r="E105" t="str">
            <v>BARTLETT</v>
          </cell>
        </row>
        <row r="106">
          <cell r="C106" t="str">
            <v>170-07</v>
          </cell>
          <cell r="D106">
            <v>1520000</v>
          </cell>
          <cell r="E106" t="str">
            <v>MAYBERRY</v>
          </cell>
        </row>
        <row r="107">
          <cell r="C107" t="str">
            <v>177-07</v>
          </cell>
          <cell r="D107">
            <v>1780000</v>
          </cell>
          <cell r="E107" t="str">
            <v>DE LA ROSA</v>
          </cell>
        </row>
        <row r="108">
          <cell r="C108" t="str">
            <v>1815-07</v>
          </cell>
          <cell r="D108">
            <v>1110000</v>
          </cell>
          <cell r="E108" t="str">
            <v>STARKS</v>
          </cell>
        </row>
        <row r="109">
          <cell r="C109" t="str">
            <v>172-07</v>
          </cell>
          <cell r="D109">
            <v>2020000</v>
          </cell>
          <cell r="E109" t="str">
            <v>SHOOK</v>
          </cell>
        </row>
        <row r="110">
          <cell r="C110" t="str">
            <v>179-07</v>
          </cell>
          <cell r="D110">
            <v>2040000</v>
          </cell>
          <cell r="E110" t="str">
            <v>MOSES</v>
          </cell>
        </row>
        <row r="111">
          <cell r="C111" t="str">
            <v>179-07</v>
          </cell>
          <cell r="D111">
            <v>2040000</v>
          </cell>
          <cell r="E111" t="str">
            <v>MOSES</v>
          </cell>
        </row>
        <row r="112">
          <cell r="C112" t="str">
            <v>174-07</v>
          </cell>
          <cell r="D112">
            <v>880000</v>
          </cell>
          <cell r="E112" t="str">
            <v>STEWART</v>
          </cell>
        </row>
        <row r="113">
          <cell r="C113" t="str">
            <v>1816-07</v>
          </cell>
          <cell r="D113">
            <v>1110000</v>
          </cell>
          <cell r="E113" t="str">
            <v>STARKS</v>
          </cell>
        </row>
        <row r="114">
          <cell r="C114" t="str">
            <v>176-07</v>
          </cell>
          <cell r="D114">
            <v>1280000</v>
          </cell>
          <cell r="E114" t="str">
            <v>BARTLETT</v>
          </cell>
        </row>
        <row r="115">
          <cell r="C115" t="str">
            <v>181-07</v>
          </cell>
          <cell r="D115">
            <v>1140000</v>
          </cell>
          <cell r="E115" t="str">
            <v>YOUNG</v>
          </cell>
        </row>
        <row r="116">
          <cell r="C116" t="str">
            <v>183-07</v>
          </cell>
          <cell r="D116">
            <v>1520000</v>
          </cell>
          <cell r="E116" t="str">
            <v>MAYBERRY</v>
          </cell>
        </row>
        <row r="117">
          <cell r="C117" t="str">
            <v>178-07</v>
          </cell>
          <cell r="D117">
            <v>1780000</v>
          </cell>
          <cell r="E117" t="str">
            <v>DE LA ROSA</v>
          </cell>
        </row>
        <row r="118">
          <cell r="C118" t="str">
            <v>1817-07</v>
          </cell>
          <cell r="D118">
            <v>2000000</v>
          </cell>
          <cell r="E118" t="str">
            <v>STAMBAUGH</v>
          </cell>
        </row>
        <row r="119">
          <cell r="C119" t="str">
            <v>185-07</v>
          </cell>
          <cell r="D119">
            <v>2020000</v>
          </cell>
          <cell r="E119" t="str">
            <v>SHOOK</v>
          </cell>
        </row>
        <row r="120">
          <cell r="C120" t="str">
            <v>180-07</v>
          </cell>
          <cell r="D120">
            <v>2040000</v>
          </cell>
          <cell r="E120" t="str">
            <v>MOSES</v>
          </cell>
        </row>
        <row r="121">
          <cell r="C121" t="str">
            <v>187-07</v>
          </cell>
          <cell r="D121">
            <v>880000</v>
          </cell>
          <cell r="E121" t="str">
            <v>STEWART</v>
          </cell>
        </row>
        <row r="122">
          <cell r="C122" t="str">
            <v>182-07</v>
          </cell>
          <cell r="D122">
            <v>1140000</v>
          </cell>
          <cell r="E122" t="str">
            <v>YOUNG</v>
          </cell>
        </row>
        <row r="123">
          <cell r="C123" t="str">
            <v>1818-07</v>
          </cell>
          <cell r="D123">
            <v>2000000</v>
          </cell>
          <cell r="E123" t="str">
            <v>STAMBAUGH</v>
          </cell>
        </row>
        <row r="124">
          <cell r="C124" t="str">
            <v>189-07</v>
          </cell>
          <cell r="D124">
            <v>1280000</v>
          </cell>
          <cell r="E124" t="str">
            <v>BARTLETT</v>
          </cell>
        </row>
        <row r="125">
          <cell r="C125" t="str">
            <v>184-07</v>
          </cell>
          <cell r="D125">
            <v>1520000</v>
          </cell>
          <cell r="E125" t="str">
            <v>MAYBERRY</v>
          </cell>
        </row>
        <row r="126">
          <cell r="C126" t="str">
            <v>191-07</v>
          </cell>
          <cell r="D126">
            <v>1780000</v>
          </cell>
          <cell r="E126" t="str">
            <v>DE LA ROSA</v>
          </cell>
        </row>
        <row r="127">
          <cell r="C127" t="str">
            <v>186-07</v>
          </cell>
          <cell r="D127">
            <v>2020000</v>
          </cell>
          <cell r="E127" t="str">
            <v>SHOOK</v>
          </cell>
        </row>
        <row r="128">
          <cell r="C128" t="str">
            <v>193-07</v>
          </cell>
          <cell r="D128">
            <v>2040000</v>
          </cell>
          <cell r="E128" t="str">
            <v>MOSES</v>
          </cell>
        </row>
        <row r="129">
          <cell r="C129" t="str">
            <v>193-07</v>
          </cell>
          <cell r="D129">
            <v>2040000</v>
          </cell>
          <cell r="E129" t="str">
            <v>MOSES</v>
          </cell>
        </row>
        <row r="130">
          <cell r="C130" t="str">
            <v>1819-07</v>
          </cell>
          <cell r="D130">
            <v>2000000</v>
          </cell>
          <cell r="E130" t="str">
            <v>STAMBAUGH</v>
          </cell>
        </row>
        <row r="131">
          <cell r="C131" t="str">
            <v>188-07</v>
          </cell>
          <cell r="D131">
            <v>880000</v>
          </cell>
          <cell r="E131" t="str">
            <v>STEWART</v>
          </cell>
        </row>
        <row r="132">
          <cell r="C132" t="str">
            <v>195-07</v>
          </cell>
          <cell r="D132">
            <v>1140000</v>
          </cell>
          <cell r="E132" t="str">
            <v>YOUNG</v>
          </cell>
        </row>
        <row r="133">
          <cell r="C133" t="str">
            <v>190-07</v>
          </cell>
          <cell r="D133">
            <v>1280000</v>
          </cell>
          <cell r="E133" t="str">
            <v>BARTLETT</v>
          </cell>
        </row>
        <row r="134">
          <cell r="C134" t="str">
            <v>1820-07</v>
          </cell>
          <cell r="D134">
            <v>2000000</v>
          </cell>
          <cell r="E134" t="str">
            <v>STAMBAUGH</v>
          </cell>
        </row>
        <row r="135">
          <cell r="C135" t="str">
            <v>197-07</v>
          </cell>
          <cell r="D135">
            <v>1520000</v>
          </cell>
          <cell r="E135" t="str">
            <v>MAYBERRY</v>
          </cell>
        </row>
        <row r="136">
          <cell r="C136" t="str">
            <v>192-07</v>
          </cell>
          <cell r="D136">
            <v>1780000</v>
          </cell>
          <cell r="E136" t="str">
            <v>DE LA ROSA</v>
          </cell>
        </row>
        <row r="137">
          <cell r="C137" t="str">
            <v>199-07</v>
          </cell>
          <cell r="D137">
            <v>2020000</v>
          </cell>
          <cell r="E137" t="str">
            <v>SHOOK</v>
          </cell>
        </row>
        <row r="138">
          <cell r="C138" t="str">
            <v>192-07</v>
          </cell>
          <cell r="D138">
            <v>1780000</v>
          </cell>
          <cell r="E138" t="str">
            <v>DE LA ROSA</v>
          </cell>
        </row>
        <row r="139">
          <cell r="C139" t="str">
            <v>194-07</v>
          </cell>
          <cell r="D139">
            <v>2040000</v>
          </cell>
          <cell r="E139" t="str">
            <v>MOSES</v>
          </cell>
        </row>
        <row r="140">
          <cell r="C140" t="str">
            <v>201-07</v>
          </cell>
          <cell r="D140">
            <v>880000</v>
          </cell>
          <cell r="E140" t="str">
            <v>STEWART</v>
          </cell>
        </row>
        <row r="141">
          <cell r="C141" t="str">
            <v>1821-07</v>
          </cell>
          <cell r="D141">
            <v>2000000</v>
          </cell>
          <cell r="E141" t="str">
            <v>STAMBAUGH</v>
          </cell>
        </row>
        <row r="142">
          <cell r="C142" t="str">
            <v>196-07</v>
          </cell>
          <cell r="D142">
            <v>1140000</v>
          </cell>
          <cell r="E142" t="str">
            <v>YOUNG</v>
          </cell>
        </row>
        <row r="143">
          <cell r="C143" t="str">
            <v>203-07</v>
          </cell>
          <cell r="D143">
            <v>1280000</v>
          </cell>
          <cell r="E143" t="str">
            <v>BARTLETT</v>
          </cell>
        </row>
        <row r="144">
          <cell r="C144" t="str">
            <v>198-07</v>
          </cell>
          <cell r="D144">
            <v>1520000</v>
          </cell>
          <cell r="E144" t="str">
            <v>MAYBERRY</v>
          </cell>
        </row>
        <row r="145">
          <cell r="C145" t="str">
            <v>1822-07</v>
          </cell>
          <cell r="D145">
            <v>2000000</v>
          </cell>
          <cell r="E145" t="str">
            <v>STAMBAUGH</v>
          </cell>
        </row>
        <row r="146">
          <cell r="C146" t="str">
            <v>205-07</v>
          </cell>
          <cell r="D146">
            <v>1780000</v>
          </cell>
          <cell r="E146" t="str">
            <v>DE LA ROSA</v>
          </cell>
        </row>
        <row r="147">
          <cell r="C147" t="str">
            <v>200-07</v>
          </cell>
          <cell r="D147">
            <v>2020000</v>
          </cell>
          <cell r="E147" t="str">
            <v>SHOOK</v>
          </cell>
        </row>
        <row r="148">
          <cell r="C148" t="str">
            <v>207-07</v>
          </cell>
          <cell r="D148">
            <v>2040000</v>
          </cell>
          <cell r="E148" t="str">
            <v>MOSES</v>
          </cell>
        </row>
        <row r="149">
          <cell r="C149" t="str">
            <v>202-07</v>
          </cell>
          <cell r="D149">
            <v>880000</v>
          </cell>
          <cell r="E149" t="str">
            <v>STEWART</v>
          </cell>
        </row>
        <row r="150">
          <cell r="C150" t="str">
            <v>209-07</v>
          </cell>
          <cell r="D150">
            <v>1180000</v>
          </cell>
          <cell r="E150" t="str">
            <v>LEVERE</v>
          </cell>
        </row>
        <row r="151">
          <cell r="C151" t="str">
            <v>204-07</v>
          </cell>
          <cell r="D151">
            <v>1280000</v>
          </cell>
          <cell r="E151" t="str">
            <v>BARTLETT</v>
          </cell>
        </row>
        <row r="152">
          <cell r="C152" t="str">
            <v>1823-07</v>
          </cell>
          <cell r="D152">
            <v>2000000</v>
          </cell>
          <cell r="E152" t="str">
            <v>STAMBAUGH</v>
          </cell>
        </row>
        <row r="153">
          <cell r="C153" t="str">
            <v>211-07</v>
          </cell>
          <cell r="D153">
            <v>1140000</v>
          </cell>
          <cell r="E153" t="str">
            <v>YOUNG</v>
          </cell>
        </row>
        <row r="154">
          <cell r="C154" t="str">
            <v>213-07</v>
          </cell>
          <cell r="D154">
            <v>1290000</v>
          </cell>
          <cell r="E154" t="str">
            <v>COOLAHAN</v>
          </cell>
        </row>
        <row r="155">
          <cell r="C155" t="str">
            <v>206-07</v>
          </cell>
          <cell r="D155">
            <v>1780000</v>
          </cell>
          <cell r="E155" t="str">
            <v>DE LA ROSA</v>
          </cell>
        </row>
        <row r="156">
          <cell r="C156" t="str">
            <v>1824-07</v>
          </cell>
          <cell r="D156">
            <v>2000000</v>
          </cell>
          <cell r="E156" t="str">
            <v>STAMBAUGH</v>
          </cell>
        </row>
        <row r="157">
          <cell r="C157" t="str">
            <v>208-07</v>
          </cell>
          <cell r="D157">
            <v>2040000</v>
          </cell>
          <cell r="E157" t="str">
            <v>MOSES</v>
          </cell>
        </row>
        <row r="158">
          <cell r="C158" t="str">
            <v>215-07</v>
          </cell>
          <cell r="D158">
            <v>2020000</v>
          </cell>
          <cell r="E158" t="str">
            <v>SHOOK</v>
          </cell>
        </row>
        <row r="159">
          <cell r="C159" t="str">
            <v>210-07</v>
          </cell>
          <cell r="D159">
            <v>1180000</v>
          </cell>
          <cell r="E159" t="str">
            <v>LEVERE</v>
          </cell>
        </row>
        <row r="160">
          <cell r="C160" t="str">
            <v>217-07</v>
          </cell>
          <cell r="D160">
            <v>1810000</v>
          </cell>
          <cell r="E160" t="str">
            <v>NEWELL</v>
          </cell>
        </row>
        <row r="161">
          <cell r="C161" t="str">
            <v>1825-07</v>
          </cell>
          <cell r="D161">
            <v>2000000</v>
          </cell>
          <cell r="E161" t="str">
            <v>STAMBAUGH</v>
          </cell>
        </row>
        <row r="162">
          <cell r="C162" t="str">
            <v>212-07</v>
          </cell>
          <cell r="D162">
            <v>1140000</v>
          </cell>
          <cell r="E162" t="str">
            <v>YOUNG</v>
          </cell>
        </row>
        <row r="163">
          <cell r="C163" t="str">
            <v>219-07</v>
          </cell>
          <cell r="D163">
            <v>1800000</v>
          </cell>
          <cell r="E163" t="str">
            <v>CHANDLER</v>
          </cell>
        </row>
        <row r="164">
          <cell r="C164" t="str">
            <v>214-07</v>
          </cell>
          <cell r="D164">
            <v>1290000</v>
          </cell>
          <cell r="E164" t="str">
            <v>COOLAHAN</v>
          </cell>
        </row>
        <row r="165">
          <cell r="C165" t="str">
            <v>1826-07</v>
          </cell>
          <cell r="D165">
            <v>2000000</v>
          </cell>
          <cell r="E165" t="str">
            <v>STAMBAUGH</v>
          </cell>
        </row>
        <row r="166">
          <cell r="C166" t="str">
            <v>216-07</v>
          </cell>
          <cell r="D166">
            <v>2020000</v>
          </cell>
          <cell r="E166" t="str">
            <v>SHOOK</v>
          </cell>
        </row>
        <row r="167">
          <cell r="C167" t="str">
            <v>303-07</v>
          </cell>
          <cell r="D167">
            <v>2040000</v>
          </cell>
          <cell r="E167" t="str">
            <v>MOSES</v>
          </cell>
        </row>
        <row r="168">
          <cell r="C168" t="str">
            <v>221-07</v>
          </cell>
          <cell r="D168">
            <v>1180000</v>
          </cell>
          <cell r="E168" t="str">
            <v>LEVERE</v>
          </cell>
        </row>
        <row r="169">
          <cell r="C169" t="str">
            <v>218-07</v>
          </cell>
          <cell r="D169">
            <v>1810000</v>
          </cell>
          <cell r="E169" t="str">
            <v>NEWELL</v>
          </cell>
        </row>
        <row r="170">
          <cell r="C170" t="str">
            <v>1827-07</v>
          </cell>
          <cell r="D170">
            <v>2000000</v>
          </cell>
          <cell r="E170" t="str">
            <v>STAMBAUGH</v>
          </cell>
        </row>
        <row r="171">
          <cell r="C171" t="str">
            <v>220-07</v>
          </cell>
          <cell r="D171">
            <v>1800000</v>
          </cell>
          <cell r="E171" t="str">
            <v>CHANDLER</v>
          </cell>
        </row>
        <row r="172">
          <cell r="C172" t="str">
            <v>223-07</v>
          </cell>
          <cell r="D172">
            <v>1290000</v>
          </cell>
          <cell r="E172" t="str">
            <v>COOLAHAN</v>
          </cell>
        </row>
        <row r="173">
          <cell r="C173" t="str">
            <v>1828-07</v>
          </cell>
          <cell r="D173">
            <v>2000000</v>
          </cell>
          <cell r="E173" t="str">
            <v>STAMBAUGH</v>
          </cell>
        </row>
        <row r="174">
          <cell r="C174" t="str">
            <v>222-07</v>
          </cell>
          <cell r="D174">
            <v>1180000</v>
          </cell>
          <cell r="E174" t="str">
            <v>LEVERE</v>
          </cell>
        </row>
        <row r="175">
          <cell r="C175" t="str">
            <v>225-07</v>
          </cell>
          <cell r="D175">
            <v>1810000</v>
          </cell>
          <cell r="E175" t="str">
            <v>NEWELL</v>
          </cell>
        </row>
        <row r="176">
          <cell r="C176" t="str">
            <v>1829-07</v>
          </cell>
          <cell r="D176">
            <v>2000000</v>
          </cell>
          <cell r="E176" t="str">
            <v>STAMBAUGH</v>
          </cell>
        </row>
        <row r="177">
          <cell r="C177" t="str">
            <v>224-07</v>
          </cell>
          <cell r="D177">
            <v>1290000</v>
          </cell>
          <cell r="E177" t="str">
            <v>COOLAHAN</v>
          </cell>
        </row>
        <row r="178">
          <cell r="C178" t="str">
            <v>227-07</v>
          </cell>
          <cell r="D178">
            <v>1800000</v>
          </cell>
          <cell r="E178" t="str">
            <v>CHANDLER</v>
          </cell>
        </row>
        <row r="179">
          <cell r="C179" t="str">
            <v>226-07</v>
          </cell>
          <cell r="D179">
            <v>1810000</v>
          </cell>
          <cell r="E179" t="str">
            <v>NEWELL</v>
          </cell>
        </row>
        <row r="180">
          <cell r="C180" t="str">
            <v>1830-07</v>
          </cell>
          <cell r="D180">
            <v>2000000</v>
          </cell>
          <cell r="E180" t="str">
            <v>STAMBAUGH</v>
          </cell>
        </row>
        <row r="181">
          <cell r="C181" t="str">
            <v>229-07</v>
          </cell>
          <cell r="D181">
            <v>1180000</v>
          </cell>
          <cell r="E181" t="str">
            <v>LEVERE</v>
          </cell>
        </row>
        <row r="182">
          <cell r="C182" t="str">
            <v>1831-07</v>
          </cell>
          <cell r="D182">
            <v>2000000</v>
          </cell>
          <cell r="E182" t="str">
            <v>STAMBAUGH</v>
          </cell>
        </row>
        <row r="183">
          <cell r="C183" t="str">
            <v>228-07</v>
          </cell>
          <cell r="D183">
            <v>1800000</v>
          </cell>
          <cell r="E183" t="str">
            <v>CHANDLER</v>
          </cell>
        </row>
        <row r="184">
          <cell r="C184" t="str">
            <v>231-07</v>
          </cell>
          <cell r="D184">
            <v>1290000</v>
          </cell>
          <cell r="E184" t="str">
            <v>COOLAHAN</v>
          </cell>
        </row>
        <row r="185">
          <cell r="C185" t="str">
            <v>1832-07</v>
          </cell>
          <cell r="D185">
            <v>2000000</v>
          </cell>
          <cell r="E185" t="str">
            <v>STAMBAUGH</v>
          </cell>
        </row>
        <row r="186">
          <cell r="C186" t="str">
            <v>233-07</v>
          </cell>
          <cell r="D186">
            <v>1810000</v>
          </cell>
          <cell r="E186" t="str">
            <v>NEWELL</v>
          </cell>
        </row>
        <row r="187">
          <cell r="C187" t="str">
            <v>230-07</v>
          </cell>
          <cell r="D187">
            <v>1180000</v>
          </cell>
          <cell r="E187" t="str">
            <v>LEVERE</v>
          </cell>
        </row>
        <row r="188">
          <cell r="C188" t="str">
            <v>1833-07</v>
          </cell>
          <cell r="D188">
            <v>2000000</v>
          </cell>
          <cell r="E188" t="str">
            <v>STAMBAUGH</v>
          </cell>
        </row>
        <row r="189">
          <cell r="C189" t="str">
            <v>232-07</v>
          </cell>
          <cell r="D189">
            <v>1290000</v>
          </cell>
          <cell r="E189" t="str">
            <v>COOLAHAN</v>
          </cell>
        </row>
        <row r="190">
          <cell r="C190" t="str">
            <v>235-07</v>
          </cell>
          <cell r="D190">
            <v>1800000</v>
          </cell>
          <cell r="E190" t="str">
            <v>CHANDLER</v>
          </cell>
        </row>
        <row r="191">
          <cell r="C191" t="str">
            <v>1902-07</v>
          </cell>
          <cell r="D191">
            <v>2000000</v>
          </cell>
          <cell r="E191" t="str">
            <v>STAMBAUGH</v>
          </cell>
        </row>
        <row r="192">
          <cell r="C192" t="str">
            <v>234-07</v>
          </cell>
          <cell r="D192">
            <v>1810000</v>
          </cell>
          <cell r="E192" t="str">
            <v>NEWELL</v>
          </cell>
        </row>
        <row r="193">
          <cell r="C193" t="str">
            <v>1902-07</v>
          </cell>
          <cell r="D193">
            <v>2000000</v>
          </cell>
          <cell r="E193" t="str">
            <v>STAMBAUGH</v>
          </cell>
        </row>
        <row r="194">
          <cell r="C194" t="str">
            <v>237-07</v>
          </cell>
          <cell r="D194">
            <v>1180000</v>
          </cell>
          <cell r="E194" t="str">
            <v>LEVERE</v>
          </cell>
        </row>
        <row r="195">
          <cell r="C195" t="str">
            <v>236-07</v>
          </cell>
          <cell r="D195">
            <v>1800000</v>
          </cell>
          <cell r="E195" t="str">
            <v>CHANDLER</v>
          </cell>
        </row>
        <row r="196">
          <cell r="C196" t="str">
            <v>239-07</v>
          </cell>
          <cell r="D196">
            <v>1290000</v>
          </cell>
          <cell r="E196" t="str">
            <v>COOLAHAN</v>
          </cell>
        </row>
        <row r="197">
          <cell r="C197" t="str">
            <v>241-07</v>
          </cell>
          <cell r="D197">
            <v>1810000</v>
          </cell>
          <cell r="E197" t="str">
            <v>NEWELL</v>
          </cell>
        </row>
        <row r="198">
          <cell r="C198" t="str">
            <v>238-07</v>
          </cell>
          <cell r="D198">
            <v>1180000</v>
          </cell>
          <cell r="E198" t="str">
            <v>LEVERE</v>
          </cell>
        </row>
        <row r="199">
          <cell r="C199" t="str">
            <v>240-07</v>
          </cell>
          <cell r="D199">
            <v>1290000</v>
          </cell>
          <cell r="E199" t="str">
            <v>COOLAHAN</v>
          </cell>
        </row>
        <row r="200">
          <cell r="C200" t="str">
            <v>243-07</v>
          </cell>
          <cell r="D200">
            <v>1800000</v>
          </cell>
          <cell r="E200" t="str">
            <v>CHANDLER</v>
          </cell>
        </row>
        <row r="201">
          <cell r="C201" t="str">
            <v>309-07</v>
          </cell>
          <cell r="D201">
            <v>1180000</v>
          </cell>
          <cell r="E201" t="str">
            <v>LEVERE</v>
          </cell>
        </row>
        <row r="202">
          <cell r="C202" t="str">
            <v>309-07</v>
          </cell>
          <cell r="D202">
            <v>1180000</v>
          </cell>
          <cell r="E202" t="str">
            <v>LEVERE</v>
          </cell>
        </row>
        <row r="203">
          <cell r="C203" t="str">
            <v>309-07</v>
          </cell>
          <cell r="D203">
            <v>1180000</v>
          </cell>
          <cell r="E203" t="str">
            <v>LEVERE</v>
          </cell>
        </row>
        <row r="204">
          <cell r="C204" t="str">
            <v>242-07</v>
          </cell>
          <cell r="D204">
            <v>1810000</v>
          </cell>
          <cell r="E204" t="str">
            <v>NEWELL</v>
          </cell>
        </row>
        <row r="205">
          <cell r="C205" t="str">
            <v>311-07</v>
          </cell>
          <cell r="D205">
            <v>1290000</v>
          </cell>
          <cell r="E205" t="str">
            <v>COOLAHAN</v>
          </cell>
        </row>
        <row r="206">
          <cell r="C206" t="str">
            <v>244-07</v>
          </cell>
          <cell r="D206">
            <v>1800000</v>
          </cell>
          <cell r="E206" t="str">
            <v>CHANDLER</v>
          </cell>
        </row>
        <row r="207">
          <cell r="C207" t="str">
            <v>313-07</v>
          </cell>
          <cell r="D207">
            <v>1810000</v>
          </cell>
          <cell r="E207" t="str">
            <v>NEWELL</v>
          </cell>
        </row>
        <row r="208">
          <cell r="C208" t="str">
            <v>315-07</v>
          </cell>
          <cell r="D208">
            <v>1800000</v>
          </cell>
          <cell r="E208" t="str">
            <v>CHANDLE</v>
          </cell>
        </row>
      </sheetData>
      <sheetData sheetId="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101-08</v>
          </cell>
          <cell r="B13">
            <v>4029</v>
          </cell>
          <cell r="C13" t="str">
            <v>DE.1.0.7.0</v>
          </cell>
          <cell r="D13" t="str">
            <v>204:754</v>
          </cell>
          <cell r="E13">
            <v>42590.127210648148</v>
          </cell>
          <cell r="F13">
            <v>42590.12908564815</v>
          </cell>
          <cell r="G13">
            <v>2</v>
          </cell>
          <cell r="H13" t="str">
            <v>204:233207</v>
          </cell>
          <cell r="I13">
            <v>42590.163090277776</v>
          </cell>
          <cell r="J13">
            <v>2</v>
          </cell>
          <cell r="K13" t="str">
            <v>4029/4030</v>
          </cell>
          <cell r="L13" t="str">
            <v>OUN</v>
          </cell>
          <cell r="M13">
            <v>3.400462962599704E-2</v>
          </cell>
          <cell r="N13">
            <v>48.966666661435738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" t="str">
            <v>N</v>
          </cell>
          <cell r="X13" t="e">
            <v>#VALUE!</v>
          </cell>
          <cell r="Y13">
            <v>7.5399999999999995E-2</v>
          </cell>
          <cell r="Z13">
            <v>23.320699999999999</v>
          </cell>
          <cell r="AA13">
            <v>23.2453</v>
          </cell>
          <cell r="AB13" t="e">
            <v>#N/A</v>
          </cell>
          <cell r="AC13" t="e">
            <v>#N/A</v>
          </cell>
          <cell r="AD13" t="str">
            <v>0101-08</v>
          </cell>
          <cell r="AE1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4">
          <cell r="A14" t="str">
            <v>102-08</v>
          </cell>
          <cell r="B14">
            <v>4012</v>
          </cell>
          <cell r="C14" t="str">
            <v>DE.1.0.7.0</v>
          </cell>
          <cell r="D14" t="str">
            <v>204:232575</v>
          </cell>
          <cell r="E14">
            <v>42590.16914351852</v>
          </cell>
          <cell r="F14">
            <v>42590.17050925926</v>
          </cell>
          <cell r="G14">
            <v>1</v>
          </cell>
          <cell r="H14" t="str">
            <v>204:110</v>
          </cell>
          <cell r="I14">
            <v>42590.202893518515</v>
          </cell>
          <cell r="J14">
            <v>0</v>
          </cell>
          <cell r="K14" t="str">
            <v>4011/4012</v>
          </cell>
          <cell r="L14" t="str">
            <v>OUN</v>
          </cell>
          <cell r="M14">
            <v>3.2384259255195502E-2</v>
          </cell>
          <cell r="N14">
            <v>46.633333327481523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https://search-rtdc-monitor-bjffxe2xuh6vdkpspy63sjmuny.us-east-1.es.amazonaws.com/_plugin/kibana/#/discover/Steve-Slow-Train-Analysis-(2080s-and-2083s)?_g=(refreshInterval:(display:Off,section:0,value:0),time:(from:'2016-08-08 03:03:34-0600',mode:absolute,to:'2016-08-08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" t="str">
            <v>N</v>
          </cell>
          <cell r="X14">
            <v>1</v>
          </cell>
          <cell r="Y14">
            <v>23.2575</v>
          </cell>
          <cell r="Z14">
            <v>1.0999999999999999E-2</v>
          </cell>
          <cell r="AA14">
            <v>23.246500000000001</v>
          </cell>
          <cell r="AB14" t="e">
            <v>#N/A</v>
          </cell>
          <cell r="AC14" t="e">
            <v>#N/A</v>
          </cell>
          <cell r="AD14" t="str">
            <v>0102-08</v>
          </cell>
          <cell r="AE14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5">
          <cell r="A15" t="str">
            <v>103-08</v>
          </cell>
          <cell r="B15">
            <v>4007</v>
          </cell>
          <cell r="C15" t="str">
            <v>DE.1.0.7.0</v>
          </cell>
          <cell r="D15" t="str">
            <v>204:748</v>
          </cell>
          <cell r="E15">
            <v>42590.150995370372</v>
          </cell>
          <cell r="F15">
            <v>42590.152916666666</v>
          </cell>
          <cell r="G15">
            <v>2</v>
          </cell>
          <cell r="H15" t="str">
            <v>204:233264</v>
          </cell>
          <cell r="I15">
            <v>42590.181932870371</v>
          </cell>
          <cell r="J15">
            <v>0</v>
          </cell>
          <cell r="K15" t="str">
            <v>4007/4008</v>
          </cell>
          <cell r="L15" t="str">
            <v>STURGEON</v>
          </cell>
          <cell r="M15">
            <v>2.9016203705396038E-2</v>
          </cell>
          <cell r="N15">
            <v>41.783333335770294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https://search-rtdc-monitor-bjffxe2xuh6vdkpspy63sjmuny.us-east-1.es.amazonaws.com/_plugin/kibana/#/discover/Steve-Slow-Train-Analysis-(2080s-and-2083s)?_g=(refreshInterval:(display:Off,section:0,value:0),time:(from:'2016-08-08 02:37:26-0600',mode:absolute,to:'2016-08-08 05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" t="str">
            <v>N</v>
          </cell>
          <cell r="X15">
            <v>1</v>
          </cell>
          <cell r="Y15">
            <v>7.4800000000000005E-2</v>
          </cell>
          <cell r="Z15">
            <v>23.3264</v>
          </cell>
          <cell r="AA15">
            <v>23.2516</v>
          </cell>
          <cell r="AB15" t="e">
            <v>#N/A</v>
          </cell>
          <cell r="AC15" t="e">
            <v>#N/A</v>
          </cell>
          <cell r="AD15" t="str">
            <v>0103-08</v>
          </cell>
          <cell r="AE1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6">
          <cell r="A16" t="str">
            <v>104-08</v>
          </cell>
          <cell r="B16">
            <v>4013</v>
          </cell>
          <cell r="C16" t="str">
            <v>DE.1.0.7.0</v>
          </cell>
          <cell r="D16" t="str">
            <v>204:232639</v>
          </cell>
          <cell r="E16">
            <v>42590.185763888891</v>
          </cell>
          <cell r="F16">
            <v>42590.18787037037</v>
          </cell>
          <cell r="G16">
            <v>3</v>
          </cell>
          <cell r="H16" t="str">
            <v>204:174</v>
          </cell>
          <cell r="I16">
            <v>42590.222627314812</v>
          </cell>
          <cell r="J16">
            <v>0</v>
          </cell>
          <cell r="K16" t="str">
            <v>4013/4014</v>
          </cell>
          <cell r="L16" t="str">
            <v>STURGEON</v>
          </cell>
          <cell r="M16">
            <v>3.4756944442051463E-2</v>
          </cell>
          <cell r="N16">
            <v>50.049999996554106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https://search-rtdc-monitor-bjffxe2xuh6vdkpspy63sjmuny.us-east-1.es.amazonaws.com/_plugin/kibana/#/discover/Steve-Slow-Train-Analysis-(2080s-and-2083s)?_g=(refreshInterval:(display:Off,section:0,value:0),time:(from:'2016-08-08 03:27:30-0600',mode:absolute,to:'2016-08-08 06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" t="str">
            <v>N</v>
          </cell>
          <cell r="X16">
            <v>1</v>
          </cell>
          <cell r="Y16">
            <v>23.2639</v>
          </cell>
          <cell r="Z16">
            <v>1.7399999999999999E-2</v>
          </cell>
          <cell r="AA16">
            <v>23.246500000000001</v>
          </cell>
          <cell r="AB16" t="e">
            <v>#N/A</v>
          </cell>
          <cell r="AC16" t="e">
            <v>#N/A</v>
          </cell>
          <cell r="AD16" t="str">
            <v>0104-08</v>
          </cell>
          <cell r="AE1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7">
          <cell r="A17" t="str">
            <v>105-08</v>
          </cell>
          <cell r="B17">
            <v>4020</v>
          </cell>
          <cell r="C17" t="str">
            <v>DE.1.0.7.0</v>
          </cell>
          <cell r="D17" t="str">
            <v>204:724</v>
          </cell>
          <cell r="E17">
            <v>42590.169479166667</v>
          </cell>
          <cell r="F17">
            <v>42590.171261574076</v>
          </cell>
          <cell r="G17">
            <v>2</v>
          </cell>
          <cell r="H17" t="str">
            <v>204:233336</v>
          </cell>
          <cell r="I17">
            <v>42590.204305555555</v>
          </cell>
          <cell r="J17">
            <v>0</v>
          </cell>
          <cell r="K17" t="str">
            <v>4019/4020</v>
          </cell>
          <cell r="L17" t="str">
            <v>GEBRETEKLE</v>
          </cell>
          <cell r="M17">
            <v>3.3043981478840578E-2</v>
          </cell>
          <cell r="N17">
            <v>47.583333329530433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https://search-rtdc-monitor-bjffxe2xuh6vdkpspy63sjmuny.us-east-1.es.amazonaws.com/_plugin/kibana/#/discover/Steve-Slow-Train-Analysis-(2080s-and-2083s)?_g=(refreshInterval:(display:Off,section:0,value:0),time:(from:'2016-08-08 03:04:03-0600',mode:absolute,to:'2016-08-08 05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7" t="str">
            <v>N</v>
          </cell>
          <cell r="X17">
            <v>1</v>
          </cell>
          <cell r="Y17">
            <v>7.2400000000000006E-2</v>
          </cell>
          <cell r="Z17">
            <v>23.333600000000001</v>
          </cell>
          <cell r="AA17">
            <v>23.261200000000002</v>
          </cell>
          <cell r="AB17" t="e">
            <v>#N/A</v>
          </cell>
          <cell r="AC17" t="e">
            <v>#N/A</v>
          </cell>
          <cell r="AD17" t="str">
            <v>0105-08</v>
          </cell>
          <cell r="AE1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8">
          <cell r="A18" t="str">
            <v>106-08</v>
          </cell>
          <cell r="B18">
            <v>4032</v>
          </cell>
          <cell r="C18" t="str">
            <v>DE.1.0.7.0</v>
          </cell>
          <cell r="D18" t="str">
            <v>204:232642</v>
          </cell>
          <cell r="E18">
            <v>42590.213541666664</v>
          </cell>
          <cell r="F18">
            <v>42590.215624999997</v>
          </cell>
          <cell r="G18">
            <v>3</v>
          </cell>
          <cell r="H18" t="str">
            <v>204:178</v>
          </cell>
          <cell r="I18">
            <v>42590.246145833335</v>
          </cell>
          <cell r="J18">
            <v>2</v>
          </cell>
          <cell r="K18" t="str">
            <v>4031/4032</v>
          </cell>
          <cell r="L18" t="str">
            <v>GEBRETEKLE</v>
          </cell>
          <cell r="M18">
            <v>3.0520833337504882E-2</v>
          </cell>
          <cell r="N18">
            <v>43.950000006007031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" t="str">
            <v>N</v>
          </cell>
          <cell r="X18">
            <v>1</v>
          </cell>
          <cell r="Y18">
            <v>23.264199999999999</v>
          </cell>
          <cell r="Z18">
            <v>1.78E-2</v>
          </cell>
          <cell r="AA18">
            <v>23.246399999999998</v>
          </cell>
          <cell r="AB18" t="e">
            <v>#N/A</v>
          </cell>
          <cell r="AC18" t="e">
            <v>#N/A</v>
          </cell>
          <cell r="AD18" t="str">
            <v>0106-08</v>
          </cell>
          <cell r="AE18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">
          <cell r="A19" t="str">
            <v>107-08</v>
          </cell>
          <cell r="B19">
            <v>4027</v>
          </cell>
          <cell r="C19" t="str">
            <v>DE.1.0.7.0</v>
          </cell>
          <cell r="D19" t="str">
            <v>204:447</v>
          </cell>
          <cell r="E19">
            <v>42590.188506944447</v>
          </cell>
          <cell r="F19">
            <v>42590.189756944441</v>
          </cell>
          <cell r="G19">
            <v>1</v>
          </cell>
          <cell r="H19" t="str">
            <v>204:233321</v>
          </cell>
          <cell r="I19">
            <v>42590.220682870371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3.0925925930205267E-2</v>
          </cell>
          <cell r="N19">
            <v>44.533333339495584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https://search-rtdc-monitor-bjffxe2xuh6vdkpspy63sjmuny.us-east-1.es.amazonaws.com/_plugin/kibana/#/discover/Steve-Slow-Train-Analysis-(2080s-and-2083s)?_g=(refreshInterval:(display:Off,section:0,value:0),time:(from:'2016-08-08 03:31:27-0600',mode:absolute,to:'2016-08-08 06:17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4.4699999999999997E-2</v>
          </cell>
          <cell r="Z19">
            <v>23.332100000000001</v>
          </cell>
          <cell r="AA19">
            <v>23.287400000000002</v>
          </cell>
          <cell r="AB19" t="e">
            <v>#N/A</v>
          </cell>
          <cell r="AC19" t="e">
            <v>#N/A</v>
          </cell>
          <cell r="AD19" t="str">
            <v>0107-08</v>
          </cell>
          <cell r="AE1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20">
          <cell r="A20" t="str">
            <v>108-08</v>
          </cell>
          <cell r="B20">
            <v>4028</v>
          </cell>
          <cell r="C20" t="str">
            <v>DE.1.0.7.0</v>
          </cell>
          <cell r="D20" t="str">
            <v>204:233025</v>
          </cell>
          <cell r="E20">
            <v>42590.222511574073</v>
          </cell>
          <cell r="F20">
            <v>42590.223680555559</v>
          </cell>
          <cell r="G20">
            <v>1</v>
          </cell>
          <cell r="H20" t="str">
            <v>204:156</v>
          </cell>
          <cell r="I20">
            <v>42590.257326388892</v>
          </cell>
          <cell r="J20">
            <v>1</v>
          </cell>
          <cell r="K20" t="str">
            <v>4027/4028</v>
          </cell>
          <cell r="L20" t="str">
            <v>SPECTOR</v>
          </cell>
          <cell r="M20">
            <v>3.3645833333139308E-2</v>
          </cell>
          <cell r="N20">
            <v>48.449999999720603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23.302499999999998</v>
          </cell>
          <cell r="Z20">
            <v>1.5599999999999999E-2</v>
          </cell>
          <cell r="AA20">
            <v>23.286899999999999</v>
          </cell>
          <cell r="AB20">
            <v>103800</v>
          </cell>
          <cell r="AC20" t="str">
            <v>GRADE CROSSING</v>
          </cell>
          <cell r="AD20" t="str">
            <v>0108-08</v>
          </cell>
          <cell r="AE2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21">
          <cell r="A21" t="str">
            <v>109-08</v>
          </cell>
          <cell r="B21">
            <v>4038</v>
          </cell>
          <cell r="C21" t="str">
            <v>DE.1.0.7.0</v>
          </cell>
          <cell r="D21" t="str">
            <v>204:484</v>
          </cell>
          <cell r="E21">
            <v>42590.19667824074</v>
          </cell>
          <cell r="F21">
            <v>42590.197627314818</v>
          </cell>
          <cell r="G21">
            <v>1</v>
          </cell>
          <cell r="H21" t="str">
            <v>204:223591</v>
          </cell>
          <cell r="I21">
            <v>42590.222303240742</v>
          </cell>
          <cell r="J21">
            <v>0</v>
          </cell>
          <cell r="K21" t="str">
            <v>4037/4038</v>
          </cell>
          <cell r="L21" t="str">
            <v>YORK</v>
          </cell>
          <cell r="M21">
            <v>2.4675925924384501E-2</v>
          </cell>
          <cell r="P21">
            <v>35.533333331113681</v>
          </cell>
          <cell r="R21" t="str">
            <v>ML-2241 comm failure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https://search-rtdc-monitor-bjffxe2xuh6vdkpspy63sjmuny.us-east-1.es.amazonaws.com/_plugin/kibana/#/discover/Steve-Slow-Train-Analysis-(2080s-and-2083s)?_g=(refreshInterval:(display:Off,section:0,value:0),time:(from:'2016-08-08 03:43:13-0600',mode:absolute,to:'2016-08-08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1" t="str">
            <v>Y</v>
          </cell>
          <cell r="X21">
            <v>1</v>
          </cell>
          <cell r="Y21">
            <v>4.8399999999999999E-2</v>
          </cell>
          <cell r="Z21">
            <v>22.359100000000002</v>
          </cell>
          <cell r="AA21">
            <v>22.310700000000001</v>
          </cell>
          <cell r="AB21" t="e">
            <v>#N/A</v>
          </cell>
          <cell r="AC21" t="e">
            <v>#N/A</v>
          </cell>
          <cell r="AD21" t="str">
            <v>0109-08</v>
          </cell>
          <cell r="AE2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22">
          <cell r="A22" t="str">
            <v>110-08</v>
          </cell>
          <cell r="B22">
            <v>4037</v>
          </cell>
          <cell r="C22" t="str">
            <v>DE.1.0.7.0</v>
          </cell>
          <cell r="D22" t="str">
            <v>204:154005</v>
          </cell>
          <cell r="E22">
            <v>42590.245706018519</v>
          </cell>
          <cell r="F22">
            <v>42590.246319444443</v>
          </cell>
          <cell r="G22">
            <v>0</v>
          </cell>
          <cell r="H22" t="str">
            <v>204:150</v>
          </cell>
          <cell r="I22">
            <v>42590.265439814815</v>
          </cell>
          <cell r="J22">
            <v>0</v>
          </cell>
          <cell r="K22" t="str">
            <v>4037/4038</v>
          </cell>
          <cell r="L22" t="str">
            <v>YORK</v>
          </cell>
          <cell r="M22">
            <v>1.9120370372547768E-2</v>
          </cell>
          <cell r="P22">
            <v>44.733333333861083</v>
          </cell>
          <cell r="R22" t="str">
            <v>ML-2241 comm failure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https://search-rtdc-monitor-bjffxe2xuh6vdkpspy63sjmuny.us-east-1.es.amazonaws.com/_plugin/kibana/#/discover/Steve-Slow-Train-Analysis-(2080s-and-2083s)?_g=(refreshInterval:(display:Off,section:0,value:0),time:(from:'2016-08-08 04:53:49-0600',mode:absolute,to:'2016-08-08 07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2" t="str">
            <v>Y</v>
          </cell>
          <cell r="X22">
            <v>1</v>
          </cell>
          <cell r="Y22">
            <v>15.400499999999999</v>
          </cell>
          <cell r="Z22">
            <v>1.4999999999999999E-2</v>
          </cell>
          <cell r="AA22">
            <v>15.385499999999999</v>
          </cell>
          <cell r="AB22" t="e">
            <v>#N/A</v>
          </cell>
          <cell r="AC22" t="e">
            <v>#N/A</v>
          </cell>
          <cell r="AD22" t="str">
            <v>0110-08</v>
          </cell>
          <cell r="AE2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23">
          <cell r="A23" t="str">
            <v>110-08</v>
          </cell>
          <cell r="B23">
            <v>4037</v>
          </cell>
          <cell r="C23" t="str">
            <v>DE.1.0.7.0</v>
          </cell>
          <cell r="D23" t="str">
            <v>204:232957</v>
          </cell>
          <cell r="E23">
            <v>42590.226111111115</v>
          </cell>
          <cell r="F23">
            <v>42590.227025462962</v>
          </cell>
          <cell r="G23">
            <v>1</v>
          </cell>
          <cell r="H23" t="str">
            <v>204:230872</v>
          </cell>
          <cell r="I23">
            <v>42590.238969907405</v>
          </cell>
          <cell r="J23">
            <v>0</v>
          </cell>
          <cell r="K23" t="str">
            <v>4037/4038</v>
          </cell>
          <cell r="L23" t="str">
            <v>YORK</v>
          </cell>
          <cell r="M23">
            <v>1.1944444442633539E-2</v>
          </cell>
          <cell r="T23" t="str">
            <v>Southbound</v>
          </cell>
          <cell r="U23">
            <v>0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23" t="str">
            <v>Y</v>
          </cell>
          <cell r="X23">
            <v>0</v>
          </cell>
          <cell r="Y23">
            <v>23.2957</v>
          </cell>
          <cell r="Z23">
            <v>23.087199999999999</v>
          </cell>
          <cell r="AA23">
            <v>0.2085000000000008</v>
          </cell>
          <cell r="AB23" t="e">
            <v>#N/A</v>
          </cell>
          <cell r="AC23" t="e">
            <v>#N/A</v>
          </cell>
          <cell r="AD23" t="str">
            <v>0110-08</v>
          </cell>
          <cell r="AE23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24">
          <cell r="A24" t="str">
            <v>111-08</v>
          </cell>
          <cell r="B24" t="str">
            <v>-</v>
          </cell>
          <cell r="C24" t="str">
            <v>DE.1.0.7.0</v>
          </cell>
          <cell r="D24" t="str">
            <v>204:232957</v>
          </cell>
          <cell r="E24">
            <v>42590.226111111115</v>
          </cell>
          <cell r="F24">
            <v>42590.227025462962</v>
          </cell>
          <cell r="G24">
            <v>1</v>
          </cell>
          <cell r="H24" t="str">
            <v>204:230872</v>
          </cell>
          <cell r="I24">
            <v>42590.238969907405</v>
          </cell>
          <cell r="J24">
            <v>0</v>
          </cell>
          <cell r="K24" t="e">
            <v>#VALUE!</v>
          </cell>
          <cell r="L24" t="str">
            <v>STARKS</v>
          </cell>
          <cell r="M24">
            <v>1.1944444442633539E-2</v>
          </cell>
          <cell r="P24">
            <v>1</v>
          </cell>
          <cell r="R24" t="str">
            <v>ML-2241 comm failure</v>
          </cell>
          <cell r="S24">
            <v>0</v>
          </cell>
          <cell r="T24" t="str">
            <v>NorthBound</v>
          </cell>
          <cell r="U24">
            <v>0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    </cell>
          <cell r="W24" t="str">
            <v>Y</v>
          </cell>
          <cell r="X24">
            <v>1</v>
          </cell>
          <cell r="Y24">
            <v>23.2957</v>
          </cell>
          <cell r="Z24">
            <v>23.087199999999999</v>
          </cell>
          <cell r="AA24">
            <v>0.2085000000000008</v>
          </cell>
          <cell r="AB24" t="e">
            <v>#N/A</v>
          </cell>
          <cell r="AC24" t="e">
            <v>#N/A</v>
          </cell>
          <cell r="AD24" t="str">
            <v>0111-08</v>
          </cell>
          <cell r="AE24" t="str">
    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    </cell>
        </row>
        <row r="25">
          <cell r="A25" t="str">
            <v>112-08</v>
          </cell>
          <cell r="B25">
            <v>4030</v>
          </cell>
          <cell r="C25" t="str">
            <v>DE.1.0.7.0</v>
          </cell>
          <cell r="D25" t="str">
            <v>204:154010</v>
          </cell>
          <cell r="E25">
            <v>42590.255555555559</v>
          </cell>
          <cell r="F25">
            <v>42590.256423611114</v>
          </cell>
          <cell r="G25">
            <v>1</v>
          </cell>
          <cell r="H25" t="str">
            <v>204:147</v>
          </cell>
          <cell r="I25">
            <v>42590.277662037035</v>
          </cell>
          <cell r="J25">
            <v>0</v>
          </cell>
          <cell r="K25" t="str">
            <v>4029/4030</v>
          </cell>
          <cell r="L25" t="str">
            <v>STARKS</v>
          </cell>
          <cell r="M25">
            <v>2.1238425921183079E-2</v>
          </cell>
          <cell r="P25">
            <v>30.583333326503634</v>
          </cell>
          <cell r="R25" t="str">
            <v>ML-2241 comm failure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https://search-rtdc-monitor-bjffxe2xuh6vdkpspy63sjmuny.us-east-1.es.amazonaws.com/_plugin/kibana/#/discover/Steve-Slow-Train-Analysis-(2080s-and-2083s)?_g=(refreshInterval:(display:Off,section:0,value:0),time:(from:'2016-08-08 05:08:00-0600',mode:absolute,to:'2016-08-08 07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5" t="str">
            <v>Y</v>
          </cell>
          <cell r="X25">
            <v>1</v>
          </cell>
          <cell r="Y25">
            <v>15.401</v>
          </cell>
          <cell r="Z25">
            <v>1.47E-2</v>
          </cell>
          <cell r="AA25">
            <v>15.3863</v>
          </cell>
          <cell r="AB25" t="e">
            <v>#N/A</v>
          </cell>
          <cell r="AC25" t="e">
            <v>#N/A</v>
          </cell>
          <cell r="AD25" t="str">
            <v>0112-08</v>
          </cell>
          <cell r="AE25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26">
          <cell r="A26" t="str">
            <v>113-08</v>
          </cell>
          <cell r="B26">
            <v>4011</v>
          </cell>
          <cell r="C26" t="str">
            <v>DE.1.0.7.0</v>
          </cell>
          <cell r="D26" t="str">
            <v>204:422</v>
          </cell>
          <cell r="E26">
            <v>42590.207083333335</v>
          </cell>
          <cell r="F26">
            <v>42590.209085648145</v>
          </cell>
          <cell r="G26">
            <v>2</v>
          </cell>
          <cell r="H26" t="str">
            <v>204:233286</v>
          </cell>
          <cell r="I26">
            <v>42590.246527777781</v>
          </cell>
          <cell r="J26">
            <v>1</v>
          </cell>
          <cell r="K26" t="str">
            <v>4011/4012</v>
          </cell>
          <cell r="L26" t="str">
            <v>OUN</v>
          </cell>
          <cell r="M26">
            <v>3.7442129636474419E-2</v>
          </cell>
          <cell r="N26">
            <v>53.916666676523164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6" t="str">
            <v>N</v>
          </cell>
          <cell r="X26">
            <v>1</v>
          </cell>
          <cell r="Y26">
            <v>4.2200000000000001E-2</v>
          </cell>
          <cell r="Z26">
            <v>23.328600000000002</v>
          </cell>
          <cell r="AA26">
            <v>23.2864</v>
          </cell>
          <cell r="AB26" t="e">
            <v>#N/A</v>
          </cell>
          <cell r="AC26" t="e">
            <v>#N/A</v>
          </cell>
          <cell r="AD26" t="str">
            <v>0113-08</v>
          </cell>
          <cell r="AE26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27">
          <cell r="A27" t="str">
            <v>114-08</v>
          </cell>
          <cell r="B27">
            <v>4012</v>
          </cell>
          <cell r="C27" t="str">
            <v>DE.1.0.7.0</v>
          </cell>
          <cell r="D27" t="str">
            <v>204:232969</v>
          </cell>
          <cell r="E27">
            <v>42590.253969907404</v>
          </cell>
          <cell r="F27">
            <v>42590.254965277774</v>
          </cell>
          <cell r="G27">
            <v>1</v>
          </cell>
          <cell r="H27" t="str">
            <v>204:147</v>
          </cell>
          <cell r="I27">
            <v>42590.285763888889</v>
          </cell>
          <cell r="J27">
            <v>0</v>
          </cell>
          <cell r="K27" t="str">
            <v>4011/4012</v>
          </cell>
          <cell r="L27" t="str">
            <v>OUN</v>
          </cell>
          <cell r="M27">
            <v>3.0798611114732921E-2</v>
          </cell>
          <cell r="N27">
            <v>44.350000005215406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https://search-rtdc-monitor-bjffxe2xuh6vdkpspy63sjmuny.us-east-1.es.amazonaws.com/_plugin/kibana/#/discover/Steve-Slow-Train-Analysis-(2080s-and-2083s)?_g=(refreshInterval:(display:Off,section:0,value:0),time:(from:'2016-08-08 05:05:43-0600',mode:absolute,to:'2016-08-08 07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7" t="str">
            <v>N</v>
          </cell>
          <cell r="X27">
            <v>1</v>
          </cell>
          <cell r="Y27">
            <v>23.296900000000001</v>
          </cell>
          <cell r="Z27">
            <v>1.47E-2</v>
          </cell>
          <cell r="AA27">
            <v>23.2822</v>
          </cell>
          <cell r="AB27" t="e">
            <v>#N/A</v>
          </cell>
          <cell r="AC27" t="e">
            <v>#N/A</v>
          </cell>
          <cell r="AD27" t="str">
            <v>0114-08</v>
          </cell>
          <cell r="AE27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28">
          <cell r="A28" t="str">
            <v>115-08</v>
          </cell>
          <cell r="B28">
            <v>4007</v>
          </cell>
          <cell r="C28" t="str">
            <v>DE.1.0.7.0</v>
          </cell>
          <cell r="D28" t="str">
            <v>204:774</v>
          </cell>
          <cell r="E28">
            <v>42590.226481481484</v>
          </cell>
          <cell r="F28">
            <v>42590.227708333332</v>
          </cell>
          <cell r="G28">
            <v>1</v>
          </cell>
          <cell r="H28" t="str">
            <v>204:233297</v>
          </cell>
          <cell r="I28">
            <v>42590.25608796296</v>
          </cell>
          <cell r="J28">
            <v>1</v>
          </cell>
          <cell r="K28" t="str">
            <v>4007/4008</v>
          </cell>
          <cell r="L28" t="str">
            <v>MALAVE</v>
          </cell>
          <cell r="M28">
            <v>2.8379629628034309E-2</v>
          </cell>
          <cell r="N28">
            <v>40.866666664369404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8" t="str">
            <v>N</v>
          </cell>
          <cell r="X28">
            <v>1</v>
          </cell>
          <cell r="Y28">
            <v>7.7399999999999997E-2</v>
          </cell>
          <cell r="Z28">
            <v>23.329699999999999</v>
          </cell>
          <cell r="AA28">
            <v>23.252299999999998</v>
          </cell>
          <cell r="AB28" t="e">
            <v>#N/A</v>
          </cell>
          <cell r="AC28" t="e">
            <v>#N/A</v>
          </cell>
          <cell r="AD28" t="str">
            <v>0115-08</v>
          </cell>
          <cell r="AE28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29">
          <cell r="A29" t="str">
            <v>116-08</v>
          </cell>
          <cell r="B29">
            <v>4008</v>
          </cell>
          <cell r="C29" t="str">
            <v>DE.1.0.7.0</v>
          </cell>
          <cell r="D29" t="str">
            <v>204:232968</v>
          </cell>
          <cell r="E29">
            <v>42590.266296296293</v>
          </cell>
          <cell r="F29">
            <v>42590.267268518517</v>
          </cell>
          <cell r="G29">
            <v>1</v>
          </cell>
          <cell r="H29" t="str">
            <v>204:150</v>
          </cell>
          <cell r="I29">
            <v>42590.296805555554</v>
          </cell>
          <cell r="J29">
            <v>3</v>
          </cell>
          <cell r="K29" t="str">
            <v>4007/4008</v>
          </cell>
          <cell r="L29" t="str">
            <v>MALAVE</v>
          </cell>
          <cell r="M29">
            <v>2.9537037036789116E-2</v>
          </cell>
          <cell r="N29">
            <v>42.533333332976326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9" t="str">
            <v>N</v>
          </cell>
          <cell r="X29">
            <v>1</v>
          </cell>
          <cell r="Y29">
            <v>23.296800000000001</v>
          </cell>
          <cell r="Z29">
            <v>1.4999999999999999E-2</v>
          </cell>
          <cell r="AA29">
            <v>23.2818</v>
          </cell>
          <cell r="AB29" t="e">
            <v>#N/A</v>
          </cell>
          <cell r="AC29" t="e">
            <v>#N/A</v>
          </cell>
          <cell r="AD29" t="str">
            <v>0116-08</v>
          </cell>
          <cell r="AE29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30">
          <cell r="A30" t="str">
            <v>117-08</v>
          </cell>
          <cell r="B30">
            <v>4014</v>
          </cell>
          <cell r="C30" t="str">
            <v>DE.1.0.7.0</v>
          </cell>
          <cell r="D30" t="str">
            <v>204:466</v>
          </cell>
          <cell r="E30">
            <v>42590.236458333333</v>
          </cell>
          <cell r="F30">
            <v>42590.237835648149</v>
          </cell>
          <cell r="G30">
            <v>1</v>
          </cell>
          <cell r="H30" t="str">
            <v>204:221003</v>
          </cell>
          <cell r="I30">
            <v>42590.263969907406</v>
          </cell>
          <cell r="J30">
            <v>0</v>
          </cell>
          <cell r="K30" t="str">
            <v>4013/4014</v>
          </cell>
          <cell r="L30" t="str">
            <v>STURGEON</v>
          </cell>
          <cell r="M30">
            <v>2.6134259256650694E-2</v>
          </cell>
          <cell r="P30">
            <v>37.633333329576999</v>
          </cell>
          <cell r="R30" t="str">
            <v>ML-2241 comm failure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https://search-rtdc-monitor-bjffxe2xuh6vdkpspy63sjmuny.us-east-1.es.amazonaws.com/_plugin/kibana/#/discover/Steve-Slow-Train-Analysis-(2080s-and-2083s)?_g=(refreshInterval:(display:Off,section:0,value:0),time:(from:'2016-08-08 04:40:30-0600',mode:absolute,to:'2016-08-08 07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0" t="str">
            <v>Y</v>
          </cell>
          <cell r="X30">
            <v>1</v>
          </cell>
          <cell r="Y30">
            <v>4.6600000000000003E-2</v>
          </cell>
          <cell r="Z30">
            <v>22.100300000000001</v>
          </cell>
          <cell r="AA30">
            <v>22.053699999999999</v>
          </cell>
          <cell r="AB30" t="e">
            <v>#N/A</v>
          </cell>
          <cell r="AC30" t="e">
            <v>#N/A</v>
          </cell>
          <cell r="AD30" t="str">
            <v>0117-08</v>
          </cell>
          <cell r="AE30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31">
          <cell r="A31" t="str">
            <v>118-08</v>
          </cell>
          <cell r="B31">
            <v>4013</v>
          </cell>
          <cell r="C31" t="str">
            <v>DE.1.0.7.0</v>
          </cell>
          <cell r="D31" t="str">
            <v>204:153996</v>
          </cell>
          <cell r="E31">
            <v>42590.28765046296</v>
          </cell>
          <cell r="F31">
            <v>42590.288356481484</v>
          </cell>
          <cell r="G31">
            <v>1</v>
          </cell>
          <cell r="H31" t="str">
            <v>204:178</v>
          </cell>
          <cell r="I31">
            <v>42590.310671296298</v>
          </cell>
          <cell r="J31">
            <v>0</v>
          </cell>
          <cell r="K31" t="str">
            <v>4013/4014</v>
          </cell>
          <cell r="L31" t="str">
            <v>STURGEON</v>
          </cell>
          <cell r="M31">
            <v>2.2314814814308193E-2</v>
          </cell>
          <cell r="P31">
            <v>37.233333330368623</v>
          </cell>
          <cell r="R31" t="str">
            <v>ML-2241 comm failure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https://search-rtdc-monitor-bjffxe2xuh6vdkpspy63sjmuny.us-east-1.es.amazonaws.com/_plugin/kibana/#/discover/Steve-Slow-Train-Analysis-(2080s-and-2083s)?_g=(refreshInterval:(display:Off,section:0,value:0),time:(from:'2016-08-08 05:54:13-0600',mode:absolute,to:'2016-08-08 08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1" t="str">
            <v>Y</v>
          </cell>
          <cell r="X31">
            <v>1</v>
          </cell>
          <cell r="Y31">
            <v>15.3996</v>
          </cell>
          <cell r="Z31">
            <v>1.78E-2</v>
          </cell>
          <cell r="AA31">
            <v>15.3818</v>
          </cell>
          <cell r="AB31" t="e">
            <v>#N/A</v>
          </cell>
          <cell r="AC31" t="e">
            <v>#N/A</v>
          </cell>
          <cell r="AD31" t="str">
            <v>0118-08</v>
          </cell>
          <cell r="AE31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32">
          <cell r="A32" t="str">
            <v>118-08</v>
          </cell>
          <cell r="B32">
            <v>4013</v>
          </cell>
          <cell r="C32" t="str">
            <v>DE.1.0.7.0</v>
          </cell>
          <cell r="D32" t="str">
            <v>204:232961</v>
          </cell>
          <cell r="E32">
            <v>42590.27070601852</v>
          </cell>
          <cell r="F32">
            <v>42590.27175925926</v>
          </cell>
          <cell r="G32">
            <v>1</v>
          </cell>
          <cell r="H32" t="str">
            <v>204:232957</v>
          </cell>
          <cell r="I32">
            <v>42590.275300925925</v>
          </cell>
          <cell r="J32">
            <v>0</v>
          </cell>
          <cell r="K32" t="str">
            <v>4013/4014</v>
          </cell>
          <cell r="L32" t="str">
            <v>STURGEON</v>
          </cell>
          <cell r="M32">
            <v>3.5416666651144624E-3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https://search-rtdc-monitor-bjffxe2xuh6vdkpspy63sjmuny.us-east-1.es.amazonaws.com/_plugin/kibana/#/discover/Steve-Slow-Train-Analysis-(2080s-and-2083s)?_g=(refreshInterval:(display:Off,section:0,value:0),time:(from:'2016-08-08 05:29:49-0600',mode:absolute,to:'2016-08-08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2" t="str">
            <v>Y</v>
          </cell>
          <cell r="X32">
            <v>0</v>
          </cell>
          <cell r="Y32">
            <v>23.296099999999999</v>
          </cell>
          <cell r="Z32">
            <v>23.2957</v>
          </cell>
          <cell r="AA32">
            <v>3.9999999999906777E-4</v>
          </cell>
          <cell r="AB32" t="e">
            <v>#N/A</v>
          </cell>
          <cell r="AC32" t="e">
            <v>#N/A</v>
          </cell>
          <cell r="AD32" t="str">
            <v>0118-08</v>
          </cell>
          <cell r="AE32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33">
          <cell r="A33" t="str">
            <v>119-08</v>
          </cell>
          <cell r="B33">
            <v>4020</v>
          </cell>
          <cell r="C33" t="str">
            <v>DE.1.0.7.0</v>
          </cell>
          <cell r="D33" t="str">
            <v>204:852</v>
          </cell>
          <cell r="E33">
            <v>42590.250578703701</v>
          </cell>
          <cell r="F33">
            <v>42590.251562500001</v>
          </cell>
          <cell r="G33">
            <v>1</v>
          </cell>
          <cell r="H33" t="str">
            <v>204:233293</v>
          </cell>
          <cell r="I33">
            <v>42590.276585648149</v>
          </cell>
          <cell r="J33">
            <v>0</v>
          </cell>
          <cell r="K33" t="str">
            <v>4019/4020</v>
          </cell>
          <cell r="L33" t="str">
            <v>GEBRETEKLE</v>
          </cell>
          <cell r="M33">
            <v>2.5023148147738539E-2</v>
          </cell>
          <cell r="N33">
            <v>36.033333332743496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https://search-rtdc-monitor-bjffxe2xuh6vdkpspy63sjmuny.us-east-1.es.amazonaws.com/_plugin/kibana/#/discover/Steve-Slow-Train-Analysis-(2080s-and-2083s)?_g=(refreshInterval:(display:Off,section:0,value:0),time:(from:'2016-08-08 05:00:50-0600',mode:absolute,to:'2016-08-08 07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3" t="str">
            <v>N</v>
          </cell>
          <cell r="X33">
            <v>1</v>
          </cell>
          <cell r="Y33">
            <v>8.5199999999999998E-2</v>
          </cell>
          <cell r="Z33">
            <v>23.3293</v>
          </cell>
          <cell r="AA33">
            <v>23.2441</v>
          </cell>
          <cell r="AB33" t="e">
            <v>#N/A</v>
          </cell>
          <cell r="AC33" t="e">
            <v>#N/A</v>
          </cell>
          <cell r="AD33" t="str">
            <v>0119-08</v>
          </cell>
          <cell r="AE33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34">
          <cell r="A34" t="str">
            <v>120-08</v>
          </cell>
          <cell r="B34">
            <v>4019</v>
          </cell>
          <cell r="C34" t="str">
            <v>DE.1.0.7.0</v>
          </cell>
          <cell r="D34" t="str">
            <v>204:232972</v>
          </cell>
          <cell r="E34">
            <v>42590.285787037035</v>
          </cell>
          <cell r="F34">
            <v>42590.286770833336</v>
          </cell>
          <cell r="G34">
            <v>1</v>
          </cell>
          <cell r="H34" t="str">
            <v>204:191</v>
          </cell>
          <cell r="I34">
            <v>42590.31758101852</v>
          </cell>
          <cell r="J34">
            <v>1</v>
          </cell>
          <cell r="K34" t="str">
            <v>4019/4020</v>
          </cell>
          <cell r="L34" t="str">
            <v>GEBRETEKLE</v>
          </cell>
          <cell r="M34">
            <v>3.0810185184236616E-2</v>
          </cell>
          <cell r="N34">
            <v>44.366666665300727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4" t="str">
            <v>N</v>
          </cell>
          <cell r="X34">
            <v>1</v>
          </cell>
          <cell r="Y34">
            <v>23.2972</v>
          </cell>
          <cell r="Z34">
            <v>1.9099999999999999E-2</v>
          </cell>
          <cell r="AA34">
            <v>23.278099999999998</v>
          </cell>
          <cell r="AB34">
            <v>42961</v>
          </cell>
          <cell r="AC34" t="str">
            <v>GRADE CROSSING</v>
          </cell>
          <cell r="AD34" t="str">
            <v>0120-08</v>
          </cell>
          <cell r="AE34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35">
          <cell r="A35" t="str">
            <v>121-08</v>
          </cell>
          <cell r="B35">
            <v>4027</v>
          </cell>
          <cell r="C35" t="str">
            <v>DE.1.0.7.0</v>
          </cell>
          <cell r="D35" t="str">
            <v>204:447</v>
          </cell>
          <cell r="E35">
            <v>42590.259837962964</v>
          </cell>
          <cell r="F35">
            <v>42590.260879629626</v>
          </cell>
          <cell r="G35">
            <v>1</v>
          </cell>
          <cell r="H35" t="str">
            <v>204:233312</v>
          </cell>
          <cell r="I35">
            <v>42590.287129629629</v>
          </cell>
          <cell r="J35">
            <v>1</v>
          </cell>
          <cell r="K35" t="str">
            <v>4027/4028</v>
          </cell>
          <cell r="L35" t="str">
            <v>SPECTOR</v>
          </cell>
          <cell r="M35">
            <v>2.6250000002619345E-2</v>
          </cell>
          <cell r="N35">
            <v>37.800000003771856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5" t="str">
            <v>N</v>
          </cell>
          <cell r="X35">
            <v>1</v>
          </cell>
          <cell r="Y35">
            <v>4.4699999999999997E-2</v>
          </cell>
          <cell r="Z35">
            <v>23.331199999999999</v>
          </cell>
          <cell r="AA35">
            <v>23.2865</v>
          </cell>
          <cell r="AB35">
            <v>42779</v>
          </cell>
          <cell r="AC35" t="str">
            <v>GRADE CROSSING</v>
          </cell>
          <cell r="AD35" t="str">
            <v>0121-08</v>
          </cell>
          <cell r="AE35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36">
          <cell r="A36" t="str">
            <v>122-08</v>
          </cell>
          <cell r="B36">
            <v>4028</v>
          </cell>
          <cell r="C36" t="str">
            <v>DE.1.0.7.0</v>
          </cell>
          <cell r="D36" t="str">
            <v>204:232992</v>
          </cell>
          <cell r="E36">
            <v>42590.294120370374</v>
          </cell>
          <cell r="F36">
            <v>42590.295995370368</v>
          </cell>
          <cell r="G36">
            <v>2</v>
          </cell>
          <cell r="H36" t="str">
            <v>204:150</v>
          </cell>
          <cell r="I36">
            <v>42590.327060185184</v>
          </cell>
          <cell r="J36">
            <v>1</v>
          </cell>
          <cell r="K36" t="str">
            <v>4027/4028</v>
          </cell>
          <cell r="L36" t="str">
            <v>SPECTOR</v>
          </cell>
          <cell r="M36">
            <v>3.1064814815181307E-2</v>
          </cell>
          <cell r="N36">
            <v>44.733333333861083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6" t="str">
            <v>N</v>
          </cell>
          <cell r="X36">
            <v>1</v>
          </cell>
          <cell r="Y36">
            <v>23.299199999999999</v>
          </cell>
          <cell r="Z36">
            <v>1.4999999999999999E-2</v>
          </cell>
          <cell r="AA36">
            <v>23.284199999999998</v>
          </cell>
          <cell r="AB36" t="e">
            <v>#N/A</v>
          </cell>
          <cell r="AC36" t="e">
            <v>#N/A</v>
          </cell>
          <cell r="AD36" t="str">
            <v>0122-08</v>
          </cell>
          <cell r="AE36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37">
          <cell r="A37" t="str">
            <v>123-08</v>
          </cell>
          <cell r="B37">
            <v>4038</v>
          </cell>
          <cell r="C37" t="str">
            <v>DE.1.0.7.0</v>
          </cell>
          <cell r="D37" t="str">
            <v>204:462</v>
          </cell>
          <cell r="E37">
            <v>42590.268831018519</v>
          </cell>
          <cell r="F37">
            <v>42590.270277777781</v>
          </cell>
          <cell r="G37">
            <v>2</v>
          </cell>
          <cell r="H37" t="str">
            <v>204:233338</v>
          </cell>
          <cell r="I37">
            <v>42590.296875</v>
          </cell>
          <cell r="J37">
            <v>1</v>
          </cell>
          <cell r="K37" t="str">
            <v>4037/4038</v>
          </cell>
          <cell r="L37" t="str">
            <v>HOMIK</v>
          </cell>
          <cell r="M37">
            <v>2.6597222218697425E-2</v>
          </cell>
          <cell r="N37">
            <v>38.299999994924292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37" t="str">
            <v>N</v>
          </cell>
          <cell r="X37">
            <v>1</v>
          </cell>
          <cell r="Y37">
            <v>4.6199999999999998E-2</v>
          </cell>
          <cell r="Z37">
            <v>23.3338</v>
          </cell>
          <cell r="AA37">
            <v>23.287600000000001</v>
          </cell>
          <cell r="AB37">
            <v>17867</v>
          </cell>
          <cell r="AC37" t="str">
            <v>PERMANENT SPEED RESTRICTION</v>
          </cell>
          <cell r="AD37" t="str">
            <v>0123-08</v>
          </cell>
          <cell r="AE37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38">
          <cell r="A38" t="str">
            <v>124-08</v>
          </cell>
          <cell r="B38">
            <v>4037</v>
          </cell>
          <cell r="C38" t="str">
            <v>DE.1.0.7.0</v>
          </cell>
          <cell r="D38" t="str">
            <v>204:232987</v>
          </cell>
          <cell r="E38">
            <v>42590.298460648148</v>
          </cell>
          <cell r="F38">
            <v>42590.300138888888</v>
          </cell>
          <cell r="G38">
            <v>2</v>
          </cell>
          <cell r="H38" t="str">
            <v>204:154</v>
          </cell>
          <cell r="I38">
            <v>42590.337881944448</v>
          </cell>
          <cell r="J38">
            <v>0</v>
          </cell>
          <cell r="K38" t="str">
            <v>4037/4038</v>
          </cell>
          <cell r="L38" t="str">
            <v>HOMIK</v>
          </cell>
          <cell r="M38">
            <v>3.7743055559985805E-2</v>
          </cell>
          <cell r="N38">
            <v>54.35000000637956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https://search-rtdc-monitor-bjffxe2xuh6vdkpspy63sjmuny.us-east-1.es.amazonaws.com/_plugin/kibana/#/discover/Steve-Slow-Train-Analysis-(2080s-and-2083s)?_g=(refreshInterval:(display:Off,section:0,value:0),time:(from:'2016-08-08 06:09:47-0600',mode:absolute,to:'2016-08-08 09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38" t="str">
            <v>N</v>
          </cell>
          <cell r="X38">
            <v>1</v>
          </cell>
          <cell r="Y38">
            <v>23.2987</v>
          </cell>
          <cell r="Z38">
            <v>1.54E-2</v>
          </cell>
          <cell r="AA38">
            <v>23.283300000000001</v>
          </cell>
          <cell r="AB38" t="e">
            <v>#N/A</v>
          </cell>
          <cell r="AC38" t="e">
            <v>#N/A</v>
          </cell>
          <cell r="AD38" t="str">
            <v>0124-08</v>
          </cell>
          <cell r="AE38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39">
          <cell r="A39" t="str">
            <v>125-08</v>
          </cell>
          <cell r="B39">
            <v>4029</v>
          </cell>
          <cell r="C39" t="str">
            <v>DE.1.0.7.0</v>
          </cell>
          <cell r="D39" t="str">
            <v>204:438</v>
          </cell>
          <cell r="E39">
            <v>42590.280034722222</v>
          </cell>
          <cell r="F39">
            <v>42590.280775462961</v>
          </cell>
          <cell r="G39">
            <v>1</v>
          </cell>
          <cell r="H39" t="str">
            <v>204:233299</v>
          </cell>
          <cell r="I39">
            <v>42590.307604166665</v>
          </cell>
          <cell r="J39">
            <v>2</v>
          </cell>
          <cell r="K39" t="str">
            <v>4029/4030</v>
          </cell>
          <cell r="L39" t="str">
            <v>STARKS</v>
          </cell>
          <cell r="M39">
            <v>2.6828703703358769E-2</v>
          </cell>
          <cell r="N39">
            <v>38.633333332836628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9" t="str">
            <v>N</v>
          </cell>
          <cell r="X39">
            <v>1</v>
          </cell>
          <cell r="Y39">
            <v>4.3799999999999999E-2</v>
          </cell>
          <cell r="Z39">
            <v>23.329899999999999</v>
          </cell>
          <cell r="AA39">
            <v>23.286099999999998</v>
          </cell>
          <cell r="AB39" t="e">
            <v>#N/A</v>
          </cell>
          <cell r="AC39" t="e">
            <v>#N/A</v>
          </cell>
          <cell r="AD39" t="str">
            <v>0125-08</v>
          </cell>
          <cell r="AE39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40">
          <cell r="A40" t="str">
            <v>126-08</v>
          </cell>
          <cell r="B40">
            <v>4030</v>
          </cell>
          <cell r="C40" t="str">
            <v>DE.1.0.7.0</v>
          </cell>
          <cell r="D40" t="str">
            <v>204:232994</v>
          </cell>
          <cell r="E40">
            <v>42590.316354166665</v>
          </cell>
          <cell r="F40">
            <v>42590.317974537036</v>
          </cell>
          <cell r="G40">
            <v>2</v>
          </cell>
          <cell r="H40" t="str">
            <v>204:145</v>
          </cell>
          <cell r="I40">
            <v>42590.349606481483</v>
          </cell>
          <cell r="J40">
            <v>0</v>
          </cell>
          <cell r="K40" t="str">
            <v>4029/4030</v>
          </cell>
          <cell r="L40" t="str">
            <v>STARKS</v>
          </cell>
          <cell r="M40">
            <v>3.1631944446417037E-2</v>
          </cell>
          <cell r="N40">
            <v>45.550000002840534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https://search-rtdc-monitor-bjffxe2xuh6vdkpspy63sjmuny.us-east-1.es.amazonaws.com/_plugin/kibana/#/discover/Steve-Slow-Train-Analysis-(2080s-and-2083s)?_g=(refreshInterval:(display:Off,section:0,value:0),time:(from:'2016-08-08 06:35:33-0600',mode:absolute,to:'2016-08-08 09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0" t="str">
            <v>N</v>
          </cell>
          <cell r="X40">
            <v>1</v>
          </cell>
          <cell r="Y40">
            <v>23.299399999999999</v>
          </cell>
          <cell r="Z40">
            <v>1.4500000000000001E-2</v>
          </cell>
          <cell r="AA40">
            <v>23.284899999999997</v>
          </cell>
          <cell r="AB40" t="e">
            <v>#N/A</v>
          </cell>
          <cell r="AC40" t="e">
            <v>#N/A</v>
          </cell>
          <cell r="AD40" t="str">
            <v>0126-08</v>
          </cell>
          <cell r="AE40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41">
          <cell r="A41" t="str">
            <v>127-08</v>
          </cell>
          <cell r="B41">
            <v>4011</v>
          </cell>
          <cell r="C41" t="str">
            <v>DE.1.0.7.0</v>
          </cell>
          <cell r="D41" t="str">
            <v>204:460</v>
          </cell>
          <cell r="E41">
            <v>42590.287905092591</v>
          </cell>
          <cell r="F41">
            <v>42590.289039351854</v>
          </cell>
          <cell r="G41">
            <v>1</v>
          </cell>
          <cell r="H41" t="str">
            <v>204:233315</v>
          </cell>
          <cell r="I41">
            <v>42590.324930555558</v>
          </cell>
          <cell r="J41">
            <v>0</v>
          </cell>
          <cell r="K41" t="str">
            <v>4011/4012</v>
          </cell>
          <cell r="L41" t="str">
            <v>OUN</v>
          </cell>
          <cell r="M41">
            <v>3.5891203704522923E-2</v>
          </cell>
          <cell r="N41">
            <v>51.683333334513009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https://search-rtdc-monitor-bjffxe2xuh6vdkpspy63sjmuny.us-east-1.es.amazonaws.com/_plugin/kibana/#/discover/Steve-Slow-Train-Analysis-(2080s-and-2083s)?_g=(refreshInterval:(display:Off,section:0,value:0),time:(from:'2016-08-08 05:54:35-0600',mode:absolute,to:'2016-08-08 08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1" t="str">
            <v>N</v>
          </cell>
          <cell r="X41">
            <v>1</v>
          </cell>
          <cell r="Y41">
            <v>4.5999999999999999E-2</v>
          </cell>
          <cell r="Z41">
            <v>23.331499999999998</v>
          </cell>
          <cell r="AA41">
            <v>23.285499999999999</v>
          </cell>
          <cell r="AB41" t="e">
            <v>#N/A</v>
          </cell>
          <cell r="AC41" t="e">
            <v>#N/A</v>
          </cell>
          <cell r="AD41" t="str">
            <v>0127-08</v>
          </cell>
          <cell r="AE41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42">
          <cell r="A42" t="str">
            <v>128-08</v>
          </cell>
          <cell r="B42">
            <v>4012</v>
          </cell>
          <cell r="C42" t="str">
            <v>DE.1.0.7.0</v>
          </cell>
          <cell r="D42" t="str">
            <v>204:232985</v>
          </cell>
          <cell r="E42">
            <v>42590.326273148145</v>
          </cell>
          <cell r="F42">
            <v>42590.327708333331</v>
          </cell>
          <cell r="G42">
            <v>2</v>
          </cell>
          <cell r="H42" t="str">
            <v>204:158</v>
          </cell>
          <cell r="I42">
            <v>42590.361307870371</v>
          </cell>
          <cell r="J42">
            <v>0</v>
          </cell>
          <cell r="K42" t="str">
            <v>4011/4012</v>
          </cell>
          <cell r="L42" t="str">
            <v>OUN</v>
          </cell>
          <cell r="M42">
            <v>3.3599537040572613E-2</v>
          </cell>
          <cell r="N42">
            <v>48.383333338424563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https://search-rtdc-monitor-bjffxe2xuh6vdkpspy63sjmuny.us-east-1.es.amazonaws.com/_plugin/kibana/#/discover/Steve-Slow-Train-Analysis-(2080s-and-2083s)?_g=(refreshInterval:(display:Off,section:0,value:0),time:(from:'2016-08-08 06:49:50-0600',mode:absolute,to:'2016-08-08 09:40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2" t="str">
            <v>N</v>
          </cell>
          <cell r="X42">
            <v>1</v>
          </cell>
          <cell r="Y42">
            <v>23.298500000000001</v>
          </cell>
          <cell r="Z42">
            <v>1.5800000000000002E-2</v>
          </cell>
          <cell r="AA42">
            <v>23.282700000000002</v>
          </cell>
          <cell r="AB42" t="e">
            <v>#N/A</v>
          </cell>
          <cell r="AC42" t="e">
            <v>#N/A</v>
          </cell>
          <cell r="AD42" t="str">
            <v>0128-08</v>
          </cell>
          <cell r="AE42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43">
          <cell r="A43" t="str">
            <v>129-08</v>
          </cell>
          <cell r="B43">
            <v>4007</v>
          </cell>
          <cell r="C43" t="str">
            <v>DE.1.0.7.0</v>
          </cell>
          <cell r="D43" t="str">
            <v>204:462</v>
          </cell>
          <cell r="E43">
            <v>42590.300254629627</v>
          </cell>
          <cell r="F43">
            <v>42590.301180555558</v>
          </cell>
          <cell r="G43">
            <v>1</v>
          </cell>
          <cell r="H43" t="str">
            <v>204:221607</v>
          </cell>
          <cell r="I43">
            <v>42590.325729166667</v>
          </cell>
          <cell r="J43">
            <v>0</v>
          </cell>
          <cell r="K43" t="str">
            <v>4007/4008</v>
          </cell>
          <cell r="L43" t="str">
            <v>MALAVE</v>
          </cell>
          <cell r="M43">
            <v>2.4548611108912155E-2</v>
          </cell>
          <cell r="P43">
            <v>35.349999996833503</v>
          </cell>
          <cell r="R43" t="str">
            <v>ML-2241 comm failure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https://search-rtdc-monitor-bjffxe2xuh6vdkpspy63sjmuny.us-east-1.es.amazonaws.com/_plugin/kibana/#/discover/Steve-Slow-Train-Analysis-(2080s-and-2083s)?_g=(refreshInterval:(display:Off,section:0,value:0),time:(from:'2016-08-08 06:12:22-0600',mode:absolute,to:'2016-08-08 08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3" t="str">
            <v>Y</v>
          </cell>
          <cell r="X43">
            <v>1</v>
          </cell>
          <cell r="Y43">
            <v>4.6199999999999998E-2</v>
          </cell>
          <cell r="Z43">
            <v>22.160699999999999</v>
          </cell>
          <cell r="AA43">
            <v>22.1145</v>
          </cell>
          <cell r="AB43" t="e">
            <v>#N/A</v>
          </cell>
          <cell r="AC43" t="e">
            <v>#N/A</v>
          </cell>
          <cell r="AD43" t="str">
            <v>0129-08</v>
          </cell>
          <cell r="AE4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44">
          <cell r="A44" t="str">
            <v>130-08</v>
          </cell>
          <cell r="B44">
            <v>4008</v>
          </cell>
          <cell r="C44" t="str">
            <v>DE.1.0.7.0</v>
          </cell>
          <cell r="D44" t="str">
            <v>204:232953</v>
          </cell>
          <cell r="E44">
            <v>42590.340011574073</v>
          </cell>
          <cell r="F44">
            <v>42590.341134259259</v>
          </cell>
          <cell r="G44">
            <v>1</v>
          </cell>
          <cell r="H44" t="str">
            <v>204:154</v>
          </cell>
          <cell r="I44">
            <v>42590.368622685186</v>
          </cell>
          <cell r="J44">
            <v>0</v>
          </cell>
          <cell r="K44" t="str">
            <v>4007/4008</v>
          </cell>
          <cell r="L44" t="str">
            <v>MALAVE</v>
          </cell>
          <cell r="M44">
            <v>2.7488425927003846E-2</v>
          </cell>
          <cell r="N44">
            <v>39.583333334885538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https://search-rtdc-monitor-bjffxe2xuh6vdkpspy63sjmuny.us-east-1.es.amazonaws.com/_plugin/kibana/#/discover/Steve-Slow-Train-Analysis-(2080s-and-2083s)?_g=(refreshInterval:(display:Off,section:0,value:0),time:(from:'2016-08-08 07:09:37-0600',mode:absolute,to:'2016-08-08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4" t="str">
            <v>N</v>
          </cell>
          <cell r="X44">
            <v>1</v>
          </cell>
          <cell r="Y44">
            <v>23.295300000000001</v>
          </cell>
          <cell r="Z44">
            <v>1.54E-2</v>
          </cell>
          <cell r="AA44">
            <v>23.279900000000001</v>
          </cell>
          <cell r="AB44" t="e">
            <v>#N/A</v>
          </cell>
          <cell r="AC44" t="e">
            <v>#N/A</v>
          </cell>
          <cell r="AD44" t="str">
            <v>0130-08</v>
          </cell>
          <cell r="AE44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45">
          <cell r="A45" t="str">
            <v>131-08</v>
          </cell>
          <cell r="B45">
            <v>4014</v>
          </cell>
          <cell r="C45" t="str">
            <v>DE.1.0.7.0</v>
          </cell>
          <cell r="D45" t="str">
            <v>204:473</v>
          </cell>
          <cell r="E45">
            <v>42590.312222222223</v>
          </cell>
          <cell r="F45">
            <v>42590.313946759263</v>
          </cell>
          <cell r="G45">
            <v>2</v>
          </cell>
          <cell r="H45" t="str">
            <v>204:233291</v>
          </cell>
          <cell r="I45">
            <v>42590.341122685182</v>
          </cell>
          <cell r="J45">
            <v>0</v>
          </cell>
          <cell r="K45" t="str">
            <v>4013/4014</v>
          </cell>
          <cell r="L45" t="str">
            <v>STURGEON</v>
          </cell>
          <cell r="M45">
            <v>2.717592591943685E-2</v>
          </cell>
          <cell r="N45">
            <v>39.133333323989064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https://search-rtdc-monitor-bjffxe2xuh6vdkpspy63sjmuny.us-east-1.es.amazonaws.com/_plugin/kibana/#/discover/Steve-Slow-Train-Analysis-(2080s-and-2083s)?_g=(refreshInterval:(display:Off,section:0,value:0),time:(from:'2016-08-08 06:29:36-0600',mode:absolute,to:'2016-08-08 09:11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45" t="str">
            <v>N</v>
          </cell>
          <cell r="X45">
            <v>1</v>
          </cell>
          <cell r="Y45">
            <v>4.7300000000000002E-2</v>
          </cell>
          <cell r="Z45">
            <v>23.3291</v>
          </cell>
          <cell r="AA45">
            <v>23.2818</v>
          </cell>
          <cell r="AB45" t="e">
            <v>#N/A</v>
          </cell>
          <cell r="AC45" t="e">
            <v>#N/A</v>
          </cell>
          <cell r="AD45" t="str">
            <v>0131-08</v>
          </cell>
          <cell r="AE45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46">
          <cell r="A46" t="str">
            <v>132-08</v>
          </cell>
          <cell r="B46">
            <v>4013</v>
          </cell>
          <cell r="C46" t="str">
            <v>DE.1.0.7.0</v>
          </cell>
          <cell r="D46" t="str">
            <v>204:232966</v>
          </cell>
          <cell r="E46">
            <v>42590.344178240739</v>
          </cell>
          <cell r="F46">
            <v>42590.348356481481</v>
          </cell>
          <cell r="G46">
            <v>6</v>
          </cell>
          <cell r="H46" t="str">
            <v>204:187</v>
          </cell>
          <cell r="I46">
            <v>42590.382002314815</v>
          </cell>
          <cell r="J46">
            <v>0</v>
          </cell>
          <cell r="K46" t="str">
            <v>4013/4014</v>
          </cell>
          <cell r="L46" t="str">
            <v>STURGEON</v>
          </cell>
          <cell r="M46">
            <v>3.3645833333139308E-2</v>
          </cell>
          <cell r="N46">
            <v>48.449999999720603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https://search-rtdc-monitor-bjffxe2xuh6vdkpspy63sjmuny.us-east-1.es.amazonaws.com/_plugin/kibana/#/discover/Steve-Slow-Train-Analysis-(2080s-and-2083s)?_g=(refreshInterval:(display:Off,section:0,value:0),time:(from:'2016-08-08 07:15:37-0600',mode:absolute,to:'2016-08-08 10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46" t="str">
            <v>N</v>
          </cell>
          <cell r="X46">
            <v>1</v>
          </cell>
          <cell r="Y46">
            <v>23.296600000000002</v>
          </cell>
          <cell r="Z46">
            <v>1.8700000000000001E-2</v>
          </cell>
          <cell r="AA46">
            <v>23.277900000000002</v>
          </cell>
          <cell r="AB46" t="e">
            <v>#N/A</v>
          </cell>
          <cell r="AC46" t="e">
            <v>#N/A</v>
          </cell>
          <cell r="AD46" t="str">
            <v>0132-08</v>
          </cell>
          <cell r="AE4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47">
          <cell r="A47" t="str">
            <v>133-08</v>
          </cell>
          <cell r="B47">
            <v>4020</v>
          </cell>
          <cell r="C47" t="str">
            <v>DE.1.0.7.0</v>
          </cell>
          <cell r="D47" t="str">
            <v>204:491</v>
          </cell>
          <cell r="E47">
            <v>42590.31994212963</v>
          </cell>
          <cell r="F47">
            <v>42590.323125000003</v>
          </cell>
          <cell r="G47">
            <v>4</v>
          </cell>
          <cell r="H47" t="str">
            <v>204:224387</v>
          </cell>
          <cell r="I47">
            <v>42590.346724537034</v>
          </cell>
          <cell r="J47">
            <v>2</v>
          </cell>
          <cell r="K47" t="str">
            <v>4019/4020</v>
          </cell>
          <cell r="L47" t="str">
            <v>GEBRETEKLE</v>
          </cell>
          <cell r="M47">
            <v>2.3599537031259388E-2</v>
          </cell>
          <cell r="P47">
            <v>33.983333325013518</v>
          </cell>
          <cell r="R47" t="str">
            <v>ML-2241 comm failure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47" t="str">
            <v>Y</v>
          </cell>
          <cell r="X47">
            <v>1</v>
          </cell>
          <cell r="Y47">
            <v>4.9099999999999998E-2</v>
          </cell>
          <cell r="Z47">
            <v>22.438700000000001</v>
          </cell>
          <cell r="AA47">
            <v>22.389600000000002</v>
          </cell>
          <cell r="AB47" t="e">
            <v>#N/A</v>
          </cell>
          <cell r="AC47" t="e">
            <v>#N/A</v>
          </cell>
          <cell r="AD47" t="str">
            <v>0133-08</v>
          </cell>
          <cell r="AE4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48">
          <cell r="A48" t="str">
            <v>134-08</v>
          </cell>
          <cell r="B48">
            <v>4019</v>
          </cell>
          <cell r="C48" t="str">
            <v>DE.1.0.7.0</v>
          </cell>
          <cell r="D48" t="str">
            <v>204:232977</v>
          </cell>
          <cell r="E48">
            <v>42590.357743055552</v>
          </cell>
          <cell r="F48">
            <v>42590.358865740738</v>
          </cell>
          <cell r="G48">
            <v>1</v>
          </cell>
          <cell r="H48" t="str">
            <v>204:147</v>
          </cell>
          <cell r="I48">
            <v>42590.390219907407</v>
          </cell>
          <cell r="J48">
            <v>0</v>
          </cell>
          <cell r="K48" t="str">
            <v>4019/4020</v>
          </cell>
          <cell r="L48" t="str">
            <v>GEBRETEKLE</v>
          </cell>
          <cell r="M48">
            <v>3.1354166669188999E-2</v>
          </cell>
          <cell r="N48">
            <v>45.150000003632158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https://search-rtdc-monitor-bjffxe2xuh6vdkpspy63sjmuny.us-east-1.es.amazonaws.com/_plugin/kibana/#/discover/Steve-Slow-Train-Analysis-(2080s-and-2083s)?_g=(refreshInterval:(display:Off,section:0,value:0),time:(from:'2016-08-08 07:35:09-0600',mode:absolute,to:'2016-08-08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48" t="str">
            <v>N</v>
          </cell>
          <cell r="X48">
            <v>1</v>
          </cell>
          <cell r="Y48">
            <v>23.297699999999999</v>
          </cell>
          <cell r="Z48">
            <v>1.47E-2</v>
          </cell>
          <cell r="AA48">
            <v>23.282999999999998</v>
          </cell>
          <cell r="AB48" t="e">
            <v>#N/A</v>
          </cell>
          <cell r="AC48" t="e">
            <v>#N/A</v>
          </cell>
          <cell r="AD48" t="str">
            <v>0134-08</v>
          </cell>
          <cell r="AE4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49">
          <cell r="A49" t="str">
            <v>135-08</v>
          </cell>
          <cell r="B49">
            <v>4027</v>
          </cell>
          <cell r="C49" t="str">
            <v>DE.1.0.7.0</v>
          </cell>
          <cell r="D49" t="str">
            <v>204:438</v>
          </cell>
          <cell r="E49">
            <v>42590.329733796294</v>
          </cell>
          <cell r="F49">
            <v>42590.330729166664</v>
          </cell>
          <cell r="G49">
            <v>1</v>
          </cell>
          <cell r="H49" t="str">
            <v>204:233295</v>
          </cell>
          <cell r="I49">
            <v>42590.361273148148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3.054398148378823E-2</v>
          </cell>
          <cell r="N49">
            <v>43.983333336655051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4.3799999999999999E-2</v>
          </cell>
          <cell r="Z49">
            <v>23.329499999999999</v>
          </cell>
          <cell r="AA49">
            <v>23.285699999999999</v>
          </cell>
          <cell r="AB49">
            <v>63069</v>
          </cell>
          <cell r="AC49" t="str">
            <v>GRADE CROSSING</v>
          </cell>
          <cell r="AD49" t="str">
            <v>0135-08</v>
          </cell>
          <cell r="AE4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50">
          <cell r="A50" t="str">
            <v>136-08</v>
          </cell>
          <cell r="B50">
            <v>4028</v>
          </cell>
          <cell r="C50" t="str">
            <v>DE.1.0.7.0</v>
          </cell>
          <cell r="D50" t="str">
            <v>204:233019</v>
          </cell>
          <cell r="E50">
            <v>42590.368263888886</v>
          </cell>
          <cell r="F50">
            <v>42590.370358796295</v>
          </cell>
          <cell r="G50">
            <v>3</v>
          </cell>
          <cell r="H50" t="str">
            <v>204:123</v>
          </cell>
          <cell r="I50">
            <v>42590.401562500003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3.1203703707433306E-2</v>
          </cell>
          <cell r="N50">
            <v>44.93333333870396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https://search-rtdc-monitor-bjffxe2xuh6vdkpspy63sjmuny.us-east-1.es.amazonaws.com/_plugin/kibana/#/discover/Steve-Slow-Train-Analysis-(2080s-and-2083s)?_g=(refreshInterval:(display:Off,section:0,value:0),time:(from:'2016-08-08 07:50:18-0600',mode:absolute,to:'2016-08-08 10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23.3019</v>
          </cell>
          <cell r="Z50">
            <v>1.23E-2</v>
          </cell>
          <cell r="AA50">
            <v>23.2896</v>
          </cell>
          <cell r="AB50" t="e">
            <v>#N/A</v>
          </cell>
          <cell r="AC50" t="e">
            <v>#N/A</v>
          </cell>
          <cell r="AD50" t="str">
            <v>0136-08</v>
          </cell>
          <cell r="AE5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51">
          <cell r="A51" t="str">
            <v>137-08</v>
          </cell>
          <cell r="B51">
            <v>4038</v>
          </cell>
          <cell r="C51" t="str">
            <v>DE.1.0.7.0</v>
          </cell>
          <cell r="D51" t="str">
            <v>204:449</v>
          </cell>
          <cell r="E51">
            <v>42590.339513888888</v>
          </cell>
          <cell r="F51">
            <v>42590.341168981482</v>
          </cell>
          <cell r="G51">
            <v>2</v>
          </cell>
          <cell r="H51" t="str">
            <v>204:233307</v>
          </cell>
          <cell r="I51">
            <v>42590.368344907409</v>
          </cell>
          <cell r="J51">
            <v>1</v>
          </cell>
          <cell r="K51" t="str">
            <v>4037/4038</v>
          </cell>
          <cell r="L51" t="str">
            <v>YORK</v>
          </cell>
          <cell r="M51">
            <v>2.7175925926712807E-2</v>
          </cell>
          <cell r="N51">
            <v>39.133333334466442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51" t="str">
            <v>N</v>
          </cell>
          <cell r="X51">
            <v>1</v>
          </cell>
          <cell r="Y51">
            <v>4.4900000000000002E-2</v>
          </cell>
          <cell r="Z51">
            <v>23.3307</v>
          </cell>
          <cell r="AA51">
            <v>23.285800000000002</v>
          </cell>
          <cell r="AB51">
            <v>0</v>
          </cell>
          <cell r="AC51" t="str">
            <v>PERMANENT SPEED RESTRICTION</v>
          </cell>
          <cell r="AD51" t="str">
            <v>0137-08</v>
          </cell>
          <cell r="AE5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52">
          <cell r="A52" t="str">
            <v>138-08</v>
          </cell>
          <cell r="B52">
            <v>4037</v>
          </cell>
          <cell r="C52" t="str">
            <v>DE.1.0.7.0</v>
          </cell>
          <cell r="D52" t="str">
            <v>204:232990</v>
          </cell>
          <cell r="E52">
            <v>42590.370949074073</v>
          </cell>
          <cell r="F52">
            <v>42590.371655092589</v>
          </cell>
          <cell r="G52">
            <v>1</v>
          </cell>
          <cell r="H52" t="str">
            <v>204:145</v>
          </cell>
          <cell r="I52">
            <v>42590.410300925927</v>
          </cell>
          <cell r="J52">
            <v>0</v>
          </cell>
          <cell r="K52" t="str">
            <v>4037/4038</v>
          </cell>
          <cell r="L52" t="str">
            <v>YORK</v>
          </cell>
          <cell r="M52">
            <v>3.8645833337795921E-2</v>
          </cell>
          <cell r="N52">
            <v>55.650000006426126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https://search-rtdc-monitor-bjffxe2xuh6vdkpspy63sjmuny.us-east-1.es.amazonaws.com/_plugin/kibana/#/discover/Steve-Slow-Train-Analysis-(2080s-and-2083s)?_g=(refreshInterval:(display:Off,section:0,value:0),time:(from:'2016-08-08 07:54:10-0600',mode:absolute,to:'2016-08-08 10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52" t="str">
            <v>N</v>
          </cell>
          <cell r="X52">
            <v>1</v>
          </cell>
          <cell r="Y52">
            <v>23.298999999999999</v>
          </cell>
          <cell r="Z52">
            <v>1.4500000000000001E-2</v>
          </cell>
          <cell r="AA52">
            <v>23.284499999999998</v>
          </cell>
          <cell r="AB52" t="e">
            <v>#N/A</v>
          </cell>
          <cell r="AC52" t="e">
            <v>#N/A</v>
          </cell>
          <cell r="AD52" t="str">
            <v>0138-08</v>
          </cell>
          <cell r="AE5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53">
          <cell r="A53" t="str">
            <v>139-08</v>
          </cell>
          <cell r="B53">
            <v>4029</v>
          </cell>
          <cell r="C53" t="str">
            <v>DE.1.0.7.0</v>
          </cell>
          <cell r="D53" t="str">
            <v>204:455</v>
          </cell>
          <cell r="E53">
            <v>42590.350937499999</v>
          </cell>
          <cell r="F53">
            <v>42590.351898148147</v>
          </cell>
          <cell r="G53">
            <v>1</v>
          </cell>
          <cell r="H53" t="str">
            <v>204:233310</v>
          </cell>
          <cell r="I53">
            <v>42590.383020833331</v>
          </cell>
          <cell r="J53">
            <v>1</v>
          </cell>
          <cell r="K53" t="str">
            <v>4029/4030</v>
          </cell>
          <cell r="L53" t="str">
            <v>STARKS</v>
          </cell>
          <cell r="M53">
            <v>3.1122685184527654E-2</v>
          </cell>
          <cell r="N53">
            <v>44.816666665719822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3" t="str">
            <v>N</v>
          </cell>
          <cell r="X53">
            <v>1</v>
          </cell>
          <cell r="Y53">
            <v>4.5499999999999999E-2</v>
          </cell>
          <cell r="Z53">
            <v>23.331</v>
          </cell>
          <cell r="AA53">
            <v>23.285499999999999</v>
          </cell>
          <cell r="AB53" t="e">
            <v>#N/A</v>
          </cell>
          <cell r="AC53" t="e">
            <v>#N/A</v>
          </cell>
          <cell r="AD53" t="str">
            <v>0139-08</v>
          </cell>
          <cell r="AE5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54">
          <cell r="A54" t="str">
            <v>140-08</v>
          </cell>
          <cell r="B54">
            <v>4030</v>
          </cell>
          <cell r="C54" t="str">
            <v>DE.1.0.7.0</v>
          </cell>
          <cell r="D54" t="str">
            <v>204:232994</v>
          </cell>
          <cell r="E54">
            <v>42590.390868055554</v>
          </cell>
          <cell r="F54">
            <v>42590.391898148147</v>
          </cell>
          <cell r="G54">
            <v>1</v>
          </cell>
          <cell r="H54" t="str">
            <v>204:150</v>
          </cell>
          <cell r="I54">
            <v>42590.422731481478</v>
          </cell>
          <cell r="J54">
            <v>0</v>
          </cell>
          <cell r="K54" t="str">
            <v>4029/4030</v>
          </cell>
          <cell r="L54" t="str">
            <v>STARKS</v>
          </cell>
          <cell r="M54">
            <v>3.0833333330519963E-2</v>
          </cell>
          <cell r="N54">
            <v>44.399999995948747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https://search-rtdc-monitor-bjffxe2xuh6vdkpspy63sjmuny.us-east-1.es.amazonaws.com/_plugin/kibana/#/discover/Steve-Slow-Train-Analysis-(2080s-and-2083s)?_g=(refreshInterval:(display:Off,section:0,value:0),time:(from:'2016-08-08 08:22:51-0600',mode:absolute,to:'2016-08-08 11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4" t="str">
            <v>N</v>
          </cell>
          <cell r="X54">
            <v>1</v>
          </cell>
          <cell r="Y54">
            <v>23.299399999999999</v>
          </cell>
          <cell r="Z54">
            <v>1.4999999999999999E-2</v>
          </cell>
          <cell r="AA54">
            <v>23.284399999999998</v>
          </cell>
          <cell r="AB54" t="e">
            <v>#N/A</v>
          </cell>
          <cell r="AC54" t="e">
            <v>#N/A</v>
          </cell>
          <cell r="AD54" t="str">
            <v>0140-08</v>
          </cell>
          <cell r="AE5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55">
          <cell r="A55" t="str">
            <v>141-08</v>
          </cell>
          <cell r="B55">
            <v>4011</v>
          </cell>
          <cell r="C55" t="str">
            <v>DE.1.0.7.0</v>
          </cell>
          <cell r="D55" t="str">
            <v>204:471</v>
          </cell>
          <cell r="E55">
            <v>42590.362812500003</v>
          </cell>
          <cell r="F55">
            <v>42590.363726851851</v>
          </cell>
          <cell r="G55">
            <v>1</v>
          </cell>
          <cell r="H55" t="str">
            <v>204:233334</v>
          </cell>
          <cell r="I55">
            <v>42590.391238425924</v>
          </cell>
          <cell r="J55">
            <v>0</v>
          </cell>
          <cell r="K55" t="str">
            <v>4011/4012</v>
          </cell>
          <cell r="L55" t="str">
            <v>OUN</v>
          </cell>
          <cell r="M55">
            <v>2.7511574073287193E-2</v>
          </cell>
          <cell r="N55">
            <v>39.616666665533558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https://search-rtdc-monitor-bjffxe2xuh6vdkpspy63sjmuny.us-east-1.es.amazonaws.com/_plugin/kibana/#/discover/Steve-Slow-Train-Analysis-(2080s-and-2083s)?_g=(refreshInterval:(display:Off,section:0,value:0),time:(from:'2016-08-08 07:42:27-0600',mode:absolute,to:'2016-08-08 10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23.333400000000001</v>
          </cell>
          <cell r="AA55">
            <v>23.286300000000001</v>
          </cell>
          <cell r="AB55" t="e">
            <v>#N/A</v>
          </cell>
          <cell r="AC55" t="e">
            <v>#N/A</v>
          </cell>
          <cell r="AD55" t="str">
            <v>0141-08</v>
          </cell>
          <cell r="AE55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56">
          <cell r="A56" t="str">
            <v>142-08</v>
          </cell>
          <cell r="B56">
            <v>4012</v>
          </cell>
          <cell r="C56" t="str">
            <v>DE.1.0.7.0</v>
          </cell>
          <cell r="D56" t="str">
            <v>204:232957</v>
          </cell>
          <cell r="E56">
            <v>42590.400219907409</v>
          </cell>
          <cell r="F56">
            <v>42590.401076388887</v>
          </cell>
          <cell r="G56">
            <v>1</v>
          </cell>
          <cell r="H56" t="str">
            <v>204:160</v>
          </cell>
          <cell r="I56">
            <v>42590.432256944441</v>
          </cell>
          <cell r="J56">
            <v>1</v>
          </cell>
          <cell r="K56" t="str">
            <v>4011/4012</v>
          </cell>
          <cell r="L56" t="str">
            <v>OUN</v>
          </cell>
          <cell r="M56">
            <v>3.1180555553874001E-2</v>
          </cell>
          <cell r="N56">
            <v>44.899999997578561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6" t="str">
            <v>N</v>
          </cell>
          <cell r="X56">
            <v>1</v>
          </cell>
          <cell r="Y56">
            <v>23.2957</v>
          </cell>
          <cell r="Z56">
            <v>1.6E-2</v>
          </cell>
          <cell r="AA56">
            <v>23.279700000000002</v>
          </cell>
          <cell r="AB56" t="e">
            <v>#N/A</v>
          </cell>
          <cell r="AC56" t="e">
            <v>#N/A</v>
          </cell>
          <cell r="AD56" t="str">
            <v>0142-08</v>
          </cell>
          <cell r="AE56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57">
          <cell r="A57" t="str">
            <v>143-08</v>
          </cell>
          <cell r="B57">
            <v>4007</v>
          </cell>
          <cell r="C57" t="str">
            <v>DE.1.0.7.0</v>
          </cell>
          <cell r="D57" t="str">
            <v>204:460</v>
          </cell>
          <cell r="E57">
            <v>42590.373576388891</v>
          </cell>
          <cell r="F57">
            <v>42590.374467592592</v>
          </cell>
          <cell r="G57">
            <v>1</v>
          </cell>
          <cell r="H57" t="str">
            <v>204:233281</v>
          </cell>
          <cell r="I57">
            <v>42590.40284722222</v>
          </cell>
          <cell r="J57">
            <v>0</v>
          </cell>
          <cell r="K57" t="str">
            <v>4007/4008</v>
          </cell>
          <cell r="L57" t="str">
            <v>MALAVE</v>
          </cell>
          <cell r="M57">
            <v>2.8379629628034309E-2</v>
          </cell>
          <cell r="N57">
            <v>40.866666664369404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https://search-rtdc-monitor-bjffxe2xuh6vdkpspy63sjmuny.us-east-1.es.amazonaws.com/_plugin/kibana/#/discover/Steve-Slow-Train-Analysis-(2080s-and-2083s)?_g=(refreshInterval:(display:Off,section:0,value:0),time:(from:'2016-08-08 07:57:57-0600',mode:absolute,to:'2016-08-08 10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57" t="str">
            <v>N</v>
          </cell>
          <cell r="X57">
            <v>1</v>
          </cell>
          <cell r="Y57">
            <v>4.5999999999999999E-2</v>
          </cell>
          <cell r="Z57">
            <v>23.328099999999999</v>
          </cell>
          <cell r="AA57">
            <v>23.2821</v>
          </cell>
          <cell r="AB57" t="e">
            <v>#N/A</v>
          </cell>
          <cell r="AC57" t="e">
            <v>#N/A</v>
          </cell>
          <cell r="AD57" t="str">
            <v>0143-08</v>
          </cell>
          <cell r="AE5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58">
          <cell r="A58" t="str">
            <v>144-08</v>
          </cell>
          <cell r="B58">
            <v>4008</v>
          </cell>
          <cell r="C58" t="str">
            <v>DE.1.0.7.0</v>
          </cell>
          <cell r="D58" t="str">
            <v>204:232966</v>
          </cell>
          <cell r="E58">
            <v>42590.412187499998</v>
          </cell>
          <cell r="F58">
            <v>42590.413148148145</v>
          </cell>
          <cell r="G58">
            <v>1</v>
          </cell>
          <cell r="H58" t="str">
            <v>204:167</v>
          </cell>
          <cell r="I58">
            <v>42590.441979166666</v>
          </cell>
          <cell r="J58">
            <v>0</v>
          </cell>
          <cell r="K58" t="str">
            <v>4007/4008</v>
          </cell>
          <cell r="L58" t="str">
            <v>MALAVE</v>
          </cell>
          <cell r="M58">
            <v>2.8831018520577345E-2</v>
          </cell>
          <cell r="N58">
            <v>41.516666669631377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https://search-rtdc-monitor-bjffxe2xuh6vdkpspy63sjmuny.us-east-1.es.amazonaws.com/_plugin/kibana/#/discover/Steve-Slow-Train-Analysis-(2080s-and-2083s)?_g=(refreshInterval:(display:Off,section:0,value:0),time:(from:'2016-08-08 08:53:33-0600',mode:absolute,to:'2016-08-08 11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58" t="str">
            <v>N</v>
          </cell>
          <cell r="X58">
            <v>1</v>
          </cell>
          <cell r="Y58">
            <v>23.296600000000002</v>
          </cell>
          <cell r="Z58">
            <v>1.67E-2</v>
          </cell>
          <cell r="AA58">
            <v>23.279900000000001</v>
          </cell>
          <cell r="AB58" t="e">
            <v>#N/A</v>
          </cell>
          <cell r="AC58" t="e">
            <v>#N/A</v>
          </cell>
          <cell r="AD58" t="str">
            <v>0144-08</v>
          </cell>
          <cell r="AE5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59">
          <cell r="A59" t="str">
            <v>145-08</v>
          </cell>
          <cell r="B59">
            <v>4014</v>
          </cell>
          <cell r="C59" t="str">
            <v>DE.1.0.7.0</v>
          </cell>
          <cell r="D59" t="str">
            <v>204:491</v>
          </cell>
          <cell r="E59">
            <v>42590.383240740739</v>
          </cell>
          <cell r="F59">
            <v>42590.384502314817</v>
          </cell>
          <cell r="G59">
            <v>1</v>
          </cell>
          <cell r="H59" t="str">
            <v>204:233284</v>
          </cell>
          <cell r="I59">
            <v>42590.412314814814</v>
          </cell>
          <cell r="J59">
            <v>0</v>
          </cell>
          <cell r="K59" t="str">
            <v>4013/4014</v>
          </cell>
          <cell r="L59" t="str">
            <v>STURGEON</v>
          </cell>
          <cell r="M59">
            <v>2.7812499996798579E-2</v>
          </cell>
          <cell r="N59">
            <v>40.049999995389953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https://search-rtdc-monitor-bjffxe2xuh6vdkpspy63sjmuny.us-east-1.es.amazonaws.com/_plugin/kibana/#/discover/Steve-Slow-Train-Analysis-(2080s-and-2083s)?_g=(refreshInterval:(display:Off,section:0,value:0),time:(from:'2016-08-08 08:11:52-0600',mode:absolute,to:'2016-08-08 10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9" t="str">
            <v>N</v>
          </cell>
          <cell r="X59">
            <v>1</v>
          </cell>
          <cell r="Y59">
            <v>4.9099999999999998E-2</v>
          </cell>
          <cell r="Z59">
            <v>23.328399999999998</v>
          </cell>
          <cell r="AA59">
            <v>23.279299999999999</v>
          </cell>
          <cell r="AB59" t="e">
            <v>#N/A</v>
          </cell>
          <cell r="AC59" t="e">
            <v>#N/A</v>
          </cell>
          <cell r="AD59" t="str">
            <v>0145-08</v>
          </cell>
          <cell r="AE59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60">
          <cell r="A60" t="str">
            <v>146-08</v>
          </cell>
          <cell r="B60">
            <v>4013</v>
          </cell>
          <cell r="C60" t="str">
            <v>DE.1.0.7.0</v>
          </cell>
          <cell r="D60" t="str">
            <v>204:232973</v>
          </cell>
          <cell r="E60">
            <v>42590.414467592593</v>
          </cell>
          <cell r="F60">
            <v>42590.415625000001</v>
          </cell>
          <cell r="G60">
            <v>1</v>
          </cell>
          <cell r="H60" t="str">
            <v>204:169</v>
          </cell>
          <cell r="I60">
            <v>42590.453645833331</v>
          </cell>
          <cell r="J60">
            <v>0</v>
          </cell>
          <cell r="K60" t="str">
            <v>4013/4014</v>
          </cell>
          <cell r="L60" t="str">
            <v>STURGEON</v>
          </cell>
          <cell r="M60">
            <v>3.8020833329937886E-2</v>
          </cell>
          <cell r="N60">
            <v>54.749999995110556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https://search-rtdc-monitor-bjffxe2xuh6vdkpspy63sjmuny.us-east-1.es.amazonaws.com/_plugin/kibana/#/discover/Steve-Slow-Train-Analysis-(2080s-and-2083s)?_g=(refreshInterval:(display:Off,section:0,value:0),time:(from:'2016-08-08 08:56:50-0600',mode:absolute,to:'2016-08-08 11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0" t="str">
            <v>N</v>
          </cell>
          <cell r="X60">
            <v>1</v>
          </cell>
          <cell r="Y60">
            <v>23.2973</v>
          </cell>
          <cell r="Z60">
            <v>1.6899999999999998E-2</v>
          </cell>
          <cell r="AA60">
            <v>23.2804</v>
          </cell>
          <cell r="AB60" t="e">
            <v>#N/A</v>
          </cell>
          <cell r="AC60" t="e">
            <v>#N/A</v>
          </cell>
          <cell r="AD60" t="str">
            <v>0146-08</v>
          </cell>
          <cell r="AE60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61">
          <cell r="A61" t="str">
            <v>147-08</v>
          </cell>
          <cell r="B61">
            <v>4020</v>
          </cell>
          <cell r="C61" t="str">
            <v>DE.1.0.7.0</v>
          </cell>
          <cell r="D61" t="str">
            <v>204:444</v>
          </cell>
          <cell r="E61">
            <v>42590.392361111109</v>
          </cell>
          <cell r="F61">
            <v>42590.39334490741</v>
          </cell>
          <cell r="G61">
            <v>1</v>
          </cell>
          <cell r="H61" t="str">
            <v>204:233315</v>
          </cell>
          <cell r="I61">
            <v>42590.422418981485</v>
          </cell>
          <cell r="J61">
            <v>0</v>
          </cell>
          <cell r="K61" t="str">
            <v>4019/4020</v>
          </cell>
          <cell r="L61" t="str">
            <v>GEBRETEKLE</v>
          </cell>
          <cell r="M61">
            <v>2.9074074074742384E-2</v>
          </cell>
          <cell r="N61">
            <v>41.866666667629033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https://search-rtdc-monitor-bjffxe2xuh6vdkpspy63sjmuny.us-east-1.es.amazonaws.com/_plugin/kibana/#/discover/Steve-Slow-Train-Analysis-(2080s-and-2083s)?_g=(refreshInterval:(display:Off,section:0,value:0),time:(from:'2016-08-08 08:25:00-0600',mode:absolute,to:'2016-08-08 11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1" t="str">
            <v>N</v>
          </cell>
          <cell r="X61">
            <v>1</v>
          </cell>
          <cell r="Y61">
            <v>4.4400000000000002E-2</v>
          </cell>
          <cell r="Z61">
            <v>23.331499999999998</v>
          </cell>
          <cell r="AA61">
            <v>23.287099999999999</v>
          </cell>
          <cell r="AB61" t="e">
            <v>#N/A</v>
          </cell>
          <cell r="AC61" t="e">
            <v>#N/A</v>
          </cell>
          <cell r="AD61" t="str">
            <v>0147-08</v>
          </cell>
          <cell r="AE61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62">
          <cell r="A62" t="str">
            <v>148-08</v>
          </cell>
          <cell r="B62">
            <v>4019</v>
          </cell>
          <cell r="C62" t="str">
            <v>DE.1.0.7.0</v>
          </cell>
          <cell r="D62" t="str">
            <v>204:233004</v>
          </cell>
          <cell r="E62">
            <v>42590.43072916667</v>
          </cell>
          <cell r="F62">
            <v>42590.432118055556</v>
          </cell>
          <cell r="G62">
            <v>2</v>
          </cell>
          <cell r="H62" t="str">
            <v>204:150</v>
          </cell>
          <cell r="I62">
            <v>42590.463414351849</v>
          </cell>
          <cell r="J62">
            <v>0</v>
          </cell>
          <cell r="K62" t="str">
            <v>4019/4020</v>
          </cell>
          <cell r="L62" t="str">
            <v>GEBRETEKLE</v>
          </cell>
          <cell r="M62">
            <v>3.1296296292566694E-2</v>
          </cell>
          <cell r="N62">
            <v>45.06666666129604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https://search-rtdc-monitor-bjffxe2xuh6vdkpspy63sjmuny.us-east-1.es.amazonaws.com/_plugin/kibana/#/discover/Steve-Slow-Train-Analysis-(2080s-and-2083s)?_g=(refreshInterval:(display:Off,section:0,value:0),time:(from:'2016-08-08 09:20:15-0600',mode:absolute,to:'2016-08-08 12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2" t="str">
            <v>N</v>
          </cell>
          <cell r="X62">
            <v>1</v>
          </cell>
          <cell r="Y62">
            <v>23.3004</v>
          </cell>
          <cell r="Z62">
            <v>1.4999999999999999E-2</v>
          </cell>
          <cell r="AA62">
            <v>23.285399999999999</v>
          </cell>
          <cell r="AB62" t="e">
            <v>#N/A</v>
          </cell>
          <cell r="AC62" t="e">
            <v>#N/A</v>
          </cell>
          <cell r="AD62" t="str">
            <v>0148-08</v>
          </cell>
          <cell r="AE62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63">
          <cell r="A63" t="str">
            <v>149-08</v>
          </cell>
          <cell r="B63">
            <v>4027</v>
          </cell>
          <cell r="C63" t="str">
            <v>DE.1.0.7.0</v>
          </cell>
          <cell r="D63" t="str">
            <v>204:424</v>
          </cell>
          <cell r="E63">
            <v>42590.404386574075</v>
          </cell>
          <cell r="F63">
            <v>42590.405347222222</v>
          </cell>
          <cell r="G63">
            <v>1</v>
          </cell>
          <cell r="H63" t="str">
            <v>204:233320</v>
          </cell>
          <cell r="I63">
            <v>42590.433738425927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2.8391203704813961E-2</v>
          </cell>
          <cell r="N63">
            <v>40.883333334932104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https://search-rtdc-monitor-bjffxe2xuh6vdkpspy63sjmuny.us-east-1.es.amazonaws.com/_plugin/kibana/#/discover/Steve-Slow-Train-Analysis-(2080s-and-2083s)?_g=(refreshInterval:(display:Off,section:0,value:0),time:(from:'2016-08-08 08:42:19-0600',mode:absolute,to:'2016-08-08 11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4.24E-2</v>
          </cell>
          <cell r="Z63">
            <v>23.332000000000001</v>
          </cell>
          <cell r="AA63">
            <v>23.2896</v>
          </cell>
          <cell r="AB63" t="e">
            <v>#N/A</v>
          </cell>
          <cell r="AC63" t="e">
            <v>#N/A</v>
          </cell>
          <cell r="AD63" t="str">
            <v>0149-08</v>
          </cell>
          <cell r="AE63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64">
          <cell r="A64" t="str">
            <v>150-08</v>
          </cell>
          <cell r="B64">
            <v>4028</v>
          </cell>
          <cell r="C64" t="str">
            <v>DE.1.0.7.0</v>
          </cell>
          <cell r="D64" t="str">
            <v>204:233005</v>
          </cell>
          <cell r="E64">
            <v>42590.440138888887</v>
          </cell>
          <cell r="F64">
            <v>42590.44121527778</v>
          </cell>
          <cell r="G64">
            <v>1</v>
          </cell>
          <cell r="H64" t="str">
            <v>204:152</v>
          </cell>
          <cell r="I64">
            <v>42590.472407407404</v>
          </cell>
          <cell r="J64">
            <v>1</v>
          </cell>
          <cell r="K64" t="str">
            <v>4027/4028</v>
          </cell>
          <cell r="L64" t="str">
            <v>SPECTOR</v>
          </cell>
          <cell r="M64">
            <v>3.1192129623377696E-2</v>
          </cell>
          <cell r="N64">
            <v>44.916666657663882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23.3005</v>
          </cell>
          <cell r="Z64">
            <v>1.52E-2</v>
          </cell>
          <cell r="AA64">
            <v>23.285299999999999</v>
          </cell>
          <cell r="AB64">
            <v>10694</v>
          </cell>
          <cell r="AC64" t="str">
            <v>PERMANENT SPEED RESTRICTION</v>
          </cell>
          <cell r="AD64" t="str">
            <v>0150-08</v>
          </cell>
          <cell r="AE64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65">
          <cell r="A65" t="str">
            <v>151-08</v>
          </cell>
          <cell r="B65">
            <v>4038</v>
          </cell>
          <cell r="C65" t="str">
            <v>DE.1.0.7.0</v>
          </cell>
          <cell r="D65" t="str">
            <v>204:464</v>
          </cell>
          <cell r="E65">
            <v>42590.412569444445</v>
          </cell>
          <cell r="F65">
            <v>42590.413634259261</v>
          </cell>
          <cell r="G65">
            <v>1</v>
          </cell>
          <cell r="H65" t="str">
            <v>204:233287</v>
          </cell>
          <cell r="I65">
            <v>42590.443993055553</v>
          </cell>
          <cell r="J65">
            <v>0</v>
          </cell>
          <cell r="K65" t="str">
            <v>4037/4038</v>
          </cell>
          <cell r="L65" t="str">
            <v>HOMIK</v>
          </cell>
          <cell r="M65">
            <v>3.0358796291693579E-2</v>
          </cell>
          <cell r="N65">
            <v>43.716666660038754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https://search-rtdc-monitor-bjffxe2xuh6vdkpspy63sjmuny.us-east-1.es.amazonaws.com/_plugin/kibana/#/discover/Steve-Slow-Train-Analysis-(2080s-and-2083s)?_g=(refreshInterval:(display:Off,section:0,value:0),time:(from:'2016-08-08 08:54:06-0600',mode:absolute,to:'2016-08-08 11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65" t="str">
            <v>N</v>
          </cell>
          <cell r="X65">
            <v>1</v>
          </cell>
          <cell r="Y65">
            <v>4.6399999999999997E-2</v>
          </cell>
          <cell r="Z65">
            <v>23.328700000000001</v>
          </cell>
          <cell r="AA65">
            <v>23.282300000000003</v>
          </cell>
          <cell r="AB65" t="e">
            <v>#N/A</v>
          </cell>
          <cell r="AC65" t="e">
            <v>#N/A</v>
          </cell>
          <cell r="AD65" t="str">
            <v>0151-08</v>
          </cell>
          <cell r="AE65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66">
          <cell r="A66" t="str">
            <v>152-08</v>
          </cell>
          <cell r="B66">
            <v>4037</v>
          </cell>
          <cell r="C66" t="str">
            <v>DE.1.0.7.0</v>
          </cell>
          <cell r="D66" t="str">
            <v>204:232983</v>
          </cell>
          <cell r="E66">
            <v>42590.445844907408</v>
          </cell>
          <cell r="F66">
            <v>42590.44736111111</v>
          </cell>
          <cell r="G66">
            <v>2</v>
          </cell>
          <cell r="H66" t="str">
            <v>204:181</v>
          </cell>
          <cell r="I66">
            <v>42590.486967592595</v>
          </cell>
          <cell r="J66">
            <v>0</v>
          </cell>
          <cell r="K66" t="str">
            <v>4037/4038</v>
          </cell>
          <cell r="L66" t="str">
            <v>HOMIK</v>
          </cell>
          <cell r="M66">
            <v>3.9606481484952383E-2</v>
          </cell>
          <cell r="N66">
            <v>57.033333338331431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https://search-rtdc-monitor-bjffxe2xuh6vdkpspy63sjmuny.us-east-1.es.amazonaws.com/_plugin/kibana/#/discover/Steve-Slow-Train-Analysis-(2080s-and-2083s)?_g=(refreshInterval:(display:Off,section:0,value:0),time:(from:'2016-08-08 09:42:01-0600',mode:absolute,to:'2016-08-08 12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66" t="str">
            <v>N</v>
          </cell>
          <cell r="X66">
            <v>1</v>
          </cell>
          <cell r="Y66">
            <v>23.298300000000001</v>
          </cell>
          <cell r="Z66">
            <v>1.8100000000000002E-2</v>
          </cell>
          <cell r="AA66">
            <v>23.280200000000001</v>
          </cell>
          <cell r="AB66" t="e">
            <v>#N/A</v>
          </cell>
          <cell r="AC66" t="e">
            <v>#N/A</v>
          </cell>
          <cell r="AD66" t="str">
            <v>0152-08</v>
          </cell>
          <cell r="AE66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67">
          <cell r="A67" t="str">
            <v>153-08</v>
          </cell>
          <cell r="B67">
            <v>4029</v>
          </cell>
          <cell r="C67" t="str">
            <v>DE.1.0.7.0</v>
          </cell>
          <cell r="D67" t="str">
            <v>204:469</v>
          </cell>
          <cell r="E67">
            <v>42590.425381944442</v>
          </cell>
          <cell r="F67">
            <v>42590.426087962966</v>
          </cell>
          <cell r="G67">
            <v>1</v>
          </cell>
          <cell r="H67" t="str">
            <v>204:233282</v>
          </cell>
          <cell r="I67">
            <v>42590.452349537038</v>
          </cell>
          <cell r="J67">
            <v>1</v>
          </cell>
          <cell r="K67" t="str">
            <v>4029/4030</v>
          </cell>
          <cell r="L67" t="str">
            <v>STARKS</v>
          </cell>
          <cell r="M67">
            <v>2.626157407212304E-2</v>
          </cell>
          <cell r="N67">
            <v>37.816666663857177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7" t="str">
            <v>N</v>
          </cell>
          <cell r="X67">
            <v>1</v>
          </cell>
          <cell r="Y67">
            <v>4.6899999999999997E-2</v>
          </cell>
          <cell r="Z67">
            <v>23.328199999999999</v>
          </cell>
          <cell r="AA67">
            <v>23.281299999999998</v>
          </cell>
          <cell r="AB67">
            <v>0</v>
          </cell>
          <cell r="AC67" t="str">
            <v>PERMANENT SPEED RESTRICTION</v>
          </cell>
          <cell r="AD67" t="str">
            <v>0153-08</v>
          </cell>
          <cell r="AE67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68">
          <cell r="A68" t="str">
            <v>154-08</v>
          </cell>
          <cell r="B68">
            <v>4030</v>
          </cell>
          <cell r="C68" t="str">
            <v>DE.1.0.7.0</v>
          </cell>
          <cell r="D68" t="str">
            <v>204:232977</v>
          </cell>
          <cell r="E68">
            <v>42590.46398148148</v>
          </cell>
          <cell r="F68">
            <v>42590.46497685185</v>
          </cell>
          <cell r="G68">
            <v>1</v>
          </cell>
          <cell r="H68" t="str">
            <v>204:165</v>
          </cell>
          <cell r="I68">
            <v>42590.494733796295</v>
          </cell>
          <cell r="J68">
            <v>1</v>
          </cell>
          <cell r="K68" t="str">
            <v>4029/4030</v>
          </cell>
          <cell r="L68" t="str">
            <v>STARKS</v>
          </cell>
          <cell r="M68">
            <v>2.9756944444670808E-2</v>
          </cell>
          <cell r="N68">
            <v>42.850000000325963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8" t="str">
            <v>N</v>
          </cell>
          <cell r="X68">
            <v>1</v>
          </cell>
          <cell r="Y68">
            <v>23.297699999999999</v>
          </cell>
          <cell r="Z68">
            <v>1.6500000000000001E-2</v>
          </cell>
          <cell r="AA68">
            <v>23.281199999999998</v>
          </cell>
          <cell r="AB68">
            <v>21848</v>
          </cell>
          <cell r="AC68" t="str">
            <v>PERMANENT SPEED RESTRICTION</v>
          </cell>
          <cell r="AD68" t="str">
            <v>0154-08</v>
          </cell>
          <cell r="AE68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69">
          <cell r="A69" t="str">
            <v>155-08</v>
          </cell>
          <cell r="B69">
            <v>4011</v>
          </cell>
          <cell r="C69" t="str">
            <v>DE.1.0.7.0</v>
          </cell>
          <cell r="D69" t="str">
            <v>204:453</v>
          </cell>
          <cell r="E69">
            <v>42590.434560185182</v>
          </cell>
          <cell r="F69">
            <v>42590.435717592591</v>
          </cell>
          <cell r="G69">
            <v>1</v>
          </cell>
          <cell r="H69" t="str">
            <v>204:233287</v>
          </cell>
          <cell r="I69">
            <v>42590.463946759257</v>
          </cell>
          <cell r="J69">
            <v>0</v>
          </cell>
          <cell r="K69" t="str">
            <v>4011/4012</v>
          </cell>
          <cell r="L69" t="str">
            <v>DAVIS</v>
          </cell>
          <cell r="M69">
            <v>2.8229166666278616E-2</v>
          </cell>
          <cell r="N69">
            <v>40.649999999441206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https://search-rtdc-monitor-bjffxe2xuh6vdkpspy63sjmuny.us-east-1.es.amazonaws.com/_plugin/kibana/#/discover/Steve-Slow-Train-Analysis-(2080s-and-2083s)?_g=(refreshInterval:(display:Off,section:0,value:0),time:(from:'2016-08-08 09:25:46-0600',mode:absolute,to:'2016-08-08 12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9" t="str">
            <v>N</v>
          </cell>
          <cell r="X69">
            <v>1</v>
          </cell>
          <cell r="Y69">
            <v>4.53E-2</v>
          </cell>
          <cell r="Z69">
            <v>23.328700000000001</v>
          </cell>
          <cell r="AA69">
            <v>23.2834</v>
          </cell>
          <cell r="AB69" t="e">
            <v>#N/A</v>
          </cell>
          <cell r="AC69" t="e">
            <v>#N/A</v>
          </cell>
          <cell r="AD69" t="str">
            <v>0155-08</v>
          </cell>
          <cell r="AE69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70">
          <cell r="A70" t="str">
            <v>156-08</v>
          </cell>
          <cell r="B70">
            <v>4012</v>
          </cell>
          <cell r="C70" t="str">
            <v>DE.1.0.7.0</v>
          </cell>
          <cell r="D70" t="str">
            <v>204:232993</v>
          </cell>
          <cell r="E70">
            <v>42590.471643518518</v>
          </cell>
          <cell r="F70">
            <v>42590.473078703704</v>
          </cell>
          <cell r="G70">
            <v>2</v>
          </cell>
          <cell r="H70" t="str">
            <v>204:172</v>
          </cell>
          <cell r="I70">
            <v>42590.505115740743</v>
          </cell>
          <cell r="J70">
            <v>0</v>
          </cell>
          <cell r="K70" t="str">
            <v>4011/4012</v>
          </cell>
          <cell r="L70" t="str">
            <v>DAVIS</v>
          </cell>
          <cell r="M70">
            <v>3.2037037039117422E-2</v>
          </cell>
          <cell r="N70">
            <v>46.133333336329088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https://search-rtdc-monitor-bjffxe2xuh6vdkpspy63sjmuny.us-east-1.es.amazonaws.com/_plugin/kibana/#/discover/Steve-Slow-Train-Analysis-(2080s-and-2083s)?_g=(refreshInterval:(display:Off,section:0,value:0),time:(from:'2016-08-08 10:19:10-0600',mode:absolute,to:'2016-08-08 13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0" t="str">
            <v>N</v>
          </cell>
          <cell r="X70">
            <v>1</v>
          </cell>
          <cell r="Y70">
            <v>23.299299999999999</v>
          </cell>
          <cell r="Z70">
            <v>1.72E-2</v>
          </cell>
          <cell r="AA70">
            <v>23.2821</v>
          </cell>
          <cell r="AB70" t="e">
            <v>#N/A</v>
          </cell>
          <cell r="AC70" t="e">
            <v>#N/A</v>
          </cell>
          <cell r="AD70" t="str">
            <v>0156-08</v>
          </cell>
          <cell r="AE70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71">
          <cell r="A71" t="str">
            <v>157-08</v>
          </cell>
          <cell r="B71">
            <v>4007</v>
          </cell>
          <cell r="C71" t="str">
            <v>DE.1.0.7.0</v>
          </cell>
          <cell r="D71" t="str">
            <v>204:509</v>
          </cell>
          <cell r="E71">
            <v>42590.447256944448</v>
          </cell>
          <cell r="F71">
            <v>42590.448171296295</v>
          </cell>
          <cell r="G71">
            <v>1</v>
          </cell>
          <cell r="H71" t="str">
            <v>204:233278</v>
          </cell>
          <cell r="I71">
            <v>42590.473680555559</v>
          </cell>
          <cell r="J71">
            <v>1</v>
          </cell>
          <cell r="K71" t="str">
            <v>4007/4008</v>
          </cell>
          <cell r="L71" t="str">
            <v>MALAVE</v>
          </cell>
          <cell r="M71">
            <v>2.5509259263344575E-2</v>
          </cell>
          <cell r="N71">
            <v>36.733333339216188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1" t="str">
            <v>N</v>
          </cell>
          <cell r="X71">
            <v>1</v>
          </cell>
          <cell r="Y71">
            <v>5.0900000000000001E-2</v>
          </cell>
          <cell r="Z71">
            <v>23.3278</v>
          </cell>
          <cell r="AA71">
            <v>23.276900000000001</v>
          </cell>
          <cell r="AB71">
            <v>161962</v>
          </cell>
          <cell r="AC71" t="str">
            <v>PERMANENT SPEED RESTRICTION</v>
          </cell>
          <cell r="AD71" t="str">
            <v>0157-08</v>
          </cell>
          <cell r="AE71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72">
          <cell r="A72" t="str">
            <v>158-08</v>
          </cell>
          <cell r="B72">
            <v>4008</v>
          </cell>
          <cell r="C72" t="str">
            <v>DE.1.0.7.0</v>
          </cell>
          <cell r="D72" t="str">
            <v>204:232969</v>
          </cell>
          <cell r="E72">
            <v>42590.48510416667</v>
          </cell>
          <cell r="F72">
            <v>42590.486967592595</v>
          </cell>
          <cell r="G72">
            <v>2</v>
          </cell>
          <cell r="H72" t="str">
            <v>204:154</v>
          </cell>
          <cell r="I72">
            <v>42590.513796296298</v>
          </cell>
          <cell r="J72">
            <v>0</v>
          </cell>
          <cell r="K72" t="str">
            <v>4007/4008</v>
          </cell>
          <cell r="L72" t="str">
            <v>MALAVE</v>
          </cell>
          <cell r="M72">
            <v>2.6828703703358769E-2</v>
          </cell>
          <cell r="N72">
            <v>38.633333332836628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https://search-rtdc-monitor-bjffxe2xuh6vdkpspy63sjmuny.us-east-1.es.amazonaws.com/_plugin/kibana/#/discover/Steve-Slow-Train-Analysis-(2080s-and-2083s)?_g=(refreshInterval:(display:Off,section:0,value:0),time:(from:'2016-08-08 10:38:33-0600',mode:absolute,to:'2016-08-08 13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2" t="str">
            <v>N</v>
          </cell>
          <cell r="X72">
            <v>1</v>
          </cell>
          <cell r="Y72">
            <v>23.296900000000001</v>
          </cell>
          <cell r="Z72">
            <v>1.54E-2</v>
          </cell>
          <cell r="AA72">
            <v>23.281500000000001</v>
          </cell>
          <cell r="AB72" t="e">
            <v>#N/A</v>
          </cell>
          <cell r="AC72" t="e">
            <v>#N/A</v>
          </cell>
          <cell r="AD72" t="str">
            <v>0158-08</v>
          </cell>
          <cell r="AE72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73">
          <cell r="A73" t="str">
            <v>159-08</v>
          </cell>
          <cell r="B73">
            <v>4014</v>
          </cell>
          <cell r="C73" t="str">
            <v>DE.1.0.7.0</v>
          </cell>
          <cell r="D73" t="str">
            <v>204:457</v>
          </cell>
          <cell r="E73">
            <v>42590.457060185188</v>
          </cell>
          <cell r="F73">
            <v>42590.458321759259</v>
          </cell>
          <cell r="G73">
            <v>1</v>
          </cell>
          <cell r="H73" t="str">
            <v>204:233291</v>
          </cell>
          <cell r="I73">
            <v>42590.489664351851</v>
          </cell>
          <cell r="J73">
            <v>0</v>
          </cell>
          <cell r="K73" t="str">
            <v>4013/4014</v>
          </cell>
          <cell r="L73" t="str">
            <v>STEWART</v>
          </cell>
          <cell r="M73">
            <v>3.1342592592409346E-2</v>
          </cell>
          <cell r="N73">
            <v>45.133333333069459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https://search-rtdc-monitor-bjffxe2xuh6vdkpspy63sjmuny.us-east-1.es.amazonaws.com/_plugin/kibana/#/discover/Steve-Slow-Train-Analysis-(2080s-and-2083s)?_g=(refreshInterval:(display:Off,section:0,value:0),time:(from:'2016-08-08 09:58:10-0600',mode:absolute,to:'2016-08-08 12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3" t="str">
            <v>N</v>
          </cell>
          <cell r="X73">
            <v>1</v>
          </cell>
          <cell r="Y73">
            <v>4.5699999999999998E-2</v>
          </cell>
          <cell r="Z73">
            <v>23.3291</v>
          </cell>
          <cell r="AA73">
            <v>23.2834</v>
          </cell>
          <cell r="AB73" t="e">
            <v>#N/A</v>
          </cell>
          <cell r="AC73" t="e">
            <v>#N/A</v>
          </cell>
          <cell r="AD73" t="str">
            <v>0159-08</v>
          </cell>
          <cell r="AE73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74">
          <cell r="A74" t="str">
            <v>160-08</v>
          </cell>
          <cell r="B74">
            <v>4013</v>
          </cell>
          <cell r="C74" t="str">
            <v>DE.1.0.7.0</v>
          </cell>
          <cell r="D74" t="str">
            <v>204:232977</v>
          </cell>
          <cell r="E74">
            <v>42590.496064814812</v>
          </cell>
          <cell r="F74">
            <v>42590.497048611112</v>
          </cell>
          <cell r="G74">
            <v>1</v>
          </cell>
          <cell r="H74" t="str">
            <v>204:150</v>
          </cell>
          <cell r="I74">
            <v>42590.525462962964</v>
          </cell>
          <cell r="J74">
            <v>0</v>
          </cell>
          <cell r="K74" t="str">
            <v>4013/4014</v>
          </cell>
          <cell r="L74" t="str">
            <v>STEWART</v>
          </cell>
          <cell r="M74">
            <v>2.8414351851097308E-2</v>
          </cell>
          <cell r="N74">
            <v>40.916666665580124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https://search-rtdc-monitor-bjffxe2xuh6vdkpspy63sjmuny.us-east-1.es.amazonaws.com/_plugin/kibana/#/discover/Steve-Slow-Train-Analysis-(2080s-and-2083s)?_g=(refreshInterval:(display:Off,section:0,value:0),time:(from:'2016-08-08 10:54:20-0600',mode:absolute,to:'2016-08-08 13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74" t="str">
            <v>N</v>
          </cell>
          <cell r="X74">
            <v>1</v>
          </cell>
          <cell r="Y74">
            <v>23.297699999999999</v>
          </cell>
          <cell r="Z74">
            <v>1.4999999999999999E-2</v>
          </cell>
          <cell r="AA74">
            <v>23.282699999999998</v>
          </cell>
          <cell r="AB74" t="e">
            <v>#N/A</v>
          </cell>
          <cell r="AC74" t="e">
            <v>#N/A</v>
          </cell>
          <cell r="AD74" t="str">
            <v>0160-08</v>
          </cell>
          <cell r="AE74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75">
          <cell r="A75" t="str">
            <v>161-08</v>
          </cell>
          <cell r="B75">
            <v>4020</v>
          </cell>
          <cell r="C75" t="str">
            <v>DE.1.0.7.0</v>
          </cell>
          <cell r="D75" t="str">
            <v>204:449</v>
          </cell>
          <cell r="E75">
            <v>42590.465509259258</v>
          </cell>
          <cell r="F75">
            <v>42590.466689814813</v>
          </cell>
          <cell r="G75">
            <v>1</v>
          </cell>
          <cell r="H75" t="str">
            <v>204:233309</v>
          </cell>
          <cell r="I75">
            <v>42590.494618055556</v>
          </cell>
          <cell r="J75">
            <v>0</v>
          </cell>
          <cell r="K75" t="str">
            <v>4019/4020</v>
          </cell>
          <cell r="L75" t="str">
            <v>BARTLETT</v>
          </cell>
          <cell r="M75">
            <v>2.792824074276723E-2</v>
          </cell>
          <cell r="N75">
            <v>40.216666669584811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https://search-rtdc-monitor-bjffxe2xuh6vdkpspy63sjmuny.us-east-1.es.amazonaws.com/_plugin/kibana/#/discover/Steve-Slow-Train-Analysis-(2080s-and-2083s)?_g=(refreshInterval:(display:Off,section:0,value:0),time:(from:'2016-08-08 10:10:20-0600',mode:absolute,to:'2016-08-08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75" t="str">
            <v>N</v>
          </cell>
          <cell r="X75">
            <v>1</v>
          </cell>
          <cell r="Y75">
            <v>4.4900000000000002E-2</v>
          </cell>
          <cell r="Z75">
            <v>23.3309</v>
          </cell>
          <cell r="AA75">
            <v>23.286000000000001</v>
          </cell>
          <cell r="AB75" t="e">
            <v>#N/A</v>
          </cell>
          <cell r="AC75" t="e">
            <v>#N/A</v>
          </cell>
          <cell r="AD75" t="str">
            <v>0161-08</v>
          </cell>
          <cell r="AE75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76">
          <cell r="A76" t="str">
            <v>162-08</v>
          </cell>
          <cell r="B76">
            <v>4019</v>
          </cell>
          <cell r="C76" t="str">
            <v>DE.1.0.7.0</v>
          </cell>
          <cell r="D76" t="str">
            <v>204:232992</v>
          </cell>
          <cell r="E76">
            <v>42590.496990740743</v>
          </cell>
          <cell r="F76">
            <v>42590.498020833336</v>
          </cell>
          <cell r="G76">
            <v>1</v>
          </cell>
          <cell r="H76" t="str">
            <v>204:149</v>
          </cell>
          <cell r="I76">
            <v>42590.536469907405</v>
          </cell>
          <cell r="J76">
            <v>0</v>
          </cell>
          <cell r="K76" t="str">
            <v>4019/4020</v>
          </cell>
          <cell r="L76" t="str">
            <v>BARTLETT</v>
          </cell>
          <cell r="M76">
            <v>3.8449074068921618E-2</v>
          </cell>
          <cell r="N76">
            <v>55.36666665924713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https://search-rtdc-monitor-bjffxe2xuh6vdkpspy63sjmuny.us-east-1.es.amazonaws.com/_plugin/kibana/#/discover/Steve-Slow-Train-Analysis-(2080s-and-2083s)?_g=(refreshInterval:(display:Off,section:0,value:0),time:(from:'2016-08-08 10:55:40-0600',mode:absolute,to:'2016-08-08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76" t="str">
            <v>N</v>
          </cell>
          <cell r="X76">
            <v>1</v>
          </cell>
          <cell r="Y76">
            <v>23.299199999999999</v>
          </cell>
          <cell r="Z76">
            <v>1.49E-2</v>
          </cell>
          <cell r="AA76">
            <v>23.284299999999998</v>
          </cell>
          <cell r="AB76" t="e">
            <v>#N/A</v>
          </cell>
          <cell r="AC76" t="e">
            <v>#N/A</v>
          </cell>
          <cell r="AD76" t="str">
            <v>0162-08</v>
          </cell>
          <cell r="AE76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77">
          <cell r="A77" t="str">
            <v>163-08</v>
          </cell>
          <cell r="B77">
            <v>4027</v>
          </cell>
          <cell r="C77" t="str">
            <v>DE.1.0.7.0</v>
          </cell>
          <cell r="D77" t="str">
            <v>204:462</v>
          </cell>
          <cell r="E77">
            <v>42590.475381944445</v>
          </cell>
          <cell r="F77">
            <v>42590.476643518516</v>
          </cell>
          <cell r="G77">
            <v>1</v>
          </cell>
          <cell r="H77" t="str">
            <v>204:233387</v>
          </cell>
          <cell r="I77">
            <v>42590.504664351851</v>
          </cell>
          <cell r="J77">
            <v>0</v>
          </cell>
          <cell r="K77" t="str">
            <v>4027/4028</v>
          </cell>
          <cell r="L77" t="str">
            <v>STORY</v>
          </cell>
          <cell r="M77">
            <v>2.8020833335176576E-2</v>
          </cell>
          <cell r="N77">
            <v>40.350000002654269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https://search-rtdc-monitor-bjffxe2xuh6vdkpspy63sjmuny.us-east-1.es.amazonaws.com/_plugin/kibana/#/discover/Steve-Slow-Train-Analysis-(2080s-and-2083s)?_g=(refreshInterval:(display:Off,section:0,value:0),time:(from:'2016-08-08 10:24:33-0600',mode:absolute,to:'2016-08-08 13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4.6199999999999998E-2</v>
          </cell>
          <cell r="Z77">
            <v>23.338699999999999</v>
          </cell>
          <cell r="AA77">
            <v>23.2925</v>
          </cell>
          <cell r="AB77" t="e">
            <v>#N/A</v>
          </cell>
          <cell r="AC77" t="e">
            <v>#N/A</v>
          </cell>
          <cell r="AD77" t="str">
            <v>0163-08</v>
          </cell>
          <cell r="AE77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78">
          <cell r="A78" t="str">
            <v>164-08</v>
          </cell>
          <cell r="B78">
            <v>4028</v>
          </cell>
          <cell r="C78" t="str">
            <v>DE.1.0.7.0</v>
          </cell>
          <cell r="D78" t="str">
            <v>204:233070</v>
          </cell>
          <cell r="E78">
            <v>42590.508009259262</v>
          </cell>
          <cell r="F78">
            <v>42590.509305555555</v>
          </cell>
          <cell r="G78">
            <v>1</v>
          </cell>
          <cell r="H78" t="str">
            <v>204:152</v>
          </cell>
          <cell r="I78">
            <v>42590.549062500002</v>
          </cell>
          <cell r="J78">
            <v>2</v>
          </cell>
          <cell r="K78" t="str">
            <v>4027/4028</v>
          </cell>
          <cell r="L78" t="str">
            <v>STORY</v>
          </cell>
          <cell r="M78">
            <v>3.9756944446708076E-2</v>
          </cell>
          <cell r="N78">
            <v>57.250000003259629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23.306999999999999</v>
          </cell>
          <cell r="Z78">
            <v>1.52E-2</v>
          </cell>
          <cell r="AA78">
            <v>23.291799999999999</v>
          </cell>
          <cell r="AB78">
            <v>21848</v>
          </cell>
          <cell r="AC78" t="str">
            <v>PERMANENT SPEED RESTRICTION</v>
          </cell>
          <cell r="AD78" t="str">
            <v>0164-08</v>
          </cell>
          <cell r="AE78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79">
          <cell r="A79" t="str">
            <v>165-08</v>
          </cell>
          <cell r="B79">
            <v>4038</v>
          </cell>
          <cell r="C79" t="str">
            <v>DE.1.0.7.0</v>
          </cell>
          <cell r="D79" t="str">
            <v>204:473</v>
          </cell>
          <cell r="E79">
            <v>42590.485775462963</v>
          </cell>
          <cell r="F79">
            <v>42590.486909722225</v>
          </cell>
          <cell r="G79">
            <v>1</v>
          </cell>
          <cell r="H79" t="str">
            <v>204:233303</v>
          </cell>
          <cell r="I79">
            <v>42590.515150462961</v>
          </cell>
          <cell r="J79">
            <v>0</v>
          </cell>
          <cell r="K79" t="str">
            <v>4037/4038</v>
          </cell>
          <cell r="L79" t="str">
            <v>SWANSON</v>
          </cell>
          <cell r="M79">
            <v>2.824074073578231E-2</v>
          </cell>
          <cell r="N79">
            <v>40.666666659526527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https://search-rtdc-monitor-bjffxe2xuh6vdkpspy63sjmuny.us-east-1.es.amazonaws.com/_plugin/kibana/#/discover/Steve-Slow-Train-Analysis-(2080s-and-2083s)?_g=(refreshInterval:(display:Off,section:0,value:0),time:(from:'2016-08-08 10:39:31-0600',mode:absolute,to:'2016-08-08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79" t="str">
            <v>N</v>
          </cell>
          <cell r="X79">
            <v>1</v>
          </cell>
          <cell r="Y79">
            <v>4.7300000000000002E-2</v>
          </cell>
          <cell r="Z79">
            <v>23.330300000000001</v>
          </cell>
          <cell r="AA79">
            <v>23.283000000000001</v>
          </cell>
          <cell r="AB79" t="e">
            <v>#N/A</v>
          </cell>
          <cell r="AC79" t="e">
            <v>#N/A</v>
          </cell>
          <cell r="AD79" t="str">
            <v>0165-08</v>
          </cell>
          <cell r="AE79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80">
          <cell r="A80" t="str">
            <v>166-08</v>
          </cell>
          <cell r="B80">
            <v>4037</v>
          </cell>
          <cell r="C80" t="str">
            <v>DE.1.0.7.0</v>
          </cell>
          <cell r="D80" t="str">
            <v>204:232963</v>
          </cell>
          <cell r="E80">
            <v>42590.518206018518</v>
          </cell>
          <cell r="F80">
            <v>42590.520972222221</v>
          </cell>
          <cell r="G80">
            <v>3</v>
          </cell>
          <cell r="H80" t="str">
            <v>204:138</v>
          </cell>
          <cell r="I80">
            <v>42590.557326388887</v>
          </cell>
          <cell r="J80">
            <v>0</v>
          </cell>
          <cell r="K80" t="str">
            <v>4037/4038</v>
          </cell>
          <cell r="L80" t="str">
            <v>SWANSON</v>
          </cell>
          <cell r="M80">
            <v>3.6354166666569654E-2</v>
          </cell>
          <cell r="N80">
            <v>52.349999999860302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https://search-rtdc-monitor-bjffxe2xuh6vdkpspy63sjmuny.us-east-1.es.amazonaws.com/_plugin/kibana/#/discover/Steve-Slow-Train-Analysis-(2080s-and-2083s)?_g=(refreshInterval:(display:Off,section:0,value:0),time:(from:'2016-08-08 11:26:13-0600',mode:absolute,to:'2016-08-08 14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1.38E-2</v>
          </cell>
          <cell r="AA80">
            <v>23.282499999999999</v>
          </cell>
          <cell r="AB80" t="e">
            <v>#N/A</v>
          </cell>
          <cell r="AC80" t="e">
            <v>#N/A</v>
          </cell>
          <cell r="AD80" t="str">
            <v>0166-08</v>
          </cell>
          <cell r="AE80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81">
          <cell r="A81" t="str">
            <v>167-08</v>
          </cell>
          <cell r="B81">
            <v>4029</v>
          </cell>
          <cell r="C81" t="str">
            <v>DE.1.0.7.0</v>
          </cell>
          <cell r="D81" t="str">
            <v>204:453</v>
          </cell>
          <cell r="E81">
            <v>42590.498726851853</v>
          </cell>
          <cell r="F81">
            <v>42590.499965277777</v>
          </cell>
          <cell r="G81">
            <v>1</v>
          </cell>
          <cell r="H81" t="str">
            <v>204:233300</v>
          </cell>
          <cell r="I81">
            <v>42590.527881944443</v>
          </cell>
          <cell r="J81">
            <v>0</v>
          </cell>
          <cell r="K81" t="str">
            <v>4029/4030</v>
          </cell>
          <cell r="L81" t="str">
            <v>YOUNG</v>
          </cell>
          <cell r="M81">
            <v>2.7916666665987577E-2</v>
          </cell>
          <cell r="N81">
            <v>40.199999999022111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https://search-rtdc-monitor-bjffxe2xuh6vdkpspy63sjmuny.us-east-1.es.amazonaws.com/_plugin/kibana/#/discover/Steve-Slow-Train-Analysis-(2080s-and-2083s)?_g=(refreshInterval:(display:Off,section:0,value:0),time:(from:'2016-08-08 10:58:10-0600',mode:absolute,to:'2016-08-08 13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</v>
          </cell>
          <cell r="AA81">
            <v>23.284699999999997</v>
          </cell>
          <cell r="AB81" t="e">
            <v>#N/A</v>
          </cell>
          <cell r="AC81" t="e">
            <v>#N/A</v>
          </cell>
          <cell r="AD81" t="str">
            <v>0167-08</v>
          </cell>
          <cell r="AE81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82">
          <cell r="A82" t="str">
            <v>168-08</v>
          </cell>
          <cell r="B82">
            <v>4030</v>
          </cell>
          <cell r="C82" t="str">
            <v>DE.1.0.7.0</v>
          </cell>
          <cell r="D82" t="str">
            <v>204:233004</v>
          </cell>
          <cell r="E82">
            <v>42590.534918981481</v>
          </cell>
          <cell r="F82">
            <v>42590.53570601852</v>
          </cell>
          <cell r="G82">
            <v>1</v>
          </cell>
          <cell r="H82" t="str">
            <v>204:223</v>
          </cell>
          <cell r="I82">
            <v>42590.569236111114</v>
          </cell>
          <cell r="J82">
            <v>0</v>
          </cell>
          <cell r="K82" t="str">
            <v>4029/4030</v>
          </cell>
          <cell r="L82" t="str">
            <v>YOUNG</v>
          </cell>
          <cell r="M82">
            <v>3.3530092594446614E-2</v>
          </cell>
          <cell r="N82">
            <v>48.283333336003125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https://search-rtdc-monitor-bjffxe2xuh6vdkpspy63sjmuny.us-east-1.es.amazonaws.com/_plugin/kibana/#/discover/Steve-Slow-Train-Analysis-(2080s-and-2083s)?_g=(refreshInterval:(display:Off,section:0,value:0),time:(from:'2016-08-08 11:50:17-0600',mode:absolute,to:'2016-08-08 14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2" t="str">
            <v>N</v>
          </cell>
          <cell r="X82">
            <v>1</v>
          </cell>
          <cell r="Y82">
            <v>23.3004</v>
          </cell>
          <cell r="Z82">
            <v>2.23E-2</v>
          </cell>
          <cell r="AA82">
            <v>23.278099999999998</v>
          </cell>
          <cell r="AB82" t="e">
            <v>#N/A</v>
          </cell>
          <cell r="AC82" t="e">
            <v>#N/A</v>
          </cell>
          <cell r="AD82" t="str">
            <v>0168-08</v>
          </cell>
          <cell r="AE82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83">
          <cell r="A83" t="str">
            <v>169-08</v>
          </cell>
          <cell r="B83">
            <v>4011</v>
          </cell>
          <cell r="C83" t="str">
            <v>DE.1.0.7.0</v>
          </cell>
          <cell r="D83" t="str">
            <v>204:455</v>
          </cell>
          <cell r="E83">
            <v>42590.508668981478</v>
          </cell>
          <cell r="F83">
            <v>42590.510150462964</v>
          </cell>
          <cell r="G83">
            <v>2</v>
          </cell>
          <cell r="H83" t="str">
            <v>204:233293</v>
          </cell>
          <cell r="I83">
            <v>42590.53633101852</v>
          </cell>
          <cell r="J83">
            <v>0</v>
          </cell>
          <cell r="K83" t="str">
            <v>4011/4012</v>
          </cell>
          <cell r="L83" t="str">
            <v>HELVIE</v>
          </cell>
          <cell r="M83">
            <v>2.6180555556493346E-2</v>
          </cell>
          <cell r="N83">
            <v>37.700000001350418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https://search-rtdc-monitor-bjffxe2xuh6vdkpspy63sjmuny.us-east-1.es.amazonaws.com/_plugin/kibana/#/discover/Steve-Slow-Train-Analysis-(2080s-and-2083s)?_g=(refreshInterval:(display:Off,section:0,value:0),time:(from:'2016-08-08 11:12:29-0600',mode:absolute,to:'2016-08-08 13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23.3293</v>
          </cell>
          <cell r="AA83">
            <v>23.283799999999999</v>
          </cell>
          <cell r="AB83" t="e">
            <v>#N/A</v>
          </cell>
          <cell r="AC83" t="e">
            <v>#N/A</v>
          </cell>
          <cell r="AD83" t="str">
            <v>0169-08</v>
          </cell>
          <cell r="AE83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84">
          <cell r="A84" t="str">
            <v>170-08</v>
          </cell>
          <cell r="B84">
            <v>4012</v>
          </cell>
          <cell r="C84" t="str">
            <v>DE.1.0.7.0</v>
          </cell>
          <cell r="D84" t="str">
            <v>204:232971</v>
          </cell>
          <cell r="E84">
            <v>42590.544618055559</v>
          </cell>
          <cell r="F84">
            <v>42590.545601851853</v>
          </cell>
          <cell r="G84">
            <v>1</v>
          </cell>
          <cell r="H84" t="str">
            <v>204:161</v>
          </cell>
          <cell r="I84">
            <v>42590.576944444445</v>
          </cell>
          <cell r="J84">
            <v>0</v>
          </cell>
          <cell r="K84" t="str">
            <v>4011/4012</v>
          </cell>
          <cell r="L84" t="str">
            <v>HELVIE</v>
          </cell>
          <cell r="M84">
            <v>3.1342592592409346E-2</v>
          </cell>
          <cell r="N84">
            <v>45.133333333069459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https://search-rtdc-monitor-bjffxe2xuh6vdkpspy63sjmuny.us-east-1.es.amazonaws.com/_plugin/kibana/#/discover/Steve-Slow-Train-Analysis-(2080s-and-2083s)?_g=(refreshInterval:(display:Off,section:0,value:0),time:(from:'2016-08-08 12:04:15-0600',mode:absolute,to:'2016-08-08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4" t="str">
            <v>N</v>
          </cell>
          <cell r="X84">
            <v>1</v>
          </cell>
          <cell r="Y84">
            <v>23.2971</v>
          </cell>
          <cell r="Z84">
            <v>1.61E-2</v>
          </cell>
          <cell r="AA84">
            <v>23.280999999999999</v>
          </cell>
          <cell r="AB84" t="e">
            <v>#N/A</v>
          </cell>
          <cell r="AC84" t="e">
            <v>#N/A</v>
          </cell>
          <cell r="AD84" t="str">
            <v>0170-08</v>
          </cell>
          <cell r="AE84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85">
          <cell r="A85" t="str">
            <v>171-08</v>
          </cell>
          <cell r="B85">
            <v>4007</v>
          </cell>
          <cell r="C85" t="str">
            <v>DE.1.0.7.0</v>
          </cell>
          <cell r="D85" t="str">
            <v>204:447</v>
          </cell>
          <cell r="E85">
            <v>42590.515520833331</v>
          </cell>
          <cell r="F85">
            <v>42590.516724537039</v>
          </cell>
          <cell r="G85">
            <v>1</v>
          </cell>
          <cell r="H85" t="str">
            <v>204:233363</v>
          </cell>
          <cell r="I85">
            <v>42590.548634259256</v>
          </cell>
          <cell r="J85">
            <v>0</v>
          </cell>
          <cell r="K85" t="str">
            <v>4007/4008</v>
          </cell>
          <cell r="L85" t="str">
            <v>SHOOK</v>
          </cell>
          <cell r="M85">
            <v>3.1909722216369119E-2</v>
          </cell>
          <cell r="N85">
            <v>45.949999991571531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https://search-rtdc-monitor-bjffxe2xuh6vdkpspy63sjmuny.us-east-1.es.amazonaws.com/_plugin/kibana/#/discover/Steve-Slow-Train-Analysis-(2080s-and-2083s)?_g=(refreshInterval:(display:Off,section:0,value:0),time:(from:'2016-08-08 11:22:21-0600',mode:absolute,to:'2016-08-08 14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85" t="str">
            <v>N</v>
          </cell>
          <cell r="X85">
            <v>1</v>
          </cell>
          <cell r="Y85">
            <v>4.4699999999999997E-2</v>
          </cell>
          <cell r="Z85">
            <v>23.336300000000001</v>
          </cell>
          <cell r="AA85">
            <v>23.291600000000003</v>
          </cell>
          <cell r="AB85" t="e">
            <v>#N/A</v>
          </cell>
          <cell r="AC85" t="e">
            <v>#N/A</v>
          </cell>
          <cell r="AD85" t="str">
            <v>0171-08</v>
          </cell>
          <cell r="AE8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86">
          <cell r="A86" t="str">
            <v>172-08</v>
          </cell>
          <cell r="B86">
            <v>4008</v>
          </cell>
          <cell r="C86" t="str">
            <v>DE.1.0.7.0</v>
          </cell>
          <cell r="D86" t="str">
            <v>204:233034</v>
          </cell>
          <cell r="E86">
            <v>42590.555451388886</v>
          </cell>
          <cell r="F86">
            <v>42590.556516203702</v>
          </cell>
          <cell r="G86">
            <v>1</v>
          </cell>
          <cell r="H86" t="str">
            <v>204:132</v>
          </cell>
          <cell r="I86">
            <v>42590.586608796293</v>
          </cell>
          <cell r="J86">
            <v>0</v>
          </cell>
          <cell r="K86" t="str">
            <v>4007/4008</v>
          </cell>
          <cell r="L86" t="str">
            <v>SHOOK</v>
          </cell>
          <cell r="M86">
            <v>3.0092592591245193E-2</v>
          </cell>
          <cell r="N86">
            <v>43.333333331393078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https://search-rtdc-monitor-bjffxe2xuh6vdkpspy63sjmuny.us-east-1.es.amazonaws.com/_plugin/kibana/#/discover/Steve-Slow-Train-Analysis-(2080s-and-2083s)?_g=(refreshInterval:(display:Off,section:0,value:0),time:(from:'2016-08-08 12:19:51-0600',mode:absolute,to:'2016-08-08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86" t="str">
            <v>N</v>
          </cell>
          <cell r="X86">
            <v>1</v>
          </cell>
          <cell r="Y86">
            <v>23.3034</v>
          </cell>
          <cell r="Z86">
            <v>1.32E-2</v>
          </cell>
          <cell r="AA86">
            <v>23.290199999999999</v>
          </cell>
          <cell r="AB86" t="e">
            <v>#N/A</v>
          </cell>
          <cell r="AC86" t="e">
            <v>#N/A</v>
          </cell>
          <cell r="AD86" t="str">
            <v>0172-08</v>
          </cell>
          <cell r="AE86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87">
          <cell r="A87" t="str">
            <v>173-08</v>
          </cell>
          <cell r="B87">
            <v>4014</v>
          </cell>
          <cell r="C87" t="str">
            <v>DE.1.0.7.0</v>
          </cell>
          <cell r="D87" t="str">
            <v>204:478</v>
          </cell>
          <cell r="E87">
            <v>42590.528020833335</v>
          </cell>
          <cell r="F87">
            <v>42590.528981481482</v>
          </cell>
          <cell r="G87">
            <v>1</v>
          </cell>
          <cell r="H87" t="str">
            <v>204:233343</v>
          </cell>
          <cell r="I87">
            <v>42590.56045138889</v>
          </cell>
          <cell r="J87">
            <v>0</v>
          </cell>
          <cell r="K87" t="str">
            <v>4013/4014</v>
          </cell>
          <cell r="L87" t="str">
            <v>STEWART</v>
          </cell>
          <cell r="M87">
            <v>3.1469907407881692E-2</v>
          </cell>
          <cell r="N87">
            <v>45.316666667349637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https://search-rtdc-monitor-bjffxe2xuh6vdkpspy63sjmuny.us-east-1.es.amazonaws.com/_plugin/kibana/#/discover/Steve-Slow-Train-Analysis-(2080s-and-2083s)?_g=(refreshInterval:(display:Off,section:0,value:0),time:(from:'2016-08-08 11:40:21-0600',mode:absolute,to:'2016-08-08 14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87" t="str">
            <v>N</v>
          </cell>
          <cell r="X87">
            <v>1</v>
          </cell>
          <cell r="Y87">
            <v>4.7800000000000002E-2</v>
          </cell>
          <cell r="Z87">
            <v>23.334299999999999</v>
          </cell>
          <cell r="AA87">
            <v>23.2865</v>
          </cell>
          <cell r="AB87" t="e">
            <v>#N/A</v>
          </cell>
          <cell r="AC87" t="e">
            <v>#N/A</v>
          </cell>
          <cell r="AD87" t="str">
            <v>0173-08</v>
          </cell>
          <cell r="AE87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88">
          <cell r="A88" t="str">
            <v>174-08</v>
          </cell>
          <cell r="B88">
            <v>4013</v>
          </cell>
          <cell r="C88" t="str">
            <v>DE.1.0.7.0</v>
          </cell>
          <cell r="D88" t="str">
            <v>204:233000</v>
          </cell>
          <cell r="E88">
            <v>42590.566990740743</v>
          </cell>
          <cell r="F88">
            <v>42590.567986111113</v>
          </cell>
          <cell r="G88">
            <v>1</v>
          </cell>
          <cell r="H88" t="str">
            <v>204:160</v>
          </cell>
          <cell r="I88">
            <v>42590.599247685182</v>
          </cell>
          <cell r="J88">
            <v>0</v>
          </cell>
          <cell r="K88" t="str">
            <v>4013/4014</v>
          </cell>
          <cell r="L88" t="str">
            <v>STEWART</v>
          </cell>
          <cell r="M88">
            <v>3.1261574069503695E-2</v>
          </cell>
          <cell r="N88">
            <v>45.01666666008532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https://search-rtdc-monitor-bjffxe2xuh6vdkpspy63sjmuny.us-east-1.es.amazonaws.com/_plugin/kibana/#/discover/Steve-Slow-Train-Analysis-(2080s-and-2083s)?_g=(refreshInterval:(display:Off,section:0,value:0),time:(from:'2016-08-08 12:36:28-0600',mode:absolute,to:'2016-08-08 15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8" t="str">
            <v>N</v>
          </cell>
          <cell r="X88">
            <v>1</v>
          </cell>
          <cell r="Y88">
            <v>23.3</v>
          </cell>
          <cell r="Z88">
            <v>1.6E-2</v>
          </cell>
          <cell r="AA88">
            <v>23.284000000000002</v>
          </cell>
          <cell r="AB88" t="e">
            <v>#N/A</v>
          </cell>
          <cell r="AC88" t="e">
            <v>#N/A</v>
          </cell>
          <cell r="AD88" t="str">
            <v>0174-08</v>
          </cell>
          <cell r="AE88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89">
          <cell r="A89" t="str">
            <v>175-08</v>
          </cell>
          <cell r="B89">
            <v>4020</v>
          </cell>
          <cell r="C89" t="str">
            <v>DE.1.0.7.0</v>
          </cell>
          <cell r="D89" t="str">
            <v>204:464</v>
          </cell>
          <cell r="E89">
            <v>42590.537881944445</v>
          </cell>
          <cell r="F89">
            <v>42590.538877314815</v>
          </cell>
          <cell r="G89">
            <v>1</v>
          </cell>
          <cell r="H89" t="str">
            <v>204:233319</v>
          </cell>
          <cell r="I89">
            <v>42590.568136574075</v>
          </cell>
          <cell r="J89">
            <v>0</v>
          </cell>
          <cell r="K89" t="str">
            <v>4019/4020</v>
          </cell>
          <cell r="L89" t="str">
            <v>BARTLETT</v>
          </cell>
          <cell r="M89">
            <v>2.9259259259561077E-2</v>
          </cell>
          <cell r="N89">
            <v>42.133333333767951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https://search-rtdc-monitor-bjffxe2xuh6vdkpspy63sjmuny.us-east-1.es.amazonaws.com/_plugin/kibana/#/discover/Steve-Slow-Train-Analysis-(2080s-and-2083s)?_g=(refreshInterval:(display:Off,section:0,value:0),time:(from:'2016-08-08 11:54:33-0600',mode:absolute,to:'2016-08-08 14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9" t="str">
            <v>N</v>
          </cell>
          <cell r="X89">
            <v>1</v>
          </cell>
          <cell r="Y89">
            <v>4.6399999999999997E-2</v>
          </cell>
          <cell r="Z89">
            <v>23.331900000000001</v>
          </cell>
          <cell r="AA89">
            <v>23.285500000000003</v>
          </cell>
          <cell r="AB89" t="e">
            <v>#N/A</v>
          </cell>
          <cell r="AC89" t="e">
            <v>#N/A</v>
          </cell>
          <cell r="AD89" t="str">
            <v>0175-08</v>
          </cell>
          <cell r="AE89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90">
          <cell r="A90" t="str">
            <v>176-08</v>
          </cell>
          <cell r="B90">
            <v>4019</v>
          </cell>
          <cell r="C90" t="str">
            <v>DE.1.0.7.0</v>
          </cell>
          <cell r="D90" t="str">
            <v>204:233013</v>
          </cell>
          <cell r="E90">
            <v>42590.577256944445</v>
          </cell>
          <cell r="F90">
            <v>42590.578263888892</v>
          </cell>
          <cell r="G90">
            <v>1</v>
          </cell>
          <cell r="H90" t="str">
            <v>204:167</v>
          </cell>
          <cell r="I90">
            <v>42590.608472222222</v>
          </cell>
          <cell r="J90">
            <v>0</v>
          </cell>
          <cell r="K90" t="str">
            <v>4019/4020</v>
          </cell>
          <cell r="L90" t="str">
            <v>BARTLETT</v>
          </cell>
          <cell r="M90">
            <v>3.0208333329937886E-2</v>
          </cell>
          <cell r="N90">
            <v>43.499999995110556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https://search-rtdc-monitor-bjffxe2xuh6vdkpspy63sjmuny.us-east-1.es.amazonaws.com/_plugin/kibana/#/discover/Steve-Slow-Train-Analysis-(2080s-and-2083s)?_g=(refreshInterval:(display:Off,section:0,value:0),time:(from:'2016-08-08 12:51:15-0600',mode:absolute,to:'2016-08-08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0" t="str">
            <v>N</v>
          </cell>
          <cell r="X90">
            <v>1</v>
          </cell>
          <cell r="Y90">
            <v>23.301300000000001</v>
          </cell>
          <cell r="Z90">
            <v>1.67E-2</v>
          </cell>
          <cell r="AA90">
            <v>23.284600000000001</v>
          </cell>
          <cell r="AB90" t="e">
            <v>#N/A</v>
          </cell>
          <cell r="AC90" t="e">
            <v>#N/A</v>
          </cell>
          <cell r="AD90" t="str">
            <v>0176-08</v>
          </cell>
          <cell r="AE90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91">
          <cell r="A91" t="str">
            <v>177-08</v>
          </cell>
          <cell r="B91">
            <v>4027</v>
          </cell>
          <cell r="C91" t="str">
            <v>DE.1.0.7.0</v>
          </cell>
          <cell r="D91" t="str">
            <v>204:480</v>
          </cell>
          <cell r="E91">
            <v>42590.550266203703</v>
          </cell>
          <cell r="F91">
            <v>42590.550937499997</v>
          </cell>
          <cell r="G91">
            <v>0</v>
          </cell>
          <cell r="H91" t="str">
            <v>204:233280</v>
          </cell>
          <cell r="I91">
            <v>42590.577430555553</v>
          </cell>
          <cell r="J91">
            <v>1</v>
          </cell>
          <cell r="K91" t="str">
            <v>4027/4028</v>
          </cell>
          <cell r="L91" t="str">
            <v>STORY</v>
          </cell>
          <cell r="M91">
            <v>2.6493055556784384E-2</v>
          </cell>
          <cell r="N91">
            <v>38.150000001769513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4.8000000000000001E-2</v>
          </cell>
          <cell r="Z91">
            <v>23.327999999999999</v>
          </cell>
          <cell r="AA91">
            <v>23.28</v>
          </cell>
          <cell r="AB91" t="e">
            <v>#N/A</v>
          </cell>
          <cell r="AC91" t="e">
            <v>#N/A</v>
          </cell>
          <cell r="AD91" t="str">
            <v>0177-08</v>
          </cell>
          <cell r="AE91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92">
          <cell r="A92" t="str">
            <v>178-08</v>
          </cell>
          <cell r="B92">
            <v>4028</v>
          </cell>
          <cell r="C92" t="str">
            <v>DE.1.0.7.0</v>
          </cell>
          <cell r="D92" t="str">
            <v>204:233000</v>
          </cell>
          <cell r="E92">
            <v>42590.586921296293</v>
          </cell>
          <cell r="F92">
            <v>42590.587847222225</v>
          </cell>
          <cell r="G92">
            <v>1</v>
          </cell>
          <cell r="H92" t="str">
            <v>204:127</v>
          </cell>
          <cell r="I92">
            <v>42590.618634259263</v>
          </cell>
          <cell r="J92">
            <v>1</v>
          </cell>
          <cell r="K92" t="str">
            <v>4027/4028</v>
          </cell>
          <cell r="L92" t="str">
            <v>STORY</v>
          </cell>
          <cell r="M92">
            <v>3.0787037037953269E-2</v>
          </cell>
          <cell r="N92">
            <v>44.333333334652707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23.3</v>
          </cell>
          <cell r="Z92">
            <v>1.2699999999999999E-2</v>
          </cell>
          <cell r="AA92">
            <v>23.287300000000002</v>
          </cell>
          <cell r="AB92" t="e">
            <v>#N/A</v>
          </cell>
          <cell r="AC92" t="e">
            <v>#N/A</v>
          </cell>
          <cell r="AD92" t="str">
            <v>0178-08</v>
          </cell>
          <cell r="AE92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93">
          <cell r="A93" t="str">
            <v>179-08</v>
          </cell>
          <cell r="B93">
            <v>4038</v>
          </cell>
          <cell r="C93" t="str">
            <v>DE.1.0.7.0</v>
          </cell>
          <cell r="D93" t="str">
            <v>204:457</v>
          </cell>
          <cell r="E93">
            <v>42590.559606481482</v>
          </cell>
          <cell r="F93">
            <v>42590.560543981483</v>
          </cell>
          <cell r="G93">
            <v>1</v>
          </cell>
          <cell r="H93" t="str">
            <v>204:233276</v>
          </cell>
          <cell r="I93">
            <v>42590.588078703702</v>
          </cell>
          <cell r="J93">
            <v>0</v>
          </cell>
          <cell r="K93" t="str">
            <v>4037/4038</v>
          </cell>
          <cell r="L93" t="str">
            <v>SWANSON</v>
          </cell>
          <cell r="M93">
            <v>2.753472221957054E-2</v>
          </cell>
          <cell r="N93">
            <v>39.649999996181577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https://search-rtdc-monitor-bjffxe2xuh6vdkpspy63sjmuny.us-east-1.es.amazonaws.com/_plugin/kibana/#/discover/Steve-Slow-Train-Analysis-(2080s-and-2083s)?_g=(refreshInterval:(display:Off,section:0,value:0),time:(from:'2016-08-08 12:25:50-0600',mode:absolute,to:'2016-08-08 15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93" t="str">
            <v>N</v>
          </cell>
          <cell r="X93">
            <v>1</v>
          </cell>
          <cell r="Y93">
            <v>4.5699999999999998E-2</v>
          </cell>
          <cell r="Z93">
            <v>23.3276</v>
          </cell>
          <cell r="AA93">
            <v>23.2819</v>
          </cell>
          <cell r="AB93" t="e">
            <v>#N/A</v>
          </cell>
          <cell r="AC93" t="e">
            <v>#N/A</v>
          </cell>
          <cell r="AD93" t="str">
            <v>0179-08</v>
          </cell>
          <cell r="AE93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94">
          <cell r="A94" t="str">
            <v>180-08</v>
          </cell>
          <cell r="B94">
            <v>4037</v>
          </cell>
          <cell r="C94" t="str">
            <v>DE.1.0.7.0</v>
          </cell>
          <cell r="D94" t="str">
            <v>204:232968</v>
          </cell>
          <cell r="E94">
            <v>42590.589467592596</v>
          </cell>
          <cell r="F94">
            <v>42590.590439814812</v>
          </cell>
          <cell r="G94">
            <v>1</v>
          </cell>
          <cell r="H94" t="str">
            <v>204:152</v>
          </cell>
          <cell r="I94">
            <v>42590.63076388889</v>
          </cell>
          <cell r="J94">
            <v>0</v>
          </cell>
          <cell r="K94" t="str">
            <v>4037/4038</v>
          </cell>
          <cell r="L94" t="str">
            <v>SWANSON</v>
          </cell>
          <cell r="M94">
            <v>4.0324074077943806E-2</v>
          </cell>
          <cell r="N94">
            <v>58.06666667223908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https://search-rtdc-monitor-bjffxe2xuh6vdkpspy63sjmuny.us-east-1.es.amazonaws.com/_plugin/kibana/#/discover/Steve-Slow-Train-Analysis-(2080s-and-2083s)?_g=(refreshInterval:(display:Off,section:0,value:0),time:(from:'2016-08-08 13:08:50-0600',mode:absolute,to:'2016-08-08 16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94" t="str">
            <v>N</v>
          </cell>
          <cell r="X94">
            <v>1</v>
          </cell>
          <cell r="Y94">
            <v>23.296800000000001</v>
          </cell>
          <cell r="Z94">
            <v>1.52E-2</v>
          </cell>
          <cell r="AA94">
            <v>23.281600000000001</v>
          </cell>
          <cell r="AB94" t="e">
            <v>#N/A</v>
          </cell>
          <cell r="AC94" t="e">
            <v>#N/A</v>
          </cell>
          <cell r="AD94" t="str">
            <v>0180-08</v>
          </cell>
          <cell r="AE94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95">
          <cell r="A95" t="str">
            <v>181-08</v>
          </cell>
          <cell r="B95">
            <v>4029</v>
          </cell>
          <cell r="C95" t="str">
            <v>DE.1.0.7.0</v>
          </cell>
          <cell r="D95" t="str">
            <v>204:520</v>
          </cell>
          <cell r="E95">
            <v>42590.571712962963</v>
          </cell>
          <cell r="F95">
            <v>42590.572685185187</v>
          </cell>
          <cell r="G95">
            <v>1</v>
          </cell>
          <cell r="H95" t="str">
            <v>204:233299</v>
          </cell>
          <cell r="I95">
            <v>42590.599236111113</v>
          </cell>
          <cell r="J95">
            <v>0</v>
          </cell>
          <cell r="K95" t="str">
            <v>4029/4030</v>
          </cell>
          <cell r="L95" t="str">
            <v>YOUNG</v>
          </cell>
          <cell r="M95">
            <v>2.6550925926130731E-2</v>
          </cell>
          <cell r="N95">
            <v>38.233333333628252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https://search-rtdc-monitor-bjffxe2xuh6vdkpspy63sjmuny.us-east-1.es.amazonaws.com/_plugin/kibana/#/discover/Steve-Slow-Train-Analysis-(2080s-and-2083s)?_g=(refreshInterval:(display:Off,section:0,value:0),time:(from:'2016-08-08 12:43:16-0600',mode:absolute,to:'2016-08-08 15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5" t="str">
            <v>N</v>
          </cell>
          <cell r="X95">
            <v>1</v>
          </cell>
          <cell r="Y95">
            <v>5.1999999999999998E-2</v>
          </cell>
          <cell r="Z95">
            <v>23.329899999999999</v>
          </cell>
          <cell r="AA95">
            <v>23.277899999999999</v>
          </cell>
          <cell r="AB95" t="e">
            <v>#N/A</v>
          </cell>
          <cell r="AC95" t="e">
            <v>#N/A</v>
          </cell>
          <cell r="AD95" t="str">
            <v>0181-08</v>
          </cell>
          <cell r="AE95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96">
          <cell r="A96" t="str">
            <v>182-08</v>
          </cell>
          <cell r="B96">
            <v>4030</v>
          </cell>
          <cell r="C96" t="str">
            <v>DE.1.0.7.0</v>
          </cell>
          <cell r="D96" t="str">
            <v>204:232994</v>
          </cell>
          <cell r="E96">
            <v>42590.602766203701</v>
          </cell>
          <cell r="F96">
            <v>42590.60429398148</v>
          </cell>
          <cell r="G96">
            <v>2</v>
          </cell>
          <cell r="H96" t="str">
            <v>204:163</v>
          </cell>
          <cell r="I96">
            <v>42590.641215277778</v>
          </cell>
          <cell r="J96">
            <v>0</v>
          </cell>
          <cell r="K96" t="str">
            <v>4029/4030</v>
          </cell>
          <cell r="L96" t="str">
            <v>YOUNG</v>
          </cell>
          <cell r="M96">
            <v>3.6921296297805384E-2</v>
          </cell>
          <cell r="N96">
            <v>53.166666668839753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https://search-rtdc-monitor-bjffxe2xuh6vdkpspy63sjmuny.us-east-1.es.amazonaws.com/_plugin/kibana/#/discover/Steve-Slow-Train-Analysis-(2080s-and-2083s)?_g=(refreshInterval:(display:Off,section:0,value:0),time:(from:'2016-08-08 13:27:59-0600',mode:absolute,to:'2016-08-08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6" t="str">
            <v>N</v>
          </cell>
          <cell r="X96">
            <v>1</v>
          </cell>
          <cell r="Y96">
            <v>23.299399999999999</v>
          </cell>
          <cell r="Z96">
            <v>1.6299999999999999E-2</v>
          </cell>
          <cell r="AA96">
            <v>23.283099999999997</v>
          </cell>
          <cell r="AB96" t="e">
            <v>#N/A</v>
          </cell>
          <cell r="AC96" t="e">
            <v>#N/A</v>
          </cell>
          <cell r="AD96" t="str">
            <v>0182-08</v>
          </cell>
          <cell r="AE96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97">
          <cell r="A97" t="str">
            <v>183-08</v>
          </cell>
          <cell r="B97">
            <v>4011</v>
          </cell>
          <cell r="C97" t="str">
            <v>DE.1.0.7.0</v>
          </cell>
          <cell r="D97" t="str">
            <v>204:440</v>
          </cell>
          <cell r="E97">
            <v>42590.580590277779</v>
          </cell>
          <cell r="F97">
            <v>42590.581747685188</v>
          </cell>
          <cell r="G97">
            <v>1</v>
          </cell>
          <cell r="H97" t="str">
            <v>204:233291</v>
          </cell>
          <cell r="I97">
            <v>42590.611712962964</v>
          </cell>
          <cell r="J97">
            <v>0</v>
          </cell>
          <cell r="K97" t="str">
            <v>4011/4012</v>
          </cell>
          <cell r="L97" t="str">
            <v>HELVIE</v>
          </cell>
          <cell r="M97">
            <v>2.9965277775772847E-2</v>
          </cell>
          <cell r="N97">
            <v>43.1499999971129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https://search-rtdc-monitor-bjffxe2xuh6vdkpspy63sjmuny.us-east-1.es.amazonaws.com/_plugin/kibana/#/discover/Steve-Slow-Train-Analysis-(2080s-and-2083s)?_g=(refreshInterval:(display:Off,section:0,value:0),time:(from:'2016-08-08 12:56:03-0600',mode:absolute,to:'2016-08-08 15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7" t="str">
            <v>N</v>
          </cell>
          <cell r="X97">
            <v>1</v>
          </cell>
          <cell r="Y97">
            <v>4.3999999999999997E-2</v>
          </cell>
          <cell r="Z97">
            <v>23.3291</v>
          </cell>
          <cell r="AA97">
            <v>23.2851</v>
          </cell>
          <cell r="AB97" t="e">
            <v>#N/A</v>
          </cell>
          <cell r="AC97" t="e">
            <v>#N/A</v>
          </cell>
          <cell r="AD97" t="str">
            <v>0183-08</v>
          </cell>
          <cell r="AE97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98">
          <cell r="A98" t="str">
            <v>184-08</v>
          </cell>
          <cell r="B98">
            <v>4012</v>
          </cell>
          <cell r="C98" t="str">
            <v>DE.1.0.7.0</v>
          </cell>
          <cell r="D98" t="str">
            <v>204:233004</v>
          </cell>
          <cell r="E98">
            <v>42590.619328703702</v>
          </cell>
          <cell r="F98">
            <v>42590.620370370372</v>
          </cell>
          <cell r="G98">
            <v>1</v>
          </cell>
          <cell r="H98" t="str">
            <v>204:178</v>
          </cell>
          <cell r="I98">
            <v>42590.653460648151</v>
          </cell>
          <cell r="J98">
            <v>1</v>
          </cell>
          <cell r="K98" t="str">
            <v>4011/4012</v>
          </cell>
          <cell r="L98" t="str">
            <v>HELVIE</v>
          </cell>
          <cell r="M98">
            <v>3.309027777868323E-2</v>
          </cell>
          <cell r="N98">
            <v>47.650000001303852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8" t="str">
            <v>N</v>
          </cell>
          <cell r="X98">
            <v>1</v>
          </cell>
          <cell r="Y98">
            <v>23.3004</v>
          </cell>
          <cell r="Z98">
            <v>1.78E-2</v>
          </cell>
          <cell r="AA98">
            <v>23.282599999999999</v>
          </cell>
          <cell r="AB98" t="e">
            <v>#N/A</v>
          </cell>
          <cell r="AC98" t="e">
            <v>#N/A</v>
          </cell>
          <cell r="AD98" t="str">
            <v>0184-08</v>
          </cell>
          <cell r="AE98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99">
          <cell r="A99" t="str">
            <v>185-08</v>
          </cell>
          <cell r="B99">
            <v>4007</v>
          </cell>
          <cell r="C99" t="str">
            <v>DE.1.0.7.0</v>
          </cell>
          <cell r="D99" t="str">
            <v>204:447</v>
          </cell>
          <cell r="E99">
            <v>42590.58798611111</v>
          </cell>
          <cell r="F99">
            <v>42590.589131944442</v>
          </cell>
          <cell r="G99">
            <v>1</v>
          </cell>
          <cell r="H99" t="str">
            <v>204:233408</v>
          </cell>
          <cell r="I99">
            <v>42590.618993055556</v>
          </cell>
          <cell r="J99">
            <v>0</v>
          </cell>
          <cell r="K99" t="str">
            <v>4007/4008</v>
          </cell>
          <cell r="L99" t="str">
            <v>SHOOK</v>
          </cell>
          <cell r="M99">
            <v>2.9861111113859806E-2</v>
          </cell>
          <cell r="N99">
            <v>43.000000003958121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https://search-rtdc-monitor-bjffxe2xuh6vdkpspy63sjmuny.us-east-1.es.amazonaws.com/_plugin/kibana/#/discover/Steve-Slow-Train-Analysis-(2080s-and-2083s)?_g=(refreshInterval:(display:Off,section:0,value:0),time:(from:'2016-08-08 13:06:42-0600',mode:absolute,to:'2016-08-08 15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9" t="str">
            <v>N</v>
          </cell>
          <cell r="X99">
            <v>1</v>
          </cell>
          <cell r="Y99">
            <v>4.4699999999999997E-2</v>
          </cell>
          <cell r="Z99">
            <v>23.340800000000002</v>
          </cell>
          <cell r="AA99">
            <v>23.296100000000003</v>
          </cell>
          <cell r="AB99" t="e">
            <v>#N/A</v>
          </cell>
          <cell r="AC99" t="e">
            <v>#N/A</v>
          </cell>
          <cell r="AD99" t="str">
            <v>0185-08</v>
          </cell>
          <cell r="AE99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00">
          <cell r="A100" t="str">
            <v>186-08</v>
          </cell>
          <cell r="B100">
            <v>4008</v>
          </cell>
          <cell r="C100" t="str">
            <v>DE.1.0.7.0</v>
          </cell>
          <cell r="D100" t="str">
            <v>204:233053</v>
          </cell>
          <cell r="E100">
            <v>42590.627025462964</v>
          </cell>
          <cell r="F100">
            <v>42590.628125000003</v>
          </cell>
          <cell r="G100">
            <v>1</v>
          </cell>
          <cell r="H100" t="str">
            <v>204:125</v>
          </cell>
          <cell r="I100">
            <v>42590.663055555553</v>
          </cell>
          <cell r="J100">
            <v>0</v>
          </cell>
          <cell r="K100" t="str">
            <v>4007/4008</v>
          </cell>
          <cell r="L100" t="str">
            <v>SHOOK</v>
          </cell>
          <cell r="M100">
            <v>3.4930555550090503E-2</v>
          </cell>
          <cell r="N100">
            <v>50.299999992130324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https://search-rtdc-monitor-bjffxe2xuh6vdkpspy63sjmuny.us-east-1.es.amazonaws.com/_plugin/kibana/#/discover/Steve-Slow-Train-Analysis-(2080s-and-2083s)?_g=(refreshInterval:(display:Off,section:0,value:0),time:(from:'2016-08-08 14:02:55-0600',mode:absolute,to:'2016-08-08 16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0" t="str">
            <v>N</v>
          </cell>
          <cell r="X100">
            <v>1</v>
          </cell>
          <cell r="Y100">
            <v>23.305299999999999</v>
          </cell>
          <cell r="Z100">
            <v>1.2500000000000001E-2</v>
          </cell>
          <cell r="AA100">
            <v>23.2928</v>
          </cell>
          <cell r="AB100" t="e">
            <v>#N/A</v>
          </cell>
          <cell r="AC100" t="e">
            <v>#N/A</v>
          </cell>
          <cell r="AD100" t="str">
            <v>0186-08</v>
          </cell>
          <cell r="AE100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01">
          <cell r="A101" t="str">
            <v>187-08</v>
          </cell>
          <cell r="B101">
            <v>4014</v>
          </cell>
          <cell r="C101" t="str">
            <v>DE.1.0.7.0</v>
          </cell>
          <cell r="D101" t="str">
            <v>204:469</v>
          </cell>
          <cell r="E101">
            <v>42590.601817129631</v>
          </cell>
          <cell r="F101">
            <v>42590.602789351855</v>
          </cell>
          <cell r="G101">
            <v>1</v>
          </cell>
          <cell r="H101" t="str">
            <v>204:233321</v>
          </cell>
          <cell r="I101">
            <v>42590.63175925926</v>
          </cell>
          <cell r="J101">
            <v>1</v>
          </cell>
          <cell r="K101" t="str">
            <v>4013/4014</v>
          </cell>
          <cell r="L101" t="str">
            <v>STEWART</v>
          </cell>
          <cell r="M101">
            <v>2.8969907405553386E-2</v>
          </cell>
          <cell r="N101">
            <v>41.716666663996875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1" t="str">
            <v>N</v>
          </cell>
          <cell r="X101">
            <v>1</v>
          </cell>
          <cell r="Y101">
            <v>4.6899999999999997E-2</v>
          </cell>
          <cell r="Z101">
            <v>23.332100000000001</v>
          </cell>
          <cell r="AA101">
            <v>23.2852</v>
          </cell>
          <cell r="AB101" t="e">
            <v>#N/A</v>
          </cell>
          <cell r="AC101" t="e">
            <v>#N/A</v>
          </cell>
          <cell r="AD101" t="str">
            <v>0187-08</v>
          </cell>
          <cell r="AE101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02">
          <cell r="A102" t="str">
            <v>188-08</v>
          </cell>
          <cell r="B102">
            <v>4013</v>
          </cell>
          <cell r="C102" t="str">
            <v>DE.1.0.7.0</v>
          </cell>
          <cell r="D102" t="str">
            <v>204:232977</v>
          </cell>
          <cell r="E102">
            <v>42590.639537037037</v>
          </cell>
          <cell r="F102">
            <v>42590.640393518515</v>
          </cell>
          <cell r="G102">
            <v>1</v>
          </cell>
          <cell r="H102" t="str">
            <v>204:180</v>
          </cell>
          <cell r="I102">
            <v>42590.673564814817</v>
          </cell>
          <cell r="J102">
            <v>1</v>
          </cell>
          <cell r="K102" t="str">
            <v>4013/4014</v>
          </cell>
          <cell r="L102" t="str">
            <v>STEWART</v>
          </cell>
          <cell r="M102">
            <v>3.3171296301588882E-2</v>
          </cell>
          <cell r="N102">
            <v>47.76666667428799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2" t="str">
            <v>N</v>
          </cell>
          <cell r="X102">
            <v>1</v>
          </cell>
          <cell r="Y102">
            <v>23.297699999999999</v>
          </cell>
          <cell r="Z102">
            <v>1.7999999999999999E-2</v>
          </cell>
          <cell r="AA102">
            <v>23.279699999999998</v>
          </cell>
          <cell r="AB102" t="e">
            <v>#N/A</v>
          </cell>
          <cell r="AC102" t="e">
            <v>#N/A</v>
          </cell>
          <cell r="AD102" t="str">
            <v>0188-08</v>
          </cell>
          <cell r="AE102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03">
          <cell r="A103" t="str">
            <v>189-08</v>
          </cell>
          <cell r="B103">
            <v>4020</v>
          </cell>
          <cell r="C103" t="str">
            <v>DE.1.0.7.0</v>
          </cell>
          <cell r="D103" t="str">
            <v>204:447</v>
          </cell>
          <cell r="E103">
            <v>42590.610115740739</v>
          </cell>
          <cell r="F103">
            <v>42590.61109953704</v>
          </cell>
          <cell r="G103">
            <v>1</v>
          </cell>
          <cell r="H103" t="str">
            <v>204:233303</v>
          </cell>
          <cell r="I103">
            <v>42590.641030092593</v>
          </cell>
          <cell r="J103">
            <v>0</v>
          </cell>
          <cell r="K103" t="str">
            <v>4019/4020</v>
          </cell>
          <cell r="L103" t="str">
            <v>BARTLETT</v>
          </cell>
          <cell r="M103">
            <v>2.9930555552709848E-2</v>
          </cell>
          <cell r="N103">
            <v>43.099999995902181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https://search-rtdc-monitor-bjffxe2xuh6vdkpspy63sjmuny.us-east-1.es.amazonaws.com/_plugin/kibana/#/discover/Steve-Slow-Train-Analysis-(2080s-and-2083s)?_g=(refreshInterval:(display:Off,section:0,value:0),time:(from:'2016-08-08 13:38:34-0600',mode:absolute,to:'2016-08-08 16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03" t="str">
            <v>N</v>
          </cell>
          <cell r="X103">
            <v>1</v>
          </cell>
          <cell r="Y103">
            <v>4.4699999999999997E-2</v>
          </cell>
          <cell r="Z103">
            <v>23.330300000000001</v>
          </cell>
          <cell r="AA103">
            <v>23.285600000000002</v>
          </cell>
          <cell r="AB103" t="e">
            <v>#N/A</v>
          </cell>
          <cell r="AC103" t="e">
            <v>#N/A</v>
          </cell>
          <cell r="AD103" t="str">
            <v>0189-08</v>
          </cell>
          <cell r="AE103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04">
          <cell r="A104" t="str">
            <v>190-08</v>
          </cell>
          <cell r="B104">
            <v>4019</v>
          </cell>
          <cell r="C104" t="str">
            <v>DE.1.0.7.0</v>
          </cell>
          <cell r="D104" t="str">
            <v>204:232971</v>
          </cell>
          <cell r="E104">
            <v>42590.642916666664</v>
          </cell>
          <cell r="F104">
            <v>42590.643634259257</v>
          </cell>
          <cell r="G104">
            <v>1</v>
          </cell>
          <cell r="H104" t="str">
            <v>204:136</v>
          </cell>
          <cell r="I104">
            <v>42590.684004629627</v>
          </cell>
          <cell r="J104">
            <v>0</v>
          </cell>
          <cell r="K104" t="str">
            <v>4019/4020</v>
          </cell>
          <cell r="L104" t="str">
            <v>BARTLETT</v>
          </cell>
          <cell r="M104">
            <v>4.03703703705105E-2</v>
          </cell>
          <cell r="N104">
            <v>58.13333333353512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https://search-rtdc-monitor-bjffxe2xuh6vdkpspy63sjmuny.us-east-1.es.amazonaws.com/_plugin/kibana/#/discover/Steve-Slow-Train-Analysis-(2080s-and-2083s)?_g=(refreshInterval:(display:Off,section:0,value:0),time:(from:'2016-08-08 14:25:48-0600',mode:absolute,to:'2016-08-08 17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04" t="str">
            <v>N</v>
          </cell>
          <cell r="X104">
            <v>1</v>
          </cell>
          <cell r="Y104">
            <v>23.2971</v>
          </cell>
          <cell r="Z104">
            <v>1.3599999999999999E-2</v>
          </cell>
          <cell r="AA104">
            <v>23.2835</v>
          </cell>
          <cell r="AB104" t="e">
            <v>#N/A</v>
          </cell>
          <cell r="AC104" t="e">
            <v>#N/A</v>
          </cell>
          <cell r="AD104" t="str">
            <v>0190-08</v>
          </cell>
          <cell r="AE104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05">
          <cell r="A105" t="str">
            <v>191-08</v>
          </cell>
          <cell r="B105">
            <v>4027</v>
          </cell>
          <cell r="C105" t="str">
            <v>DE.1.0.7.0</v>
          </cell>
          <cell r="D105" t="str">
            <v>204:435</v>
          </cell>
          <cell r="E105">
            <v>42590.62027777778</v>
          </cell>
          <cell r="F105">
            <v>42590.621261574073</v>
          </cell>
          <cell r="G105">
            <v>1</v>
          </cell>
          <cell r="H105" t="str">
            <v>204:233363</v>
          </cell>
          <cell r="I105">
            <v>42590.650358796294</v>
          </cell>
          <cell r="J105">
            <v>0</v>
          </cell>
          <cell r="K105" t="str">
            <v>4027/4028</v>
          </cell>
          <cell r="L105" t="str">
            <v>STORY</v>
          </cell>
          <cell r="M105">
            <v>2.9097222221025731E-2</v>
          </cell>
          <cell r="N105">
            <v>41.899999998277053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https://search-rtdc-monitor-bjffxe2xuh6vdkpspy63sjmuny.us-east-1.es.amazonaws.com/_plugin/kibana/#/discover/Steve-Slow-Train-Analysis-(2080s-and-2083s)?_g=(refreshInterval:(display:Off,section:0,value:0),time:(from:'2016-08-08 13:53:12-0600',mode:absolute,to:'2016-08-08 16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4.3499999999999997E-2</v>
          </cell>
          <cell r="Z105">
            <v>23.336300000000001</v>
          </cell>
          <cell r="AA105">
            <v>23.2928</v>
          </cell>
          <cell r="AB105" t="e">
            <v>#N/A</v>
          </cell>
          <cell r="AC105" t="e">
            <v>#N/A</v>
          </cell>
          <cell r="AD105" t="str">
            <v>0191-08</v>
          </cell>
          <cell r="AE105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06">
          <cell r="A106" t="str">
            <v>192-08</v>
          </cell>
          <cell r="B106">
            <v>4028</v>
          </cell>
          <cell r="C106" t="str">
            <v>DE.1.0.7.0</v>
          </cell>
          <cell r="D106" t="str">
            <v>204:233060</v>
          </cell>
          <cell r="E106">
            <v>42590.659699074073</v>
          </cell>
          <cell r="F106">
            <v>42590.66064814815</v>
          </cell>
          <cell r="G106">
            <v>1</v>
          </cell>
          <cell r="H106" t="str">
            <v>204:127</v>
          </cell>
          <cell r="I106">
            <v>42590.697245370371</v>
          </cell>
          <cell r="J106">
            <v>0</v>
          </cell>
          <cell r="K106" t="str">
            <v>4027/4028</v>
          </cell>
          <cell r="L106" t="str">
            <v>STORY</v>
          </cell>
          <cell r="M106">
            <v>3.6597222220734693E-2</v>
          </cell>
          <cell r="N106">
            <v>52.699999997857958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https://search-rtdc-monitor-bjffxe2xuh6vdkpspy63sjmuny.us-east-1.es.amazonaws.com/_plugin/kibana/#/discover/Steve-Slow-Train-Analysis-(2080s-and-2083s)?_g=(refreshInterval:(display:Off,section:0,value:0),time:(from:'2016-08-08 14:49:58-0600',mode:absolute,to:'2016-08-08 17:44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23.306000000000001</v>
          </cell>
          <cell r="Z106">
            <v>1.2699999999999999E-2</v>
          </cell>
          <cell r="AA106">
            <v>23.293300000000002</v>
          </cell>
          <cell r="AB106" t="e">
            <v>#N/A</v>
          </cell>
          <cell r="AC106" t="e">
            <v>#N/A</v>
          </cell>
          <cell r="AD106" t="str">
            <v>0192-08</v>
          </cell>
          <cell r="AE106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07">
          <cell r="A107" t="str">
            <v>193-08</v>
          </cell>
          <cell r="B107">
            <v>4038</v>
          </cell>
          <cell r="C107" t="str">
            <v>DE.1.0.7.0</v>
          </cell>
          <cell r="D107" t="str">
            <v>204:469</v>
          </cell>
          <cell r="E107">
            <v>42590.633321759262</v>
          </cell>
          <cell r="F107">
            <v>42590.634351851855</v>
          </cell>
          <cell r="G107">
            <v>1</v>
          </cell>
          <cell r="H107" t="str">
            <v>204:233270</v>
          </cell>
          <cell r="I107">
            <v>42590.661597222221</v>
          </cell>
          <cell r="J107">
            <v>0</v>
          </cell>
          <cell r="K107" t="str">
            <v>4037/4038</v>
          </cell>
          <cell r="L107" t="str">
            <v>SWANSON</v>
          </cell>
          <cell r="M107">
            <v>2.7245370365562849E-2</v>
          </cell>
          <cell r="N107">
            <v>39.233333326410502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https://search-rtdc-monitor-bjffxe2xuh6vdkpspy63sjmuny.us-east-1.es.amazonaws.com/_plugin/kibana/#/discover/Steve-Slow-Train-Analysis-(2080s-and-2083s)?_g=(refreshInterval:(display:Off,section:0,value:0),time:(from:'2016-08-08 14:11:59-0600',mode:absolute,to:'2016-08-08 16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07" t="str">
            <v>N</v>
          </cell>
          <cell r="X107">
            <v>1</v>
          </cell>
          <cell r="Y107">
            <v>4.6899999999999997E-2</v>
          </cell>
          <cell r="Z107">
            <v>23.327000000000002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0193-08</v>
          </cell>
          <cell r="AE107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08">
          <cell r="A108" t="str">
            <v>194-08</v>
          </cell>
          <cell r="B108">
            <v>4037</v>
          </cell>
          <cell r="C108" t="str">
            <v>DE.1.0.7.0</v>
          </cell>
          <cell r="D108" t="str">
            <v>204:232963</v>
          </cell>
          <cell r="E108">
            <v>42590.664571759262</v>
          </cell>
          <cell r="F108">
            <v>42590.665578703702</v>
          </cell>
          <cell r="G108">
            <v>1</v>
          </cell>
          <cell r="H108" t="str">
            <v>204:141</v>
          </cell>
          <cell r="I108">
            <v>42590.707627314812</v>
          </cell>
          <cell r="J108">
            <v>0</v>
          </cell>
          <cell r="K108" t="str">
            <v>4037/4038</v>
          </cell>
          <cell r="L108" t="str">
            <v>SWANSON</v>
          </cell>
          <cell r="M108">
            <v>4.2048611110658385E-2</v>
          </cell>
          <cell r="N108">
            <v>60.549999999348074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https://search-rtdc-monitor-bjffxe2xuh6vdkpspy63sjmuny.us-east-1.es.amazonaws.com/_plugin/kibana/#/discover/Steve-Slow-Train-Analysis-(2080s-and-2083s)?_g=(refreshInterval:(display:Off,section:0,value:0),time:(from:'2016-08-08 14:56:59-0600',mode:absolute,to:'2016-08-08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1.41E-2</v>
          </cell>
          <cell r="AA108">
            <v>23.2822</v>
          </cell>
          <cell r="AB108" t="e">
            <v>#N/A</v>
          </cell>
          <cell r="AC108" t="e">
            <v>#N/A</v>
          </cell>
          <cell r="AD108" t="str">
            <v>0194-08</v>
          </cell>
          <cell r="AE108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109">
          <cell r="A109" t="str">
            <v>195-08</v>
          </cell>
          <cell r="B109">
            <v>4029</v>
          </cell>
          <cell r="C109" t="str">
            <v>DE.1.0.7.0</v>
          </cell>
          <cell r="D109" t="str">
            <v>204:488</v>
          </cell>
          <cell r="E109">
            <v>42590.643171296295</v>
          </cell>
          <cell r="F109">
            <v>42590.644201388888</v>
          </cell>
          <cell r="G109">
            <v>1</v>
          </cell>
          <cell r="H109" t="str">
            <v>204:233325</v>
          </cell>
          <cell r="I109">
            <v>42590.674571759257</v>
          </cell>
          <cell r="J109">
            <v>0</v>
          </cell>
          <cell r="K109" t="str">
            <v>4029/4030</v>
          </cell>
          <cell r="L109" t="str">
            <v>YOUNG</v>
          </cell>
          <cell r="M109">
            <v>3.0370370368473232E-2</v>
          </cell>
          <cell r="N109">
            <v>43.733333330601454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https://search-rtdc-monitor-bjffxe2xuh6vdkpspy63sjmuny.us-east-1.es.amazonaws.com/_plugin/kibana/#/discover/Steve-Slow-Train-Analysis-(2080s-and-2083s)?_g=(refreshInterval:(display:Off,section:0,value:0),time:(from:'2016-08-08 14:26:10-0600',mode:absolute,to:'2016-08-08 17:11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9" t="str">
            <v>N</v>
          </cell>
          <cell r="X109">
            <v>1</v>
          </cell>
          <cell r="Y109">
            <v>4.8800000000000003E-2</v>
          </cell>
          <cell r="Z109">
            <v>23.3325</v>
          </cell>
          <cell r="AA109">
            <v>23.2837</v>
          </cell>
          <cell r="AB109" t="e">
            <v>#N/A</v>
          </cell>
          <cell r="AC109" t="e">
            <v>#N/A</v>
          </cell>
          <cell r="AD109" t="str">
            <v>0195-08</v>
          </cell>
          <cell r="AE109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10">
          <cell r="A110" t="str">
            <v>196-08</v>
          </cell>
          <cell r="B110">
            <v>4030</v>
          </cell>
          <cell r="C110" t="str">
            <v>DE.1.0.7.0</v>
          </cell>
          <cell r="D110" t="str">
            <v>204:232996</v>
          </cell>
          <cell r="E110">
            <v>42590.679965277777</v>
          </cell>
          <cell r="F110">
            <v>42590.680798611109</v>
          </cell>
          <cell r="G110">
            <v>1</v>
          </cell>
          <cell r="H110" t="str">
            <v>204:143</v>
          </cell>
          <cell r="I110">
            <v>42590.719976851855</v>
          </cell>
          <cell r="J110">
            <v>0</v>
          </cell>
          <cell r="K110" t="str">
            <v>4029/4030</v>
          </cell>
          <cell r="L110" t="str">
            <v>YOUNG</v>
          </cell>
          <cell r="M110">
            <v>3.9178240745968651E-2</v>
          </cell>
          <cell r="N110">
            <v>56.416666674194857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https://search-rtdc-monitor-bjffxe2xuh6vdkpspy63sjmuny.us-east-1.es.amazonaws.com/_plugin/kibana/#/discover/Steve-Slow-Train-Analysis-(2080s-and-2083s)?_g=(refreshInterval:(display:Off,section:0,value:0),time:(from:'2016-08-08 15:19:09-0600',mode:absolute,to:'2016-08-08 18:16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0" t="str">
            <v>N</v>
          </cell>
          <cell r="X110">
            <v>1</v>
          </cell>
          <cell r="Y110">
            <v>23.299600000000002</v>
          </cell>
          <cell r="Z110">
            <v>1.43E-2</v>
          </cell>
          <cell r="AA110">
            <v>23.285300000000003</v>
          </cell>
          <cell r="AB110" t="e">
            <v>#N/A</v>
          </cell>
          <cell r="AC110" t="e">
            <v>#N/A</v>
          </cell>
          <cell r="AD110" t="str">
            <v>0196-08</v>
          </cell>
          <cell r="AE110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11">
          <cell r="A111" t="str">
            <v>197-08</v>
          </cell>
          <cell r="B111">
            <v>4011</v>
          </cell>
          <cell r="C111" t="str">
            <v>DE.1.0.7.0</v>
          </cell>
          <cell r="D111" t="str">
            <v>204:482</v>
          </cell>
          <cell r="E111">
            <v>42590.654583333337</v>
          </cell>
          <cell r="F111">
            <v>42590.655578703707</v>
          </cell>
          <cell r="G111">
            <v>1</v>
          </cell>
          <cell r="H111" t="str">
            <v>204:233299</v>
          </cell>
          <cell r="I111">
            <v>42590.683125000003</v>
          </cell>
          <cell r="J111">
            <v>0</v>
          </cell>
          <cell r="K111" t="str">
            <v>4011/4012</v>
          </cell>
          <cell r="L111" t="str">
            <v>HELVIE</v>
          </cell>
          <cell r="M111">
            <v>2.7546296296350192E-2</v>
          </cell>
          <cell r="N111">
            <v>39.666666666744277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https://search-rtdc-monitor-bjffxe2xuh6vdkpspy63sjmuny.us-east-1.es.amazonaws.com/_plugin/kibana/#/discover/Steve-Slow-Train-Analysis-(2080s-and-2083s)?_g=(refreshInterval:(display:Off,section:0,value:0),time:(from:'2016-08-08 14:42:36-0600',mode:absolute,to:'2016-08-08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1" t="str">
            <v>N</v>
          </cell>
          <cell r="X111">
            <v>1</v>
          </cell>
          <cell r="Y111">
            <v>4.82E-2</v>
          </cell>
          <cell r="Z111">
            <v>23.329899999999999</v>
          </cell>
          <cell r="AA111">
            <v>23.281699999999997</v>
          </cell>
          <cell r="AB111" t="e">
            <v>#N/A</v>
          </cell>
          <cell r="AC111" t="e">
            <v>#N/A</v>
          </cell>
          <cell r="AD111" t="str">
            <v>0197-08</v>
          </cell>
          <cell r="AE111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112">
          <cell r="A112" t="str">
            <v>198-08</v>
          </cell>
          <cell r="B112">
            <v>4012</v>
          </cell>
          <cell r="C112" t="str">
            <v>DE.1.0.7.0</v>
          </cell>
          <cell r="D112" t="str">
            <v>204:232971</v>
          </cell>
          <cell r="E112">
            <v>42590.691817129627</v>
          </cell>
          <cell r="F112">
            <v>42590.692719907405</v>
          </cell>
          <cell r="G112">
            <v>1</v>
          </cell>
          <cell r="H112" t="str">
            <v>204:174</v>
          </cell>
          <cell r="I112">
            <v>42590.72824074074</v>
          </cell>
          <cell r="J112">
            <v>1</v>
          </cell>
          <cell r="K112" t="str">
            <v>4011/4012</v>
          </cell>
          <cell r="L112" t="str">
            <v>HELVIE</v>
          </cell>
          <cell r="M112">
            <v>3.5520833334885538E-2</v>
          </cell>
          <cell r="N112">
            <v>51.150000002235174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2" t="str">
            <v>N</v>
          </cell>
          <cell r="X112">
            <v>1</v>
          </cell>
          <cell r="Y112">
            <v>23.2971</v>
          </cell>
          <cell r="Z112">
            <v>1.7399999999999999E-2</v>
          </cell>
          <cell r="AA112">
            <v>23.279700000000002</v>
          </cell>
          <cell r="AB112" t="e">
            <v>#N/A</v>
          </cell>
          <cell r="AC112" t="e">
            <v>#N/A</v>
          </cell>
          <cell r="AD112" t="str">
            <v>0198-08</v>
          </cell>
          <cell r="AE112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13">
          <cell r="A113" t="str">
            <v>199-08</v>
          </cell>
          <cell r="B113">
            <v>4007</v>
          </cell>
          <cell r="C113" t="str">
            <v>DE.1.0.7.0</v>
          </cell>
          <cell r="D113" t="str">
            <v>204:444</v>
          </cell>
          <cell r="E113">
            <v>42590.664097222223</v>
          </cell>
          <cell r="F113">
            <v>42590.665439814817</v>
          </cell>
          <cell r="G113">
            <v>1</v>
          </cell>
          <cell r="H113" t="str">
            <v>204:233363</v>
          </cell>
          <cell r="I113">
            <v>42590.692997685182</v>
          </cell>
          <cell r="J113">
            <v>0</v>
          </cell>
          <cell r="K113" t="str">
            <v>4007/4008</v>
          </cell>
          <cell r="L113" t="str">
            <v>SHOOK</v>
          </cell>
          <cell r="M113">
            <v>2.7557870365853887E-2</v>
          </cell>
          <cell r="N113">
            <v>39.683333326829597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https://search-rtdc-monitor-bjffxe2xuh6vdkpspy63sjmuny.us-east-1.es.amazonaws.com/_plugin/kibana/#/discover/Steve-Slow-Train-Analysis-(2080s-and-2083s)?_g=(refreshInterval:(display:Off,section:0,value:0),time:(from:'2016-08-08 14:56:18-0600',mode:absolute,to:'2016-08-08 17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13" t="str">
            <v>N</v>
          </cell>
          <cell r="X113">
            <v>1</v>
          </cell>
          <cell r="Y113">
            <v>4.4400000000000002E-2</v>
          </cell>
          <cell r="Z113">
            <v>23.336300000000001</v>
          </cell>
          <cell r="AA113">
            <v>23.291900000000002</v>
          </cell>
          <cell r="AB113" t="e">
            <v>#N/A</v>
          </cell>
          <cell r="AC113" t="e">
            <v>#N/A</v>
          </cell>
          <cell r="AD113" t="str">
            <v>0199-08</v>
          </cell>
          <cell r="AE11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14">
          <cell r="A114" t="str">
            <v>200-08</v>
          </cell>
          <cell r="B114">
            <v>4008</v>
          </cell>
          <cell r="C114" t="str">
            <v>DE.1.0.7.0</v>
          </cell>
          <cell r="D114" t="str">
            <v>204:233053</v>
          </cell>
          <cell r="E114">
            <v>42590.701608796298</v>
          </cell>
          <cell r="F114">
            <v>42590.702511574076</v>
          </cell>
          <cell r="G114">
            <v>1</v>
          </cell>
          <cell r="H114" t="str">
            <v>204:132</v>
          </cell>
          <cell r="I114">
            <v>42590.74015046296</v>
          </cell>
          <cell r="J114">
            <v>2</v>
          </cell>
          <cell r="K114" t="str">
            <v>4007/4008</v>
          </cell>
          <cell r="L114" t="str">
            <v>SHOOK</v>
          </cell>
          <cell r="M114">
            <v>3.7638888883520849E-2</v>
          </cell>
          <cell r="N114">
            <v>54.199999992270023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4" t="str">
            <v>N</v>
          </cell>
          <cell r="X114">
            <v>1</v>
          </cell>
          <cell r="Y114">
            <v>23.305299999999999</v>
          </cell>
          <cell r="Z114">
            <v>1.32E-2</v>
          </cell>
          <cell r="AA114">
            <v>23.292099999999998</v>
          </cell>
          <cell r="AB114">
            <v>58904</v>
          </cell>
          <cell r="AC114" t="str">
            <v>GRADE CROSSING</v>
          </cell>
          <cell r="AD114" t="str">
            <v>0200-08</v>
          </cell>
          <cell r="AE114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15">
          <cell r="A115" t="str">
            <v>201-08</v>
          </cell>
          <cell r="B115">
            <v>4014</v>
          </cell>
          <cell r="C115" t="str">
            <v>DE.1.0.7.0</v>
          </cell>
          <cell r="D115" t="str">
            <v>204:498</v>
          </cell>
          <cell r="E115">
            <v>42590.676585648151</v>
          </cell>
          <cell r="F115">
            <v>42590.677511574075</v>
          </cell>
          <cell r="G115">
            <v>1</v>
          </cell>
          <cell r="H115" t="str">
            <v>204:233096</v>
          </cell>
          <cell r="I115">
            <v>42590.707604166666</v>
          </cell>
          <cell r="J115">
            <v>1</v>
          </cell>
          <cell r="K115" t="str">
            <v>4013/4014</v>
          </cell>
          <cell r="L115" t="str">
            <v>STEWART</v>
          </cell>
          <cell r="M115">
            <v>3.0092592591245193E-2</v>
          </cell>
          <cell r="N115">
            <v>43.333333331393078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15" t="str">
            <v>N</v>
          </cell>
          <cell r="X115">
            <v>1</v>
          </cell>
          <cell r="Y115">
            <v>4.9799999999999997E-2</v>
          </cell>
          <cell r="Z115">
            <v>23.3096</v>
          </cell>
          <cell r="AA115">
            <v>23.259799999999998</v>
          </cell>
          <cell r="AB115" t="e">
            <v>#N/A</v>
          </cell>
          <cell r="AC115" t="e">
            <v>#N/A</v>
          </cell>
          <cell r="AD115" t="str">
            <v>0201-08</v>
          </cell>
          <cell r="AE115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16">
          <cell r="A116" t="str">
            <v>202-08</v>
          </cell>
          <cell r="B116">
            <v>4013</v>
          </cell>
          <cell r="C116" t="str">
            <v>DE.1.0.7.0</v>
          </cell>
          <cell r="D116" t="str">
            <v>204:232777</v>
          </cell>
          <cell r="E116">
            <v>42590.710844907408</v>
          </cell>
          <cell r="F116">
            <v>42590.711840277778</v>
          </cell>
          <cell r="G116">
            <v>1</v>
          </cell>
          <cell r="H116" t="str">
            <v>204:156</v>
          </cell>
          <cell r="I116">
            <v>42590.751909722225</v>
          </cell>
          <cell r="J116">
            <v>0</v>
          </cell>
          <cell r="K116" t="str">
            <v>4013/4014</v>
          </cell>
          <cell r="L116" t="str">
            <v>STEWART</v>
          </cell>
          <cell r="M116">
            <v>4.0069444446999114E-2</v>
          </cell>
          <cell r="N116">
            <v>57.700000003678724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https://search-rtdc-monitor-bjffxe2xuh6vdkpspy63sjmuny.us-east-1.es.amazonaws.com/_plugin/kibana/#/discover/Steve-Slow-Train-Analysis-(2080s-and-2083s)?_g=(refreshInterval:(display:Off,section:0,value:0),time:(from:'2016-08-08 16:03:37-0600',mode:absolute,to:'2016-08-08 19:02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16" t="str">
            <v>N</v>
          </cell>
          <cell r="X116">
            <v>1</v>
          </cell>
          <cell r="Y116">
            <v>23.277699999999999</v>
          </cell>
          <cell r="Z116">
            <v>1.5599999999999999E-2</v>
          </cell>
          <cell r="AA116">
            <v>23.2621</v>
          </cell>
          <cell r="AB116" t="e">
            <v>#N/A</v>
          </cell>
          <cell r="AC116" t="e">
            <v>#N/A</v>
          </cell>
          <cell r="AD116" t="str">
            <v>0202-08</v>
          </cell>
          <cell r="AE116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17">
          <cell r="A117" t="str">
            <v>203-08</v>
          </cell>
          <cell r="B117">
            <v>4020</v>
          </cell>
          <cell r="C117" t="str">
            <v>DE.1.0.7.0</v>
          </cell>
          <cell r="D117" t="str">
            <v>204:442</v>
          </cell>
          <cell r="E117">
            <v>42590.684953703705</v>
          </cell>
          <cell r="F117">
            <v>42590.685810185183</v>
          </cell>
          <cell r="G117">
            <v>1</v>
          </cell>
          <cell r="H117" t="str">
            <v>204:233289</v>
          </cell>
          <cell r="I117">
            <v>42590.716666666667</v>
          </cell>
          <cell r="J117">
            <v>0</v>
          </cell>
          <cell r="K117" t="str">
            <v>4019/4020</v>
          </cell>
          <cell r="L117" t="str">
            <v>BARTLETT</v>
          </cell>
          <cell r="M117">
            <v>3.0856481484079268E-2</v>
          </cell>
          <cell r="N117">
            <v>44.433333337074146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https://search-rtdc-monitor-bjffxe2xuh6vdkpspy63sjmuny.us-east-1.es.amazonaws.com/_plugin/kibana/#/discover/Steve-Slow-Train-Analysis-(2080s-and-2083s)?_g=(refreshInterval:(display:Off,section:0,value:0),time:(from:'2016-08-08 15:26:20-0600',mode:absolute,to:'2016-08-08 18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17" t="str">
            <v>N</v>
          </cell>
          <cell r="X117">
            <v>1</v>
          </cell>
          <cell r="Y117">
            <v>4.4200000000000003E-2</v>
          </cell>
          <cell r="Z117">
            <v>23.328900000000001</v>
          </cell>
          <cell r="AA117">
            <v>23.284700000000001</v>
          </cell>
          <cell r="AB117" t="e">
            <v>#N/A</v>
          </cell>
          <cell r="AC117" t="e">
            <v>#N/A</v>
          </cell>
          <cell r="AD117" t="str">
            <v>0203-08</v>
          </cell>
          <cell r="AE11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18">
          <cell r="A118" t="str">
            <v>204-08</v>
          </cell>
          <cell r="B118">
            <v>4019</v>
          </cell>
          <cell r="C118" t="str">
            <v>DE.1.0.7.0</v>
          </cell>
          <cell r="D118" t="str">
            <v>204:232972</v>
          </cell>
          <cell r="E118">
            <v>42590.718460648146</v>
          </cell>
          <cell r="F118">
            <v>42590.719548611109</v>
          </cell>
          <cell r="G118">
            <v>1</v>
          </cell>
          <cell r="H118" t="str">
            <v>204:167</v>
          </cell>
          <cell r="I118">
            <v>42590.75540509259</v>
          </cell>
          <cell r="J118">
            <v>1</v>
          </cell>
          <cell r="K118" t="str">
            <v>4019/4020</v>
          </cell>
          <cell r="L118" t="str">
            <v>BARTLETT</v>
          </cell>
          <cell r="M118">
            <v>3.5856481481459923E-2</v>
          </cell>
          <cell r="N118">
            <v>51.633333333302289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18" t="str">
            <v>N</v>
          </cell>
          <cell r="X118">
            <v>1</v>
          </cell>
          <cell r="Y118">
            <v>23.2972</v>
          </cell>
          <cell r="Z118">
            <v>1.67E-2</v>
          </cell>
          <cell r="AA118">
            <v>23.2805</v>
          </cell>
          <cell r="AB118" t="e">
            <v>#N/A</v>
          </cell>
          <cell r="AC118" t="e">
            <v>#N/A</v>
          </cell>
          <cell r="AD118" t="str">
            <v>0204-08</v>
          </cell>
          <cell r="AE11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19">
          <cell r="A119" t="str">
            <v>205-08</v>
          </cell>
          <cell r="B119">
            <v>4027</v>
          </cell>
          <cell r="C119" t="str">
            <v>DE.1.0.7.0</v>
          </cell>
          <cell r="D119" t="str">
            <v>204:447</v>
          </cell>
          <cell r="E119">
            <v>42590.698842592596</v>
          </cell>
          <cell r="F119">
            <v>42590.699791666666</v>
          </cell>
          <cell r="G119">
            <v>1</v>
          </cell>
          <cell r="H119" t="str">
            <v>204:233305</v>
          </cell>
          <cell r="I119">
            <v>42590.730543981481</v>
          </cell>
          <cell r="J119">
            <v>2</v>
          </cell>
          <cell r="K119" t="str">
            <v>4027/4028</v>
          </cell>
          <cell r="L119" t="str">
            <v>STORY</v>
          </cell>
          <cell r="M119">
            <v>3.0752314814890269E-2</v>
          </cell>
          <cell r="N119">
            <v>44.283333333441988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4.4699999999999997E-2</v>
          </cell>
          <cell r="Z119">
            <v>23.330500000000001</v>
          </cell>
          <cell r="AA119">
            <v>23.285800000000002</v>
          </cell>
          <cell r="AB119" t="e">
            <v>#N/A</v>
          </cell>
          <cell r="AC119" t="e">
            <v>#N/A</v>
          </cell>
          <cell r="AD119" t="str">
            <v>0205-08</v>
          </cell>
          <cell r="AE11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20">
          <cell r="A120" t="str">
            <v>206-08</v>
          </cell>
          <cell r="B120">
            <v>4028</v>
          </cell>
          <cell r="C120" t="str">
            <v>DE.1.0.7.0</v>
          </cell>
          <cell r="D120" t="str">
            <v>204:127875</v>
          </cell>
          <cell r="E120">
            <v>42590.750347222223</v>
          </cell>
          <cell r="F120">
            <v>42590.751608796294</v>
          </cell>
          <cell r="G120">
            <v>1</v>
          </cell>
          <cell r="H120" t="str">
            <v>204:156</v>
          </cell>
          <cell r="I120">
            <v>42590.771226851852</v>
          </cell>
          <cell r="J120">
            <v>1</v>
          </cell>
          <cell r="K120" t="str">
            <v>4027/4028</v>
          </cell>
          <cell r="L120" t="str">
            <v>STORY</v>
          </cell>
          <cell r="M120">
            <v>1.9618055557657499E-2</v>
          </cell>
          <cell r="P120">
            <v>28.250000003026798</v>
          </cell>
          <cell r="R120" t="str">
            <v>Onboard in-route failure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Y</v>
          </cell>
          <cell r="X120">
            <v>1</v>
          </cell>
          <cell r="Y120">
            <v>12.7875</v>
          </cell>
          <cell r="Z120">
            <v>1.5599999999999999E-2</v>
          </cell>
          <cell r="AA120">
            <v>12.7719</v>
          </cell>
          <cell r="AB120">
            <v>21848</v>
          </cell>
          <cell r="AC120" t="str">
            <v>PERMANENT SPEED RESTRICTION</v>
          </cell>
          <cell r="AD120" t="str">
            <v>0206-08</v>
          </cell>
          <cell r="AE12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21">
          <cell r="A121" t="str">
            <v>207-08</v>
          </cell>
          <cell r="B121">
            <v>4038</v>
          </cell>
          <cell r="C121" t="str">
            <v>DE.1.0.7.0</v>
          </cell>
          <cell r="D121" t="str">
            <v>204:446</v>
          </cell>
          <cell r="E121">
            <v>42590.708865740744</v>
          </cell>
          <cell r="F121">
            <v>42590.709861111114</v>
          </cell>
          <cell r="G121">
            <v>1</v>
          </cell>
          <cell r="H121" t="str">
            <v>204:233295</v>
          </cell>
          <cell r="I121">
            <v>42590.743680555555</v>
          </cell>
          <cell r="J121">
            <v>0</v>
          </cell>
          <cell r="K121" t="str">
            <v>4037/4038</v>
          </cell>
          <cell r="L121" t="str">
            <v>SWANSON</v>
          </cell>
          <cell r="M121">
            <v>3.3819444441178348E-2</v>
          </cell>
          <cell r="N121">
            <v>48.699999995296821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https://search-rtdc-monitor-bjffxe2xuh6vdkpspy63sjmuny.us-east-1.es.amazonaws.com/_plugin/kibana/#/discover/Steve-Slow-Train-Analysis-(2080s-and-2083s)?_g=(refreshInterval:(display:Off,section:0,value:0),time:(from:'2016-08-08 16:00:46-0600',mode:absolute,to:'2016-08-08 18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121" t="str">
            <v>N</v>
          </cell>
          <cell r="X121">
            <v>1</v>
          </cell>
          <cell r="Y121">
            <v>4.4600000000000001E-2</v>
          </cell>
          <cell r="Z121">
            <v>23.329499999999999</v>
          </cell>
          <cell r="AA121">
            <v>23.2849</v>
          </cell>
          <cell r="AB121" t="e">
            <v>#N/A</v>
          </cell>
          <cell r="AC121" t="e">
            <v>#N/A</v>
          </cell>
          <cell r="AD121" t="str">
            <v>0207-08</v>
          </cell>
          <cell r="AE121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122">
          <cell r="A122" t="str">
            <v>208-08</v>
          </cell>
          <cell r="B122">
            <v>4037</v>
          </cell>
          <cell r="C122" t="str">
            <v>DE.1.0.7.0</v>
          </cell>
          <cell r="D122" t="str">
            <v>204:232966</v>
          </cell>
          <cell r="E122">
            <v>42590.746782407405</v>
          </cell>
          <cell r="F122">
            <v>42590.747523148151</v>
          </cell>
          <cell r="G122">
            <v>1</v>
          </cell>
          <cell r="H122" t="str">
            <v>204:163</v>
          </cell>
          <cell r="I122">
            <v>42590.777025462965</v>
          </cell>
          <cell r="J122">
            <v>1</v>
          </cell>
          <cell r="K122" t="str">
            <v>4037/4038</v>
          </cell>
          <cell r="L122" t="str">
            <v>SWANSON</v>
          </cell>
          <cell r="M122">
            <v>2.9502314813726116E-2</v>
          </cell>
          <cell r="N122">
            <v>42.483333331765607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22" t="str">
            <v>N</v>
          </cell>
          <cell r="X122">
            <v>1</v>
          </cell>
          <cell r="Y122">
            <v>23.296600000000002</v>
          </cell>
          <cell r="Z122">
            <v>1.6299999999999999E-2</v>
          </cell>
          <cell r="AA122">
            <v>23.2803</v>
          </cell>
          <cell r="AB122">
            <v>15167</v>
          </cell>
          <cell r="AC122" t="str">
            <v>PERMANENT SPEED RESTRICTION</v>
          </cell>
          <cell r="AD122" t="str">
            <v>0208-08</v>
          </cell>
          <cell r="AE122" t="str">
    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    </cell>
        </row>
        <row r="123">
          <cell r="A123" t="str">
            <v>209-08</v>
          </cell>
          <cell r="B123">
            <v>4029</v>
          </cell>
          <cell r="C123" t="str">
            <v>DE.1.0.7.0</v>
          </cell>
          <cell r="D123" t="str">
            <v>204:446</v>
          </cell>
          <cell r="E123">
            <v>42590.722314814811</v>
          </cell>
          <cell r="F123">
            <v>42590.724421296298</v>
          </cell>
          <cell r="G123">
            <v>3</v>
          </cell>
          <cell r="H123" t="str">
            <v>204:233293</v>
          </cell>
          <cell r="I123">
            <v>42590.754571759258</v>
          </cell>
          <cell r="J123">
            <v>0</v>
          </cell>
          <cell r="K123" t="str">
            <v>4029/4030</v>
          </cell>
          <cell r="L123" t="str">
            <v>ISHMAEL</v>
          </cell>
          <cell r="M123">
            <v>3.015046296059154E-2</v>
          </cell>
          <cell r="N123">
            <v>43.416666663251817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https://search-rtdc-monitor-bjffxe2xuh6vdkpspy63sjmuny.us-east-1.es.amazonaws.com/_plugin/kibana/#/discover/Steve-Slow-Train-Analysis-(2080s-and-2083s)?_g=(refreshInterval:(display:Off,section:0,value:0),time:(from:'2016-08-08 16:20:08-0600',mode:absolute,to:'2016-08-08 19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3" t="str">
            <v>N</v>
          </cell>
          <cell r="X123">
            <v>1</v>
          </cell>
          <cell r="Y123">
            <v>4.4600000000000001E-2</v>
          </cell>
          <cell r="Z123">
            <v>23.3293</v>
          </cell>
          <cell r="AA123">
            <v>23.284700000000001</v>
          </cell>
          <cell r="AB123" t="e">
            <v>#N/A</v>
          </cell>
          <cell r="AC123" t="e">
            <v>#N/A</v>
          </cell>
          <cell r="AD123" t="str">
            <v>0209-08</v>
          </cell>
          <cell r="AE12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24">
          <cell r="A124" t="str">
            <v>210-08</v>
          </cell>
          <cell r="B124">
            <v>4030</v>
          </cell>
          <cell r="C124" t="str">
            <v>DE.1.0.7.0</v>
          </cell>
          <cell r="D124" t="str">
            <v>204:232987</v>
          </cell>
          <cell r="E124">
            <v>42590.755972222221</v>
          </cell>
          <cell r="F124">
            <v>42590.757314814815</v>
          </cell>
          <cell r="G124">
            <v>1</v>
          </cell>
          <cell r="H124" t="str">
            <v>204:149</v>
          </cell>
          <cell r="I124">
            <v>42590.786469907405</v>
          </cell>
          <cell r="J124">
            <v>0</v>
          </cell>
          <cell r="K124" t="str">
            <v>4029/4030</v>
          </cell>
          <cell r="L124" t="str">
            <v>ISHMAEL</v>
          </cell>
          <cell r="M124">
            <v>2.9155092590372078E-2</v>
          </cell>
          <cell r="N124">
            <v>41.983333330135792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https://search-rtdc-monitor-bjffxe2xuh6vdkpspy63sjmuny.us-east-1.es.amazonaws.com/_plugin/kibana/#/discover/Steve-Slow-Train-Analysis-(2080s-and-2083s)?_g=(refreshInterval:(display:Off,section:0,value:0),time:(from:'2016-08-08 17:08:36-0600',mode:absolute,to:'2016-08-08 19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4" t="str">
            <v>N</v>
          </cell>
          <cell r="X124">
            <v>1</v>
          </cell>
          <cell r="Y124">
            <v>23.2987</v>
          </cell>
          <cell r="Z124">
            <v>1.49E-2</v>
          </cell>
          <cell r="AA124">
            <v>23.283799999999999</v>
          </cell>
          <cell r="AB124" t="e">
            <v>#N/A</v>
          </cell>
          <cell r="AC124" t="e">
            <v>#N/A</v>
          </cell>
          <cell r="AD124" t="str">
            <v>0210-08</v>
          </cell>
          <cell r="AE12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25">
          <cell r="A125" t="str">
            <v>211-08</v>
          </cell>
          <cell r="B125">
            <v>4011</v>
          </cell>
          <cell r="C125" t="str">
            <v>DE.1.0.7.0</v>
          </cell>
          <cell r="D125" t="str">
            <v>204:491</v>
          </cell>
          <cell r="E125">
            <v>42590.730069444442</v>
          </cell>
          <cell r="F125">
            <v>42590.731307870374</v>
          </cell>
          <cell r="G125">
            <v>1</v>
          </cell>
          <cell r="H125" t="str">
            <v>204:233299</v>
          </cell>
          <cell r="I125">
            <v>42590.76152777778</v>
          </cell>
          <cell r="J125">
            <v>0</v>
          </cell>
          <cell r="K125" t="str">
            <v>4011/4012</v>
          </cell>
          <cell r="L125" t="str">
            <v>YOUNG</v>
          </cell>
          <cell r="M125">
            <v>3.0219907406717539E-2</v>
          </cell>
          <cell r="N125">
            <v>43.516666665673256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https://search-rtdc-monitor-bjffxe2xuh6vdkpspy63sjmuny.us-east-1.es.amazonaws.com/_plugin/kibana/#/discover/Steve-Slow-Train-Analysis-(2080s-and-2083s)?_g=(refreshInterval:(display:Off,section:0,value:0),time:(from:'2016-08-08 16:31:18-0600',mode:absolute,to:'2016-08-08 19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5" t="str">
            <v>N</v>
          </cell>
          <cell r="X125">
            <v>1</v>
          </cell>
          <cell r="Y125">
            <v>4.9099999999999998E-2</v>
          </cell>
          <cell r="Z125">
            <v>23.329899999999999</v>
          </cell>
          <cell r="AA125">
            <v>23.280799999999999</v>
          </cell>
          <cell r="AB125" t="e">
            <v>#N/A</v>
          </cell>
          <cell r="AC125" t="e">
            <v>#N/A</v>
          </cell>
          <cell r="AD125" t="str">
            <v>0211-08</v>
          </cell>
          <cell r="AE125" t="str">
    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    </cell>
        </row>
        <row r="126">
          <cell r="A126" t="str">
            <v>212-08</v>
          </cell>
          <cell r="B126">
            <v>4012</v>
          </cell>
          <cell r="C126" t="str">
            <v>DE.1.0.7.0</v>
          </cell>
          <cell r="D126" t="str">
            <v>204:232992</v>
          </cell>
          <cell r="E126">
            <v>42590.763865740744</v>
          </cell>
          <cell r="F126">
            <v>42590.765069444446</v>
          </cell>
          <cell r="G126">
            <v>1</v>
          </cell>
          <cell r="H126" t="str">
            <v>204:125</v>
          </cell>
          <cell r="I126">
            <v>42590.800636574073</v>
          </cell>
          <cell r="J126">
            <v>0</v>
          </cell>
          <cell r="K126" t="str">
            <v>4011/4012</v>
          </cell>
          <cell r="L126" t="str">
            <v>YOUNG</v>
          </cell>
          <cell r="M126">
            <v>3.5567129627452232E-2</v>
          </cell>
          <cell r="N126">
            <v>51.216666663531214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https://search-rtdc-monitor-bjffxe2xuh6vdkpspy63sjmuny.us-east-1.es.amazonaws.com/_plugin/kibana/#/discover/Steve-Slow-Train-Analysis-(2080s-and-2083s)?_g=(refreshInterval:(display:Off,section:0,value:0),time:(from:'2016-08-08 17:19:58-0600',mode:absolute,to:'2016-08-08 20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6" t="str">
            <v>N</v>
          </cell>
          <cell r="X126">
            <v>1</v>
          </cell>
          <cell r="Y126">
            <v>23.299199999999999</v>
          </cell>
          <cell r="Z126">
            <v>1.2500000000000001E-2</v>
          </cell>
          <cell r="AA126">
            <v>23.2867</v>
          </cell>
          <cell r="AB126" t="e">
            <v>#N/A</v>
          </cell>
          <cell r="AC126" t="e">
            <v>#N/A</v>
          </cell>
          <cell r="AD126" t="str">
            <v>0212-08</v>
          </cell>
          <cell r="AE126" t="str">
    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    </cell>
        </row>
        <row r="127">
          <cell r="A127" t="str">
            <v>213-08</v>
          </cell>
          <cell r="B127">
            <v>4007</v>
          </cell>
          <cell r="C127" t="str">
            <v>DE.1.0.7.0</v>
          </cell>
          <cell r="D127" t="str">
            <v>204:437</v>
          </cell>
          <cell r="E127">
            <v>42590.742893518516</v>
          </cell>
          <cell r="F127">
            <v>42590.744490740741</v>
          </cell>
          <cell r="G127">
            <v>2</v>
          </cell>
          <cell r="H127" t="str">
            <v>204:233323</v>
          </cell>
          <cell r="I127">
            <v>42590.772349537037</v>
          </cell>
          <cell r="J127">
            <v>0</v>
          </cell>
          <cell r="K127" t="str">
            <v>4007/4008</v>
          </cell>
          <cell r="L127" t="str">
            <v>NEWELL</v>
          </cell>
          <cell r="M127">
            <v>2.7858796296641231E-2</v>
          </cell>
          <cell r="N127">
            <v>40.116666667163372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https://search-rtdc-monitor-bjffxe2xuh6vdkpspy63sjmuny.us-east-1.es.amazonaws.com/_plugin/kibana/#/discover/Steve-Slow-Train-Analysis-(2080s-and-2083s)?_g=(refreshInterval:(display:Off,section:0,value:0),time:(from:'2016-08-08 16:49:46-0600',mode:absolute,to:'2016-08-08 19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7" t="str">
            <v>N</v>
          </cell>
          <cell r="X127">
            <v>1</v>
          </cell>
          <cell r="Y127">
            <v>4.3700000000000003E-2</v>
          </cell>
          <cell r="Z127">
            <v>23.3323</v>
          </cell>
          <cell r="AA127">
            <v>23.288599999999999</v>
          </cell>
          <cell r="AB127" t="e">
            <v>#N/A</v>
          </cell>
          <cell r="AC127" t="e">
            <v>#N/A</v>
          </cell>
          <cell r="AD127" t="str">
            <v>0213-08</v>
          </cell>
          <cell r="AE12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28">
          <cell r="A128" t="str">
            <v>214-08</v>
          </cell>
          <cell r="B128">
            <v>4008</v>
          </cell>
          <cell r="C128" t="str">
            <v>DE.1.0.7.0</v>
          </cell>
          <cell r="D128" t="str">
            <v>204:232994</v>
          </cell>
          <cell r="E128">
            <v>42590.774953703702</v>
          </cell>
          <cell r="F128">
            <v>42590.776261574072</v>
          </cell>
          <cell r="G128">
            <v>1</v>
          </cell>
          <cell r="H128" t="str">
            <v>204:143</v>
          </cell>
          <cell r="I128">
            <v>42590.809247685182</v>
          </cell>
          <cell r="J128">
            <v>1</v>
          </cell>
          <cell r="K128" t="str">
            <v>4007/4008</v>
          </cell>
          <cell r="L128" t="str">
            <v>NEWELL</v>
          </cell>
          <cell r="M128">
            <v>3.2986111109494232E-2</v>
          </cell>
          <cell r="N128">
            <v>47.499999997671694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8" t="str">
            <v>N</v>
          </cell>
          <cell r="X128">
            <v>1</v>
          </cell>
          <cell r="Y128">
            <v>23.299399999999999</v>
          </cell>
          <cell r="Z128">
            <v>1.43E-2</v>
          </cell>
          <cell r="AA128">
            <v>23.2851</v>
          </cell>
          <cell r="AB128" t="e">
            <v>#N/A</v>
          </cell>
          <cell r="AC128" t="e">
            <v>#N/A</v>
          </cell>
          <cell r="AD128" t="str">
            <v>0214-08</v>
          </cell>
          <cell r="AE12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29">
          <cell r="A129" t="str">
            <v>215-08</v>
          </cell>
          <cell r="B129">
            <v>4014</v>
          </cell>
          <cell r="C129" t="str">
            <v>DE.1.0.7.0</v>
          </cell>
          <cell r="D129" t="str">
            <v>204:464</v>
          </cell>
          <cell r="E129">
            <v>42590.753148148149</v>
          </cell>
          <cell r="F129">
            <v>42590.754791666666</v>
          </cell>
          <cell r="G129">
            <v>2</v>
          </cell>
          <cell r="H129" t="str">
            <v>204:233351</v>
          </cell>
          <cell r="I129">
            <v>42590.783958333333</v>
          </cell>
          <cell r="J129">
            <v>1</v>
          </cell>
          <cell r="K129" t="str">
            <v>4013/4014</v>
          </cell>
          <cell r="L129" t="str">
            <v>SHOOK</v>
          </cell>
          <cell r="M129">
            <v>2.9166666667151731E-2</v>
          </cell>
          <cell r="N129">
            <v>42.000000000698492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9" t="str">
            <v>N</v>
          </cell>
          <cell r="X129">
            <v>1</v>
          </cell>
          <cell r="Y129">
            <v>4.6399999999999997E-2</v>
          </cell>
          <cell r="Z129">
            <v>23.335100000000001</v>
          </cell>
          <cell r="AA129">
            <v>23.288700000000002</v>
          </cell>
          <cell r="AB129">
            <v>17867</v>
          </cell>
          <cell r="AC129" t="str">
            <v>PERMANENT SPEED RESTRICTION</v>
          </cell>
          <cell r="AD129" t="str">
            <v>0215-08</v>
          </cell>
          <cell r="AE129" t="str">
    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    </cell>
        </row>
        <row r="130">
          <cell r="A130" t="str">
            <v>216-08</v>
          </cell>
          <cell r="B130">
            <v>4013</v>
          </cell>
          <cell r="C130" t="str">
            <v>DE.1.0.7.0</v>
          </cell>
          <cell r="D130" t="str">
            <v>204:233047</v>
          </cell>
          <cell r="E130">
            <v>42590.787754629629</v>
          </cell>
          <cell r="F130">
            <v>42590.788634259261</v>
          </cell>
          <cell r="G130">
            <v>1</v>
          </cell>
          <cell r="H130" t="str">
            <v>204:134</v>
          </cell>
          <cell r="I130">
            <v>42590.81832175926</v>
          </cell>
          <cell r="J130">
            <v>1</v>
          </cell>
          <cell r="K130" t="str">
            <v>4013/4014</v>
          </cell>
          <cell r="L130" t="str">
            <v>SHOOK</v>
          </cell>
          <cell r="M130">
            <v>2.9687499998544808E-2</v>
          </cell>
          <cell r="N130">
            <v>42.749999997904524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30" t="str">
            <v>N</v>
          </cell>
          <cell r="X130">
            <v>1</v>
          </cell>
          <cell r="Y130">
            <v>23.3047</v>
          </cell>
          <cell r="Z130">
            <v>1.34E-2</v>
          </cell>
          <cell r="AA130">
            <v>23.2913</v>
          </cell>
          <cell r="AB130" t="e">
            <v>#N/A</v>
          </cell>
          <cell r="AC130" t="e">
            <v>#N/A</v>
          </cell>
          <cell r="AD130" t="str">
            <v>0216-08</v>
          </cell>
          <cell r="AE130" t="str">
    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    </cell>
        </row>
        <row r="131">
          <cell r="A131" t="str">
            <v>217-08</v>
          </cell>
          <cell r="B131">
            <v>4020</v>
          </cell>
          <cell r="C131" t="str">
            <v>DE.1.0.7.0</v>
          </cell>
          <cell r="D131" t="str">
            <v>204:462</v>
          </cell>
          <cell r="E131">
            <v>42590.760567129626</v>
          </cell>
          <cell r="F131">
            <v>42590.761689814812</v>
          </cell>
          <cell r="G131">
            <v>1</v>
          </cell>
          <cell r="H131" t="str">
            <v>204:233303</v>
          </cell>
          <cell r="I131">
            <v>42590.788946759261</v>
          </cell>
          <cell r="J131">
            <v>0</v>
          </cell>
          <cell r="K131" t="str">
            <v>4019/4020</v>
          </cell>
          <cell r="L131" t="str">
            <v>CHANDLER</v>
          </cell>
          <cell r="M131">
            <v>2.7256944449618459E-2</v>
          </cell>
          <cell r="N131">
            <v>39.250000007450581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https://search-rtdc-monitor-bjffxe2xuh6vdkpspy63sjmuny.us-east-1.es.amazonaws.com/_plugin/kibana/#/discover/Steve-Slow-Train-Analysis-(2080s-and-2083s)?_g=(refreshInterval:(display:Off,section:0,value:0),time:(from:'2016-08-08 17:15:13-0600',mode:absolute,to:'2016-08-08 19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1" t="str">
            <v>N</v>
          </cell>
          <cell r="X131">
            <v>1</v>
          </cell>
          <cell r="Y131">
            <v>4.6199999999999998E-2</v>
          </cell>
          <cell r="Z131">
            <v>23.330300000000001</v>
          </cell>
          <cell r="AA131">
            <v>23.284100000000002</v>
          </cell>
          <cell r="AB131" t="e">
            <v>#N/A</v>
          </cell>
          <cell r="AC131" t="e">
            <v>#N/A</v>
          </cell>
          <cell r="AD131" t="str">
            <v>0217-08</v>
          </cell>
          <cell r="AE131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32">
          <cell r="A132" t="str">
            <v>218-08</v>
          </cell>
          <cell r="B132">
            <v>4019</v>
          </cell>
          <cell r="C132" t="str">
            <v>DE.1.0.7.0</v>
          </cell>
          <cell r="D132" t="str">
            <v>204:232961</v>
          </cell>
          <cell r="E132">
            <v>42590.796851851854</v>
          </cell>
          <cell r="F132">
            <v>42590.797939814816</v>
          </cell>
          <cell r="G132">
            <v>1</v>
          </cell>
          <cell r="H132" t="str">
            <v>204:169</v>
          </cell>
          <cell r="I132">
            <v>42590.835162037038</v>
          </cell>
          <cell r="J132">
            <v>1</v>
          </cell>
          <cell r="K132" t="str">
            <v>4019/4020</v>
          </cell>
          <cell r="L132" t="str">
            <v>CHANDLER</v>
          </cell>
          <cell r="M132">
            <v>3.722222222131677E-2</v>
          </cell>
          <cell r="N132">
            <v>53.599999998696148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32" t="str">
            <v>N</v>
          </cell>
          <cell r="X132">
            <v>1</v>
          </cell>
          <cell r="Y132">
            <v>23.296099999999999</v>
          </cell>
          <cell r="Z132">
            <v>1.6899999999999998E-2</v>
          </cell>
          <cell r="AA132">
            <v>23.279199999999999</v>
          </cell>
          <cell r="AB132" t="e">
            <v>#N/A</v>
          </cell>
          <cell r="AC132" t="e">
            <v>#N/A</v>
          </cell>
          <cell r="AD132" t="str">
            <v>0218-08</v>
          </cell>
          <cell r="AE132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33">
          <cell r="A133" t="str">
            <v>219-08</v>
          </cell>
          <cell r="B133">
            <v>4027</v>
          </cell>
          <cell r="C133" t="str">
            <v>DE.1.0.7.0</v>
          </cell>
          <cell r="D133" t="str">
            <v>204:440</v>
          </cell>
          <cell r="E133">
            <v>42590.773043981484</v>
          </cell>
          <cell r="F133">
            <v>42590.774016203701</v>
          </cell>
          <cell r="G133">
            <v>1</v>
          </cell>
          <cell r="H133" t="str">
            <v>204:233289</v>
          </cell>
          <cell r="I133">
            <v>42590.803541666668</v>
          </cell>
          <cell r="J133">
            <v>1</v>
          </cell>
          <cell r="K133" t="str">
            <v>4027/4028</v>
          </cell>
          <cell r="L133" t="str">
            <v>STORY</v>
          </cell>
          <cell r="M133">
            <v>2.9525462967285421E-2</v>
          </cell>
          <cell r="N133">
            <v>42.516666672891006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4.3999999999999997E-2</v>
          </cell>
          <cell r="Z133">
            <v>23.328900000000001</v>
          </cell>
          <cell r="AA133">
            <v>23.2849</v>
          </cell>
          <cell r="AB133">
            <v>27333</v>
          </cell>
          <cell r="AC133" t="str">
            <v>PERMANENT SPEED RESTRICTION</v>
          </cell>
          <cell r="AD133" t="str">
            <v>0219-08</v>
          </cell>
          <cell r="AE133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34">
          <cell r="A134" t="str">
            <v>220-08</v>
          </cell>
          <cell r="B134">
            <v>4028</v>
          </cell>
          <cell r="C134" t="str">
            <v>DE.1.0.7.0</v>
          </cell>
          <cell r="D134" t="str">
            <v>204:232976</v>
          </cell>
          <cell r="E134">
            <v>42590.80537037037</v>
          </cell>
          <cell r="F134">
            <v>42590.806481481479</v>
          </cell>
          <cell r="G134">
            <v>1</v>
          </cell>
          <cell r="H134" t="str">
            <v>204:156</v>
          </cell>
          <cell r="I134">
            <v>42590.842002314814</v>
          </cell>
          <cell r="J134">
            <v>0</v>
          </cell>
          <cell r="K134" t="str">
            <v>4027/4028</v>
          </cell>
          <cell r="L134" t="str">
            <v>STORY</v>
          </cell>
          <cell r="M134">
            <v>3.5520833334885538E-2</v>
          </cell>
          <cell r="N134">
            <v>51.150000002235174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https://search-rtdc-monitor-bjffxe2xuh6vdkpspy63sjmuny.us-east-1.es.amazonaws.com/_plugin/kibana/#/discover/Steve-Slow-Train-Analysis-(2080s-and-2083s)?_g=(refreshInterval:(display:Off,section:0,value:0),time:(from:'2016-08-08 18:19:44-0600',mode:absolute,to:'2016-08-08 21:12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23.297599999999999</v>
          </cell>
          <cell r="Z134">
            <v>1.5599999999999999E-2</v>
          </cell>
          <cell r="AA134">
            <v>23.282</v>
          </cell>
          <cell r="AB134" t="e">
            <v>#N/A</v>
          </cell>
          <cell r="AC134" t="e">
            <v>#N/A</v>
          </cell>
          <cell r="AD134" t="str">
            <v>0220-08</v>
          </cell>
          <cell r="AE134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35">
          <cell r="A135" t="str">
            <v>221-08</v>
          </cell>
          <cell r="B135">
            <v>4029</v>
          </cell>
          <cell r="C135" t="str">
            <v>DE.1.0.7.0</v>
          </cell>
          <cell r="D135" t="str">
            <v>204:464</v>
          </cell>
          <cell r="E135">
            <v>42590.787858796299</v>
          </cell>
          <cell r="F135">
            <v>42590.788900462961</v>
          </cell>
          <cell r="G135">
            <v>1</v>
          </cell>
          <cell r="H135" t="str">
            <v>204:233304</v>
          </cell>
          <cell r="I135">
            <v>42590.822233796294</v>
          </cell>
          <cell r="J135">
            <v>0</v>
          </cell>
          <cell r="K135" t="str">
            <v>4029/4030</v>
          </cell>
          <cell r="L135" t="str">
            <v>ISHMAEL</v>
          </cell>
          <cell r="M135">
            <v>3.3333333332848269E-2</v>
          </cell>
          <cell r="N135">
            <v>47.999999999301508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https://search-rtdc-monitor-bjffxe2xuh6vdkpspy63sjmuny.us-east-1.es.amazonaws.com/_plugin/kibana/#/discover/Steve-Slow-Train-Analysis-(2080s-and-2083s)?_g=(refreshInterval:(display:Off,section:0,value:0),time:(from:'2016-08-08 17:54:31-0600',mode:absolute,to:'2016-08-08 20:44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5" t="str">
            <v>N</v>
          </cell>
          <cell r="X135">
            <v>1</v>
          </cell>
          <cell r="Y135">
            <v>4.6399999999999997E-2</v>
          </cell>
          <cell r="Z135">
            <v>23.330400000000001</v>
          </cell>
          <cell r="AA135">
            <v>23.284000000000002</v>
          </cell>
          <cell r="AB135" t="e">
            <v>#N/A</v>
          </cell>
          <cell r="AC135" t="e">
            <v>#N/A</v>
          </cell>
          <cell r="AD135" t="str">
            <v>0221-08</v>
          </cell>
          <cell r="AE135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36">
          <cell r="A136" t="str">
            <v>222-08</v>
          </cell>
          <cell r="B136">
            <v>4030</v>
          </cell>
          <cell r="C136" t="str">
            <v>DE.1.0.7.0</v>
          </cell>
          <cell r="D136" t="str">
            <v>204:232994</v>
          </cell>
          <cell r="E136">
            <v>42590.824861111112</v>
          </cell>
          <cell r="F136">
            <v>42590.825787037036</v>
          </cell>
          <cell r="G136">
            <v>1</v>
          </cell>
          <cell r="H136" t="str">
            <v>204:169</v>
          </cell>
          <cell r="I136">
            <v>42590.859375</v>
          </cell>
          <cell r="J136">
            <v>0</v>
          </cell>
          <cell r="K136" t="str">
            <v>4029/4030</v>
          </cell>
          <cell r="L136" t="str">
            <v>ISHMAEL</v>
          </cell>
          <cell r="M136">
            <v>3.3587962963792961E-2</v>
          </cell>
          <cell r="N136">
            <v>48.366666667861864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https://search-rtdc-monitor-bjffxe2xuh6vdkpspy63sjmuny.us-east-1.es.amazonaws.com/_plugin/kibana/#/discover/Steve-Slow-Train-Analysis-(2080s-and-2083s)?_g=(refreshInterval:(display:Off,section:0,value:0),time:(from:'2016-08-08 18:47:48-0600',mode:absolute,to:'2016-08-08 21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6" t="str">
            <v>N</v>
          </cell>
          <cell r="X136">
            <v>1</v>
          </cell>
          <cell r="Y136">
            <v>23.299399999999999</v>
          </cell>
          <cell r="Z136">
            <v>1.6899999999999998E-2</v>
          </cell>
          <cell r="AA136">
            <v>23.282499999999999</v>
          </cell>
          <cell r="AB136" t="e">
            <v>#N/A</v>
          </cell>
          <cell r="AC136" t="e">
            <v>#N/A</v>
          </cell>
          <cell r="AD136" t="str">
            <v>0222-08</v>
          </cell>
          <cell r="AE136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37">
          <cell r="A137" t="str">
            <v>223-08</v>
          </cell>
          <cell r="B137">
            <v>4007</v>
          </cell>
          <cell r="C137" t="str">
            <v>DE.1.0.7.0</v>
          </cell>
          <cell r="D137" t="str">
            <v>204:491</v>
          </cell>
          <cell r="E137">
            <v>42590.810636574075</v>
          </cell>
          <cell r="F137">
            <v>42590.811759259261</v>
          </cell>
          <cell r="G137">
            <v>1</v>
          </cell>
          <cell r="H137" t="str">
            <v>204:233291</v>
          </cell>
          <cell r="I137">
            <v>42590.838680555556</v>
          </cell>
          <cell r="J137">
            <v>0</v>
          </cell>
          <cell r="K137" t="str">
            <v>4007/4008</v>
          </cell>
          <cell r="L137" t="str">
            <v>NEWELL</v>
          </cell>
          <cell r="M137">
            <v>2.6921296295768116E-2</v>
          </cell>
          <cell r="N137">
            <v>38.766666665906087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https://search-rtdc-monitor-bjffxe2xuh6vdkpspy63sjmuny.us-east-1.es.amazonaws.com/_plugin/kibana/#/discover/Steve-Slow-Train-Analysis-(2080s-and-2083s)?_g=(refreshInterval:(display:Off,section:0,value:0),time:(from:'2016-08-08 18:27:19-0600',mode:absolute,to:'2016-08-08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7" t="str">
            <v>N</v>
          </cell>
          <cell r="X137">
            <v>1</v>
          </cell>
          <cell r="Y137">
            <v>4.9099999999999998E-2</v>
          </cell>
          <cell r="Z137">
            <v>23.3291</v>
          </cell>
          <cell r="AA137">
            <v>23.28</v>
          </cell>
          <cell r="AB137" t="e">
            <v>#N/A</v>
          </cell>
          <cell r="AC137" t="e">
            <v>#N/A</v>
          </cell>
          <cell r="AD137" t="str">
            <v>0223-08</v>
          </cell>
          <cell r="AE137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38">
          <cell r="A138" t="str">
            <v>224-08</v>
          </cell>
          <cell r="B138">
            <v>4008</v>
          </cell>
          <cell r="C138" t="str">
            <v>DE.1.0.7.0</v>
          </cell>
          <cell r="D138" t="str">
            <v>204:232998</v>
          </cell>
          <cell r="E138">
            <v>42590.849606481483</v>
          </cell>
          <cell r="F138">
            <v>42590.850706018522</v>
          </cell>
          <cell r="G138">
            <v>1</v>
          </cell>
          <cell r="H138" t="str">
            <v>204:152</v>
          </cell>
          <cell r="I138">
            <v>42590.878136574072</v>
          </cell>
          <cell r="J138">
            <v>0</v>
          </cell>
          <cell r="K138" t="str">
            <v>4007/4008</v>
          </cell>
          <cell r="L138" t="str">
            <v>NEWELL</v>
          </cell>
          <cell r="M138">
            <v>2.7430555550381541E-2</v>
          </cell>
          <cell r="N138">
            <v>39.499999992549419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https://search-rtdc-monitor-bjffxe2xuh6vdkpspy63sjmuny.us-east-1.es.amazonaws.com/_plugin/kibana/#/discover/Steve-Slow-Train-Analysis-(2080s-and-2083s)?_g=(refreshInterval:(display:Off,section:0,value:0),time:(from:'2016-08-08 19:23:26-0600',mode:absolute,to:'2016-08-08 22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1.52E-2</v>
          </cell>
          <cell r="AA138">
            <v>23.284600000000001</v>
          </cell>
          <cell r="AB138" t="e">
            <v>#N/A</v>
          </cell>
          <cell r="AC138" t="e">
            <v>#N/A</v>
          </cell>
          <cell r="AD138" t="str">
            <v>0224-08</v>
          </cell>
          <cell r="AE138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39">
          <cell r="A139" t="str">
            <v>225-08</v>
          </cell>
          <cell r="B139">
            <v>4020</v>
          </cell>
          <cell r="C139" t="str">
            <v>DE.1.0.7.0</v>
          </cell>
          <cell r="D139" t="str">
            <v>204:475</v>
          </cell>
          <cell r="E139">
            <v>42590.837233796294</v>
          </cell>
          <cell r="F139">
            <v>42590.838009259256</v>
          </cell>
          <cell r="G139">
            <v>1</v>
          </cell>
          <cell r="H139" t="str">
            <v>204:233287</v>
          </cell>
          <cell r="I139">
            <v>42590.865011574075</v>
          </cell>
          <cell r="J139">
            <v>0</v>
          </cell>
          <cell r="K139" t="str">
            <v>4019/4020</v>
          </cell>
          <cell r="L139" t="str">
            <v>CHANDLER</v>
          </cell>
          <cell r="M139">
            <v>2.7002314818673767E-2</v>
          </cell>
          <cell r="N139">
            <v>38.883333338890225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https://search-rtdc-monitor-bjffxe2xuh6vdkpspy63sjmuny.us-east-1.es.amazonaws.com/_plugin/kibana/#/discover/Steve-Slow-Train-Analysis-(2080s-and-2083s)?_g=(refreshInterval:(display:Off,section:0,value:0),time:(from:'2016-08-08 19:05:37-0600',mode:absolute,to:'2016-08-08 21:45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9" t="str">
            <v>N</v>
          </cell>
          <cell r="X139">
            <v>1</v>
          </cell>
          <cell r="Y139">
            <v>4.7500000000000001E-2</v>
          </cell>
          <cell r="Z139">
            <v>23.328700000000001</v>
          </cell>
          <cell r="AA139">
            <v>23.281200000000002</v>
          </cell>
          <cell r="AB139" t="e">
            <v>#N/A</v>
          </cell>
          <cell r="AC139" t="e">
            <v>#N/A</v>
          </cell>
          <cell r="AD139" t="str">
            <v>0225-08</v>
          </cell>
          <cell r="AE139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40">
          <cell r="A140" t="str">
            <v>226-08</v>
          </cell>
          <cell r="B140">
            <v>4019</v>
          </cell>
          <cell r="C140" t="str">
            <v>DE.1.0.7.0</v>
          </cell>
          <cell r="D140" t="str">
            <v>204:232968</v>
          </cell>
          <cell r="E140">
            <v>42590.871689814812</v>
          </cell>
          <cell r="F140">
            <v>42590.872673611113</v>
          </cell>
          <cell r="G140">
            <v>1</v>
          </cell>
          <cell r="H140" t="str">
            <v>204:150</v>
          </cell>
          <cell r="I140">
            <v>42590.902546296296</v>
          </cell>
          <cell r="J140">
            <v>0</v>
          </cell>
          <cell r="K140" t="str">
            <v>4019/4020</v>
          </cell>
          <cell r="L140" t="str">
            <v>CHANDLER</v>
          </cell>
          <cell r="M140">
            <v>2.9872685183363501E-2</v>
          </cell>
          <cell r="N140">
            <v>43.016666664043441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https://search-rtdc-monitor-bjffxe2xuh6vdkpspy63sjmuny.us-east-1.es.amazonaws.com/_plugin/kibana/#/discover/Steve-Slow-Train-Analysis-(2080s-and-2083s)?_g=(refreshInterval:(display:Off,section:0,value:0),time:(from:'2016-08-08 19:55:14-0600',mode:absolute,to:'2016-08-08 22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0" t="str">
            <v>N</v>
          </cell>
          <cell r="X140">
            <v>1</v>
          </cell>
          <cell r="Y140">
            <v>23.296800000000001</v>
          </cell>
          <cell r="Z140">
            <v>1.4999999999999999E-2</v>
          </cell>
          <cell r="AA140">
            <v>23.2818</v>
          </cell>
          <cell r="AB140" t="e">
            <v>#N/A</v>
          </cell>
          <cell r="AC140" t="e">
            <v>#N/A</v>
          </cell>
          <cell r="AD140" t="str">
            <v>0226-08</v>
          </cell>
          <cell r="AE140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41">
          <cell r="A141" t="str">
            <v>227-08</v>
          </cell>
          <cell r="B141">
            <v>4027</v>
          </cell>
          <cell r="C141" t="str">
            <v>DE.1.0.7.0</v>
          </cell>
          <cell r="D141" t="str">
            <v>204:458</v>
          </cell>
          <cell r="E141">
            <v>42590.84784722222</v>
          </cell>
          <cell r="F141">
            <v>42590.848796296297</v>
          </cell>
          <cell r="G141">
            <v>1</v>
          </cell>
          <cell r="H141" t="str">
            <v>204:233295</v>
          </cell>
          <cell r="I141">
            <v>42590.881435185183</v>
          </cell>
          <cell r="J141">
            <v>0</v>
          </cell>
          <cell r="K141" t="str">
            <v>4027/4028</v>
          </cell>
          <cell r="L141" t="str">
            <v>STORY</v>
          </cell>
          <cell r="M141">
            <v>3.2638888886140194E-2</v>
          </cell>
          <cell r="N141">
            <v>46.999999996041879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https://search-rtdc-monitor-bjffxe2xuh6vdkpspy63sjmuny.us-east-1.es.amazonaws.com/_plugin/kibana/#/discover/Steve-Slow-Train-Analysis-(2080s-and-2083s)?_g=(refreshInterval:(display:Off,section:0,value:0),time:(from:'2016-08-08 19:20:54-0600',mode:absolute,to:'2016-08-08 22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4.58E-2</v>
          </cell>
          <cell r="Z141">
            <v>23.329499999999999</v>
          </cell>
          <cell r="AA141">
            <v>23.2837</v>
          </cell>
          <cell r="AB141" t="e">
            <v>#N/A</v>
          </cell>
          <cell r="AC141" t="e">
            <v>#N/A</v>
          </cell>
          <cell r="AD141" t="str">
            <v>0227-08</v>
          </cell>
          <cell r="AE141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42">
          <cell r="A142" t="str">
            <v>228-08</v>
          </cell>
          <cell r="B142">
            <v>4028</v>
          </cell>
          <cell r="C142" t="str">
            <v>DE.1.0.7.0</v>
          </cell>
          <cell r="D142" t="str">
            <v>204:232981</v>
          </cell>
          <cell r="E142">
            <v>42590.889016203706</v>
          </cell>
          <cell r="F142">
            <v>42590.890069444446</v>
          </cell>
          <cell r="G142">
            <v>1</v>
          </cell>
          <cell r="H142" t="str">
            <v>204:150</v>
          </cell>
          <cell r="I142">
            <v>42590.933506944442</v>
          </cell>
          <cell r="J142">
            <v>2</v>
          </cell>
          <cell r="K142" t="str">
            <v>4027/4028</v>
          </cell>
          <cell r="L142" t="str">
            <v>STORY</v>
          </cell>
          <cell r="M142">
            <v>4.3437499996798579E-2</v>
          </cell>
          <cell r="N142">
            <v>62.549999995389953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23.298100000000002</v>
          </cell>
          <cell r="Z142">
            <v>1.4999999999999999E-2</v>
          </cell>
          <cell r="AA142">
            <v>23.283100000000001</v>
          </cell>
          <cell r="AB142" t="e">
            <v>#N/A</v>
          </cell>
          <cell r="AC142" t="e">
            <v>#N/A</v>
          </cell>
          <cell r="AD142" t="str">
            <v>0228-08</v>
          </cell>
          <cell r="AE142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43">
          <cell r="A143" t="str">
            <v>229-08</v>
          </cell>
          <cell r="B143">
            <v>4029</v>
          </cell>
          <cell r="C143" t="str">
            <v>DE.1.0.7.0</v>
          </cell>
          <cell r="D143" t="str">
            <v>204:447</v>
          </cell>
          <cell r="E143">
            <v>42590.86074074074</v>
          </cell>
          <cell r="F143">
            <v>42590.861724537041</v>
          </cell>
          <cell r="G143">
            <v>1</v>
          </cell>
          <cell r="H143" t="str">
            <v>204:155650</v>
          </cell>
          <cell r="I143">
            <v>42590.899027777778</v>
          </cell>
          <cell r="J143">
            <v>2</v>
          </cell>
          <cell r="K143" t="str">
            <v>4029/4030</v>
          </cell>
          <cell r="L143" t="str">
            <v>ISHMAEL</v>
          </cell>
          <cell r="M143">
            <v>3.7303240736946464E-2</v>
          </cell>
          <cell r="P143">
            <v>53.716666661202908</v>
          </cell>
          <cell r="R143" t="str">
            <v>61st 2N premature downgrade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3" t="str">
            <v>Y</v>
          </cell>
          <cell r="X143">
            <v>1</v>
          </cell>
          <cell r="Y143">
            <v>4.4699999999999997E-2</v>
          </cell>
          <cell r="Z143">
            <v>15.565</v>
          </cell>
          <cell r="AA143">
            <v>15.520299999999999</v>
          </cell>
          <cell r="AB143">
            <v>4677</v>
          </cell>
          <cell r="AC143" t="str">
            <v>PERMANENT SPEED RESTRICTION</v>
          </cell>
          <cell r="AD143" t="str">
            <v>0229-08</v>
          </cell>
          <cell r="AE143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44">
          <cell r="A144" t="str">
            <v>230-08</v>
          </cell>
          <cell r="B144">
            <v>4030</v>
          </cell>
          <cell r="C144" t="str">
            <v>DE.1.0.7.0</v>
          </cell>
          <cell r="D144" t="str">
            <v>204:232989</v>
          </cell>
          <cell r="E144">
            <v>42590.918425925927</v>
          </cell>
          <cell r="F144">
            <v>42590.919247685182</v>
          </cell>
          <cell r="G144">
            <v>1</v>
          </cell>
          <cell r="H144" t="str">
            <v>204:161</v>
          </cell>
          <cell r="I144">
            <v>42590.947881944441</v>
          </cell>
          <cell r="J144">
            <v>0</v>
          </cell>
          <cell r="K144" t="str">
            <v>4029/4030</v>
          </cell>
          <cell r="L144" t="str">
            <v>ISHMAEL</v>
          </cell>
          <cell r="M144">
            <v>2.8634259258979E-2</v>
          </cell>
          <cell r="N144">
            <v>41.23333333292976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https://search-rtdc-monitor-bjffxe2xuh6vdkpspy63sjmuny.us-east-1.es.amazonaws.com/_plugin/kibana/#/discover/Steve-Slow-Train-Analysis-(2080s-and-2083s)?_g=(refreshInterval:(display:Off,section:0,value:0),time:(from:'2016-08-08 21:02:32-0600',mode:absolute,to:'2016-08-08 23:44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4" t="str">
            <v>N</v>
          </cell>
          <cell r="X144">
            <v>1</v>
          </cell>
          <cell r="Y144">
            <v>23.2989</v>
          </cell>
          <cell r="Z144">
            <v>1.61E-2</v>
          </cell>
          <cell r="AA144">
            <v>23.282799999999998</v>
          </cell>
          <cell r="AB144" t="e">
            <v>#N/A</v>
          </cell>
          <cell r="AC144" t="e">
            <v>#N/A</v>
          </cell>
          <cell r="AD144" t="str">
            <v>0230-08</v>
          </cell>
          <cell r="AE144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45">
          <cell r="A145" t="str">
            <v>231-08</v>
          </cell>
          <cell r="B145">
            <v>4007</v>
          </cell>
          <cell r="C145" t="str">
            <v>DE.1.0.7.0</v>
          </cell>
          <cell r="D145" t="str">
            <v>204:469</v>
          </cell>
          <cell r="E145">
            <v>42590.879710648151</v>
          </cell>
          <cell r="F145">
            <v>42590.880648148152</v>
          </cell>
          <cell r="G145">
            <v>1</v>
          </cell>
          <cell r="H145" t="str">
            <v>204:233293</v>
          </cell>
          <cell r="I145">
            <v>42590.921111111114</v>
          </cell>
          <cell r="J145">
            <v>0</v>
          </cell>
          <cell r="K145" t="str">
            <v>4007/4008</v>
          </cell>
          <cell r="L145" t="str">
            <v>NEWELL</v>
          </cell>
          <cell r="M145">
            <v>4.0462962962919846E-2</v>
          </cell>
          <cell r="N145">
            <v>58.266666666604578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https://search-rtdc-monitor-bjffxe2xuh6vdkpspy63sjmuny.us-east-1.es.amazonaws.com/_plugin/kibana/#/discover/Steve-Slow-Train-Analysis-(2080s-and-2083s)?_g=(refreshInterval:(display:Off,section:0,value:0),time:(from:'2016-08-08 20:06:47-0600',mode:absolute,to:'2016-08-08 23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23.3293</v>
          </cell>
          <cell r="AA145">
            <v>23.282399999999999</v>
          </cell>
          <cell r="AB145" t="e">
            <v>#N/A</v>
          </cell>
          <cell r="AC145" t="e">
            <v>#N/A</v>
          </cell>
          <cell r="AD145" t="str">
            <v>0231-08</v>
          </cell>
          <cell r="AE145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46">
          <cell r="A146" t="str">
            <v>232-08</v>
          </cell>
          <cell r="B146">
            <v>4008</v>
          </cell>
          <cell r="C146" t="str">
            <v>DE.1.0.7.0</v>
          </cell>
          <cell r="D146" t="str">
            <v>204:232982</v>
          </cell>
          <cell r="E146">
            <v>42590.930300925924</v>
          </cell>
          <cell r="F146">
            <v>42590.931585648148</v>
          </cell>
          <cell r="G146">
            <v>1</v>
          </cell>
          <cell r="H146" t="str">
            <v>204:161</v>
          </cell>
          <cell r="I146">
            <v>42590.964884259258</v>
          </cell>
          <cell r="J146">
            <v>0</v>
          </cell>
          <cell r="K146" t="str">
            <v>4007/4008</v>
          </cell>
          <cell r="L146" t="str">
            <v>NEWELL</v>
          </cell>
          <cell r="M146">
            <v>3.329861110978527E-2</v>
          </cell>
          <cell r="N146">
            <v>47.949999998090789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https://search-rtdc-monitor-bjffxe2xuh6vdkpspy63sjmuny.us-east-1.es.amazonaws.com/_plugin/kibana/#/discover/Steve-Slow-Train-Analysis-(2080s-and-2083s)?_g=(refreshInterval:(display:Off,section:0,value:0),time:(from:'2016-08-08 21:19:38-0600',mode:absolute,to:'2016-08-09 00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46" t="str">
            <v>N</v>
          </cell>
          <cell r="X146">
            <v>1</v>
          </cell>
          <cell r="Y146">
            <v>23.298200000000001</v>
          </cell>
          <cell r="Z146">
            <v>1.61E-2</v>
          </cell>
          <cell r="AA146">
            <v>23.2821</v>
          </cell>
          <cell r="AB146" t="e">
            <v>#N/A</v>
          </cell>
          <cell r="AC146" t="e">
            <v>#N/A</v>
          </cell>
          <cell r="AD146" t="str">
            <v>0232-08</v>
          </cell>
          <cell r="AE146" t="str">
    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    </cell>
        </row>
        <row r="147">
          <cell r="A147" t="str">
            <v>233-08</v>
          </cell>
          <cell r="B147">
            <v>4020</v>
          </cell>
          <cell r="C147" t="str">
            <v>DE.1.0.7.0</v>
          </cell>
          <cell r="D147" t="str">
            <v>204:466</v>
          </cell>
          <cell r="E147">
            <v>42590.913194444445</v>
          </cell>
          <cell r="F147">
            <v>42590.914398148147</v>
          </cell>
          <cell r="G147">
            <v>1</v>
          </cell>
          <cell r="H147" t="str">
            <v>204:233284</v>
          </cell>
          <cell r="I147">
            <v>42590.945393518516</v>
          </cell>
          <cell r="J147">
            <v>0</v>
          </cell>
          <cell r="K147" t="str">
            <v>4019/4020</v>
          </cell>
          <cell r="L147" t="str">
            <v>CHANDLER</v>
          </cell>
          <cell r="M147">
            <v>3.0995370369055308E-2</v>
          </cell>
          <cell r="N147">
            <v>44.633333331439644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https://search-rtdc-monitor-bjffxe2xuh6vdkpspy63sjmuny.us-east-1.es.amazonaws.com/_plugin/kibana/#/discover/Steve-Slow-Train-Analysis-(2080s-and-2083s)?_g=(refreshInterval:(display:Off,section:0,value:0),time:(from:'2016-08-08 20:55:00-0600',mode:absolute,to:'2016-08-08 23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23.328399999999998</v>
          </cell>
          <cell r="AA147">
            <v>23.281799999999997</v>
          </cell>
          <cell r="AB147" t="e">
            <v>#N/A</v>
          </cell>
          <cell r="AC147" t="e">
            <v>#N/A</v>
          </cell>
          <cell r="AD147" t="str">
            <v>0233-08</v>
          </cell>
          <cell r="AE147" t="str">
    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    </cell>
        </row>
        <row r="148">
          <cell r="A148" t="str">
            <v>234-08</v>
          </cell>
          <cell r="B148">
            <v>4019</v>
          </cell>
          <cell r="C148" t="str">
            <v>DE.1.0.7.0</v>
          </cell>
          <cell r="D148" t="str">
            <v>204:232971</v>
          </cell>
          <cell r="E148">
            <v>42590.952511574076</v>
          </cell>
          <cell r="F148">
            <v>42590.953263888892</v>
          </cell>
          <cell r="G148">
            <v>1</v>
          </cell>
          <cell r="H148" t="str">
            <v>204:221979</v>
          </cell>
          <cell r="I148">
            <v>42590.961527777778</v>
          </cell>
          <cell r="J148">
            <v>0</v>
          </cell>
          <cell r="K148" t="str">
            <v>4019/4020</v>
          </cell>
          <cell r="L148" t="str">
            <v>CHANDLER</v>
          </cell>
          <cell r="M148">
            <v>8.2638888852670789E-3</v>
          </cell>
          <cell r="P148">
            <v>11.899999994784594</v>
          </cell>
          <cell r="R148" t="str">
            <v>CP Pena went offline</v>
          </cell>
          <cell r="S148">
            <v>0</v>
          </cell>
          <cell r="T148" t="str">
            <v>Southbound</v>
          </cell>
          <cell r="U148">
            <v>0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https://search-rtdc-monitor-bjffxe2xuh6vdkpspy63sjmuny.us-east-1.es.amazonaws.com/_plugin/kibana/#/discover/Steve-Slow-Train-Analysis-(2080s-and-2083s)?_g=(refreshInterval:(display:Off,section:0,value:0),time:(from:'2016-08-08 21:51:37-0600',mode:absolute,to:'2016-08-09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48" t="str">
            <v>Y</v>
          </cell>
          <cell r="X148">
            <v>1</v>
          </cell>
          <cell r="Y148">
            <v>23.2971</v>
          </cell>
          <cell r="Z148">
            <v>22.197900000000001</v>
          </cell>
          <cell r="AA148">
            <v>1.0991999999999997</v>
          </cell>
          <cell r="AB148" t="e">
            <v>#N/A</v>
          </cell>
          <cell r="AC148" t="e">
            <v>#N/A</v>
          </cell>
          <cell r="AD148" t="str">
            <v>0234-08</v>
          </cell>
          <cell r="AE148" t="str">
    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    </cell>
        </row>
        <row r="149">
          <cell r="A149" t="str">
            <v>235-08</v>
          </cell>
          <cell r="B149">
            <v>4027</v>
          </cell>
          <cell r="C149" t="str">
            <v>DE.1.0.7.0</v>
          </cell>
          <cell r="D149" t="str">
            <v>204:458</v>
          </cell>
          <cell r="E149">
            <v>42590.935254629629</v>
          </cell>
          <cell r="F149">
            <v>42590.936377314814</v>
          </cell>
          <cell r="G149">
            <v>1</v>
          </cell>
          <cell r="H149" t="str">
            <v>204:154560</v>
          </cell>
          <cell r="I149">
            <v>42590.957800925928</v>
          </cell>
          <cell r="J149">
            <v>1</v>
          </cell>
          <cell r="K149" t="str">
            <v>4027/4028</v>
          </cell>
          <cell r="L149" t="str">
            <v>STORY</v>
          </cell>
          <cell r="M149">
            <v>2.142361111327773E-2</v>
          </cell>
          <cell r="P149">
            <v>30.850000003119931</v>
          </cell>
          <cell r="R149" t="str">
            <v>61st 2N premature downgrade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9" t="str">
            <v>Y</v>
          </cell>
          <cell r="X149">
            <v>1</v>
          </cell>
          <cell r="Y149">
            <v>4.58E-2</v>
          </cell>
          <cell r="Z149">
            <v>15.456</v>
          </cell>
          <cell r="AA149">
            <v>15.4102</v>
          </cell>
          <cell r="AB149" t="e">
            <v>#N/A</v>
          </cell>
          <cell r="AC149" t="e">
            <v>#N/A</v>
          </cell>
          <cell r="AD149" t="str">
            <v>0235-08</v>
          </cell>
          <cell r="AE149" t="str">
    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    </cell>
        </row>
        <row r="150">
          <cell r="A150" t="str">
            <v>236-08</v>
          </cell>
          <cell r="B150">
            <v>4028</v>
          </cell>
          <cell r="C150" t="str">
            <v>DE.1.0.7.0</v>
          </cell>
          <cell r="D150" t="str">
            <v>204:232948</v>
          </cell>
          <cell r="E150">
            <v>42590.978460648148</v>
          </cell>
          <cell r="F150">
            <v>42590.979363425926</v>
          </cell>
          <cell r="G150">
            <v>1</v>
          </cell>
          <cell r="H150" t="str">
            <v>204:141</v>
          </cell>
          <cell r="I150">
            <v>42591.009652777779</v>
          </cell>
          <cell r="J150">
            <v>1</v>
          </cell>
          <cell r="K150" t="str">
            <v>4027/4028</v>
          </cell>
          <cell r="L150" t="str">
            <v>STORY</v>
          </cell>
          <cell r="M150">
            <v>3.0289351852843538E-2</v>
          </cell>
          <cell r="N150">
            <v>43.616666668094695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0" t="str">
            <v>N</v>
          </cell>
          <cell r="X150">
            <v>1</v>
          </cell>
          <cell r="Y150">
            <v>23.294799999999999</v>
          </cell>
          <cell r="Z150">
            <v>1.41E-2</v>
          </cell>
          <cell r="AA150">
            <v>23.2807</v>
          </cell>
          <cell r="AB150" t="e">
            <v>#N/A</v>
          </cell>
          <cell r="AC150" t="e">
            <v>#N/A</v>
          </cell>
          <cell r="AD150" t="str">
            <v>0236-08</v>
          </cell>
          <cell r="AE150" t="str">
    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    </cell>
        </row>
        <row r="151">
          <cell r="A151" t="str">
            <v>237-08</v>
          </cell>
          <cell r="B151">
            <v>4029</v>
          </cell>
          <cell r="C151" t="str">
            <v>DE.1.0.7.0</v>
          </cell>
          <cell r="D151" t="str">
            <v>204:460</v>
          </cell>
          <cell r="E151">
            <v>42590.951226851852</v>
          </cell>
          <cell r="F151">
            <v>42590.952210648145</v>
          </cell>
          <cell r="G151">
            <v>1</v>
          </cell>
          <cell r="H151" t="str">
            <v>204:233270</v>
          </cell>
          <cell r="I151">
            <v>42590.985995370371</v>
          </cell>
          <cell r="J151">
            <v>0</v>
          </cell>
          <cell r="K151" t="str">
            <v>4029/4030</v>
          </cell>
          <cell r="L151" t="str">
            <v>ISHMAEL</v>
          </cell>
          <cell r="M151">
            <v>3.3784722225391306E-2</v>
          </cell>
          <cell r="N151">
            <v>48.650000004563481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https://search-rtdc-monitor-bjffxe2xuh6vdkpspy63sjmuny.us-east-1.es.amazonaws.com/_plugin/kibana/#/discover/Steve-Slow-Train-Analysis-(2080s-and-2083s)?_g=(refreshInterval:(display:Off,section:0,value:0),time:(from:'2016-08-08 21:49:46-0600',mode:absolute,to:'2016-08-09 00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1" t="str">
            <v>N</v>
          </cell>
          <cell r="X151">
            <v>1</v>
          </cell>
          <cell r="Y151">
            <v>4.5999999999999999E-2</v>
          </cell>
          <cell r="Z151">
            <v>23.327000000000002</v>
          </cell>
          <cell r="AA151">
            <v>23.281000000000002</v>
          </cell>
          <cell r="AB151" t="e">
            <v>#N/A</v>
          </cell>
          <cell r="AC151" t="e">
            <v>#N/A</v>
          </cell>
          <cell r="AD151" t="str">
            <v>0237-08</v>
          </cell>
          <cell r="AE151" t="str">
    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    </cell>
        </row>
        <row r="152">
          <cell r="A152" t="str">
            <v>238-08</v>
          </cell>
          <cell r="B152">
            <v>4030</v>
          </cell>
          <cell r="C152" t="str">
            <v>DE.1.0.7.0</v>
          </cell>
          <cell r="D152" t="str">
            <v>204:232977</v>
          </cell>
          <cell r="E152">
            <v>42590.990324074075</v>
          </cell>
          <cell r="F152">
            <v>42590.991527777776</v>
          </cell>
          <cell r="G152">
            <v>1</v>
          </cell>
          <cell r="H152" t="str">
            <v>204:147</v>
          </cell>
          <cell r="I152">
            <v>42591.025995370372</v>
          </cell>
          <cell r="J152">
            <v>0</v>
          </cell>
          <cell r="K152" t="str">
            <v>4029/4030</v>
          </cell>
          <cell r="L152" t="str">
            <v>ISHMAEL</v>
          </cell>
          <cell r="M152">
            <v>3.4467592595319729E-2</v>
          </cell>
          <cell r="N152">
            <v>49.63333333726041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https://search-rtdc-monitor-bjffxe2xuh6vdkpspy63sjmuny.us-east-1.es.amazonaws.com/_plugin/kibana/#/discover/Steve-Slow-Train-Analysis-(2080s-and-2083s)?_g=(refreshInterval:(display:Off,section:0,value:0),time:(from:'2016-08-08 22:46:04-0600',mode:absolute,to:'2016-08-09 01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2" t="str">
            <v>N</v>
          </cell>
          <cell r="X152">
            <v>1</v>
          </cell>
          <cell r="Y152">
            <v>23.297699999999999</v>
          </cell>
          <cell r="Z152">
            <v>1.47E-2</v>
          </cell>
          <cell r="AA152">
            <v>23.282999999999998</v>
          </cell>
          <cell r="AB152" t="e">
            <v>#N/A</v>
          </cell>
          <cell r="AC152" t="e">
            <v>#N/A</v>
          </cell>
          <cell r="AD152" t="str">
            <v>0238-08</v>
          </cell>
          <cell r="AE152" t="str">
    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    </cell>
        </row>
        <row r="153">
          <cell r="A153" t="str">
            <v>239-08</v>
          </cell>
          <cell r="B153">
            <v>4007</v>
          </cell>
          <cell r="C153" t="str">
            <v>DE.1.0.7.0</v>
          </cell>
          <cell r="D153" t="str">
            <v>204:457</v>
          </cell>
          <cell r="E153">
            <v>42590.974733796298</v>
          </cell>
          <cell r="F153">
            <v>42590.975706018522</v>
          </cell>
          <cell r="G153">
            <v>1</v>
          </cell>
          <cell r="H153" t="str">
            <v>204:233289</v>
          </cell>
          <cell r="I153">
            <v>42591.00571759259</v>
          </cell>
          <cell r="J153">
            <v>0</v>
          </cell>
          <cell r="K153" t="str">
            <v>4007/4008</v>
          </cell>
          <cell r="L153" t="str">
            <v>NEWELL</v>
          </cell>
          <cell r="M153">
            <v>3.0011574068339542E-2</v>
          </cell>
          <cell r="N153">
            <v>43.21666665840894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https://search-rtdc-monitor-bjffxe2xuh6vdkpspy63sjmuny.us-east-1.es.amazonaws.com/_plugin/kibana/#/discover/Steve-Slow-Train-Analysis-(2080s-and-2083s)?_g=(refreshInterval:(display:Off,section:0,value:0),time:(from:'2016-08-08 22:23:37-0600',mode:absolute,to:'2016-08-09 01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53" t="str">
            <v>N</v>
          </cell>
          <cell r="X153">
            <v>1</v>
          </cell>
          <cell r="Y153">
            <v>4.5699999999999998E-2</v>
          </cell>
          <cell r="Z153">
            <v>23.328900000000001</v>
          </cell>
          <cell r="AA153">
            <v>23.283200000000001</v>
          </cell>
          <cell r="AB153" t="e">
            <v>#N/A</v>
          </cell>
          <cell r="AC153" t="e">
            <v>#N/A</v>
          </cell>
          <cell r="AD153" t="str">
            <v>0239-08</v>
          </cell>
          <cell r="AE153" t="str">
    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    </cell>
        </row>
        <row r="154">
          <cell r="A154" t="str">
            <v>240-08</v>
          </cell>
          <cell r="B154">
            <v>4008</v>
          </cell>
          <cell r="C154" t="str">
            <v>DE.1.0.7.0</v>
          </cell>
          <cell r="D154" t="str">
            <v>204:232975</v>
          </cell>
          <cell r="E154">
            <v>42591.015347222223</v>
          </cell>
          <cell r="F154">
            <v>42591.016076388885</v>
          </cell>
          <cell r="G154">
            <v>1</v>
          </cell>
          <cell r="H154" t="str">
            <v>204:150</v>
          </cell>
          <cell r="I154">
            <v>42591.045671296299</v>
          </cell>
          <cell r="J154">
            <v>0</v>
          </cell>
          <cell r="K154" t="str">
            <v>4007/4008</v>
          </cell>
          <cell r="L154" t="str">
            <v>NEWELL</v>
          </cell>
          <cell r="M154">
            <v>2.959490741341142E-2</v>
          </cell>
          <cell r="N154">
            <v>42.616666675312445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https://search-rtdc-monitor-bjffxe2xuh6vdkpspy63sjmuny.us-east-1.es.amazonaws.com/_plugin/kibana/#/discover/Steve-Slow-Train-Analysis-(2080s-and-2083s)?_g=(refreshInterval:(display:Off,section:0,value:0),time:(from:'2016-08-08 23:22:06-0600',mode:absolute,to:'2016-08-09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54" t="str">
            <v>N</v>
          </cell>
          <cell r="X154">
            <v>1</v>
          </cell>
          <cell r="Y154">
            <v>23.297499999999999</v>
          </cell>
          <cell r="Z154">
            <v>1.4999999999999999E-2</v>
          </cell>
          <cell r="AA154">
            <v>23.282499999999999</v>
          </cell>
          <cell r="AB154" t="e">
            <v>#N/A</v>
          </cell>
          <cell r="AC154" t="e">
            <v>#N/A</v>
          </cell>
          <cell r="AD154" t="str">
            <v>0240-08</v>
          </cell>
          <cell r="AE154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55">
          <cell r="A155" t="str">
            <v>241-08</v>
          </cell>
          <cell r="B155">
            <v>4020</v>
          </cell>
          <cell r="C155" t="str">
            <v>DE.1.0.7.0</v>
          </cell>
          <cell r="D155" t="str">
            <v>204:475</v>
          </cell>
          <cell r="E155">
            <v>42591.000648148147</v>
          </cell>
          <cell r="F155">
            <v>42591.00141203704</v>
          </cell>
          <cell r="G155">
            <v>1</v>
          </cell>
          <cell r="H155" t="str">
            <v>204:233274</v>
          </cell>
          <cell r="I155">
            <v>42591.029004629629</v>
          </cell>
          <cell r="J155">
            <v>0</v>
          </cell>
          <cell r="K155" t="str">
            <v>4019/4020</v>
          </cell>
          <cell r="L155" t="str">
            <v>CHANDLER</v>
          </cell>
          <cell r="M155">
            <v>2.7592592588916887E-2</v>
          </cell>
          <cell r="N155">
            <v>39.733333328040317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https://search-rtdc-monitor-bjffxe2xuh6vdkpspy63sjmuny.us-east-1.es.amazonaws.com/_plugin/kibana/#/discover/Steve-Slow-Train-Analysis-(2080s-and-2083s)?_g=(refreshInterval:(display:Off,section:0,value:0),time:(from:'2016-08-08 23:00:56-0600',mode:absolute,to:'2016-08-09 01:41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55" t="str">
            <v>N</v>
          </cell>
          <cell r="X155">
            <v>1</v>
          </cell>
          <cell r="Y155">
            <v>4.7500000000000001E-2</v>
          </cell>
          <cell r="Z155">
            <v>23.327400000000001</v>
          </cell>
          <cell r="AA155">
            <v>23.279900000000001</v>
          </cell>
          <cell r="AB155" t="e">
            <v>#N/A</v>
          </cell>
          <cell r="AC155" t="e">
            <v>#N/A</v>
          </cell>
          <cell r="AD155" t="str">
            <v>0241-08</v>
          </cell>
          <cell r="AE155" t="str">
    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    </cell>
        </row>
        <row r="156">
          <cell r="A156" t="str">
            <v>242-08</v>
          </cell>
          <cell r="B156">
            <v>4019</v>
          </cell>
          <cell r="C156" t="str">
            <v>DE.1.0.7.0</v>
          </cell>
          <cell r="D156" t="str">
            <v>204:232959</v>
          </cell>
          <cell r="E156">
            <v>42591.037893518522</v>
          </cell>
          <cell r="F156">
            <v>42591.038784722223</v>
          </cell>
          <cell r="G156">
            <v>1</v>
          </cell>
          <cell r="H156" t="str">
            <v>204:167</v>
          </cell>
          <cell r="I156">
            <v>42591.066840277781</v>
          </cell>
          <cell r="J156">
            <v>0</v>
          </cell>
          <cell r="K156" t="str">
            <v>4019/4020</v>
          </cell>
          <cell r="L156" t="str">
            <v>CHANDLER</v>
          </cell>
          <cell r="M156">
            <v>2.8055555558239575E-2</v>
          </cell>
          <cell r="N156">
            <v>40.400000003864989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https://search-rtdc-monitor-bjffxe2xuh6vdkpspy63sjmuny.us-east-1.es.amazonaws.com/_plugin/kibana/#/discover/Steve-Slow-Train-Analysis-(2080s-and-2083s)?_g=(refreshInterval:(display:Off,section:0,value:0),time:(from:'2016-08-08 23:54:34-0600',mode:absolute,to:'2016-08-09 02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156" t="str">
            <v>N</v>
          </cell>
          <cell r="X156">
            <v>1</v>
          </cell>
          <cell r="Y156">
            <v>23.2959</v>
          </cell>
          <cell r="Z156">
            <v>1.67E-2</v>
          </cell>
          <cell r="AA156">
            <v>23.279199999999999</v>
          </cell>
          <cell r="AB156" t="e">
            <v>#N/A</v>
          </cell>
          <cell r="AC156" t="e">
            <v>#N/A</v>
          </cell>
          <cell r="AD156" t="str">
            <v>0242-08</v>
          </cell>
          <cell r="AE156" t="str">
            <v>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 &amp; 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</v>
          </cell>
        </row>
        <row r="157">
          <cell r="A157" t="str">
            <v>243-08</v>
          </cell>
          <cell r="B157">
            <v>4027</v>
          </cell>
          <cell r="C157" t="str">
            <v>DE.1.0.7.0</v>
          </cell>
          <cell r="D157" t="str">
            <v>204:433</v>
          </cell>
          <cell r="E157">
            <v>42591.014201388891</v>
          </cell>
          <cell r="F157">
            <v>42591.01494212963</v>
          </cell>
          <cell r="G157">
            <v>1</v>
          </cell>
          <cell r="H157" t="str">
            <v>204:233274</v>
          </cell>
          <cell r="I157">
            <v>42591.046631944446</v>
          </cell>
          <cell r="J157">
            <v>0</v>
          </cell>
          <cell r="K157" t="str">
            <v>4027/4028</v>
          </cell>
          <cell r="L157" t="str">
            <v>STORY</v>
          </cell>
          <cell r="M157">
            <v>3.1689814815763384E-2</v>
          </cell>
          <cell r="N157">
            <v>45.633333334699273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https://search-rtdc-monitor-bjffxe2xuh6vdkpspy63sjmuny.us-east-1.es.amazonaws.com/_plugin/kibana/#/discover/Steve-Slow-Train-Analysis-(2080s-and-2083s)?_g=(refreshInterval:(display:Off,section:0,value:0),time:(from:'2016-08-08 23:20:27-0600',mode:absolute,to:'2016-08-09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7" t="str">
            <v>N</v>
          </cell>
          <cell r="X157">
            <v>1</v>
          </cell>
          <cell r="Y157">
            <v>4.3299999999999998E-2</v>
          </cell>
          <cell r="Z157">
            <v>23.327400000000001</v>
          </cell>
          <cell r="AA157">
            <v>23.284100000000002</v>
          </cell>
          <cell r="AB157" t="e">
            <v>#N/A</v>
          </cell>
          <cell r="AC157" t="e">
            <v>#N/A</v>
          </cell>
          <cell r="AD157" t="str">
            <v>0243-08</v>
          </cell>
          <cell r="AE157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158">
          <cell r="A158" t="str">
            <v>244-08</v>
          </cell>
          <cell r="B158">
            <v>4028</v>
          </cell>
          <cell r="C158" t="str">
            <v>DE.1.0.7.0</v>
          </cell>
          <cell r="D158" t="str">
            <v>204:232961</v>
          </cell>
          <cell r="E158">
            <v>42591.055706018517</v>
          </cell>
          <cell r="F158">
            <v>42591.057071759256</v>
          </cell>
          <cell r="G158">
            <v>1</v>
          </cell>
          <cell r="H158" t="str">
            <v>204:220</v>
          </cell>
          <cell r="I158">
            <v>42591.087199074071</v>
          </cell>
          <cell r="J158">
            <v>0</v>
          </cell>
          <cell r="K158" t="str">
            <v>4027/4028</v>
          </cell>
          <cell r="L158" t="str">
            <v>STORY</v>
          </cell>
          <cell r="M158">
            <v>3.0127314814308193E-2</v>
          </cell>
          <cell r="N158">
            <v>43.383333332603797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https://search-rtdc-monitor-bjffxe2xuh6vdkpspy63sjmuny.us-east-1.es.amazonaws.com/_plugin/kibana/#/discover/Steve-Slow-Train-Analysis-(2080s-and-2083s)?_g=(refreshInterval:(display:Off,section:0,value:0),time:(from:'2016-08-09 00:20:13-0600',mode:absolute,to:'2016-08-09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8" t="str">
            <v>N</v>
          </cell>
          <cell r="X158">
            <v>1</v>
          </cell>
          <cell r="Y158">
            <v>23.296099999999999</v>
          </cell>
          <cell r="Z158">
            <v>2.1999999999999999E-2</v>
          </cell>
          <cell r="AA158">
            <v>23.274100000000001</v>
          </cell>
          <cell r="AB158" t="e">
            <v>#N/A</v>
          </cell>
          <cell r="AC158" t="e">
            <v>#N/A</v>
          </cell>
          <cell r="AD158" t="str">
            <v>0244-08</v>
          </cell>
          <cell r="AE158" t="str">
            <v>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 &amp; aws s3 cp s3://rtdc.mdm.uploadarchive/RTDC4028/2016-08-10/ "%USERPROFILE%\AppData\Local\Temp\OnboardLogs"\RTDC4028\2016-08-10 --recursive &amp; "%USERPROFILE%\Documents\GitHub\mrs-test-scripts\Headless Mode &amp; Sideloading\WalkAndUnGZ.bat" "%USERPROFILE%\AppData\Local\Temp\OnboardLogs"\RTDC4028\2016-08-10</v>
          </cell>
        </row>
        <row r="159">
          <cell r="A159" t="str">
            <v>800-08</v>
          </cell>
          <cell r="B159">
            <v>4015</v>
          </cell>
          <cell r="C159" t="str">
            <v>DE.1.0.7.0</v>
          </cell>
          <cell r="D159" t="str">
            <v>300:58609</v>
          </cell>
          <cell r="E159">
            <v>42590.207708333335</v>
          </cell>
          <cell r="F159">
            <v>42590.209282407406</v>
          </cell>
          <cell r="G159">
            <v>2</v>
          </cell>
          <cell r="H159" t="str">
            <v>204:629</v>
          </cell>
          <cell r="I159">
            <v>42590.228275462963</v>
          </cell>
          <cell r="J159">
            <v>0</v>
          </cell>
          <cell r="K159" t="str">
            <v>4015/4016</v>
          </cell>
          <cell r="L159" t="str">
            <v>DAVIS</v>
          </cell>
          <cell r="M159">
            <v>1.8993055557075422E-2</v>
          </cell>
          <cell r="N159">
            <v>27.350000002188608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https://search-rtdc-monitor-bjffxe2xuh6vdkpspy63sjmuny.us-east-1.es.amazonaws.com/_plugin/kibana/#/discover/Steve-Slow-Train-Analysis-(2080s-and-2083s)?_g=(refreshInterval:(display:Off,section:0,value:0),time:(from:'2016-08-08 03:59:06-0600',mode:absolute,to:'2016-08-08 06:28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59" t="str">
            <v>N</v>
          </cell>
          <cell r="X159">
            <v>556</v>
          </cell>
          <cell r="Y159">
            <v>5.8609</v>
          </cell>
          <cell r="Z159">
            <v>6.2899999999999998E-2</v>
          </cell>
          <cell r="AA159">
            <v>5.798</v>
          </cell>
          <cell r="AB159" t="e">
            <v>#N/A</v>
          </cell>
          <cell r="AC159" t="e">
            <v>#N/A</v>
          </cell>
          <cell r="AD159" t="str">
            <v>0800-08</v>
          </cell>
          <cell r="AE159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0">
          <cell r="A160" t="str">
            <v>801-08</v>
          </cell>
          <cell r="B160">
            <v>4016</v>
          </cell>
          <cell r="C160" t="str">
            <v>DE.1.0.7.0</v>
          </cell>
          <cell r="D160" t="str">
            <v>204:936</v>
          </cell>
          <cell r="E160">
            <v>42590.238842592589</v>
          </cell>
          <cell r="F160">
            <v>42590.23982638889</v>
          </cell>
          <cell r="G160">
            <v>1</v>
          </cell>
          <cell r="H160" t="str">
            <v>300:58924</v>
          </cell>
          <cell r="I160">
            <v>42590.254537037035</v>
          </cell>
          <cell r="J160">
            <v>0</v>
          </cell>
          <cell r="K160" t="str">
            <v>4015/4016</v>
          </cell>
          <cell r="L160" t="str">
            <v>DAVIS</v>
          </cell>
          <cell r="M160">
            <v>1.4710648145410232E-2</v>
          </cell>
          <cell r="N160">
            <v>21.183333329390734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https://search-rtdc-monitor-bjffxe2xuh6vdkpspy63sjmuny.us-east-1.es.amazonaws.com/_plugin/kibana/#/discover/Steve-Slow-Train-Analysis-(2080s-and-2083s)?_g=(refreshInterval:(display:Off,section:0,value:0),time:(from:'2016-08-08 04:43:56-0600',mode:absolute,to:'2016-08-08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0" t="str">
            <v>N</v>
          </cell>
          <cell r="X160">
            <v>1</v>
          </cell>
          <cell r="Y160">
            <v>9.3600000000000003E-2</v>
          </cell>
          <cell r="Z160">
            <v>5.8924000000000003</v>
          </cell>
          <cell r="AA160">
            <v>5.7988</v>
          </cell>
          <cell r="AB160" t="e">
            <v>#N/A</v>
          </cell>
          <cell r="AC160" t="e">
            <v>#N/A</v>
          </cell>
          <cell r="AD160" t="str">
            <v>0801-08</v>
          </cell>
          <cell r="AE160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1">
          <cell r="A161" t="str">
            <v>802-08</v>
          </cell>
          <cell r="B161">
            <v>4015</v>
          </cell>
          <cell r="C161" t="str">
            <v>DE.1.0.7.0</v>
          </cell>
          <cell r="D161" t="str">
            <v>300:58611</v>
          </cell>
          <cell r="E161">
            <v>42590.255567129629</v>
          </cell>
          <cell r="F161">
            <v>42590.256377314814</v>
          </cell>
          <cell r="G161">
            <v>1</v>
          </cell>
          <cell r="H161" t="str">
            <v>204:643</v>
          </cell>
          <cell r="I161">
            <v>42590.268634259257</v>
          </cell>
          <cell r="J161">
            <v>0</v>
          </cell>
          <cell r="K161" t="str">
            <v>4015/4016</v>
          </cell>
          <cell r="L161" t="str">
            <v>DAVIS</v>
          </cell>
          <cell r="M161">
            <v>1.2256944442924578E-2</v>
          </cell>
          <cell r="N161">
            <v>17.649999997811392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https://search-rtdc-monitor-bjffxe2xuh6vdkpspy63sjmuny.us-east-1.es.amazonaws.com/_plugin/kibana/#/discover/Steve-Slow-Train-Analysis-(2080s-and-2083s)?_g=(refreshInterval:(display:Off,section:0,value:0),time:(from:'2016-08-08 05:08:01-0600',mode:absolute,to:'2016-08-08 07:26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1" t="str">
            <v>N</v>
          </cell>
          <cell r="X161">
            <v>1</v>
          </cell>
          <cell r="Y161">
            <v>5.8611000000000004</v>
          </cell>
          <cell r="Z161">
            <v>6.4299999999999996E-2</v>
          </cell>
          <cell r="AA161">
            <v>5.7968000000000002</v>
          </cell>
          <cell r="AB161" t="e">
            <v>#N/A</v>
          </cell>
          <cell r="AC161" t="e">
            <v>#N/A</v>
          </cell>
          <cell r="AD161" t="str">
            <v>0802-08</v>
          </cell>
          <cell r="AE161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2">
          <cell r="A162" t="str">
            <v>803-08</v>
          </cell>
          <cell r="B162">
            <v>4040</v>
          </cell>
          <cell r="C162" t="str">
            <v>DE.1.0.7.0</v>
          </cell>
          <cell r="D162" t="str">
            <v>204:964</v>
          </cell>
          <cell r="E162">
            <v>42590.259456018517</v>
          </cell>
          <cell r="F162">
            <v>42590.260243055556</v>
          </cell>
          <cell r="G162">
            <v>1</v>
          </cell>
          <cell r="H162" t="str">
            <v>300:58886</v>
          </cell>
          <cell r="I162">
            <v>42590.275266203702</v>
          </cell>
          <cell r="J162">
            <v>0</v>
          </cell>
          <cell r="K162" t="str">
            <v>4039/4040</v>
          </cell>
          <cell r="L162" t="str">
            <v>GRASTON</v>
          </cell>
          <cell r="M162">
            <v>1.5023148145701271E-2</v>
          </cell>
          <cell r="N162">
            <v>21.63333332980983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https://search-rtdc-monitor-bjffxe2xuh6vdkpspy63sjmuny.us-east-1.es.amazonaws.com/_plugin/kibana/#/discover/Steve-Slow-Train-Analysis-(2080s-and-2083s)?_g=(refreshInterval:(display:Off,section:0,value:0),time:(from:'2016-08-08 05:13:37-0600',mode:absolute,to:'2016-08-08 07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2" t="str">
            <v>N</v>
          </cell>
          <cell r="X162">
            <v>1</v>
          </cell>
          <cell r="Y162">
            <v>9.64E-2</v>
          </cell>
          <cell r="Z162">
            <v>5.8886000000000003</v>
          </cell>
          <cell r="AA162">
            <v>5.7922000000000002</v>
          </cell>
          <cell r="AB162" t="e">
            <v>#N/A</v>
          </cell>
          <cell r="AC162" t="e">
            <v>#N/A</v>
          </cell>
          <cell r="AD162" t="str">
            <v>0803-08</v>
          </cell>
          <cell r="AE162" t="str">
    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    </cell>
        </row>
        <row r="163">
          <cell r="A163" t="str">
            <v>804-08</v>
          </cell>
          <cell r="B163">
            <v>4039</v>
          </cell>
          <cell r="C163" t="str">
            <v>DE.1.0.7.0</v>
          </cell>
          <cell r="D163" t="str">
            <v>300:58572</v>
          </cell>
          <cell r="E163">
            <v>42590.276423611111</v>
          </cell>
          <cell r="F163">
            <v>42590.277418981481</v>
          </cell>
          <cell r="G163">
            <v>1</v>
          </cell>
          <cell r="H163" t="str">
            <v>204:680</v>
          </cell>
          <cell r="I163">
            <v>42590.288541666669</v>
          </cell>
          <cell r="J163">
            <v>0</v>
          </cell>
          <cell r="K163" t="str">
            <v>4039/4040</v>
          </cell>
          <cell r="L163" t="str">
            <v>GRASTON</v>
          </cell>
          <cell r="M163">
            <v>1.1122685187729076E-2</v>
          </cell>
          <cell r="N163">
            <v>16.016666670329869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https://search-rtdc-monitor-bjffxe2xuh6vdkpspy63sjmuny.us-east-1.es.amazonaws.com/_plugin/kibana/#/discover/Steve-Slow-Train-Analysis-(2080s-and-2083s)?_g=(refreshInterval:(display:Off,section:0,value:0),time:(from:'2016-08-08 05:38:03-0600',mode:absolute,to:'2016-08-08 07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3" t="str">
            <v>N</v>
          </cell>
          <cell r="X163">
            <v>1</v>
          </cell>
          <cell r="Y163">
            <v>5.8571999999999997</v>
          </cell>
          <cell r="Z163">
            <v>6.8000000000000005E-2</v>
          </cell>
          <cell r="AA163">
            <v>5.7892000000000001</v>
          </cell>
          <cell r="AB163" t="e">
            <v>#N/A</v>
          </cell>
          <cell r="AC163" t="e">
            <v>#N/A</v>
          </cell>
          <cell r="AD163" t="str">
            <v>0804-08</v>
          </cell>
          <cell r="AE163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164">
          <cell r="A164" t="str">
            <v>805-08</v>
          </cell>
          <cell r="B164">
            <v>4016</v>
          </cell>
          <cell r="C164" t="str">
            <v>DE.1.0.7.0</v>
          </cell>
          <cell r="D164" t="str">
            <v>204:930</v>
          </cell>
          <cell r="E164">
            <v>42590.281851851854</v>
          </cell>
          <cell r="F164">
            <v>42590.28261574074</v>
          </cell>
          <cell r="G164">
            <v>1</v>
          </cell>
          <cell r="H164" t="str">
            <v>300:58928</v>
          </cell>
          <cell r="I164">
            <v>42590.296168981484</v>
          </cell>
          <cell r="J164">
            <v>0</v>
          </cell>
          <cell r="K164" t="str">
            <v>4015/4016</v>
          </cell>
          <cell r="L164" t="str">
            <v>DAVIS</v>
          </cell>
          <cell r="M164">
            <v>1.3553240743931383E-2</v>
          </cell>
          <cell r="N164">
            <v>19.516666671261191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https://search-rtdc-monitor-bjffxe2xuh6vdkpspy63sjmuny.us-east-1.es.amazonaws.com/_plugin/kibana/#/discover/Steve-Slow-Train-Analysis-(2080s-and-2083s)?_g=(refreshInterval:(display:Off,section:0,value:0),time:(from:'2016-08-08 05:45:52-0600',mode:absolute,to:'2016-08-08 08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4" t="str">
            <v>N</v>
          </cell>
          <cell r="X164">
            <v>1</v>
          </cell>
          <cell r="Y164">
            <v>9.2999999999999999E-2</v>
          </cell>
          <cell r="Z164">
            <v>5.8928000000000003</v>
          </cell>
          <cell r="AA164">
            <v>5.7998000000000003</v>
          </cell>
          <cell r="AB164" t="e">
            <v>#N/A</v>
          </cell>
          <cell r="AC164" t="e">
            <v>#N/A</v>
          </cell>
          <cell r="AD164" t="str">
            <v>0805-08</v>
          </cell>
          <cell r="AE164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5">
          <cell r="A165" t="str">
            <v>806-08</v>
          </cell>
          <cell r="B165">
            <v>4015</v>
          </cell>
          <cell r="C165" t="str">
            <v>DE.1.0.7.0</v>
          </cell>
          <cell r="D165" t="str">
            <v>300:58615</v>
          </cell>
          <cell r="E165">
            <v>42590.297303240739</v>
          </cell>
          <cell r="F165">
            <v>42590.298055555555</v>
          </cell>
          <cell r="G165">
            <v>1</v>
          </cell>
          <cell r="H165" t="str">
            <v>204:645</v>
          </cell>
          <cell r="I165">
            <v>42590.310046296298</v>
          </cell>
          <cell r="J165">
            <v>0</v>
          </cell>
          <cell r="K165" t="str">
            <v>4015/4016</v>
          </cell>
          <cell r="L165" t="str">
            <v>DAVIS</v>
          </cell>
          <cell r="M165">
            <v>1.1990740742476191E-2</v>
          </cell>
          <cell r="N165">
            <v>17.266666669165716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https://search-rtdc-monitor-bjffxe2xuh6vdkpspy63sjmuny.us-east-1.es.amazonaws.com/_plugin/kibana/#/discover/Steve-Slow-Train-Analysis-(2080s-and-2083s)?_g=(refreshInterval:(display:Off,section:0,value:0),time:(from:'2016-08-08 06:08:07-0600',mode:absolute,to:'2016-08-08 08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5" t="str">
            <v>N</v>
          </cell>
          <cell r="X165">
            <v>1</v>
          </cell>
          <cell r="Y165">
            <v>5.8615000000000004</v>
          </cell>
          <cell r="Z165">
            <v>6.4500000000000002E-2</v>
          </cell>
          <cell r="AA165">
            <v>5.7970000000000006</v>
          </cell>
          <cell r="AB165" t="e">
            <v>#N/A</v>
          </cell>
          <cell r="AC165" t="e">
            <v>#N/A</v>
          </cell>
          <cell r="AD165" t="str">
            <v>0806-08</v>
          </cell>
          <cell r="AE16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66">
          <cell r="A166" t="str">
            <v>807-08</v>
          </cell>
          <cell r="B166">
            <v>4040</v>
          </cell>
          <cell r="C166" t="str">
            <v>DE.1.0.7.0</v>
          </cell>
          <cell r="D166" t="str">
            <v>204:958</v>
          </cell>
          <cell r="E166">
            <v>42590.303101851852</v>
          </cell>
          <cell r="F166">
            <v>42590.303796296299</v>
          </cell>
          <cell r="G166">
            <v>0</v>
          </cell>
          <cell r="H166" t="str">
            <v>300:58897</v>
          </cell>
          <cell r="I166">
            <v>42590.316122685188</v>
          </cell>
          <cell r="J166">
            <v>0</v>
          </cell>
          <cell r="K166" t="str">
            <v>4039/4040</v>
          </cell>
          <cell r="L166" t="str">
            <v>GRASTON</v>
          </cell>
          <cell r="M166">
            <v>1.2326388889050577E-2</v>
          </cell>
          <cell r="N166">
            <v>17.750000000232831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https://search-rtdc-monitor-bjffxe2xuh6vdkpspy63sjmuny.us-east-1.es.amazonaws.com/_plugin/kibana/#/discover/Steve-Slow-Train-Analysis-(2080s-and-2083s)?_g=(refreshInterval:(display:Off,section:0,value:0),time:(from:'2016-08-08 06:16:28-0600',mode:absolute,to:'2016-08-08 08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66" t="str">
            <v>N</v>
          </cell>
          <cell r="X166">
            <v>1</v>
          </cell>
          <cell r="Y166">
            <v>9.5799999999999996E-2</v>
          </cell>
          <cell r="Z166">
            <v>5.8897000000000004</v>
          </cell>
          <cell r="AA166">
            <v>5.7939000000000007</v>
          </cell>
          <cell r="AB166" t="e">
            <v>#N/A</v>
          </cell>
          <cell r="AC166" t="e">
            <v>#N/A</v>
          </cell>
          <cell r="AD166" t="str">
            <v>0807-08</v>
          </cell>
          <cell r="AE166" t="str">
    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    </cell>
        </row>
        <row r="167">
          <cell r="A167" t="str">
            <v>808-08</v>
          </cell>
          <cell r="B167">
            <v>4039</v>
          </cell>
          <cell r="C167" t="str">
            <v>DE.1.0.7.0</v>
          </cell>
          <cell r="D167" t="str">
            <v>300:58581</v>
          </cell>
          <cell r="E167">
            <v>42590.317106481481</v>
          </cell>
          <cell r="F167">
            <v>42590.318067129629</v>
          </cell>
          <cell r="G167">
            <v>1</v>
          </cell>
          <cell r="H167" t="str">
            <v>300:57322</v>
          </cell>
          <cell r="I167">
            <v>42590.323113425926</v>
          </cell>
          <cell r="J167">
            <v>0</v>
          </cell>
          <cell r="K167" t="str">
            <v>4039/4040</v>
          </cell>
          <cell r="L167" t="str">
            <v>GRASTON</v>
          </cell>
          <cell r="M167">
            <v>5.0462962972233072E-3</v>
          </cell>
          <cell r="P167">
            <v>7.2666666680015624</v>
          </cell>
          <cell r="R167" t="str">
            <v>Onboard in-route failure</v>
          </cell>
          <cell r="S167">
            <v>0</v>
          </cell>
          <cell r="T167" t="str">
            <v>Southbound</v>
          </cell>
          <cell r="U167">
            <v>0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https://search-rtdc-monitor-bjffxe2xuh6vdkpspy63sjmuny.us-east-1.es.amazonaws.com/_plugin/kibana/#/discover/Steve-Slow-Train-Analysis-(2080s-and-2083s)?_g=(refreshInterval:(display:Off,section:0,value:0),time:(from:'2016-08-08 06:36:38-0600',mode:absolute,to:'2016-08-08 08:45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67" t="str">
            <v>Y</v>
          </cell>
          <cell r="X167">
            <v>1</v>
          </cell>
          <cell r="Y167">
            <v>5.8581000000000003</v>
          </cell>
          <cell r="Z167">
            <v>5.7321999999999997</v>
          </cell>
          <cell r="AA167">
            <v>0.12590000000000057</v>
          </cell>
          <cell r="AB167" t="e">
            <v>#N/A</v>
          </cell>
          <cell r="AC167" t="e">
            <v>#N/A</v>
          </cell>
          <cell r="AD167" t="str">
            <v>0808-08</v>
          </cell>
          <cell r="AE167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168">
          <cell r="A168" t="str">
            <v>809-08</v>
          </cell>
          <cell r="B168">
            <v>4016</v>
          </cell>
          <cell r="C168" t="str">
            <v>DE.1.0.7.0</v>
          </cell>
          <cell r="D168" t="str">
            <v>204:946</v>
          </cell>
          <cell r="E168">
            <v>42590.324016203704</v>
          </cell>
          <cell r="F168">
            <v>42590.324687499997</v>
          </cell>
          <cell r="G168">
            <v>0</v>
          </cell>
          <cell r="H168" t="str">
            <v>300:58929</v>
          </cell>
          <cell r="I168">
            <v>42590.337777777779</v>
          </cell>
          <cell r="J168">
            <v>0</v>
          </cell>
          <cell r="K168" t="str">
            <v>4015/4016</v>
          </cell>
          <cell r="L168" t="str">
            <v>DAVIS</v>
          </cell>
          <cell r="M168">
            <v>1.3090277781884652E-2</v>
          </cell>
          <cell r="N168">
            <v>18.850000005913898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https://search-rtdc-monitor-bjffxe2xuh6vdkpspy63sjmuny.us-east-1.es.amazonaws.com/_plugin/kibana/#/discover/Steve-Slow-Train-Analysis-(2080s-and-2083s)?_g=(refreshInterval:(display:Off,section:0,value:0),time:(from:'2016-08-08 06:46:35-0600',mode:absolute,to:'2016-08-08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68" t="str">
            <v>N</v>
          </cell>
          <cell r="X168">
            <v>1</v>
          </cell>
          <cell r="Y168">
            <v>9.4600000000000004E-2</v>
          </cell>
          <cell r="Z168">
            <v>5.8929</v>
          </cell>
          <cell r="AA168">
            <v>5.7983000000000002</v>
          </cell>
          <cell r="AB168" t="e">
            <v>#N/A</v>
          </cell>
          <cell r="AC168" t="e">
            <v>#N/A</v>
          </cell>
          <cell r="AD168" t="str">
            <v>0809-08</v>
          </cell>
          <cell r="AE168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69">
          <cell r="A169" t="str">
            <v>810-08</v>
          </cell>
          <cell r="B169">
            <v>4015</v>
          </cell>
          <cell r="C169" t="str">
            <v>DE.1.0.7.0</v>
          </cell>
          <cell r="D169" t="str">
            <v>300:58615</v>
          </cell>
          <cell r="E169">
            <v>42590.338819444441</v>
          </cell>
          <cell r="F169">
            <v>42590.339687500003</v>
          </cell>
          <cell r="G169">
            <v>1</v>
          </cell>
          <cell r="H169" t="str">
            <v>204:663</v>
          </cell>
          <cell r="I169">
            <v>42590.352048611108</v>
          </cell>
          <cell r="J169">
            <v>0</v>
          </cell>
          <cell r="K169" t="str">
            <v>4015/4016</v>
          </cell>
          <cell r="L169" t="str">
            <v>DAVIS</v>
          </cell>
          <cell r="M169">
            <v>1.2361111104837619E-2</v>
          </cell>
          <cell r="N169">
            <v>17.799999990966171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https://search-rtdc-monitor-bjffxe2xuh6vdkpspy63sjmuny.us-east-1.es.amazonaws.com/_plugin/kibana/#/discover/Steve-Slow-Train-Analysis-(2080s-and-2083s)?_g=(refreshInterval:(display:Off,section:0,value:0),time:(from:'2016-08-08 07:07:54-0600',mode:absolute,to:'2016-08-08 09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9" t="str">
            <v>N</v>
          </cell>
          <cell r="X169">
            <v>1</v>
          </cell>
          <cell r="Y169">
            <v>5.8615000000000004</v>
          </cell>
          <cell r="Z169">
            <v>6.6299999999999998E-2</v>
          </cell>
          <cell r="AA169">
            <v>5.7952000000000004</v>
          </cell>
          <cell r="AB169" t="e">
            <v>#N/A</v>
          </cell>
          <cell r="AC169" t="e">
            <v>#N/A</v>
          </cell>
          <cell r="AD169" t="str">
            <v>0810-08</v>
          </cell>
          <cell r="AE169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70">
          <cell r="A170" t="str">
            <v>811-08</v>
          </cell>
          <cell r="B170">
            <v>4031</v>
          </cell>
          <cell r="C170" t="str">
            <v>DE.1.0.7.0</v>
          </cell>
          <cell r="D170" t="str">
            <v>204:972</v>
          </cell>
          <cell r="E170">
            <v>42590.346805555557</v>
          </cell>
          <cell r="F170">
            <v>42590.347662037035</v>
          </cell>
          <cell r="G170">
            <v>1</v>
          </cell>
          <cell r="H170" t="str">
            <v>300:58912</v>
          </cell>
          <cell r="I170">
            <v>42590.358587962961</v>
          </cell>
          <cell r="J170">
            <v>0</v>
          </cell>
          <cell r="K170" t="str">
            <v>4031/4032</v>
          </cell>
          <cell r="L170" t="str">
            <v>GRASTON</v>
          </cell>
          <cell r="M170">
            <v>1.0925925926130731E-2</v>
          </cell>
          <cell r="N170">
            <v>15.733333333628252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https://search-rtdc-monitor-bjffxe2xuh6vdkpspy63sjmuny.us-east-1.es.amazonaws.com/_plugin/kibana/#/discover/Steve-Slow-Train-Analysis-(2080s-and-2083s)?_g=(refreshInterval:(display:Off,section:0,value:0),time:(from:'2016-08-08 07:19:24-0600',mode:absolute,to:'2016-08-08 09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0" t="str">
            <v>N</v>
          </cell>
          <cell r="X170">
            <v>1</v>
          </cell>
          <cell r="Y170">
            <v>9.7199999999999995E-2</v>
          </cell>
          <cell r="Z170">
            <v>5.8912000000000004</v>
          </cell>
          <cell r="AA170">
            <v>5.7940000000000005</v>
          </cell>
          <cell r="AB170" t="e">
            <v>#N/A</v>
          </cell>
          <cell r="AC170" t="e">
            <v>#N/A</v>
          </cell>
          <cell r="AD170" t="str">
            <v>0811-08</v>
          </cell>
          <cell r="AE17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1">
          <cell r="A171" t="str">
            <v>812-08</v>
          </cell>
          <cell r="B171">
            <v>4032</v>
          </cell>
          <cell r="C171" t="str">
            <v>DE.1.0.7.0</v>
          </cell>
          <cell r="D171" t="str">
            <v>300:58596</v>
          </cell>
          <cell r="E171">
            <v>42590.359606481485</v>
          </cell>
          <cell r="F171">
            <v>42590.360578703701</v>
          </cell>
          <cell r="G171">
            <v>1</v>
          </cell>
          <cell r="H171" t="str">
            <v>204:689</v>
          </cell>
          <cell r="I171">
            <v>42590.371921296297</v>
          </cell>
          <cell r="J171">
            <v>0</v>
          </cell>
          <cell r="K171" t="str">
            <v>4031/4032</v>
          </cell>
          <cell r="L171" t="str">
            <v>GRASTON</v>
          </cell>
          <cell r="M171">
            <v>1.1342592595610768E-2</v>
          </cell>
          <cell r="N171">
            <v>16.333333337679505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https://search-rtdc-monitor-bjffxe2xuh6vdkpspy63sjmuny.us-east-1.es.amazonaws.com/_plugin/kibana/#/discover/Steve-Slow-Train-Analysis-(2080s-and-2083s)?_g=(refreshInterval:(display:Off,section:0,value:0),time:(from:'2016-08-08 07:37:50-0600',mode:absolute,to:'2016-08-08 09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1" t="str">
            <v>N</v>
          </cell>
          <cell r="X171">
            <v>1</v>
          </cell>
          <cell r="Y171">
            <v>5.8596000000000004</v>
          </cell>
          <cell r="Z171">
            <v>6.8900000000000003E-2</v>
          </cell>
          <cell r="AA171">
            <v>5.7907000000000002</v>
          </cell>
          <cell r="AB171" t="e">
            <v>#N/A</v>
          </cell>
          <cell r="AC171" t="e">
            <v>#N/A</v>
          </cell>
          <cell r="AD171" t="str">
            <v>0812-08</v>
          </cell>
          <cell r="AE17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2">
          <cell r="A172" t="str">
            <v>813-08</v>
          </cell>
          <cell r="B172">
            <v>4031</v>
          </cell>
          <cell r="C172" t="str">
            <v>DE.1.0.7.0</v>
          </cell>
          <cell r="D172" t="str">
            <v>204:978</v>
          </cell>
          <cell r="E172">
            <v>42590.386701388888</v>
          </cell>
          <cell r="F172">
            <v>42590.387453703705</v>
          </cell>
          <cell r="G172">
            <v>1</v>
          </cell>
          <cell r="H172" t="str">
            <v>300:58907</v>
          </cell>
          <cell r="I172">
            <v>42590.399675925924</v>
          </cell>
          <cell r="J172">
            <v>0</v>
          </cell>
          <cell r="K172" t="str">
            <v>4031/4032</v>
          </cell>
          <cell r="L172" t="str">
            <v>GRASTON</v>
          </cell>
          <cell r="M172">
            <v>1.2222222219861578E-2</v>
          </cell>
          <cell r="N172">
            <v>17.599999996600673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https://search-rtdc-monitor-bjffxe2xuh6vdkpspy63sjmuny.us-east-1.es.amazonaws.com/_plugin/kibana/#/discover/Steve-Slow-Train-Analysis-(2080s-and-2083s)?_g=(refreshInterval:(display:Off,section:0,value:0),time:(from:'2016-08-08 08:16:51-0600',mode:absolute,to:'2016-08-08 10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2" t="str">
            <v>N</v>
          </cell>
          <cell r="X172">
            <v>1</v>
          </cell>
          <cell r="Y172">
            <v>9.7799999999999998E-2</v>
          </cell>
          <cell r="Z172">
            <v>5.8906999999999998</v>
          </cell>
          <cell r="AA172">
            <v>5.7928999999999995</v>
          </cell>
          <cell r="AB172" t="e">
            <v>#N/A</v>
          </cell>
          <cell r="AC172" t="e">
            <v>#N/A</v>
          </cell>
          <cell r="AD172" t="str">
            <v>0813-08</v>
          </cell>
          <cell r="AE17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3">
          <cell r="A173" t="str">
            <v>814-08</v>
          </cell>
          <cell r="B173">
            <v>4032</v>
          </cell>
          <cell r="C173" t="str">
            <v>DE.1.0.7.0</v>
          </cell>
          <cell r="D173" t="str">
            <v>300:58587</v>
          </cell>
          <cell r="E173">
            <v>42590.400833333333</v>
          </cell>
          <cell r="F173">
            <v>42590.401782407411</v>
          </cell>
          <cell r="G173">
            <v>1</v>
          </cell>
          <cell r="H173" t="str">
            <v>204:673</v>
          </cell>
          <cell r="I173">
            <v>42590.414722222224</v>
          </cell>
          <cell r="J173">
            <v>0</v>
          </cell>
          <cell r="K173" t="str">
            <v>4031/4032</v>
          </cell>
          <cell r="L173" t="str">
            <v>GRASTON</v>
          </cell>
          <cell r="M173">
            <v>1.2939814812853001E-2</v>
          </cell>
          <cell r="N173">
            <v>18.633333330508322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https://search-rtdc-monitor-bjffxe2xuh6vdkpspy63sjmuny.us-east-1.es.amazonaws.com/_plugin/kibana/#/discover/Steve-Slow-Train-Analysis-(2080s-and-2083s)?_g=(refreshInterval:(display:Off,section:0,value:0),time:(from:'2016-08-08 08:37:12-0600',mode:absolute,to:'2016-08-08 10:57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3" t="str">
            <v>N</v>
          </cell>
          <cell r="X173">
            <v>1</v>
          </cell>
          <cell r="Y173">
            <v>5.8586999999999998</v>
          </cell>
          <cell r="Z173">
            <v>6.7299999999999999E-2</v>
          </cell>
          <cell r="AA173">
            <v>5.7913999999999994</v>
          </cell>
          <cell r="AB173" t="e">
            <v>#N/A</v>
          </cell>
          <cell r="AC173" t="e">
            <v>#N/A</v>
          </cell>
          <cell r="AD173" t="str">
            <v>0814-08</v>
          </cell>
          <cell r="AE17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4">
          <cell r="A174" t="str">
            <v>815-08</v>
          </cell>
          <cell r="B174">
            <v>4031</v>
          </cell>
          <cell r="C174" t="str">
            <v>DE.1.0.7.0</v>
          </cell>
          <cell r="D174" t="str">
            <v>204:972</v>
          </cell>
          <cell r="E174">
            <v>42590.428483796299</v>
          </cell>
          <cell r="F174">
            <v>42590.429201388892</v>
          </cell>
          <cell r="G174">
            <v>1</v>
          </cell>
          <cell r="H174" t="str">
            <v>300:58897</v>
          </cell>
          <cell r="I174">
            <v>42590.485532407409</v>
          </cell>
          <cell r="J174">
            <v>0</v>
          </cell>
          <cell r="K174" t="str">
            <v>4031/4032</v>
          </cell>
          <cell r="L174" t="str">
            <v>GRASTON</v>
          </cell>
          <cell r="M174">
            <v>5.6331018517084885E-2</v>
          </cell>
          <cell r="N174">
            <v>81.116666664602235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https://search-rtdc-monitor-bjffxe2xuh6vdkpspy63sjmuny.us-east-1.es.amazonaws.com/_plugin/kibana/#/discover/Steve-Slow-Train-Analysis-(2080s-and-2083s)?_g=(refreshInterval:(display:Off,section:0,value:0),time:(from:'2016-08-08 09:17:01-0600',mode:absolute,to:'2016-08-08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4" t="str">
            <v>N</v>
          </cell>
          <cell r="X174">
            <v>1</v>
          </cell>
          <cell r="Y174">
            <v>9.7199999999999995E-2</v>
          </cell>
          <cell r="Z174">
            <v>5.8897000000000004</v>
          </cell>
          <cell r="AA174">
            <v>5.7925000000000004</v>
          </cell>
          <cell r="AB174" t="e">
            <v>#N/A</v>
          </cell>
          <cell r="AC174" t="e">
            <v>#N/A</v>
          </cell>
          <cell r="AD174" t="str">
            <v>0815-08</v>
          </cell>
          <cell r="AE17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5">
          <cell r="A175" t="str">
            <v>816-08</v>
          </cell>
          <cell r="B175">
            <v>4032</v>
          </cell>
          <cell r="C175" t="str">
            <v>DE.1.0.7.0</v>
          </cell>
          <cell r="D175" t="str">
            <v>300:58632</v>
          </cell>
          <cell r="E175">
            <v>42590.442442129628</v>
          </cell>
          <cell r="F175">
            <v>42590.443171296298</v>
          </cell>
          <cell r="G175">
            <v>1</v>
          </cell>
          <cell r="H175" t="str">
            <v>204:684</v>
          </cell>
          <cell r="I175">
            <v>42590.455046296294</v>
          </cell>
          <cell r="J175">
            <v>1</v>
          </cell>
          <cell r="K175" t="str">
            <v>4031/4032</v>
          </cell>
          <cell r="L175" t="str">
            <v>GRASTON</v>
          </cell>
          <cell r="M175">
            <v>1.187499999650754E-2</v>
          </cell>
          <cell r="N175">
            <v>17.099999994970858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5" t="str">
            <v>N</v>
          </cell>
          <cell r="X175">
            <v>1</v>
          </cell>
          <cell r="Y175">
            <v>5.8632</v>
          </cell>
          <cell r="Z175">
            <v>6.8400000000000002E-2</v>
          </cell>
          <cell r="AA175">
            <v>5.7948000000000004</v>
          </cell>
          <cell r="AB175" t="e">
            <v>#N/A</v>
          </cell>
          <cell r="AC175" t="e">
            <v>#N/A</v>
          </cell>
          <cell r="AD175" t="str">
            <v>0816-08</v>
          </cell>
          <cell r="AE175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6">
          <cell r="A176" t="str">
            <v>817-08</v>
          </cell>
          <cell r="B176">
            <v>4031</v>
          </cell>
          <cell r="C176" t="str">
            <v>DE.1.0.7.0</v>
          </cell>
          <cell r="D176" t="str">
            <v>204:976</v>
          </cell>
          <cell r="E176">
            <v>42590.470034722224</v>
          </cell>
          <cell r="F176">
            <v>42590.470960648148</v>
          </cell>
          <cell r="G176">
            <v>1</v>
          </cell>
          <cell r="H176" t="str">
            <v>300:58897</v>
          </cell>
          <cell r="I176">
            <v>42590.485532407409</v>
          </cell>
          <cell r="J176">
            <v>0</v>
          </cell>
          <cell r="K176" t="str">
            <v>4031/4032</v>
          </cell>
          <cell r="L176" t="str">
            <v>GRASTON</v>
          </cell>
          <cell r="M176">
            <v>1.4571759260434192E-2</v>
          </cell>
          <cell r="N176">
            <v>20.983333335025236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https://search-rtdc-monitor-bjffxe2xuh6vdkpspy63sjmuny.us-east-1.es.amazonaws.com/_plugin/kibana/#/discover/Steve-Slow-Train-Analysis-(2080s-and-2083s)?_g=(refreshInterval:(display:Off,section:0,value:0),time:(from:'2016-08-08 10:16:51-0600',mode:absolute,to:'2016-08-08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6" t="str">
            <v>N</v>
          </cell>
          <cell r="X176">
            <v>1</v>
          </cell>
          <cell r="Y176">
            <v>9.7600000000000006E-2</v>
          </cell>
          <cell r="Z176">
            <v>5.8897000000000004</v>
          </cell>
          <cell r="AA176">
            <v>5.7921000000000005</v>
          </cell>
          <cell r="AB176" t="e">
            <v>#N/A</v>
          </cell>
          <cell r="AC176" t="e">
            <v>#N/A</v>
          </cell>
          <cell r="AD176" t="str">
            <v>0817-08</v>
          </cell>
          <cell r="AE176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7">
          <cell r="A177" t="str">
            <v>818-08</v>
          </cell>
          <cell r="B177">
            <v>4032</v>
          </cell>
          <cell r="C177" t="str">
            <v>DE.1.0.7.0</v>
          </cell>
          <cell r="D177" t="str">
            <v>300:58587</v>
          </cell>
          <cell r="E177">
            <v>42590.486250000002</v>
          </cell>
          <cell r="F177">
            <v>42590.487129629626</v>
          </cell>
          <cell r="G177">
            <v>1</v>
          </cell>
          <cell r="H177" t="str">
            <v>204:685</v>
          </cell>
          <cell r="I177">
            <v>42590.497118055559</v>
          </cell>
          <cell r="J177">
            <v>0</v>
          </cell>
          <cell r="K177" t="str">
            <v>4031/4032</v>
          </cell>
          <cell r="L177" t="str">
            <v>GRASTON</v>
          </cell>
          <cell r="M177">
            <v>9.9884259325335734E-3</v>
          </cell>
          <cell r="N177">
            <v>14.383333342848346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https://search-rtdc-monitor-bjffxe2xuh6vdkpspy63sjmuny.us-east-1.es.amazonaws.com/_plugin/kibana/#/discover/Steve-Slow-Train-Analysis-(2080s-and-2083s)?_g=(refreshInterval:(display:Off,section:0,value:0),time:(from:'2016-08-08 10:40:12-0600',mode:absolute,to:'2016-08-08 12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7" t="str">
            <v>N</v>
          </cell>
          <cell r="X177">
            <v>1</v>
          </cell>
          <cell r="Y177">
            <v>5.8586999999999998</v>
          </cell>
          <cell r="Z177">
            <v>6.8500000000000005E-2</v>
          </cell>
          <cell r="AA177">
            <v>5.7901999999999996</v>
          </cell>
          <cell r="AB177" t="e">
            <v>#N/A</v>
          </cell>
          <cell r="AC177" t="e">
            <v>#N/A</v>
          </cell>
          <cell r="AD177" t="str">
            <v>0818-08</v>
          </cell>
          <cell r="AE17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78">
          <cell r="A178" t="str">
            <v>819-08</v>
          </cell>
          <cell r="B178">
            <v>4031</v>
          </cell>
          <cell r="C178" t="str">
            <v>DE.1.0.7.0</v>
          </cell>
          <cell r="D178" t="str">
            <v>204:976</v>
          </cell>
          <cell r="E178">
            <v>42590.512754629628</v>
          </cell>
          <cell r="F178">
            <v>42590.513796296298</v>
          </cell>
          <cell r="G178">
            <v>1</v>
          </cell>
          <cell r="H178" t="str">
            <v>300:58907</v>
          </cell>
          <cell r="I178">
            <v>42590.524398148147</v>
          </cell>
          <cell r="J178">
            <v>0</v>
          </cell>
          <cell r="K178" t="str">
            <v>4031/4032</v>
          </cell>
          <cell r="L178" t="str">
            <v>GRASTON</v>
          </cell>
          <cell r="M178">
            <v>1.060185184906004E-2</v>
          </cell>
          <cell r="N178">
            <v>15.266666662646458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https://search-rtdc-monitor-bjffxe2xuh6vdkpspy63sjmuny.us-east-1.es.amazonaws.com/_plugin/kibana/#/discover/Steve-Slow-Train-Analysis-(2080s-and-2083s)?_g=(refreshInterval:(display:Off,section:0,value:0),time:(from:'2016-08-08 11:18:22-0600',mode:absolute,to:'2016-08-08 13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78" t="str">
            <v>N</v>
          </cell>
          <cell r="X178">
            <v>1</v>
          </cell>
          <cell r="Y178">
            <v>9.7600000000000006E-2</v>
          </cell>
          <cell r="Z178">
            <v>5.8906999999999998</v>
          </cell>
          <cell r="AA178">
            <v>5.7930999999999999</v>
          </cell>
          <cell r="AB178" t="e">
            <v>#N/A</v>
          </cell>
          <cell r="AC178" t="e">
            <v>#N/A</v>
          </cell>
          <cell r="AD178" t="str">
            <v>0819-08</v>
          </cell>
          <cell r="AE178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79">
          <cell r="A179" t="str">
            <v>820-08</v>
          </cell>
          <cell r="B179">
            <v>4032</v>
          </cell>
          <cell r="C179" t="str">
            <v>DE.1.0.7.0</v>
          </cell>
          <cell r="D179" t="str">
            <v>300:58585</v>
          </cell>
          <cell r="E179">
            <v>42590.525555555556</v>
          </cell>
          <cell r="F179">
            <v>42590.526655092595</v>
          </cell>
          <cell r="G179">
            <v>1</v>
          </cell>
          <cell r="H179" t="str">
            <v>204:685</v>
          </cell>
          <cell r="I179">
            <v>42590.538414351853</v>
          </cell>
          <cell r="J179">
            <v>0</v>
          </cell>
          <cell r="K179" t="str">
            <v>4031/4032</v>
          </cell>
          <cell r="L179" t="str">
            <v>GRASTON</v>
          </cell>
          <cell r="M179">
            <v>1.1759259257814847E-2</v>
          </cell>
          <cell r="N179">
            <v>16.93333333125338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https://search-rtdc-monitor-bjffxe2xuh6vdkpspy63sjmuny.us-east-1.es.amazonaws.com/_plugin/kibana/#/discover/Steve-Slow-Train-Analysis-(2080s-and-2083s)?_g=(refreshInterval:(display:Off,section:0,value:0),time:(from:'2016-08-08 11:36:48-0600',mode:absolute,to:'2016-08-08 13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79" t="str">
            <v>N</v>
          </cell>
          <cell r="X179">
            <v>1</v>
          </cell>
          <cell r="Y179">
            <v>5.8585000000000003</v>
          </cell>
          <cell r="Z179">
            <v>6.8500000000000005E-2</v>
          </cell>
          <cell r="AA179">
            <v>5.79</v>
          </cell>
          <cell r="AB179" t="e">
            <v>#N/A</v>
          </cell>
          <cell r="AC179" t="e">
            <v>#N/A</v>
          </cell>
          <cell r="AD179" t="str">
            <v>0820-08</v>
          </cell>
          <cell r="AE17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0">
          <cell r="A180" t="str">
            <v>821-08</v>
          </cell>
          <cell r="B180">
            <v>4031</v>
          </cell>
          <cell r="C180" t="str">
            <v>DE.1.0.7.0</v>
          </cell>
          <cell r="D180" t="str">
            <v>204:976</v>
          </cell>
          <cell r="E180">
            <v>42590.547615740739</v>
          </cell>
          <cell r="F180">
            <v>42590.549131944441</v>
          </cell>
          <cell r="G180">
            <v>2</v>
          </cell>
          <cell r="H180" t="str">
            <v>300:58860</v>
          </cell>
          <cell r="I180">
            <v>42590.566967592589</v>
          </cell>
          <cell r="J180">
            <v>0</v>
          </cell>
          <cell r="K180" t="str">
            <v>4031/4032</v>
          </cell>
          <cell r="L180" t="str">
            <v>HAITHCOX</v>
          </cell>
          <cell r="M180">
            <v>1.7835648148320615E-2</v>
          </cell>
          <cell r="N180">
            <v>25.683333333581686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https://search-rtdc-monitor-bjffxe2xuh6vdkpspy63sjmuny.us-east-1.es.amazonaws.com/_plugin/kibana/#/discover/Steve-Slow-Train-Analysis-(2080s-and-2083s)?_g=(refreshInterval:(display:Off,section:0,value:0),time:(from:'2016-08-08 12:08:34-0600',mode:absolute,to:'2016-08-08 14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0" t="str">
            <v>N</v>
          </cell>
          <cell r="X180">
            <v>1</v>
          </cell>
          <cell r="Y180">
            <v>9.7600000000000006E-2</v>
          </cell>
          <cell r="Z180">
            <v>5.8860000000000001</v>
          </cell>
          <cell r="AA180">
            <v>5.7884000000000002</v>
          </cell>
          <cell r="AB180" t="e">
            <v>#N/A</v>
          </cell>
          <cell r="AC180" t="e">
            <v>#N/A</v>
          </cell>
          <cell r="AD180" t="str">
            <v>0821-08</v>
          </cell>
          <cell r="AE18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1">
          <cell r="A181" t="str">
            <v>822-08</v>
          </cell>
          <cell r="B181">
            <v>4032</v>
          </cell>
          <cell r="C181" t="str">
            <v>DE.1.0.7.0</v>
          </cell>
          <cell r="D181" t="str">
            <v>300:58525</v>
          </cell>
          <cell r="E181">
            <v>42590.56790509259</v>
          </cell>
          <cell r="F181">
            <v>42590.568923611114</v>
          </cell>
          <cell r="G181">
            <v>1</v>
          </cell>
          <cell r="H181" t="str">
            <v>204:663</v>
          </cell>
          <cell r="I181">
            <v>42590.582349537035</v>
          </cell>
          <cell r="J181">
            <v>0</v>
          </cell>
          <cell r="K181" t="str">
            <v>4031/4032</v>
          </cell>
          <cell r="L181" t="str">
            <v>HAITHCOX</v>
          </cell>
          <cell r="M181">
            <v>1.3425925921183079E-2</v>
          </cell>
          <cell r="N181">
            <v>19.333333326503634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https://search-rtdc-monitor-bjffxe2xuh6vdkpspy63sjmuny.us-east-1.es.amazonaws.com/_plugin/kibana/#/discover/Steve-Slow-Train-Analysis-(2080s-and-2083s)?_g=(refreshInterval:(display:Off,section:0,value:0),time:(from:'2016-08-08 12:37:47-0600',mode:absolute,to:'2016-08-08 14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1" t="str">
            <v>N</v>
          </cell>
          <cell r="X181">
            <v>1</v>
          </cell>
          <cell r="Y181">
            <v>5.8525</v>
          </cell>
          <cell r="Z181">
            <v>6.6299999999999998E-2</v>
          </cell>
          <cell r="AA181">
            <v>5.7862</v>
          </cell>
          <cell r="AB181" t="e">
            <v>#N/A</v>
          </cell>
          <cell r="AC181" t="e">
            <v>#N/A</v>
          </cell>
          <cell r="AD181" t="str">
            <v>0822-08</v>
          </cell>
          <cell r="AE18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2">
          <cell r="A182" t="str">
            <v>823-08</v>
          </cell>
          <cell r="B182">
            <v>4031</v>
          </cell>
          <cell r="C182" t="str">
            <v>DE.1.0.7.0</v>
          </cell>
          <cell r="D182" t="str">
            <v>204:958</v>
          </cell>
          <cell r="E182">
            <v>42590.591643518521</v>
          </cell>
          <cell r="F182">
            <v>42590.593032407407</v>
          </cell>
          <cell r="G182">
            <v>1</v>
          </cell>
          <cell r="H182" t="str">
            <v>300:58995</v>
          </cell>
          <cell r="I182">
            <v>42590.607743055552</v>
          </cell>
          <cell r="J182">
            <v>1</v>
          </cell>
          <cell r="K182" t="str">
            <v>4031/4032</v>
          </cell>
          <cell r="L182" t="str">
            <v>HAITHCOX</v>
          </cell>
          <cell r="M182">
            <v>1.4710648145410232E-2</v>
          </cell>
          <cell r="N182">
            <v>21.183333329390734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2" t="str">
            <v>N</v>
          </cell>
          <cell r="X182">
            <v>1</v>
          </cell>
          <cell r="Y182">
            <v>9.5799999999999996E-2</v>
          </cell>
          <cell r="Z182">
            <v>5.8994999999999997</v>
          </cell>
          <cell r="AA182">
            <v>5.8037000000000001</v>
          </cell>
          <cell r="AB182" t="e">
            <v>#N/A</v>
          </cell>
          <cell r="AC182" t="e">
            <v>#N/A</v>
          </cell>
          <cell r="AD182" t="str">
            <v>0823-08</v>
          </cell>
          <cell r="AE18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3">
          <cell r="A183" t="str">
            <v>824-08</v>
          </cell>
          <cell r="B183">
            <v>4032</v>
          </cell>
          <cell r="C183" t="str">
            <v>DE.1.0.7.0</v>
          </cell>
          <cell r="D183" t="str">
            <v>300:58675</v>
          </cell>
          <cell r="E183">
            <v>42590.609456018516</v>
          </cell>
          <cell r="F183">
            <v>42590.610277777778</v>
          </cell>
          <cell r="G183">
            <v>1</v>
          </cell>
          <cell r="H183" t="str">
            <v>204:661</v>
          </cell>
          <cell r="I183">
            <v>42590.62164351852</v>
          </cell>
          <cell r="J183">
            <v>0</v>
          </cell>
          <cell r="K183" t="str">
            <v>4031/4032</v>
          </cell>
          <cell r="L183" t="str">
            <v>HAITHCOX</v>
          </cell>
          <cell r="M183">
            <v>1.1365740741894115E-2</v>
          </cell>
          <cell r="N183">
            <v>16.366666668327525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https://search-rtdc-monitor-bjffxe2xuh6vdkpspy63sjmuny.us-east-1.es.amazonaws.com/_plugin/kibana/#/discover/Steve-Slow-Train-Analysis-(2080s-and-2083s)?_g=(refreshInterval:(display:Off,section:0,value:0),time:(from:'2016-08-08 13:37:37-0600',mode:absolute,to:'2016-08-08 15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3" t="str">
            <v>N</v>
          </cell>
          <cell r="X183">
            <v>1</v>
          </cell>
          <cell r="Y183">
            <v>5.8674999999999997</v>
          </cell>
          <cell r="Z183">
            <v>6.6100000000000006E-2</v>
          </cell>
          <cell r="AA183">
            <v>5.8014000000000001</v>
          </cell>
          <cell r="AB183" t="e">
            <v>#N/A</v>
          </cell>
          <cell r="AC183" t="e">
            <v>#N/A</v>
          </cell>
          <cell r="AD183" t="str">
            <v>0824-08</v>
          </cell>
          <cell r="AE18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4">
          <cell r="A184" t="str">
            <v>825-08</v>
          </cell>
          <cell r="B184">
            <v>4031</v>
          </cell>
          <cell r="C184" t="str">
            <v>DE.1.0.7.0</v>
          </cell>
          <cell r="D184" t="str">
            <v>204:981</v>
          </cell>
          <cell r="E184">
            <v>42590.634375000001</v>
          </cell>
          <cell r="F184">
            <v>42590.635682870372</v>
          </cell>
          <cell r="G184">
            <v>1</v>
          </cell>
          <cell r="H184" t="str">
            <v>300:58928</v>
          </cell>
          <cell r="I184">
            <v>42590.650821759256</v>
          </cell>
          <cell r="J184">
            <v>0</v>
          </cell>
          <cell r="K184" t="str">
            <v>4031/4032</v>
          </cell>
          <cell r="L184" t="str">
            <v>HAITHCOX</v>
          </cell>
          <cell r="M184">
            <v>1.5138888884393964E-2</v>
          </cell>
          <cell r="N184">
            <v>21.799999993527308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https://search-rtdc-monitor-bjffxe2xuh6vdkpspy63sjmuny.us-east-1.es.amazonaws.com/_plugin/kibana/#/discover/Steve-Slow-Train-Analysis-(2080s-and-2083s)?_g=(refreshInterval:(display:Off,section:0,value:0),time:(from:'2016-08-08 14:13:30-0600',mode:absolute,to:'2016-08-08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4" t="str">
            <v>N</v>
          </cell>
          <cell r="X184">
            <v>1</v>
          </cell>
          <cell r="Y184">
            <v>9.8100000000000007E-2</v>
          </cell>
          <cell r="Z184">
            <v>5.8928000000000003</v>
          </cell>
          <cell r="AA184">
            <v>5.7947000000000006</v>
          </cell>
          <cell r="AB184" t="e">
            <v>#N/A</v>
          </cell>
          <cell r="AC184" t="e">
            <v>#N/A</v>
          </cell>
          <cell r="AD184" t="str">
            <v>0825-08</v>
          </cell>
          <cell r="AE18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5">
          <cell r="A185" t="str">
            <v>826-08</v>
          </cell>
          <cell r="B185">
            <v>4032</v>
          </cell>
          <cell r="C185" t="str">
            <v>DE.1.0.7.0</v>
          </cell>
          <cell r="D185" t="str">
            <v>300:58617</v>
          </cell>
          <cell r="E185">
            <v>42590.651724537034</v>
          </cell>
          <cell r="F185">
            <v>42590.652870370373</v>
          </cell>
          <cell r="G185">
            <v>1</v>
          </cell>
          <cell r="H185" t="str">
            <v>204:745</v>
          </cell>
          <cell r="I185">
            <v>42590.664803240739</v>
          </cell>
          <cell r="J185">
            <v>1</v>
          </cell>
          <cell r="K185" t="str">
            <v>4031/4032</v>
          </cell>
          <cell r="L185" t="str">
            <v>HAITHCOX</v>
          </cell>
          <cell r="M185">
            <v>1.1932870365853887E-2</v>
          </cell>
          <cell r="N185">
            <v>17.183333326829597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5" t="str">
            <v>N</v>
          </cell>
          <cell r="X185">
            <v>1</v>
          </cell>
          <cell r="Y185">
            <v>5.8616999999999999</v>
          </cell>
          <cell r="Z185">
            <v>7.4499999999999997E-2</v>
          </cell>
          <cell r="AA185">
            <v>5.7872000000000003</v>
          </cell>
          <cell r="AB185" t="e">
            <v>#N/A</v>
          </cell>
          <cell r="AC185" t="e">
            <v>#N/A</v>
          </cell>
          <cell r="AD185" t="str">
            <v>0826-08</v>
          </cell>
          <cell r="AE185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86">
          <cell r="A186" t="str">
            <v>827-08</v>
          </cell>
          <cell r="B186">
            <v>4016</v>
          </cell>
          <cell r="C186" t="str">
            <v>DE.1.0.7.0</v>
          </cell>
          <cell r="D186" t="str">
            <v>204:967</v>
          </cell>
          <cell r="E186">
            <v>42590.66</v>
          </cell>
          <cell r="F186">
            <v>42590.661157407405</v>
          </cell>
          <cell r="G186">
            <v>1</v>
          </cell>
          <cell r="H186" t="str">
            <v>300:58980</v>
          </cell>
          <cell r="I186">
            <v>42590.672152777777</v>
          </cell>
          <cell r="J186">
            <v>0</v>
          </cell>
          <cell r="K186" t="str">
            <v>4015/4016</v>
          </cell>
          <cell r="L186" t="str">
            <v>COOLAHAN</v>
          </cell>
          <cell r="M186">
            <v>1.099537037225673E-2</v>
          </cell>
          <cell r="N186">
            <v>15.833333336049691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https://search-rtdc-monitor-bjffxe2xuh6vdkpspy63sjmuny.us-east-1.es.amazonaws.com/_plugin/kibana/#/discover/Steve-Slow-Train-Analysis-(2080s-and-2083s)?_g=(refreshInterval:(display:Off,section:0,value:0),time:(from:'2016-08-08 14:50:24-0600',mode:absolute,to:'2016-08-08 17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86" t="str">
            <v>N</v>
          </cell>
          <cell r="X186">
            <v>1</v>
          </cell>
          <cell r="Y186">
            <v>9.6699999999999994E-2</v>
          </cell>
          <cell r="Z186">
            <v>5.8979999999999997</v>
          </cell>
          <cell r="AA186">
            <v>5.8012999999999995</v>
          </cell>
          <cell r="AB186" t="e">
            <v>#N/A</v>
          </cell>
          <cell r="AC186" t="e">
            <v>#N/A</v>
          </cell>
          <cell r="AD186" t="str">
            <v>0827-08</v>
          </cell>
          <cell r="AE186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87">
          <cell r="A187" t="str">
            <v>828-08</v>
          </cell>
          <cell r="B187">
            <v>4015</v>
          </cell>
          <cell r="C187" t="str">
            <v>DE.1.0.7.0</v>
          </cell>
          <cell r="D187" t="str">
            <v>300:58675</v>
          </cell>
          <cell r="E187">
            <v>42590.673356481479</v>
          </cell>
          <cell r="F187">
            <v>42590.67454861111</v>
          </cell>
          <cell r="G187">
            <v>1</v>
          </cell>
          <cell r="H187" t="str">
            <v>204:668</v>
          </cell>
          <cell r="I187">
            <v>42590.685219907406</v>
          </cell>
          <cell r="J187">
            <v>0</v>
          </cell>
          <cell r="K187" t="str">
            <v>4015/4016</v>
          </cell>
          <cell r="L187" t="str">
            <v>COOLAHAN</v>
          </cell>
          <cell r="M187">
            <v>1.0671296295186039E-2</v>
          </cell>
          <cell r="N187">
            <v>15.366666665067896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https://search-rtdc-monitor-bjffxe2xuh6vdkpspy63sjmuny.us-east-1.es.amazonaws.com/_plugin/kibana/#/discover/Steve-Slow-Train-Analysis-(2080s-and-2083s)?_g=(refreshInterval:(display:Off,section:0,value:0),time:(from:'2016-08-08 15:09:38-0600',mode:absolute,to:'2016-08-08 17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87" t="str">
            <v>N</v>
          </cell>
          <cell r="X187">
            <v>1</v>
          </cell>
          <cell r="Y187">
            <v>5.8674999999999997</v>
          </cell>
          <cell r="Z187">
            <v>6.6799999999999998E-2</v>
          </cell>
          <cell r="AA187">
            <v>5.8007</v>
          </cell>
          <cell r="AB187" t="e">
            <v>#N/A</v>
          </cell>
          <cell r="AC187" t="e">
            <v>#N/A</v>
          </cell>
          <cell r="AD187" t="str">
            <v>0828-08</v>
          </cell>
          <cell r="AE187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88">
          <cell r="A188" t="str">
            <v>829-08</v>
          </cell>
          <cell r="B188">
            <v>4031</v>
          </cell>
          <cell r="C188" t="str">
            <v>DE.1.0.7.0</v>
          </cell>
          <cell r="D188" t="str">
            <v>204:1035</v>
          </cell>
          <cell r="E188">
            <v>42590.666898148149</v>
          </cell>
          <cell r="F188">
            <v>42590.667858796296</v>
          </cell>
          <cell r="G188">
            <v>1</v>
          </cell>
          <cell r="H188" t="str">
            <v>300:58912</v>
          </cell>
          <cell r="I188">
            <v>42590.691458333335</v>
          </cell>
          <cell r="J188">
            <v>1</v>
          </cell>
          <cell r="K188" t="str">
            <v>4031/4032</v>
          </cell>
          <cell r="L188" t="str">
            <v>HAITHCOX</v>
          </cell>
          <cell r="M188">
            <v>2.3599537038535345E-2</v>
          </cell>
          <cell r="N188">
            <v>33.983333335490897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88" t="str">
            <v>N</v>
          </cell>
          <cell r="X188">
            <v>1</v>
          </cell>
          <cell r="Y188">
            <v>0.10349999999999999</v>
          </cell>
          <cell r="Z188">
            <v>5.8912000000000004</v>
          </cell>
          <cell r="AA188">
            <v>5.7877000000000001</v>
          </cell>
          <cell r="AB188" t="e">
            <v>#N/A</v>
          </cell>
          <cell r="AC188" t="e">
            <v>#N/A</v>
          </cell>
          <cell r="AD188" t="str">
            <v>0829-08</v>
          </cell>
          <cell r="AE188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89">
          <cell r="A189" t="str">
            <v>830-08</v>
          </cell>
          <cell r="B189">
            <v>4032</v>
          </cell>
          <cell r="C189" t="str">
            <v>DE.1.0.7.0</v>
          </cell>
          <cell r="D189" t="str">
            <v>300:58589</v>
          </cell>
          <cell r="E189">
            <v>42590.692499999997</v>
          </cell>
          <cell r="F189">
            <v>42590.693599537037</v>
          </cell>
          <cell r="G189">
            <v>1</v>
          </cell>
          <cell r="H189" t="str">
            <v>204:666</v>
          </cell>
          <cell r="I189">
            <v>42590.705520833333</v>
          </cell>
          <cell r="J189">
            <v>0</v>
          </cell>
          <cell r="K189" t="str">
            <v>4031/4032</v>
          </cell>
          <cell r="L189" t="str">
            <v>HAITHCOX</v>
          </cell>
          <cell r="M189">
            <v>1.1921296296350192E-2</v>
          </cell>
          <cell r="N189">
            <v>17.166666666744277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https://search-rtdc-monitor-bjffxe2xuh6vdkpspy63sjmuny.us-east-1.es.amazonaws.com/_plugin/kibana/#/discover/Steve-Slow-Train-Analysis-(2080s-and-2083s)?_g=(refreshInterval:(display:Off,section:0,value:0),time:(from:'2016-08-08 15:37:12-0600',mode:absolute,to:'2016-08-08 17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89" t="str">
            <v>N</v>
          </cell>
          <cell r="X189">
            <v>1</v>
          </cell>
          <cell r="Y189">
            <v>5.8589000000000002</v>
          </cell>
          <cell r="Z189">
            <v>6.6600000000000006E-2</v>
          </cell>
          <cell r="AA189">
            <v>5.7923</v>
          </cell>
          <cell r="AB189" t="e">
            <v>#N/A</v>
          </cell>
          <cell r="AC189" t="e">
            <v>#N/A</v>
          </cell>
          <cell r="AD189" t="str">
            <v>0830-08</v>
          </cell>
          <cell r="AE18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0">
          <cell r="A190" t="str">
            <v>831-08</v>
          </cell>
          <cell r="B190">
            <v>4016</v>
          </cell>
          <cell r="C190" t="str">
            <v>DE.1.0.7.0</v>
          </cell>
          <cell r="D190" t="str">
            <v>204:978</v>
          </cell>
          <cell r="E190">
            <v>42590.698831018519</v>
          </cell>
          <cell r="F190">
            <v>42590.700127314813</v>
          </cell>
          <cell r="G190">
            <v>1</v>
          </cell>
          <cell r="H190" t="str">
            <v>300:59003</v>
          </cell>
          <cell r="I190">
            <v>42590.712581018517</v>
          </cell>
          <cell r="J190">
            <v>0</v>
          </cell>
          <cell r="K190" t="str">
            <v>4015/4016</v>
          </cell>
          <cell r="L190" t="str">
            <v>COOLAHAN</v>
          </cell>
          <cell r="M190">
            <v>1.2453703704522923E-2</v>
          </cell>
          <cell r="N190">
            <v>17.933333334513009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https://search-rtdc-monitor-bjffxe2xuh6vdkpspy63sjmuny.us-east-1.es.amazonaws.com/_plugin/kibana/#/discover/Steve-Slow-Train-Analysis-(2080s-and-2083s)?_g=(refreshInterval:(display:Off,section:0,value:0),time:(from:'2016-08-08 15:46:19-0600',mode:absolute,to:'2016-08-08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0" t="str">
            <v>N</v>
          </cell>
          <cell r="X190">
            <v>1</v>
          </cell>
          <cell r="Y190">
            <v>9.7799999999999998E-2</v>
          </cell>
          <cell r="Z190">
            <v>5.9002999999999997</v>
          </cell>
          <cell r="AA190">
            <v>5.8024999999999993</v>
          </cell>
          <cell r="AB190" t="e">
            <v>#N/A</v>
          </cell>
          <cell r="AC190" t="e">
            <v>#N/A</v>
          </cell>
          <cell r="AD190" t="str">
            <v>0831-08</v>
          </cell>
          <cell r="AE190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1">
          <cell r="A191" t="str">
            <v>832-08</v>
          </cell>
          <cell r="B191">
            <v>4015</v>
          </cell>
          <cell r="C191" t="str">
            <v>DE.1.0.7.0</v>
          </cell>
          <cell r="D191" t="str">
            <v>300:58687</v>
          </cell>
          <cell r="E191">
            <v>42590.713368055556</v>
          </cell>
          <cell r="F191">
            <v>42590.714525462965</v>
          </cell>
          <cell r="G191">
            <v>1</v>
          </cell>
          <cell r="H191" t="str">
            <v>204:759</v>
          </cell>
          <cell r="I191">
            <v>42590.726458333331</v>
          </cell>
          <cell r="J191">
            <v>1</v>
          </cell>
          <cell r="K191" t="str">
            <v>4015/4016</v>
          </cell>
          <cell r="L191" t="str">
            <v>COOLAHAN</v>
          </cell>
          <cell r="M191">
            <v>1.1932870365853887E-2</v>
          </cell>
          <cell r="N191">
            <v>17.183333326829597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1" t="str">
            <v>N</v>
          </cell>
          <cell r="X191">
            <v>1</v>
          </cell>
          <cell r="Y191">
            <v>5.8686999999999996</v>
          </cell>
          <cell r="Z191">
            <v>7.5899999999999995E-2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0832-08</v>
          </cell>
          <cell r="AE191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92">
          <cell r="A192" t="str">
            <v>833-08</v>
          </cell>
          <cell r="B192">
            <v>4031</v>
          </cell>
          <cell r="C192" t="str">
            <v>DE.1.0.7.0</v>
          </cell>
          <cell r="D192" t="str">
            <v>204:967</v>
          </cell>
          <cell r="E192">
            <v>42590.706886574073</v>
          </cell>
          <cell r="F192">
            <v>42590.707789351851</v>
          </cell>
          <cell r="G192">
            <v>1</v>
          </cell>
          <cell r="H192" t="str">
            <v>300:58918</v>
          </cell>
          <cell r="I192">
            <v>42590.732719907406</v>
          </cell>
          <cell r="J192">
            <v>0</v>
          </cell>
          <cell r="K192" t="str">
            <v>4031/4032</v>
          </cell>
          <cell r="L192" t="str">
            <v>HAITHCOX</v>
          </cell>
          <cell r="M192">
            <v>2.4930555555329192E-2</v>
          </cell>
          <cell r="N192">
            <v>35.899999999674037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https://search-rtdc-monitor-bjffxe2xuh6vdkpspy63sjmuny.us-east-1.es.amazonaws.com/_plugin/kibana/#/discover/Steve-Slow-Train-Analysis-(2080s-and-2083s)?_g=(refreshInterval:(display:Off,section:0,value:0),time:(from:'2016-08-08 15:57:55-0600',mode:absolute,to:'2016-08-08 18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2" t="str">
            <v>N</v>
          </cell>
          <cell r="X192">
            <v>1</v>
          </cell>
          <cell r="Y192">
            <v>9.6699999999999994E-2</v>
          </cell>
          <cell r="Z192">
            <v>5.8917999999999999</v>
          </cell>
          <cell r="AA192">
            <v>5.7950999999999997</v>
          </cell>
          <cell r="AB192" t="e">
            <v>#N/A</v>
          </cell>
          <cell r="AC192" t="e">
            <v>#N/A</v>
          </cell>
          <cell r="AD192" t="str">
            <v>0833-08</v>
          </cell>
          <cell r="AE19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93">
          <cell r="A193" t="str">
            <v>834-08</v>
          </cell>
          <cell r="B193">
            <v>4032</v>
          </cell>
          <cell r="C193" t="str">
            <v>DE.1.0.7.0</v>
          </cell>
          <cell r="D193" t="str">
            <v>300:58596</v>
          </cell>
          <cell r="E193">
            <v>42590.733680555553</v>
          </cell>
          <cell r="F193">
            <v>42590.734803240739</v>
          </cell>
          <cell r="G193">
            <v>1</v>
          </cell>
          <cell r="H193" t="str">
            <v>204:699</v>
          </cell>
          <cell r="I193">
            <v>42590.747499999998</v>
          </cell>
          <cell r="J193">
            <v>0</v>
          </cell>
          <cell r="K193" t="str">
            <v>4031/4032</v>
          </cell>
          <cell r="L193" t="str">
            <v>HAITHCOX</v>
          </cell>
          <cell r="M193">
            <v>1.2696759258687962E-2</v>
          </cell>
          <cell r="N193">
            <v>18.283333332510665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https://search-rtdc-monitor-bjffxe2xuh6vdkpspy63sjmuny.us-east-1.es.amazonaws.com/_plugin/kibana/#/discover/Steve-Slow-Train-Analysis-(2080s-and-2083s)?_g=(refreshInterval:(display:Off,section:0,value:0),time:(from:'2016-08-08 16:36:30-0600',mode:absolute,to:'2016-08-08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3" t="str">
            <v>N</v>
          </cell>
          <cell r="X193">
            <v>1</v>
          </cell>
          <cell r="Y193">
            <v>5.8596000000000004</v>
          </cell>
          <cell r="Z193">
            <v>6.9900000000000004E-2</v>
          </cell>
          <cell r="AA193">
            <v>5.7897000000000007</v>
          </cell>
          <cell r="AB193" t="e">
            <v>#N/A</v>
          </cell>
          <cell r="AC193" t="e">
            <v>#N/A</v>
          </cell>
          <cell r="AD193" t="str">
            <v>0834-08</v>
          </cell>
          <cell r="AE19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4">
          <cell r="A194" t="str">
            <v>835-08</v>
          </cell>
          <cell r="B194">
            <v>4016</v>
          </cell>
          <cell r="C194" t="str">
            <v>DE.1.0.7.0</v>
          </cell>
          <cell r="D194" t="str">
            <v>204:1039</v>
          </cell>
          <cell r="E194">
            <v>42590.740231481483</v>
          </cell>
          <cell r="F194">
            <v>42590.741446759261</v>
          </cell>
          <cell r="G194">
            <v>1</v>
          </cell>
          <cell r="H194" t="str">
            <v>300:59007</v>
          </cell>
          <cell r="I194">
            <v>42590.753472222219</v>
          </cell>
          <cell r="J194">
            <v>0</v>
          </cell>
          <cell r="K194" t="str">
            <v>4015/4016</v>
          </cell>
          <cell r="L194" t="str">
            <v>COOLAHAN</v>
          </cell>
          <cell r="M194">
            <v>1.2025462958263233E-2</v>
          </cell>
          <cell r="N194">
            <v>17.316666659899056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https://search-rtdc-monitor-bjffxe2xuh6vdkpspy63sjmuny.us-east-1.es.amazonaws.com/_plugin/kibana/#/discover/Steve-Slow-Train-Analysis-(2080s-and-2083s)?_g=(refreshInterval:(display:Off,section:0,value:0),time:(from:'2016-08-08 16:45:56-0600',mode:absolute,to:'2016-08-08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4" t="str">
            <v>N</v>
          </cell>
          <cell r="X194">
            <v>1</v>
          </cell>
          <cell r="Y194">
            <v>0.10390000000000001</v>
          </cell>
          <cell r="Z194">
            <v>5.9006999999999996</v>
          </cell>
          <cell r="AA194">
            <v>5.7967999999999993</v>
          </cell>
          <cell r="AB194" t="e">
            <v>#N/A</v>
          </cell>
          <cell r="AC194" t="e">
            <v>#N/A</v>
          </cell>
          <cell r="AD194" t="str">
            <v>0835-08</v>
          </cell>
          <cell r="AE194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5">
          <cell r="A195" t="str">
            <v>836-08</v>
          </cell>
          <cell r="B195">
            <v>4015</v>
          </cell>
          <cell r="C195" t="str">
            <v>DE.1.0.7.0</v>
          </cell>
          <cell r="D195" t="str">
            <v>300:58679</v>
          </cell>
          <cell r="E195">
            <v>42590.754479166666</v>
          </cell>
          <cell r="F195">
            <v>42590.755578703705</v>
          </cell>
          <cell r="G195">
            <v>1</v>
          </cell>
          <cell r="H195" t="str">
            <v>204:685</v>
          </cell>
          <cell r="I195">
            <v>42590.76766203704</v>
          </cell>
          <cell r="J195">
            <v>1</v>
          </cell>
          <cell r="K195" t="str">
            <v>4015/4016</v>
          </cell>
          <cell r="L195" t="str">
            <v>COOLAHAN</v>
          </cell>
          <cell r="M195">
            <v>1.2083333334885538E-2</v>
          </cell>
          <cell r="N195">
            <v>17.400000002235174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95" t="str">
            <v>N</v>
          </cell>
          <cell r="X195">
            <v>1</v>
          </cell>
          <cell r="Y195">
            <v>5.8678999999999997</v>
          </cell>
          <cell r="Z195">
            <v>6.8500000000000005E-2</v>
          </cell>
          <cell r="AA195">
            <v>5.7993999999999994</v>
          </cell>
          <cell r="AB195" t="e">
            <v>#N/A</v>
          </cell>
          <cell r="AC195" t="e">
            <v>#N/A</v>
          </cell>
          <cell r="AD195" t="str">
            <v>0836-08</v>
          </cell>
          <cell r="AE19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196">
          <cell r="A196" t="str">
            <v>837-08</v>
          </cell>
          <cell r="B196">
            <v>4031</v>
          </cell>
          <cell r="C196" t="str">
            <v>DE.1.0.7.0</v>
          </cell>
          <cell r="D196" t="str">
            <v>204:962</v>
          </cell>
          <cell r="E196">
            <v>42590.755601851852</v>
          </cell>
          <cell r="F196">
            <v>42590.756412037037</v>
          </cell>
          <cell r="G196">
            <v>1</v>
          </cell>
          <cell r="H196" t="str">
            <v>300:58931</v>
          </cell>
          <cell r="I196">
            <v>42590.774247685185</v>
          </cell>
          <cell r="J196">
            <v>0</v>
          </cell>
          <cell r="K196" t="str">
            <v>4031/4032</v>
          </cell>
          <cell r="L196" t="str">
            <v>HAITHCOX</v>
          </cell>
          <cell r="M196">
            <v>1.7835648148320615E-2</v>
          </cell>
          <cell r="N196">
            <v>25.683333333581686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https://search-rtdc-monitor-bjffxe2xuh6vdkpspy63sjmuny.us-east-1.es.amazonaws.com/_plugin/kibana/#/discover/Steve-Slow-Train-Analysis-(2080s-and-2083s)?_g=(refreshInterval:(display:Off,section:0,value:0),time:(from:'2016-08-08 17:08:04-0600',mode:absolute,to:'2016-08-08 19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6" t="str">
            <v>N</v>
          </cell>
          <cell r="X196">
            <v>1</v>
          </cell>
          <cell r="Y196">
            <v>9.6199999999999994E-2</v>
          </cell>
          <cell r="Z196">
            <v>5.8930999999999996</v>
          </cell>
          <cell r="AA196">
            <v>5.7968999999999999</v>
          </cell>
          <cell r="AB196" t="e">
            <v>#N/A</v>
          </cell>
          <cell r="AC196" t="e">
            <v>#N/A</v>
          </cell>
          <cell r="AD196" t="str">
            <v>0837-08</v>
          </cell>
          <cell r="AE196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197">
          <cell r="A197" t="str">
            <v>838-08</v>
          </cell>
          <cell r="B197">
            <v>4032</v>
          </cell>
          <cell r="C197" t="str">
            <v>DE.1.0.7.0</v>
          </cell>
          <cell r="D197" t="str">
            <v>300:58604</v>
          </cell>
          <cell r="E197">
            <v>42590.775208333333</v>
          </cell>
          <cell r="F197">
            <v>42590.776180555556</v>
          </cell>
          <cell r="G197">
            <v>1</v>
          </cell>
          <cell r="H197" t="str">
            <v>204:673</v>
          </cell>
          <cell r="I197">
            <v>42590.788599537038</v>
          </cell>
          <cell r="J197">
            <v>0</v>
          </cell>
          <cell r="K197" t="str">
            <v>4031/4032</v>
          </cell>
          <cell r="L197" t="str">
            <v>HAITHCOX</v>
          </cell>
          <cell r="M197">
            <v>1.2418981481459923E-2</v>
          </cell>
          <cell r="N197">
            <v>17.883333333302289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https://search-rtdc-monitor-bjffxe2xuh6vdkpspy63sjmuny.us-east-1.es.amazonaws.com/_plugin/kibana/#/discover/Steve-Slow-Train-Analysis-(2080s-and-2083s)?_g=(refreshInterval:(display:Off,section:0,value:0),time:(from:'2016-08-08 17:36:18-0600',mode:absolute,to:'2016-08-08 19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7" t="str">
            <v>N</v>
          </cell>
          <cell r="X197">
            <v>1</v>
          </cell>
          <cell r="Y197">
            <v>5.8604000000000003</v>
          </cell>
          <cell r="Z197">
            <v>6.7299999999999999E-2</v>
          </cell>
          <cell r="AA197">
            <v>5.7930999999999999</v>
          </cell>
          <cell r="AB197" t="e">
            <v>#N/A</v>
          </cell>
          <cell r="AC197" t="e">
            <v>#N/A</v>
          </cell>
          <cell r="AD197" t="str">
            <v>0838-08</v>
          </cell>
          <cell r="AE19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198">
          <cell r="A198" t="str">
            <v>839-08</v>
          </cell>
          <cell r="B198">
            <v>4016</v>
          </cell>
          <cell r="C198" t="str">
            <v>DE.1.0.7.0</v>
          </cell>
          <cell r="D198" t="str">
            <v>204:986</v>
          </cell>
          <cell r="E198">
            <v>42590.782256944447</v>
          </cell>
          <cell r="F198">
            <v>42590.783935185187</v>
          </cell>
          <cell r="G198">
            <v>2</v>
          </cell>
          <cell r="H198" t="str">
            <v>300:58922</v>
          </cell>
          <cell r="I198">
            <v>42590.795208333337</v>
          </cell>
          <cell r="J198">
            <v>1</v>
          </cell>
          <cell r="K198" t="str">
            <v>4015/4016</v>
          </cell>
          <cell r="L198" t="str">
            <v>COOLAHAN</v>
          </cell>
          <cell r="M198">
            <v>1.1273148149484769E-2</v>
          </cell>
          <cell r="N198">
            <v>16.233333335258067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98" t="str">
            <v>N</v>
          </cell>
          <cell r="X198">
            <v>1</v>
          </cell>
          <cell r="Y198">
            <v>9.8599999999999993E-2</v>
          </cell>
          <cell r="Z198">
            <v>5.8921999999999999</v>
          </cell>
          <cell r="AA198">
            <v>5.7935999999999996</v>
          </cell>
          <cell r="AB198" t="e">
            <v>#N/A</v>
          </cell>
          <cell r="AC198" t="e">
            <v>#N/A</v>
          </cell>
          <cell r="AD198" t="str">
            <v>0839-08</v>
          </cell>
          <cell r="AE198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199">
          <cell r="A199" t="str">
            <v>840-08</v>
          </cell>
          <cell r="B199">
            <v>4032</v>
          </cell>
          <cell r="C199" t="str">
            <v>DE.1.0.7.0</v>
          </cell>
          <cell r="D199" t="str">
            <v>300:58613</v>
          </cell>
          <cell r="E199">
            <v>42590.817187499997</v>
          </cell>
          <cell r="F199">
            <v>42590.817893518521</v>
          </cell>
          <cell r="G199">
            <v>1</v>
          </cell>
          <cell r="H199" t="str">
            <v>204:671</v>
          </cell>
          <cell r="I199">
            <v>42590.830474537041</v>
          </cell>
          <cell r="J199">
            <v>0</v>
          </cell>
          <cell r="K199" t="str">
            <v>4031/4032</v>
          </cell>
          <cell r="L199" t="str">
            <v>HAITHCOX</v>
          </cell>
          <cell r="M199">
            <v>1.2581018519995268E-2</v>
          </cell>
          <cell r="N199">
            <v>18.116666668793187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https://search-rtdc-monitor-bjffxe2xuh6vdkpspy63sjmuny.us-east-1.es.amazonaws.com/_plugin/kibana/#/discover/Steve-Slow-Train-Analysis-(2080s-and-2083s)?_g=(refreshInterval:(display:Off,section:0,value:0),time:(from:'2016-08-08 18:36:45-0600',mode:absolute,to:'2016-08-08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99" t="str">
            <v>N</v>
          </cell>
          <cell r="X199">
            <v>1</v>
          </cell>
          <cell r="Y199">
            <v>5.8613</v>
          </cell>
          <cell r="Z199">
            <v>6.7100000000000007E-2</v>
          </cell>
          <cell r="AA199">
            <v>5.7942</v>
          </cell>
          <cell r="AB199" t="e">
            <v>#N/A</v>
          </cell>
          <cell r="AC199" t="e">
            <v>#N/A</v>
          </cell>
          <cell r="AD199" t="str">
            <v>0840-08</v>
          </cell>
          <cell r="AE199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0">
          <cell r="A200" t="str">
            <v>841-08</v>
          </cell>
          <cell r="B200">
            <v>4031</v>
          </cell>
          <cell r="C200" t="str">
            <v>DE.1.0.7.0</v>
          </cell>
          <cell r="D200" t="str">
            <v>204:960</v>
          </cell>
          <cell r="E200">
            <v>42590.789710648147</v>
          </cell>
          <cell r="F200">
            <v>42590.790578703702</v>
          </cell>
          <cell r="G200">
            <v>1</v>
          </cell>
          <cell r="H200" t="str">
            <v>300:58929</v>
          </cell>
          <cell r="I200">
            <v>42590.816145833334</v>
          </cell>
          <cell r="J200">
            <v>0</v>
          </cell>
          <cell r="K200" t="str">
            <v>4031/4032</v>
          </cell>
          <cell r="L200" t="str">
            <v>HAITHCOX</v>
          </cell>
          <cell r="M200">
            <v>2.5567129632690921E-2</v>
          </cell>
          <cell r="N200">
            <v>36.816666671074927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https://search-rtdc-monitor-bjffxe2xuh6vdkpspy63sjmuny.us-east-1.es.amazonaws.com/_plugin/kibana/#/discover/Steve-Slow-Train-Analysis-(2080s-and-2083s)?_g=(refreshInterval:(display:Off,section:0,value:0),time:(from:'2016-08-08 17:57:11-0600',mode:absolute,to:'2016-08-08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0" t="str">
            <v>N</v>
          </cell>
          <cell r="X200">
            <v>1</v>
          </cell>
          <cell r="Y200">
            <v>9.6000000000000002E-2</v>
          </cell>
          <cell r="Z200">
            <v>5.8929</v>
          </cell>
          <cell r="AA200">
            <v>5.7968999999999999</v>
          </cell>
          <cell r="AB200" t="e">
            <v>#N/A</v>
          </cell>
          <cell r="AC200" t="e">
            <v>#N/A</v>
          </cell>
          <cell r="AD200" t="str">
            <v>0841-08</v>
          </cell>
          <cell r="AE200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1">
          <cell r="A201" t="str">
            <v>842-08</v>
          </cell>
          <cell r="B201">
            <v>4032</v>
          </cell>
          <cell r="C201" t="str">
            <v>DE.1.0.7.0</v>
          </cell>
          <cell r="D201" t="str">
            <v>300:58606</v>
          </cell>
          <cell r="E201">
            <v>42590.859224537038</v>
          </cell>
          <cell r="F201">
            <v>42590.86</v>
          </cell>
          <cell r="G201">
            <v>1</v>
          </cell>
          <cell r="H201" t="str">
            <v>204:677</v>
          </cell>
          <cell r="I201">
            <v>42590.872187499997</v>
          </cell>
          <cell r="J201">
            <v>0</v>
          </cell>
          <cell r="K201" t="str">
            <v>4031/4032</v>
          </cell>
          <cell r="L201" t="str">
            <v>HAITHCOX</v>
          </cell>
          <cell r="M201">
            <v>1.2187499996798579E-2</v>
          </cell>
          <cell r="N201">
            <v>17.549999995389953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https://search-rtdc-monitor-bjffxe2xuh6vdkpspy63sjmuny.us-east-1.es.amazonaws.com/_plugin/kibana/#/discover/Steve-Slow-Train-Analysis-(2080s-and-2083s)?_g=(refreshInterval:(display:Off,section:0,value:0),time:(from:'2016-08-08 19:37:17-0600',mode:absolute,to:'2016-08-08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1" t="str">
            <v>N</v>
          </cell>
          <cell r="X201">
            <v>1</v>
          </cell>
          <cell r="Y201">
            <v>5.8605999999999998</v>
          </cell>
          <cell r="Z201">
            <v>6.7699999999999996E-2</v>
          </cell>
          <cell r="AA201">
            <v>5.7928999999999995</v>
          </cell>
          <cell r="AB201" t="e">
            <v>#N/A</v>
          </cell>
          <cell r="AC201" t="e">
            <v>#N/A</v>
          </cell>
          <cell r="AD201" t="str">
            <v>0842-08</v>
          </cell>
          <cell r="AE201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2">
          <cell r="A202" t="str">
            <v>843-08</v>
          </cell>
          <cell r="B202">
            <v>4031</v>
          </cell>
          <cell r="C202" t="str">
            <v>DE.1.0.7.0</v>
          </cell>
          <cell r="D202" t="str">
            <v>204:974</v>
          </cell>
          <cell r="E202">
            <v>42590.8434837963</v>
          </cell>
          <cell r="F202">
            <v>42590.844409722224</v>
          </cell>
          <cell r="G202">
            <v>1</v>
          </cell>
          <cell r="H202" t="str">
            <v>300:58926</v>
          </cell>
          <cell r="I202">
            <v>42590.858206018522</v>
          </cell>
          <cell r="J202">
            <v>0</v>
          </cell>
          <cell r="K202" t="str">
            <v>4031/4032</v>
          </cell>
          <cell r="L202" t="str">
            <v>HAITHCOX</v>
          </cell>
          <cell r="M202">
            <v>1.3796296298096422E-2</v>
          </cell>
          <cell r="N202">
            <v>19.866666669258848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https://search-rtdc-monitor-bjffxe2xuh6vdkpspy63sjmuny.us-east-1.es.amazonaws.com/_plugin/kibana/#/discover/Steve-Slow-Train-Analysis-(2080s-and-2083s)?_g=(refreshInterval:(display:Off,section:0,value:0),time:(from:'2016-08-08 19:14:37-0600',mode:absolute,to:'2016-08-08 21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2" t="str">
            <v>N</v>
          </cell>
          <cell r="X202">
            <v>1</v>
          </cell>
          <cell r="Y202">
            <v>9.74E-2</v>
          </cell>
          <cell r="Z202">
            <v>5.8925999999999998</v>
          </cell>
          <cell r="AA202">
            <v>5.7951999999999995</v>
          </cell>
          <cell r="AB202" t="e">
            <v>#N/A</v>
          </cell>
          <cell r="AC202" t="e">
            <v>#N/A</v>
          </cell>
          <cell r="AD202" t="str">
            <v>0843-08</v>
          </cell>
          <cell r="AE202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3">
          <cell r="A203" t="str">
            <v>844-08</v>
          </cell>
          <cell r="B203">
            <v>4032</v>
          </cell>
          <cell r="C203" t="str">
            <v>DE.1.0.7.0</v>
          </cell>
          <cell r="D203" t="str">
            <v>300:58664</v>
          </cell>
          <cell r="E203">
            <v>42590.901909722219</v>
          </cell>
          <cell r="F203">
            <v>42590.903055555558</v>
          </cell>
          <cell r="G203">
            <v>1</v>
          </cell>
          <cell r="H203" t="str">
            <v>204:710</v>
          </cell>
          <cell r="I203">
            <v>42590.914537037039</v>
          </cell>
          <cell r="J203">
            <v>1</v>
          </cell>
          <cell r="K203" t="str">
            <v>4031/4032</v>
          </cell>
          <cell r="L203" t="str">
            <v>COOLAHAN</v>
          </cell>
          <cell r="M203">
            <v>1.1481481480586808E-2</v>
          </cell>
          <cell r="N203">
            <v>16.533333332045004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3" t="str">
            <v>N</v>
          </cell>
          <cell r="X203">
            <v>1</v>
          </cell>
          <cell r="Y203">
            <v>5.8663999999999996</v>
          </cell>
          <cell r="Z203">
            <v>7.0999999999999994E-2</v>
          </cell>
          <cell r="AA203">
            <v>5.7953999999999999</v>
          </cell>
          <cell r="AB203" t="e">
            <v>#N/A</v>
          </cell>
          <cell r="AC203" t="e">
            <v>#N/A</v>
          </cell>
          <cell r="AD203" t="str">
            <v>0844-08</v>
          </cell>
          <cell r="AE203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  <row r="204">
          <cell r="A204" t="str">
            <v>845-08</v>
          </cell>
          <cell r="B204">
            <v>4031</v>
          </cell>
          <cell r="C204" t="str">
            <v>DE.1.0.7.0</v>
          </cell>
          <cell r="D204" t="str">
            <v>204:974</v>
          </cell>
          <cell r="E204">
            <v>42590.881828703707</v>
          </cell>
          <cell r="F204">
            <v>42590.883125</v>
          </cell>
          <cell r="G204">
            <v>1</v>
          </cell>
          <cell r="H204" t="str">
            <v>300:58978</v>
          </cell>
          <cell r="I204">
            <v>42590.901076388887</v>
          </cell>
          <cell r="J204">
            <v>1</v>
          </cell>
          <cell r="K204" t="str">
            <v>4031/4032</v>
          </cell>
          <cell r="L204" t="str">
            <v>COOLAHAN</v>
          </cell>
          <cell r="M204">
            <v>1.7951388887013309E-2</v>
          </cell>
          <cell r="N204">
            <v>25.849999997299165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4" t="str">
            <v>N</v>
          </cell>
          <cell r="X204">
            <v>1</v>
          </cell>
          <cell r="Y204">
            <v>9.74E-2</v>
          </cell>
          <cell r="Z204">
            <v>5.8978000000000002</v>
          </cell>
          <cell r="AA204">
            <v>5.8003999999999998</v>
          </cell>
          <cell r="AB204" t="e">
            <v>#N/A</v>
          </cell>
          <cell r="AC204" t="e">
            <v>#N/A</v>
          </cell>
          <cell r="AD204" t="str">
            <v>0845-08</v>
          </cell>
          <cell r="AE204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5">
          <cell r="A205" t="str">
            <v>847-08</v>
          </cell>
          <cell r="B205">
            <v>4031</v>
          </cell>
          <cell r="C205" t="str">
            <v>DE.1.0.7.0</v>
          </cell>
          <cell r="D205" t="str">
            <v>204:1002</v>
          </cell>
          <cell r="E205">
            <v>42590.92728009259</v>
          </cell>
          <cell r="F205">
            <v>42590.928668981483</v>
          </cell>
          <cell r="G205">
            <v>2</v>
          </cell>
          <cell r="H205" t="str">
            <v>300:59009</v>
          </cell>
          <cell r="I205">
            <v>42590.941990740743</v>
          </cell>
          <cell r="J205">
            <v>0</v>
          </cell>
          <cell r="K205" t="str">
            <v>4031/4032</v>
          </cell>
          <cell r="L205" t="str">
            <v>COOLAHAN</v>
          </cell>
          <cell r="M205">
            <v>1.3321759259270038E-2</v>
          </cell>
          <cell r="N205">
            <v>19.183333333348855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https://search-rtdc-monitor-bjffxe2xuh6vdkpspy63sjmuny.us-east-1.es.amazonaws.com/_plugin/kibana/#/discover/Steve-Slow-Train-Analysis-(2080s-and-2083s)?_g=(refreshInterval:(display:Off,section:0,value:0),time:(from:'2016-08-08 21:15:17-0600',mode:absolute,to:'2016-08-08 23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5" t="str">
            <v>N</v>
          </cell>
          <cell r="X205">
            <v>2</v>
          </cell>
          <cell r="Y205">
            <v>0.1002</v>
          </cell>
          <cell r="Z205">
            <v>5.9009</v>
          </cell>
          <cell r="AA205">
            <v>5.8007</v>
          </cell>
          <cell r="AB205" t="e">
            <v>#N/A</v>
          </cell>
          <cell r="AC205" t="e">
            <v>#N/A</v>
          </cell>
          <cell r="AD205" t="str">
            <v>0847-08</v>
          </cell>
          <cell r="AE205" t="str">
    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    </cell>
        </row>
        <row r="206">
          <cell r="A206" t="str">
            <v>303-08</v>
          </cell>
          <cell r="B206">
            <v>4038</v>
          </cell>
          <cell r="C206" t="str">
            <v>DE.1.0.7.0</v>
          </cell>
          <cell r="D206" t="str">
            <v>204:453</v>
          </cell>
          <cell r="E206">
            <v>42590.796319444446</v>
          </cell>
          <cell r="F206">
            <v>42590.797500000001</v>
          </cell>
          <cell r="G206">
            <v>1</v>
          </cell>
          <cell r="H206" t="str">
            <v>300:23306</v>
          </cell>
          <cell r="I206">
            <v>42590.807071759256</v>
          </cell>
          <cell r="J206">
            <v>0</v>
          </cell>
          <cell r="K206" t="str">
            <v>4037/4038</v>
          </cell>
          <cell r="L206" t="str">
            <v>MAYBERRY</v>
          </cell>
          <cell r="M206">
            <v>9.5717592557775788E-3</v>
          </cell>
          <cell r="N206">
            <v>13.783333328319713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https://search-rtdc-monitor-bjffxe2xuh6vdkpspy63sjmuny.us-east-1.es.amazonaws.com/_plugin/kibana/#/discover/Steve-Slow-Train-Analysis-(2080s-and-2083s)?_g=(refreshInterval:(display:Off,section:0,value:0),time:(from:'2016-08-08 18:06:42-0600',mode:absolute,to:'2016-08-08 20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    </cell>
          <cell r="W206" t="str">
            <v>Y</v>
          </cell>
          <cell r="X206">
            <v>-544</v>
          </cell>
          <cell r="Y206">
            <v>4.53E-2</v>
          </cell>
          <cell r="Z206">
            <v>2.3306</v>
          </cell>
          <cell r="AA206">
            <v>2.2852999999999999</v>
          </cell>
          <cell r="AB206" t="e">
            <v>#N/A</v>
          </cell>
          <cell r="AC206" t="e">
            <v>#N/A</v>
          </cell>
          <cell r="AD206" t="str">
            <v>0303-08</v>
          </cell>
          <cell r="AE206" t="str">
    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    </cell>
        </row>
        <row r="207">
          <cell r="A207" t="str">
            <v>309-08</v>
          </cell>
          <cell r="B207">
            <v>4029</v>
          </cell>
          <cell r="C207" t="str">
            <v>DE.1.0.7.0</v>
          </cell>
          <cell r="D207" t="str">
            <v>204:471</v>
          </cell>
          <cell r="E207">
            <v>42591.028634259259</v>
          </cell>
          <cell r="F207">
            <v>42591.029456018521</v>
          </cell>
          <cell r="G207">
            <v>1</v>
          </cell>
          <cell r="H207" t="str">
            <v>300:23299</v>
          </cell>
          <cell r="I207">
            <v>42591.037280092591</v>
          </cell>
          <cell r="J207">
            <v>0</v>
          </cell>
          <cell r="K207" t="str">
            <v>4029/4030</v>
          </cell>
          <cell r="L207" t="str">
            <v>ISHMAEL</v>
          </cell>
          <cell r="M207">
            <v>7.8240740695036948E-3</v>
          </cell>
          <cell r="N207">
            <v>11.26666666008532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https://search-rtdc-monitor-bjffxe2xuh6vdkpspy63sjmuny.us-east-1.es.amazonaws.com/_plugin/kibana/#/discover/Steve-Slow-Train-Analysis-(2080s-and-2083s)?_g=(refreshInterval:(display:Off,section:0,value:0),time:(from:'2016-08-08 23:41:14-0600',mode:absolute,to:'2016-08-09 01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7" t="str">
            <v>Y</v>
          </cell>
          <cell r="X207">
            <v>6</v>
          </cell>
          <cell r="Y207">
            <v>4.7100000000000003E-2</v>
          </cell>
          <cell r="Z207">
            <v>2.3298999999999999</v>
          </cell>
          <cell r="AA207">
            <v>2.2827999999999999</v>
          </cell>
          <cell r="AB207" t="e">
            <v>#N/A</v>
          </cell>
          <cell r="AC207" t="e">
            <v>#N/A</v>
          </cell>
          <cell r="AD207" t="str">
            <v>0309-08</v>
          </cell>
          <cell r="AE207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08">
          <cell r="A208" t="str">
            <v>311-08</v>
          </cell>
          <cell r="B208">
            <v>4007</v>
          </cell>
          <cell r="C208" t="str">
            <v>DE.1.0.7.0</v>
          </cell>
          <cell r="D208" t="str">
            <v>204:466</v>
          </cell>
          <cell r="E208">
            <v>42591.04965277778</v>
          </cell>
          <cell r="F208">
            <v>42591.05064814815</v>
          </cell>
          <cell r="G208">
            <v>1</v>
          </cell>
          <cell r="H208" t="str">
            <v>300:22975</v>
          </cell>
          <cell r="I208">
            <v>42591.055844907409</v>
          </cell>
          <cell r="J208">
            <v>0</v>
          </cell>
          <cell r="K208" t="str">
            <v>4007/4008</v>
          </cell>
          <cell r="L208" t="str">
            <v>NEWELL</v>
          </cell>
          <cell r="M208">
            <v>5.1967592589790002E-3</v>
          </cell>
          <cell r="N208">
            <v>7.4833333329297602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https://search-rtdc-monitor-bjffxe2xuh6vdkpspy63sjmuny.us-east-1.es.amazonaws.com/_plugin/kibana/#/discover/Steve-Slow-Train-Analysis-(2080s-and-2083s)?_g=(refreshInterval:(display:Off,section:0,value:0),time:(from:'2016-08-09 00:11:30-0600',mode:absolute,to:'2016-08-09 02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8" t="str">
            <v>Y</v>
          </cell>
          <cell r="X208">
            <v>2</v>
          </cell>
          <cell r="Y208">
            <v>4.6600000000000003E-2</v>
          </cell>
          <cell r="Z208">
            <v>2.2974999999999999</v>
          </cell>
          <cell r="AA208">
            <v>2.2508999999999997</v>
          </cell>
          <cell r="AB208" t="e">
            <v>#N/A</v>
          </cell>
          <cell r="AC208" t="e">
            <v>#N/A</v>
          </cell>
          <cell r="AD208" t="str">
            <v>0311-08</v>
          </cell>
          <cell r="AE20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9">
          <cell r="A209" t="str">
            <v>313-08</v>
          </cell>
          <cell r="B209">
            <v>4020</v>
          </cell>
          <cell r="C209" t="str">
            <v>DE.1.0.7.0</v>
          </cell>
          <cell r="D209" t="str">
            <v>204:471</v>
          </cell>
          <cell r="E209">
            <v>42591.071122685185</v>
          </cell>
          <cell r="F209">
            <v>42591.07203703704</v>
          </cell>
          <cell r="G209">
            <v>1</v>
          </cell>
          <cell r="H209" t="str">
            <v>300:23299</v>
          </cell>
          <cell r="I209">
            <v>42591.080590277779</v>
          </cell>
          <cell r="J209">
            <v>0</v>
          </cell>
          <cell r="K209" t="str">
            <v>4019/4020</v>
          </cell>
          <cell r="L209" t="str">
            <v>CHANDLER</v>
          </cell>
          <cell r="M209">
            <v>8.55324073927477E-3</v>
          </cell>
          <cell r="N209">
            <v>12.316666664555669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https://search-rtdc-monitor-bjffxe2xuh6vdkpspy63sjmuny.us-east-1.es.amazonaws.com/_plugin/kibana/#/discover/Steve-Slow-Train-Analysis-(2080s-and-2083s)?_g=(refreshInterval:(display:Off,section:0,value:0),time:(from:'2016-08-09 00:42:25-0600',mode:absolute,to:'2016-08-09 02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09" t="str">
            <v>Y</v>
          </cell>
          <cell r="X209">
            <v>2</v>
          </cell>
          <cell r="Y209">
            <v>4.7100000000000003E-2</v>
          </cell>
          <cell r="Z209">
            <v>2.3298999999999999</v>
          </cell>
          <cell r="AA209">
            <v>2.2827999999999999</v>
          </cell>
          <cell r="AB209" t="e">
            <v>#N/A</v>
          </cell>
          <cell r="AC209" t="e">
            <v>#N/A</v>
          </cell>
          <cell r="AD209" t="str">
            <v>0313-08</v>
          </cell>
          <cell r="AE209" t="str">
    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    </cell>
        </row>
        <row r="210">
          <cell r="A210" t="str">
            <v>315-07</v>
          </cell>
          <cell r="B210">
            <v>4018</v>
          </cell>
          <cell r="C210" t="str">
            <v>DE.1.0.7.0</v>
          </cell>
          <cell r="D210" t="str">
            <v>204:480</v>
          </cell>
          <cell r="E210">
            <v>42590.090416666666</v>
          </cell>
          <cell r="F210">
            <v>42590.091458333336</v>
          </cell>
          <cell r="G210">
            <v>1</v>
          </cell>
          <cell r="H210" t="str">
            <v>300:23306</v>
          </cell>
          <cell r="I210">
            <v>42590.098645833335</v>
          </cell>
          <cell r="J210">
            <v>0</v>
          </cell>
          <cell r="K210" t="str">
            <v>4017/4018</v>
          </cell>
          <cell r="L210" t="str">
            <v>CHANDLER</v>
          </cell>
          <cell r="M210">
            <v>7.1874999994179234E-3</v>
          </cell>
          <cell r="N210">
            <v>10.34999999916181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10" t="str">
            <v>Y</v>
          </cell>
          <cell r="X210">
            <v>2</v>
          </cell>
          <cell r="Y210">
            <v>4.8000000000000001E-2</v>
          </cell>
          <cell r="Z210">
            <v>2.3306</v>
          </cell>
          <cell r="AA210">
            <v>2.2826</v>
          </cell>
          <cell r="AB210" t="e">
            <v>#N/A</v>
          </cell>
          <cell r="AC210" t="e">
            <v>#N/A</v>
          </cell>
          <cell r="AD210" t="str">
            <v>0315-07</v>
          </cell>
          <cell r="AE210" t="str">
    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    </cell>
        </row>
        <row r="211">
          <cell r="A211" t="str">
            <v>315-08</v>
          </cell>
          <cell r="B211">
            <v>4027</v>
          </cell>
          <cell r="C211" t="str">
            <v>DE.1.0.7.0</v>
          </cell>
          <cell r="D211" t="str">
            <v>204:519</v>
          </cell>
          <cell r="E211">
            <v>42591.089328703703</v>
          </cell>
          <cell r="F211">
            <v>42591.090081018519</v>
          </cell>
          <cell r="G211">
            <v>1</v>
          </cell>
          <cell r="H211" t="str">
            <v>300:23049</v>
          </cell>
          <cell r="I211">
            <v>42591.096203703702</v>
          </cell>
          <cell r="J211">
            <v>0</v>
          </cell>
          <cell r="K211" t="str">
            <v>4027/4028</v>
          </cell>
          <cell r="L211" t="str">
            <v>STORY</v>
          </cell>
          <cell r="M211">
            <v>6.1226851830724627E-3</v>
          </cell>
          <cell r="N211">
            <v>8.8166666636243463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1" t="str">
            <v>Y</v>
          </cell>
          <cell r="X211">
            <v>0</v>
          </cell>
          <cell r="Y211">
            <v>5.1900000000000002E-2</v>
          </cell>
          <cell r="Z211">
            <v>2.3048999999999999</v>
          </cell>
          <cell r="AA211">
            <v>2.2530000000000001</v>
          </cell>
          <cell r="AB211" t="e">
            <v>#N/A</v>
          </cell>
          <cell r="AC211" t="e">
            <v>#N/A</v>
          </cell>
          <cell r="AD211" t="str">
            <v>0315-08</v>
          </cell>
          <cell r="AE211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212">
          <cell r="A212" t="str">
            <v>901-08</v>
          </cell>
          <cell r="B212">
            <v>4016</v>
          </cell>
          <cell r="C212" t="str">
            <v>DE.1.0.7.0</v>
          </cell>
          <cell r="D212" t="str">
            <v>300:28563</v>
          </cell>
          <cell r="E212">
            <v>42590.196087962962</v>
          </cell>
          <cell r="F212">
            <v>42590.197314814817</v>
          </cell>
          <cell r="G212">
            <v>1</v>
          </cell>
          <cell r="H212" t="str">
            <v>300:28827</v>
          </cell>
          <cell r="I212">
            <v>42590.198217592595</v>
          </cell>
          <cell r="J212">
            <v>0</v>
          </cell>
          <cell r="K212" t="str">
            <v>4015/4016</v>
          </cell>
          <cell r="L212" t="str">
            <v>DAVIS</v>
          </cell>
          <cell r="M212">
            <v>9.0277777781011537E-4</v>
          </cell>
          <cell r="N212">
            <v>1.3000000000465661</v>
          </cell>
          <cell r="S212">
            <v>0</v>
          </cell>
          <cell r="T212" t="str">
            <v>NorthBound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https://search-rtdc-monitor-bjffxe2xuh6vdkpspy63sjmuny.us-east-1.es.amazonaws.com/_plugin/kibana/#/discover/Steve-Slow-Train-Analysis-(2080s-and-2083s)?_g=(refreshInterval:(display:Off,section:0,value:0),time:(from:'2016-08-08 03:42:22-0600',mode:absolute,to:'2016-08-08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2" t="str">
            <v>Y</v>
          </cell>
          <cell r="X212">
            <v>586</v>
          </cell>
          <cell r="Y212">
            <v>2.8563000000000001</v>
          </cell>
          <cell r="Z212">
            <v>2.8826999999999998</v>
          </cell>
          <cell r="AA212">
            <v>2.6399999999999757E-2</v>
          </cell>
          <cell r="AB212" t="e">
            <v>#N/A</v>
          </cell>
          <cell r="AC212" t="e">
            <v>#N/A</v>
          </cell>
          <cell r="AD212" t="str">
            <v>0901-08</v>
          </cell>
          <cell r="AE212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213">
          <cell r="A213" t="str">
            <v>901-08</v>
          </cell>
          <cell r="B213">
            <v>4016</v>
          </cell>
          <cell r="C213" t="str">
            <v>DE.1.0.7.0</v>
          </cell>
          <cell r="D213" t="str">
            <v>300:28566</v>
          </cell>
          <cell r="E213">
            <v>42590.190486111111</v>
          </cell>
          <cell r="F213">
            <v>42590.194780092592</v>
          </cell>
          <cell r="G213">
            <v>6</v>
          </cell>
          <cell r="H213" t="str">
            <v>300:28827</v>
          </cell>
          <cell r="I213">
            <v>42590.198217592595</v>
          </cell>
          <cell r="J213">
            <v>0</v>
          </cell>
          <cell r="K213" t="str">
            <v>4015/4016</v>
          </cell>
          <cell r="L213" t="str">
            <v>DAVIS</v>
          </cell>
          <cell r="M213">
            <v>3.4375000032014214E-3</v>
          </cell>
          <cell r="N213">
            <v>4.9500000046100467</v>
          </cell>
          <cell r="S213">
            <v>0</v>
          </cell>
          <cell r="T213" t="str">
            <v>NorthBound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https://search-rtdc-monitor-bjffxe2xuh6vdkpspy63sjmuny.us-east-1.es.amazonaws.com/_plugin/kibana/#/discover/Steve-Slow-Train-Analysis-(2080s-and-2083s)?_g=(refreshInterval:(display:Off,section:0,value:0),time:(from:'2016-08-08 03:34:18-0600',mode:absolute,to:'2016-08-08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13" t="str">
            <v>Y</v>
          </cell>
          <cell r="X213">
            <v>0</v>
          </cell>
          <cell r="Y213">
            <v>2.8565999999999998</v>
          </cell>
          <cell r="Z213">
            <v>2.8826999999999998</v>
          </cell>
          <cell r="AA213">
            <v>2.6100000000000012E-2</v>
          </cell>
          <cell r="AB213" t="e">
            <v>#N/A</v>
          </cell>
          <cell r="AC213" t="e">
            <v>#N/A</v>
          </cell>
          <cell r="AD213" t="str">
            <v>0901-08</v>
          </cell>
          <cell r="AE213" t="str">
    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    </cell>
        </row>
        <row r="214">
          <cell r="A214" t="str">
            <v>902-08</v>
          </cell>
          <cell r="B214">
            <v>4039</v>
          </cell>
          <cell r="C214" t="str">
            <v>DE.1.0.7.0</v>
          </cell>
          <cell r="D214" t="str">
            <v>300:22344</v>
          </cell>
          <cell r="E214">
            <v>42590.248020833336</v>
          </cell>
          <cell r="F214">
            <v>42590.25204861111</v>
          </cell>
          <cell r="G214">
            <v>5</v>
          </cell>
          <cell r="H214" t="str">
            <v>204:664</v>
          </cell>
          <cell r="I214">
            <v>42590.258217592593</v>
          </cell>
          <cell r="J214">
            <v>0</v>
          </cell>
          <cell r="K214" t="str">
            <v>4039/4040</v>
          </cell>
          <cell r="L214" t="str">
            <v>GRASTON</v>
          </cell>
          <cell r="M214">
            <v>6.1689814829151146E-3</v>
          </cell>
          <cell r="N214">
            <v>8.883333335397765</v>
          </cell>
          <cell r="S214">
            <v>1</v>
          </cell>
          <cell r="T214" t="str">
            <v>Southbound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https://search-rtdc-monitor-bjffxe2xuh6vdkpspy63sjmuny.us-east-1.es.amazonaws.com/_plugin/kibana/#/discover/Steve-Slow-Train-Analysis-(2080s-and-2083s)?_g=(refreshInterval:(display:Off,section:0,value:0),time:(from:'2016-08-08 04:57:09-0600',mode:absolute,to:'2016-08-08 07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14" t="str">
            <v>Y</v>
          </cell>
          <cell r="X214">
            <v>1</v>
          </cell>
          <cell r="Y214">
            <v>2.2343999999999999</v>
          </cell>
          <cell r="Z214">
            <v>6.6400000000000001E-2</v>
          </cell>
          <cell r="AA214">
            <v>2.1680000000000001</v>
          </cell>
          <cell r="AB214" t="e">
            <v>#N/A</v>
          </cell>
          <cell r="AC214" t="e">
            <v>#N/A</v>
          </cell>
          <cell r="AD214" t="str">
            <v>0902-08</v>
          </cell>
          <cell r="AE214" t="str">
    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    </cell>
        </row>
        <row r="215">
          <cell r="A215" t="str">
            <v>904-08</v>
          </cell>
          <cell r="B215">
            <v>4015</v>
          </cell>
          <cell r="C215" t="str">
            <v>DE.1.0.7.0</v>
          </cell>
          <cell r="D215" t="str">
            <v>300:22681</v>
          </cell>
          <cell r="E215">
            <v>42590.647199074076</v>
          </cell>
          <cell r="F215">
            <v>42590.651631944442</v>
          </cell>
          <cell r="G215">
            <v>6</v>
          </cell>
          <cell r="H215" t="str">
            <v>204:685</v>
          </cell>
          <cell r="I215">
            <v>42590.658159722225</v>
          </cell>
          <cell r="J215">
            <v>0</v>
          </cell>
          <cell r="K215" t="str">
            <v>4015/4016</v>
          </cell>
          <cell r="L215" t="str">
            <v>COOLAHAN</v>
          </cell>
          <cell r="M215">
            <v>6.5277777830488048E-3</v>
          </cell>
          <cell r="N215">
            <v>9.400000007590279</v>
          </cell>
          <cell r="S215">
            <v>1</v>
          </cell>
          <cell r="T215" t="str">
            <v>Southbound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https://search-rtdc-monitor-bjffxe2xuh6vdkpspy63sjmuny.us-east-1.es.amazonaws.com/_plugin/kibana/#/discover/Steve-Slow-Train-Analysis-(2080s-and-2083s)?_g=(refreshInterval:(display:Off,section:0,value:0),time:(from:'2016-08-08 14:31:58-0600',mode:absolute,to:'2016-08-08 16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5" t="str">
            <v>Y</v>
          </cell>
          <cell r="X215">
            <v>2</v>
          </cell>
          <cell r="Y215">
            <v>2.2681</v>
          </cell>
          <cell r="Z215">
            <v>6.8500000000000005E-2</v>
          </cell>
          <cell r="AA215">
            <v>2.1996000000000002</v>
          </cell>
          <cell r="AB215" t="e">
            <v>#N/A</v>
          </cell>
          <cell r="AC215" t="e">
            <v>#N/A</v>
          </cell>
          <cell r="AD215" t="str">
            <v>0904-08</v>
          </cell>
          <cell r="AE215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216">
          <cell r="A216" t="str">
            <v>906-08</v>
          </cell>
          <cell r="B216">
            <v>4015</v>
          </cell>
          <cell r="C216" t="str">
            <v>DE.1.0.7.0</v>
          </cell>
          <cell r="D216" t="str">
            <v>300:58688</v>
          </cell>
          <cell r="E216">
            <v>42590.797071759262</v>
          </cell>
          <cell r="F216">
            <v>42590.798611111109</v>
          </cell>
          <cell r="G216">
            <v>2</v>
          </cell>
          <cell r="H216" t="str">
            <v>300:28793</v>
          </cell>
          <cell r="I216">
            <v>42590.805995370371</v>
          </cell>
          <cell r="J216">
            <v>0</v>
          </cell>
          <cell r="K216" t="str">
            <v>4015/4016</v>
          </cell>
          <cell r="L216" t="str">
            <v>COOLAHAN</v>
          </cell>
          <cell r="M216">
            <v>7.3842592610162683E-3</v>
          </cell>
          <cell r="N216">
            <v>10.633333335863426</v>
          </cell>
          <cell r="S216">
            <v>0</v>
          </cell>
          <cell r="T216" t="str">
            <v>Southbound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https://search-rtdc-monitor-bjffxe2xuh6vdkpspy63sjmuny.us-east-1.es.amazonaws.com/_plugin/kibana/#/discover/Steve-Slow-Train-Analysis-(2080s-and-2083s)?_g=(refreshInterval:(display:Off,section:0,value:0),time:(from:'2016-08-08 18:07:47-0600',mode:absolute,to:'2016-08-08 20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16" t="str">
            <v>Y</v>
          </cell>
          <cell r="X216">
            <v>2</v>
          </cell>
          <cell r="Y216">
            <v>5.8688000000000002</v>
          </cell>
          <cell r="Z216">
            <v>2.8793000000000002</v>
          </cell>
          <cell r="AA216">
            <v>2.9895</v>
          </cell>
          <cell r="AB216" t="e">
            <v>#N/A</v>
          </cell>
          <cell r="AC216" t="e">
            <v>#N/A</v>
          </cell>
          <cell r="AD216" t="str">
            <v>0906-08</v>
          </cell>
          <cell r="AE216" t="str">
    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    </cell>
        </row>
        <row r="217">
          <cell r="A217" t="str">
            <v>908-08</v>
          </cell>
          <cell r="B217">
            <v>4032</v>
          </cell>
          <cell r="C217" t="str">
            <v>DE.1.0.7.0</v>
          </cell>
          <cell r="D217" t="str">
            <v>300:58691</v>
          </cell>
          <cell r="E217">
            <v>42590.942662037036</v>
          </cell>
          <cell r="F217">
            <v>42590.944201388891</v>
          </cell>
          <cell r="G217">
            <v>2</v>
          </cell>
          <cell r="H217" t="str">
            <v>300:21769</v>
          </cell>
          <cell r="I217">
            <v>42590.951840277776</v>
          </cell>
          <cell r="J217">
            <v>0</v>
          </cell>
          <cell r="K217" t="str">
            <v>4031/4032</v>
          </cell>
          <cell r="L217" t="str">
            <v>COOLAHAN</v>
          </cell>
          <cell r="M217">
            <v>7.6388888846850023E-3</v>
          </cell>
          <cell r="N217">
            <v>10.999999993946403</v>
          </cell>
          <cell r="S217">
            <v>0</v>
          </cell>
          <cell r="T217" t="str">
            <v>Southbound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https://search-rtdc-monitor-bjffxe2xuh6vdkpspy63sjmuny.us-east-1.es.amazonaws.com/_plugin/kibana/#/discover/Steve-Slow-Train-Analysis-(2080s-and-2083s)?_g=(refreshInterval:(display:Off,section:0,value:0),time:(from:'2016-08-08 21:37:26-0600',mode:absolute,to:'2016-08-08 23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17" t="str">
            <v>Y</v>
          </cell>
          <cell r="X217">
            <v>2</v>
          </cell>
          <cell r="Y217">
            <v>5.8691000000000004</v>
          </cell>
          <cell r="Z217">
            <v>2.1768999999999998</v>
          </cell>
          <cell r="AA217">
            <v>3.6922000000000006</v>
          </cell>
          <cell r="AB217" t="e">
            <v>#N/A</v>
          </cell>
          <cell r="AC217" t="e">
            <v>#N/A</v>
          </cell>
          <cell r="AD217" t="str">
            <v>0908-08</v>
          </cell>
          <cell r="AE217" t="str">
    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    </cell>
        </row>
      </sheetData>
      <sheetData sheetId="1" refreshError="1"/>
      <sheetData sheetId="2" refreshError="1"/>
      <sheetData sheetId="3">
        <row r="1">
          <cell r="C1" t="str">
            <v>242-07</v>
          </cell>
          <cell r="D1">
            <v>1810000</v>
          </cell>
          <cell r="E1" t="str">
            <v>NEWELL</v>
          </cell>
        </row>
        <row r="2">
          <cell r="C2" t="str">
            <v>311-07</v>
          </cell>
          <cell r="D2">
            <v>1290000</v>
          </cell>
          <cell r="E2" t="str">
            <v>COOLAHAN</v>
          </cell>
        </row>
        <row r="3">
          <cell r="C3" t="str">
            <v>244-07</v>
          </cell>
          <cell r="D3">
            <v>1800000</v>
          </cell>
          <cell r="E3" t="str">
            <v>CHANDLER</v>
          </cell>
        </row>
        <row r="4">
          <cell r="C4" t="str">
            <v>313-07</v>
          </cell>
          <cell r="D4">
            <v>1810000</v>
          </cell>
          <cell r="E4" t="str">
            <v>NEWELL</v>
          </cell>
        </row>
        <row r="5">
          <cell r="C5" t="str">
            <v>315-07</v>
          </cell>
          <cell r="D5">
            <v>1800000</v>
          </cell>
          <cell r="E5" t="str">
            <v>CHANDLER</v>
          </cell>
        </row>
        <row r="6">
          <cell r="C6" t="str">
            <v>101-08</v>
          </cell>
          <cell r="D6">
            <v>2110000</v>
          </cell>
          <cell r="E6" t="str">
            <v>OUN</v>
          </cell>
        </row>
        <row r="7">
          <cell r="C7" t="str">
            <v>103-08</v>
          </cell>
          <cell r="D7">
            <v>1480000</v>
          </cell>
          <cell r="E7" t="str">
            <v>STURGEON</v>
          </cell>
        </row>
        <row r="8">
          <cell r="C8" t="str">
            <v>105-08</v>
          </cell>
          <cell r="D8">
            <v>1100000</v>
          </cell>
          <cell r="E8" t="str">
            <v>GEBRETEKLE</v>
          </cell>
        </row>
        <row r="9">
          <cell r="C9" t="str">
            <v>105-08</v>
          </cell>
          <cell r="D9">
            <v>1100000</v>
          </cell>
          <cell r="E9" t="str">
            <v>GEBRETEKLE</v>
          </cell>
        </row>
        <row r="10">
          <cell r="C10" t="str">
            <v>102-08</v>
          </cell>
          <cell r="D10">
            <v>2110000</v>
          </cell>
          <cell r="E10" t="str">
            <v>OUN</v>
          </cell>
        </row>
        <row r="11">
          <cell r="C11" t="str">
            <v>104-08</v>
          </cell>
          <cell r="D11">
            <v>1480000</v>
          </cell>
          <cell r="E11" t="str">
            <v>STURGEON</v>
          </cell>
        </row>
        <row r="12">
          <cell r="C12" t="str">
            <v>107-08</v>
          </cell>
          <cell r="D12">
            <v>1090000</v>
          </cell>
          <cell r="E12" t="str">
            <v>SPECTOR</v>
          </cell>
        </row>
        <row r="13">
          <cell r="C13" t="str">
            <v>901-08</v>
          </cell>
          <cell r="D13">
            <v>1990000</v>
          </cell>
          <cell r="E13" t="str">
            <v>DAVIS</v>
          </cell>
        </row>
        <row r="14">
          <cell r="C14" t="str">
            <v>901-08</v>
          </cell>
          <cell r="D14">
            <v>1990000</v>
          </cell>
          <cell r="E14" t="str">
            <v>DAVIS</v>
          </cell>
        </row>
        <row r="15">
          <cell r="C15" t="str">
            <v>109-08</v>
          </cell>
          <cell r="D15">
            <v>1830000</v>
          </cell>
          <cell r="E15" t="str">
            <v>YORK</v>
          </cell>
        </row>
        <row r="16">
          <cell r="C16" t="str">
            <v>800-08</v>
          </cell>
          <cell r="D16">
            <v>1990000</v>
          </cell>
          <cell r="E16" t="str">
            <v>DAVIS</v>
          </cell>
        </row>
        <row r="17">
          <cell r="C17" t="str">
            <v>113-08</v>
          </cell>
          <cell r="D17">
            <v>2110000</v>
          </cell>
          <cell r="E17" t="str">
            <v>OUN</v>
          </cell>
        </row>
        <row r="18">
          <cell r="C18" t="str">
            <v>111-08</v>
          </cell>
          <cell r="D18">
            <v>1110000</v>
          </cell>
          <cell r="E18" t="str">
            <v>STARKS</v>
          </cell>
        </row>
        <row r="19">
          <cell r="C19" t="str">
            <v>106-08</v>
          </cell>
          <cell r="D19">
            <v>1100000</v>
          </cell>
          <cell r="E19" t="str">
            <v>GEBRETEKLE</v>
          </cell>
        </row>
        <row r="20">
          <cell r="C20" t="str">
            <v>108-08</v>
          </cell>
          <cell r="D20">
            <v>1090000</v>
          </cell>
          <cell r="E20" t="str">
            <v>SPECTOR</v>
          </cell>
        </row>
        <row r="21">
          <cell r="C21" t="str">
            <v>110-08</v>
          </cell>
          <cell r="D21">
            <v>1830000</v>
          </cell>
          <cell r="E21" t="str">
            <v>YORK</v>
          </cell>
        </row>
        <row r="22">
          <cell r="C22" t="str">
            <v>115-08</v>
          </cell>
          <cell r="D22">
            <v>1310000</v>
          </cell>
          <cell r="E22" t="str">
            <v>MALAVE</v>
          </cell>
        </row>
        <row r="23">
          <cell r="C23" t="str">
            <v>117-08</v>
          </cell>
          <cell r="D23">
            <v>1480000</v>
          </cell>
          <cell r="E23" t="str">
            <v>STURGEON</v>
          </cell>
        </row>
        <row r="24">
          <cell r="C24" t="str">
            <v>801-08</v>
          </cell>
          <cell r="D24">
            <v>1990000</v>
          </cell>
          <cell r="E24" t="str">
            <v>DAVIS</v>
          </cell>
        </row>
        <row r="25">
          <cell r="C25" t="str">
            <v>110-08</v>
          </cell>
          <cell r="D25">
            <v>1830000</v>
          </cell>
          <cell r="E25" t="str">
            <v>YORK</v>
          </cell>
        </row>
        <row r="26">
          <cell r="C26" t="str">
            <v>902-08</v>
          </cell>
          <cell r="D26">
            <v>1240000</v>
          </cell>
          <cell r="E26" t="str">
            <v>GRASTON</v>
          </cell>
        </row>
        <row r="27">
          <cell r="C27" t="str">
            <v>119-08</v>
          </cell>
          <cell r="D27">
            <v>1100000</v>
          </cell>
          <cell r="E27" t="str">
            <v>GEBRETEKLE</v>
          </cell>
        </row>
        <row r="28">
          <cell r="C28" t="str">
            <v>119-08</v>
          </cell>
          <cell r="D28">
            <v>1100000</v>
          </cell>
          <cell r="E28" t="str">
            <v>GEBRETEKLE</v>
          </cell>
        </row>
        <row r="29">
          <cell r="C29" t="str">
            <v>114-08</v>
          </cell>
          <cell r="D29">
            <v>2110000</v>
          </cell>
          <cell r="E29" t="str">
            <v>OUN</v>
          </cell>
        </row>
        <row r="30">
          <cell r="C30" t="str">
            <v>802-08</v>
          </cell>
          <cell r="D30">
            <v>1990000</v>
          </cell>
          <cell r="E30" t="str">
            <v>DAVIS</v>
          </cell>
        </row>
        <row r="31">
          <cell r="C31" t="str">
            <v>112-08</v>
          </cell>
          <cell r="D31">
            <v>1110000</v>
          </cell>
          <cell r="E31" t="str">
            <v>STARKS</v>
          </cell>
        </row>
        <row r="32">
          <cell r="C32" t="str">
            <v>803-08</v>
          </cell>
          <cell r="D32">
            <v>1240000</v>
          </cell>
          <cell r="E32" t="str">
            <v>GRASTON</v>
          </cell>
        </row>
        <row r="33">
          <cell r="C33" t="str">
            <v>121-08</v>
          </cell>
          <cell r="D33">
            <v>1090000</v>
          </cell>
          <cell r="E33" t="str">
            <v>SPECTOR</v>
          </cell>
        </row>
        <row r="34">
          <cell r="C34" t="str">
            <v>116-08</v>
          </cell>
          <cell r="D34">
            <v>1310000</v>
          </cell>
          <cell r="E34" t="str">
            <v>MALAVE</v>
          </cell>
        </row>
        <row r="35">
          <cell r="C35" t="str">
            <v>123-08</v>
          </cell>
          <cell r="D35">
            <v>730000</v>
          </cell>
          <cell r="E35" t="str">
            <v>HOMIK</v>
          </cell>
        </row>
        <row r="36">
          <cell r="C36" t="str">
            <v>118-08</v>
          </cell>
          <cell r="D36">
            <v>1480000</v>
          </cell>
          <cell r="E36" t="str">
            <v>STURGEON</v>
          </cell>
        </row>
        <row r="37">
          <cell r="C37" t="str">
            <v>804-08</v>
          </cell>
          <cell r="D37">
            <v>1240000</v>
          </cell>
          <cell r="E37" t="str">
            <v>GRASTON</v>
          </cell>
        </row>
        <row r="38">
          <cell r="C38" t="str">
            <v>125-08</v>
          </cell>
          <cell r="D38">
            <v>1110000</v>
          </cell>
          <cell r="E38" t="str">
            <v>STARKS</v>
          </cell>
        </row>
        <row r="39">
          <cell r="C39" t="str">
            <v>805-08</v>
          </cell>
          <cell r="D39">
            <v>1990000</v>
          </cell>
          <cell r="E39" t="str">
            <v>DAVIS</v>
          </cell>
        </row>
        <row r="40">
          <cell r="C40" t="str">
            <v>120-08</v>
          </cell>
          <cell r="D40">
            <v>1100000</v>
          </cell>
          <cell r="E40" t="str">
            <v>GEBRETEKLE</v>
          </cell>
        </row>
        <row r="41">
          <cell r="C41" t="str">
            <v>118-08</v>
          </cell>
          <cell r="D41">
            <v>1480000</v>
          </cell>
          <cell r="E41" t="str">
            <v>STURGEON</v>
          </cell>
        </row>
        <row r="42">
          <cell r="C42" t="str">
            <v>127-08</v>
          </cell>
          <cell r="D42">
            <v>2110000</v>
          </cell>
          <cell r="E42" t="str">
            <v>OUN</v>
          </cell>
        </row>
        <row r="43">
          <cell r="C43" t="str">
            <v>122-08</v>
          </cell>
          <cell r="D43">
            <v>1090000</v>
          </cell>
          <cell r="E43" t="str">
            <v>SPECTOR</v>
          </cell>
        </row>
        <row r="44">
          <cell r="C44" t="str">
            <v>806-08</v>
          </cell>
          <cell r="D44">
            <v>1990000</v>
          </cell>
          <cell r="E44" t="str">
            <v>DAVIS</v>
          </cell>
        </row>
        <row r="45">
          <cell r="C45" t="str">
            <v>124-08</v>
          </cell>
          <cell r="D45">
            <v>730000</v>
          </cell>
          <cell r="E45" t="str">
            <v>HOMIK</v>
          </cell>
        </row>
        <row r="46">
          <cell r="C46" t="str">
            <v>129-08</v>
          </cell>
          <cell r="D46">
            <v>1310000</v>
          </cell>
          <cell r="E46" t="str">
            <v>MALAVE</v>
          </cell>
        </row>
        <row r="47">
          <cell r="C47" t="str">
            <v>807-08</v>
          </cell>
          <cell r="D47">
            <v>1240000</v>
          </cell>
          <cell r="E47" t="str">
            <v>GRASTON</v>
          </cell>
        </row>
        <row r="48">
          <cell r="C48" t="str">
            <v>131-08</v>
          </cell>
          <cell r="D48">
            <v>1480000</v>
          </cell>
          <cell r="E48" t="str">
            <v>STURGEON</v>
          </cell>
        </row>
        <row r="49">
          <cell r="C49" t="str">
            <v>808-08</v>
          </cell>
          <cell r="D49">
            <v>1240000</v>
          </cell>
          <cell r="E49" t="str">
            <v>GRASTON</v>
          </cell>
        </row>
        <row r="50">
          <cell r="C50" t="str">
            <v>126-08</v>
          </cell>
          <cell r="D50">
            <v>1110000</v>
          </cell>
          <cell r="E50" t="str">
            <v>STARKS</v>
          </cell>
        </row>
        <row r="51">
          <cell r="C51" t="str">
            <v>133-08</v>
          </cell>
          <cell r="D51">
            <v>1100000</v>
          </cell>
          <cell r="E51" t="str">
            <v>GEBRETEKLE</v>
          </cell>
        </row>
        <row r="52">
          <cell r="C52" t="str">
            <v>809-08</v>
          </cell>
          <cell r="D52">
            <v>1990000</v>
          </cell>
          <cell r="E52" t="str">
            <v>DAVIS</v>
          </cell>
        </row>
        <row r="53">
          <cell r="C53" t="str">
            <v>128-08</v>
          </cell>
          <cell r="D53">
            <v>2110000</v>
          </cell>
          <cell r="E53" t="str">
            <v>OUN</v>
          </cell>
        </row>
        <row r="54">
          <cell r="C54" t="str">
            <v>135-08</v>
          </cell>
          <cell r="D54">
            <v>1090000</v>
          </cell>
          <cell r="E54" t="str">
            <v>SPECTOR</v>
          </cell>
        </row>
        <row r="55">
          <cell r="C55" t="str">
            <v>810-08</v>
          </cell>
          <cell r="D55">
            <v>1990000</v>
          </cell>
          <cell r="E55" t="str">
            <v>DAVIS</v>
          </cell>
        </row>
        <row r="56">
          <cell r="C56" t="str">
            <v>130-08</v>
          </cell>
          <cell r="D56">
            <v>1310000</v>
          </cell>
          <cell r="E56" t="str">
            <v>MALAVE</v>
          </cell>
        </row>
        <row r="57">
          <cell r="C57" t="str">
            <v>137-08</v>
          </cell>
          <cell r="D57">
            <v>1830000</v>
          </cell>
          <cell r="E57" t="str">
            <v>YORK</v>
          </cell>
        </row>
        <row r="58">
          <cell r="C58" t="str">
            <v>132-08</v>
          </cell>
          <cell r="D58">
            <v>1480000</v>
          </cell>
          <cell r="E58" t="str">
            <v>STURGEON</v>
          </cell>
        </row>
        <row r="59">
          <cell r="C59" t="str">
            <v>811-08</v>
          </cell>
          <cell r="D59">
            <v>1240000</v>
          </cell>
          <cell r="E59" t="str">
            <v>GRASTON</v>
          </cell>
        </row>
        <row r="60">
          <cell r="C60" t="str">
            <v>811-08</v>
          </cell>
          <cell r="D60">
            <v>1240000</v>
          </cell>
          <cell r="E60" t="str">
            <v>GRASTON</v>
          </cell>
        </row>
        <row r="61">
          <cell r="C61" t="str">
            <v>139-08</v>
          </cell>
          <cell r="D61">
            <v>1110000</v>
          </cell>
          <cell r="E61" t="str">
            <v>STARKS</v>
          </cell>
        </row>
        <row r="62">
          <cell r="C62" t="str">
            <v>134-08</v>
          </cell>
          <cell r="D62">
            <v>1100000</v>
          </cell>
          <cell r="E62" t="str">
            <v>GEBRETEKLE</v>
          </cell>
        </row>
        <row r="63">
          <cell r="C63" t="str">
            <v>812-08</v>
          </cell>
          <cell r="D63">
            <v>1240000</v>
          </cell>
          <cell r="E63" t="str">
            <v>GRASTON</v>
          </cell>
        </row>
        <row r="64">
          <cell r="C64" t="str">
            <v>141-08</v>
          </cell>
          <cell r="D64">
            <v>2110000</v>
          </cell>
          <cell r="E64" t="str">
            <v>OUN</v>
          </cell>
        </row>
        <row r="65">
          <cell r="C65" t="str">
            <v>136-08</v>
          </cell>
          <cell r="D65">
            <v>1090000</v>
          </cell>
          <cell r="E65" t="str">
            <v>SPECTOR</v>
          </cell>
        </row>
        <row r="66">
          <cell r="C66" t="str">
            <v>138-08</v>
          </cell>
          <cell r="D66">
            <v>1830000</v>
          </cell>
          <cell r="E66" t="str">
            <v>YORK</v>
          </cell>
        </row>
        <row r="67">
          <cell r="C67" t="str">
            <v>138-08</v>
          </cell>
          <cell r="D67">
            <v>1830000</v>
          </cell>
          <cell r="E67" t="str">
            <v>YORK</v>
          </cell>
        </row>
        <row r="68">
          <cell r="C68" t="str">
            <v>143-08</v>
          </cell>
          <cell r="D68">
            <v>1310000</v>
          </cell>
          <cell r="E68" t="str">
            <v>MALAVE</v>
          </cell>
        </row>
        <row r="69">
          <cell r="C69" t="str">
            <v>145-08</v>
          </cell>
          <cell r="D69">
            <v>1480000</v>
          </cell>
          <cell r="E69" t="str">
            <v>STURGEON</v>
          </cell>
        </row>
        <row r="70">
          <cell r="C70" t="str">
            <v>813-08</v>
          </cell>
          <cell r="D70">
            <v>1240000</v>
          </cell>
          <cell r="E70" t="str">
            <v>GRASTON</v>
          </cell>
        </row>
        <row r="71">
          <cell r="C71" t="str">
            <v>140-08</v>
          </cell>
          <cell r="D71">
            <v>1110000</v>
          </cell>
          <cell r="E71" t="str">
            <v>STARKS</v>
          </cell>
        </row>
        <row r="72">
          <cell r="C72" t="str">
            <v>147-08</v>
          </cell>
          <cell r="D72">
            <v>1100000</v>
          </cell>
          <cell r="E72" t="str">
            <v>GEBRETEKLE</v>
          </cell>
        </row>
        <row r="73">
          <cell r="C73" t="str">
            <v>142-08</v>
          </cell>
          <cell r="D73">
            <v>2110000</v>
          </cell>
          <cell r="E73" t="str">
            <v>OUN</v>
          </cell>
        </row>
        <row r="74">
          <cell r="C74" t="str">
            <v>814-08</v>
          </cell>
          <cell r="D74">
            <v>1240000</v>
          </cell>
          <cell r="E74" t="str">
            <v>GRASTON</v>
          </cell>
        </row>
        <row r="75">
          <cell r="C75" t="str">
            <v>149-08</v>
          </cell>
          <cell r="D75">
            <v>1090000</v>
          </cell>
          <cell r="E75" t="str">
            <v>SPECTOR</v>
          </cell>
        </row>
        <row r="76">
          <cell r="C76" t="str">
            <v>144-08</v>
          </cell>
          <cell r="D76">
            <v>1310000</v>
          </cell>
          <cell r="E76" t="str">
            <v>MALAVE</v>
          </cell>
        </row>
        <row r="77">
          <cell r="C77" t="str">
            <v>151-08</v>
          </cell>
          <cell r="D77">
            <v>730000</v>
          </cell>
          <cell r="E77" t="str">
            <v>HOMIK</v>
          </cell>
        </row>
        <row r="78">
          <cell r="C78" t="str">
            <v>146-08</v>
          </cell>
          <cell r="D78">
            <v>1480000</v>
          </cell>
          <cell r="E78" t="str">
            <v>STURGEON</v>
          </cell>
        </row>
        <row r="79">
          <cell r="C79" t="str">
            <v>153-08</v>
          </cell>
          <cell r="D79">
            <v>1110000</v>
          </cell>
          <cell r="E79" t="str">
            <v>STARKS</v>
          </cell>
        </row>
        <row r="80">
          <cell r="C80" t="str">
            <v>815-08</v>
          </cell>
          <cell r="D80">
            <v>1240000</v>
          </cell>
          <cell r="E80" t="str">
            <v>GRASTON</v>
          </cell>
        </row>
        <row r="81">
          <cell r="C81" t="str">
            <v>148-08</v>
          </cell>
          <cell r="D81">
            <v>1100000</v>
          </cell>
          <cell r="E81" t="str">
            <v>GEBRETEKLE</v>
          </cell>
        </row>
        <row r="82">
          <cell r="C82" t="str">
            <v>155-08</v>
          </cell>
          <cell r="D82">
            <v>1990000</v>
          </cell>
          <cell r="E82" t="str">
            <v>DAVIS</v>
          </cell>
        </row>
        <row r="83">
          <cell r="C83" t="str">
            <v>150-08</v>
          </cell>
          <cell r="D83">
            <v>1090000</v>
          </cell>
          <cell r="E83" t="str">
            <v>SPECTOR</v>
          </cell>
        </row>
        <row r="84">
          <cell r="C84" t="str">
            <v>816-08</v>
          </cell>
          <cell r="D84">
            <v>1240000</v>
          </cell>
          <cell r="E84" t="str">
            <v>GRASTON</v>
          </cell>
        </row>
        <row r="85">
          <cell r="C85" t="str">
            <v>152-08</v>
          </cell>
          <cell r="D85">
            <v>730000</v>
          </cell>
          <cell r="E85" t="str">
            <v>HOMIK</v>
          </cell>
        </row>
        <row r="86">
          <cell r="C86" t="str">
            <v>158-08</v>
          </cell>
          <cell r="D86">
            <v>1310000</v>
          </cell>
          <cell r="E86" t="str">
            <v>MALAVE</v>
          </cell>
        </row>
        <row r="87">
          <cell r="C87" t="str">
            <v>157-08</v>
          </cell>
          <cell r="D87">
            <v>1310000</v>
          </cell>
          <cell r="E87" t="str">
            <v>MALAVE</v>
          </cell>
        </row>
        <row r="88">
          <cell r="C88" t="str">
            <v>159-08</v>
          </cell>
          <cell r="D88">
            <v>880000</v>
          </cell>
          <cell r="E88" t="str">
            <v>STEWART</v>
          </cell>
        </row>
        <row r="89">
          <cell r="C89" t="str">
            <v>154-08</v>
          </cell>
          <cell r="D89">
            <v>1110000</v>
          </cell>
          <cell r="E89" t="str">
            <v>STARKS</v>
          </cell>
        </row>
        <row r="90">
          <cell r="C90" t="str">
            <v>154-08</v>
          </cell>
          <cell r="D90">
            <v>1110000</v>
          </cell>
          <cell r="E90" t="str">
            <v>STARKS</v>
          </cell>
        </row>
        <row r="91">
          <cell r="C91" t="str">
            <v>161-08</v>
          </cell>
          <cell r="D91">
            <v>1280000</v>
          </cell>
          <cell r="E91" t="str">
            <v>BARTLETT</v>
          </cell>
        </row>
        <row r="92">
          <cell r="C92" t="str">
            <v>817-08</v>
          </cell>
          <cell r="D92">
            <v>1240000</v>
          </cell>
          <cell r="E92" t="str">
            <v>GRASTON</v>
          </cell>
        </row>
        <row r="93">
          <cell r="C93" t="str">
            <v>156-08</v>
          </cell>
          <cell r="D93">
            <v>1990000</v>
          </cell>
          <cell r="E93" t="str">
            <v>DAVIS</v>
          </cell>
        </row>
        <row r="94">
          <cell r="C94" t="str">
            <v>163-08</v>
          </cell>
          <cell r="D94">
            <v>1740000</v>
          </cell>
          <cell r="E94" t="str">
            <v>STORY</v>
          </cell>
        </row>
        <row r="95">
          <cell r="C95" t="str">
            <v>158-08</v>
          </cell>
          <cell r="D95">
            <v>1310000</v>
          </cell>
          <cell r="E95" t="str">
            <v>MALAVE</v>
          </cell>
        </row>
        <row r="96">
          <cell r="C96" t="str">
            <v>165-08</v>
          </cell>
          <cell r="D96">
            <v>2150000</v>
          </cell>
          <cell r="E96" t="str">
            <v>SWANSON</v>
          </cell>
        </row>
        <row r="97">
          <cell r="C97" t="str">
            <v>818-08</v>
          </cell>
          <cell r="D97">
            <v>1240000</v>
          </cell>
          <cell r="E97" t="str">
            <v>GRASTON</v>
          </cell>
        </row>
        <row r="98">
          <cell r="C98" t="str">
            <v>160-08</v>
          </cell>
          <cell r="D98">
            <v>880000</v>
          </cell>
          <cell r="E98" t="str">
            <v>STEWART</v>
          </cell>
        </row>
        <row r="99">
          <cell r="C99" t="str">
            <v>162-08</v>
          </cell>
          <cell r="D99">
            <v>1280000</v>
          </cell>
          <cell r="E99" t="str">
            <v>BARTLETT</v>
          </cell>
        </row>
        <row r="100">
          <cell r="C100" t="str">
            <v>167-08</v>
          </cell>
          <cell r="D100">
            <v>1140000</v>
          </cell>
          <cell r="E100" t="str">
            <v>YOUNG</v>
          </cell>
        </row>
        <row r="101">
          <cell r="C101" t="str">
            <v>164-08</v>
          </cell>
          <cell r="D101">
            <v>1740000</v>
          </cell>
          <cell r="E101" t="str">
            <v>STORY</v>
          </cell>
        </row>
        <row r="102">
          <cell r="C102" t="str">
            <v>169-08</v>
          </cell>
          <cell r="D102">
            <v>1540000</v>
          </cell>
          <cell r="E102" t="str">
            <v>HELVIE</v>
          </cell>
        </row>
        <row r="103">
          <cell r="C103" t="str">
            <v>819-08</v>
          </cell>
          <cell r="D103">
            <v>1240000</v>
          </cell>
          <cell r="E103" t="str">
            <v>GRASTON</v>
          </cell>
        </row>
        <row r="104">
          <cell r="C104" t="str">
            <v>171-08</v>
          </cell>
          <cell r="D104">
            <v>2020000</v>
          </cell>
          <cell r="E104" t="str">
            <v>SHOOK</v>
          </cell>
        </row>
        <row r="105">
          <cell r="C105" t="str">
            <v>166-08</v>
          </cell>
          <cell r="D105">
            <v>2150000</v>
          </cell>
          <cell r="E105" t="str">
            <v>SWANSON</v>
          </cell>
        </row>
        <row r="106">
          <cell r="C106" t="str">
            <v>820-08</v>
          </cell>
          <cell r="D106">
            <v>1240000</v>
          </cell>
          <cell r="E106" t="str">
            <v>GRASTON</v>
          </cell>
        </row>
        <row r="107">
          <cell r="C107" t="str">
            <v>173-08</v>
          </cell>
          <cell r="D107">
            <v>880000</v>
          </cell>
          <cell r="E107" t="str">
            <v>STEWART</v>
          </cell>
        </row>
        <row r="108">
          <cell r="C108" t="str">
            <v>168-08</v>
          </cell>
          <cell r="D108">
            <v>1140000</v>
          </cell>
          <cell r="E108" t="str">
            <v>YOUNG</v>
          </cell>
        </row>
        <row r="109">
          <cell r="C109" t="str">
            <v>175-08</v>
          </cell>
          <cell r="D109">
            <v>1280000</v>
          </cell>
          <cell r="E109" t="str">
            <v>BARTLETT</v>
          </cell>
        </row>
        <row r="110">
          <cell r="C110" t="str">
            <v>170-08</v>
          </cell>
          <cell r="D110">
            <v>1540000</v>
          </cell>
          <cell r="E110" t="str">
            <v>HELVIE</v>
          </cell>
        </row>
        <row r="111">
          <cell r="C111" t="str">
            <v>821-08</v>
          </cell>
          <cell r="D111">
            <v>2090000</v>
          </cell>
          <cell r="E111" t="str">
            <v>HAITHCOX</v>
          </cell>
        </row>
        <row r="112">
          <cell r="C112" t="str">
            <v>177-08</v>
          </cell>
          <cell r="D112">
            <v>1740000</v>
          </cell>
          <cell r="E112" t="str">
            <v>STORY</v>
          </cell>
        </row>
        <row r="113">
          <cell r="C113" t="str">
            <v>172-08</v>
          </cell>
          <cell r="D113">
            <v>2020000</v>
          </cell>
          <cell r="E113" t="str">
            <v>SHOOK</v>
          </cell>
        </row>
        <row r="114">
          <cell r="C114" t="str">
            <v>166-08</v>
          </cell>
          <cell r="D114">
            <v>2150000</v>
          </cell>
          <cell r="E114" t="str">
            <v>SWANSON</v>
          </cell>
        </row>
        <row r="115">
          <cell r="C115" t="str">
            <v>179-08</v>
          </cell>
          <cell r="D115">
            <v>2150000</v>
          </cell>
          <cell r="E115" t="str">
            <v>SWANSON</v>
          </cell>
        </row>
        <row r="116">
          <cell r="C116" t="str">
            <v>174-08</v>
          </cell>
          <cell r="D116">
            <v>880000</v>
          </cell>
          <cell r="E116" t="str">
            <v>STEWART</v>
          </cell>
        </row>
        <row r="117">
          <cell r="C117" t="str">
            <v>822-08</v>
          </cell>
          <cell r="D117">
            <v>2090000</v>
          </cell>
          <cell r="E117" t="str">
            <v>HAITHCOX</v>
          </cell>
        </row>
        <row r="118">
          <cell r="C118" t="str">
            <v>181-08</v>
          </cell>
          <cell r="D118">
            <v>1140000</v>
          </cell>
          <cell r="E118" t="str">
            <v>YOUNG</v>
          </cell>
        </row>
        <row r="119">
          <cell r="C119" t="str">
            <v>176-08</v>
          </cell>
          <cell r="D119">
            <v>1280000</v>
          </cell>
          <cell r="E119" t="str">
            <v>BARTLETT</v>
          </cell>
        </row>
        <row r="120">
          <cell r="C120" t="str">
            <v>183-08</v>
          </cell>
          <cell r="D120">
            <v>1540000</v>
          </cell>
          <cell r="E120" t="str">
            <v>HELVIE</v>
          </cell>
        </row>
        <row r="121">
          <cell r="C121" t="str">
            <v>178-08</v>
          </cell>
          <cell r="D121">
            <v>1740000</v>
          </cell>
          <cell r="E121" t="str">
            <v>STORY</v>
          </cell>
        </row>
        <row r="122">
          <cell r="C122" t="str">
            <v>185-08</v>
          </cell>
          <cell r="D122">
            <v>2020000</v>
          </cell>
          <cell r="E122" t="str">
            <v>SHOOK</v>
          </cell>
        </row>
        <row r="123">
          <cell r="C123" t="str">
            <v>180-08</v>
          </cell>
          <cell r="D123">
            <v>2150000</v>
          </cell>
          <cell r="E123" t="str">
            <v>SWANSON</v>
          </cell>
        </row>
        <row r="124">
          <cell r="C124" t="str">
            <v>823-08</v>
          </cell>
          <cell r="D124">
            <v>2090000</v>
          </cell>
          <cell r="E124" t="str">
            <v>HAITHCOX</v>
          </cell>
        </row>
        <row r="125">
          <cell r="C125" t="str">
            <v>187-08</v>
          </cell>
          <cell r="D125">
            <v>880000</v>
          </cell>
          <cell r="E125" t="str">
            <v>STEWART</v>
          </cell>
        </row>
        <row r="126">
          <cell r="C126" t="str">
            <v>182-08</v>
          </cell>
          <cell r="D126">
            <v>1140000</v>
          </cell>
          <cell r="E126" t="str">
            <v>YOUNG</v>
          </cell>
        </row>
        <row r="127">
          <cell r="C127" t="str">
            <v>823-08</v>
          </cell>
          <cell r="D127">
            <v>2090000</v>
          </cell>
          <cell r="E127" t="str">
            <v>HAITHCOX</v>
          </cell>
        </row>
        <row r="128">
          <cell r="C128" t="str">
            <v>824-08</v>
          </cell>
          <cell r="D128">
            <v>2090000</v>
          </cell>
          <cell r="E128" t="str">
            <v>HAITHCOX</v>
          </cell>
        </row>
        <row r="129">
          <cell r="C129" t="str">
            <v>189-08</v>
          </cell>
          <cell r="D129">
            <v>1280000</v>
          </cell>
          <cell r="E129" t="str">
            <v>BARTLETT</v>
          </cell>
        </row>
        <row r="130">
          <cell r="C130" t="str">
            <v>184-08</v>
          </cell>
          <cell r="D130">
            <v>1540000</v>
          </cell>
          <cell r="E130" t="str">
            <v>HELVIE</v>
          </cell>
        </row>
        <row r="131">
          <cell r="C131" t="str">
            <v>191-08</v>
          </cell>
          <cell r="D131">
            <v>1740000</v>
          </cell>
          <cell r="E131" t="str">
            <v>STORY</v>
          </cell>
        </row>
        <row r="132">
          <cell r="C132" t="str">
            <v>186-08</v>
          </cell>
          <cell r="D132">
            <v>2020000</v>
          </cell>
          <cell r="E132" t="str">
            <v>SHOOK</v>
          </cell>
        </row>
        <row r="133">
          <cell r="C133" t="str">
            <v>193-08</v>
          </cell>
          <cell r="D133">
            <v>2150000</v>
          </cell>
          <cell r="E133" t="str">
            <v>SWANSON</v>
          </cell>
        </row>
        <row r="134">
          <cell r="C134" t="str">
            <v>825-08</v>
          </cell>
          <cell r="D134">
            <v>2090000</v>
          </cell>
          <cell r="E134" t="str">
            <v>HAITHCOX</v>
          </cell>
        </row>
        <row r="135">
          <cell r="C135" t="str">
            <v>188-08</v>
          </cell>
          <cell r="D135">
            <v>880000</v>
          </cell>
          <cell r="E135" t="str">
            <v>STEWART</v>
          </cell>
        </row>
        <row r="136">
          <cell r="C136" t="str">
            <v>190-08</v>
          </cell>
          <cell r="D136">
            <v>1280000</v>
          </cell>
          <cell r="E136" t="str">
            <v>BARTLETT</v>
          </cell>
        </row>
        <row r="137">
          <cell r="C137" t="str">
            <v>195-08</v>
          </cell>
          <cell r="D137">
            <v>1140000</v>
          </cell>
          <cell r="E137" t="str">
            <v>YOUNG</v>
          </cell>
        </row>
        <row r="138">
          <cell r="C138" t="str">
            <v>904-08</v>
          </cell>
          <cell r="D138">
            <v>1290000</v>
          </cell>
          <cell r="E138" t="str">
            <v>COOLAHAN</v>
          </cell>
        </row>
        <row r="139">
          <cell r="C139" t="str">
            <v>826-08</v>
          </cell>
          <cell r="D139">
            <v>2090000</v>
          </cell>
          <cell r="E139" t="str">
            <v>HAITHCOX</v>
          </cell>
        </row>
        <row r="140">
          <cell r="C140" t="str">
            <v>826-08</v>
          </cell>
          <cell r="D140">
            <v>2090000</v>
          </cell>
          <cell r="E140" t="str">
            <v>HAITHCOX</v>
          </cell>
        </row>
        <row r="141">
          <cell r="C141" t="str">
            <v>197-08</v>
          </cell>
          <cell r="D141">
            <v>1540000</v>
          </cell>
          <cell r="E141" t="str">
            <v>HELVIE</v>
          </cell>
        </row>
        <row r="142">
          <cell r="C142" t="str">
            <v>192-08</v>
          </cell>
          <cell r="D142">
            <v>1740000</v>
          </cell>
          <cell r="E142" t="str">
            <v>STORY</v>
          </cell>
        </row>
        <row r="143">
          <cell r="C143" t="str">
            <v>827-08</v>
          </cell>
          <cell r="D143">
            <v>1290000</v>
          </cell>
          <cell r="E143" t="str">
            <v>COOLAHAN</v>
          </cell>
        </row>
        <row r="144">
          <cell r="C144" t="str">
            <v>199-08</v>
          </cell>
          <cell r="D144">
            <v>2020000</v>
          </cell>
          <cell r="E144" t="str">
            <v>SHOOK</v>
          </cell>
        </row>
        <row r="145">
          <cell r="C145" t="str">
            <v>194-08</v>
          </cell>
          <cell r="D145">
            <v>2150000</v>
          </cell>
          <cell r="E145" t="str">
            <v>SWANSON</v>
          </cell>
        </row>
        <row r="146">
          <cell r="C146" t="str">
            <v>829-08</v>
          </cell>
          <cell r="D146">
            <v>2090000</v>
          </cell>
          <cell r="E146" t="str">
            <v>HAITHCOX</v>
          </cell>
        </row>
        <row r="147">
          <cell r="C147" t="str">
            <v>828-08</v>
          </cell>
          <cell r="D147">
            <v>1290000</v>
          </cell>
          <cell r="E147" t="str">
            <v>COOLAHAN</v>
          </cell>
        </row>
        <row r="148">
          <cell r="C148" t="str">
            <v>201-08</v>
          </cell>
          <cell r="D148">
            <v>880000</v>
          </cell>
          <cell r="E148" t="str">
            <v>STEWART</v>
          </cell>
        </row>
        <row r="149">
          <cell r="C149" t="str">
            <v>196-08</v>
          </cell>
          <cell r="D149">
            <v>1140000</v>
          </cell>
          <cell r="E149" t="str">
            <v>YOUNG</v>
          </cell>
        </row>
        <row r="150">
          <cell r="C150" t="str">
            <v>203-08</v>
          </cell>
          <cell r="D150">
            <v>1280000</v>
          </cell>
          <cell r="E150" t="str">
            <v>BARTLETT</v>
          </cell>
        </row>
        <row r="151">
          <cell r="C151" t="str">
            <v>198-08</v>
          </cell>
          <cell r="D151">
            <v>1540000</v>
          </cell>
          <cell r="E151" t="str">
            <v>HELVIE</v>
          </cell>
        </row>
        <row r="152">
          <cell r="C152" t="str">
            <v>830-08</v>
          </cell>
          <cell r="D152">
            <v>2090000</v>
          </cell>
          <cell r="E152" t="str">
            <v>HAITHCOX</v>
          </cell>
        </row>
        <row r="153">
          <cell r="C153" t="str">
            <v>205-08</v>
          </cell>
          <cell r="D153">
            <v>1740000</v>
          </cell>
          <cell r="E153" t="str">
            <v>STORY</v>
          </cell>
        </row>
        <row r="154">
          <cell r="C154" t="str">
            <v>831-08</v>
          </cell>
          <cell r="D154">
            <v>1290000</v>
          </cell>
          <cell r="E154" t="str">
            <v>COOLAHAN</v>
          </cell>
        </row>
        <row r="155">
          <cell r="C155" t="str">
            <v>200-08</v>
          </cell>
          <cell r="D155">
            <v>2020000</v>
          </cell>
          <cell r="E155" t="str">
            <v>SHOOK</v>
          </cell>
        </row>
        <row r="156">
          <cell r="C156" t="str">
            <v>833-08</v>
          </cell>
          <cell r="D156">
            <v>2090000</v>
          </cell>
          <cell r="E156" t="str">
            <v>HAITHCOX</v>
          </cell>
        </row>
        <row r="157">
          <cell r="C157" t="str">
            <v>207-08</v>
          </cell>
          <cell r="D157">
            <v>2150000</v>
          </cell>
          <cell r="E157" t="str">
            <v>SWANSON</v>
          </cell>
        </row>
        <row r="158">
          <cell r="C158" t="str">
            <v>202-08</v>
          </cell>
          <cell r="D158">
            <v>880000</v>
          </cell>
          <cell r="E158" t="str">
            <v>STEWART</v>
          </cell>
        </row>
        <row r="159">
          <cell r="C159" t="str">
            <v>832-08</v>
          </cell>
          <cell r="D159">
            <v>1290000</v>
          </cell>
          <cell r="E159" t="str">
            <v>COOLAHAN</v>
          </cell>
        </row>
        <row r="160">
          <cell r="C160" t="str">
            <v>204-08</v>
          </cell>
          <cell r="D160">
            <v>1280000</v>
          </cell>
          <cell r="E160" t="str">
            <v>BARTLETT</v>
          </cell>
        </row>
        <row r="161">
          <cell r="C161" t="str">
            <v>209-08</v>
          </cell>
          <cell r="D161">
            <v>2100000</v>
          </cell>
          <cell r="E161" t="str">
            <v>ISHMAEL</v>
          </cell>
        </row>
        <row r="162">
          <cell r="C162" t="str">
            <v>211-08</v>
          </cell>
          <cell r="D162">
            <v>1140000</v>
          </cell>
          <cell r="E162" t="str">
            <v>YOUNG</v>
          </cell>
        </row>
        <row r="163">
          <cell r="C163" t="str">
            <v>834-08</v>
          </cell>
          <cell r="D163">
            <v>2090000</v>
          </cell>
          <cell r="E163" t="str">
            <v>HAITHCOX</v>
          </cell>
        </row>
        <row r="164">
          <cell r="C164" t="str">
            <v>206-08</v>
          </cell>
          <cell r="D164">
            <v>1740000</v>
          </cell>
          <cell r="E164" t="str">
            <v>STORY</v>
          </cell>
        </row>
        <row r="165">
          <cell r="C165" t="str">
            <v>217-08</v>
          </cell>
          <cell r="D165">
            <v>1800000</v>
          </cell>
          <cell r="E165" t="str">
            <v>CHANDLER</v>
          </cell>
        </row>
        <row r="166">
          <cell r="C166" t="str">
            <v>835-08</v>
          </cell>
          <cell r="D166">
            <v>1290000</v>
          </cell>
          <cell r="E166" t="str">
            <v>COOLAHAN</v>
          </cell>
        </row>
        <row r="167">
          <cell r="C167" t="str">
            <v>213-08</v>
          </cell>
          <cell r="D167">
            <v>1810000</v>
          </cell>
          <cell r="E167" t="str">
            <v>NEWELL</v>
          </cell>
        </row>
        <row r="168">
          <cell r="C168" t="str">
            <v>208-08</v>
          </cell>
          <cell r="D168">
            <v>2150000</v>
          </cell>
          <cell r="E168" t="str">
            <v>SWANSON</v>
          </cell>
        </row>
        <row r="169">
          <cell r="C169" t="str">
            <v>206-08</v>
          </cell>
          <cell r="D169">
            <v>1740000</v>
          </cell>
          <cell r="E169" t="str">
            <v>STORY</v>
          </cell>
        </row>
        <row r="170">
          <cell r="C170" t="str">
            <v>215-08</v>
          </cell>
          <cell r="D170">
            <v>2020000</v>
          </cell>
          <cell r="E170" t="str">
            <v>SHOOK</v>
          </cell>
        </row>
        <row r="171">
          <cell r="C171" t="str">
            <v>836-08</v>
          </cell>
          <cell r="D171">
            <v>1290000</v>
          </cell>
          <cell r="E171" t="str">
            <v>COOLAHAN</v>
          </cell>
        </row>
        <row r="172">
          <cell r="C172" t="str">
            <v>837-08</v>
          </cell>
          <cell r="D172">
            <v>2090000</v>
          </cell>
          <cell r="E172" t="str">
            <v>HAITHCOX</v>
          </cell>
        </row>
        <row r="173">
          <cell r="C173" t="str">
            <v>210-08</v>
          </cell>
          <cell r="D173">
            <v>2100000</v>
          </cell>
          <cell r="E173" t="str">
            <v>ISHMAEL</v>
          </cell>
        </row>
        <row r="174">
          <cell r="C174" t="str">
            <v>217-08</v>
          </cell>
          <cell r="D174">
            <v>1800000</v>
          </cell>
          <cell r="E174" t="str">
            <v>CHANDLER</v>
          </cell>
        </row>
        <row r="175">
          <cell r="C175" t="str">
            <v>211-08</v>
          </cell>
          <cell r="D175">
            <v>1140000</v>
          </cell>
          <cell r="E175" t="str">
            <v>YOUNG</v>
          </cell>
        </row>
        <row r="176">
          <cell r="C176" t="str">
            <v>212-08</v>
          </cell>
          <cell r="D176">
            <v>1140000</v>
          </cell>
          <cell r="E176" t="str">
            <v>YOUNG</v>
          </cell>
        </row>
        <row r="177">
          <cell r="C177" t="str">
            <v>219-08</v>
          </cell>
          <cell r="D177">
            <v>1740000</v>
          </cell>
          <cell r="E177" t="str">
            <v>STORY</v>
          </cell>
        </row>
        <row r="178">
          <cell r="C178" t="str">
            <v>838-08</v>
          </cell>
          <cell r="D178">
            <v>2090000</v>
          </cell>
          <cell r="E178" t="str">
            <v>HAITHCOX</v>
          </cell>
        </row>
        <row r="179">
          <cell r="C179" t="str">
            <v>214-08</v>
          </cell>
          <cell r="D179">
            <v>1810000</v>
          </cell>
          <cell r="E179" t="str">
            <v>NEWELL</v>
          </cell>
        </row>
        <row r="180">
          <cell r="C180" t="str">
            <v>839-08</v>
          </cell>
          <cell r="D180">
            <v>1290000</v>
          </cell>
          <cell r="E180" t="str">
            <v>COOLAHAN</v>
          </cell>
        </row>
        <row r="181">
          <cell r="C181" t="str">
            <v>216-08</v>
          </cell>
          <cell r="D181">
            <v>2020000</v>
          </cell>
          <cell r="E181" t="str">
            <v>SHOOK</v>
          </cell>
        </row>
        <row r="182">
          <cell r="C182" t="str">
            <v>221-08</v>
          </cell>
          <cell r="D182">
            <v>2100000</v>
          </cell>
          <cell r="E182" t="str">
            <v>ISHMAEL</v>
          </cell>
        </row>
        <row r="183">
          <cell r="C183" t="str">
            <v>841-08</v>
          </cell>
          <cell r="D183">
            <v>2090000</v>
          </cell>
          <cell r="E183" t="str">
            <v>HAITHCOX</v>
          </cell>
        </row>
        <row r="184">
          <cell r="C184" t="str">
            <v>303-08</v>
          </cell>
          <cell r="D184">
            <v>1520000</v>
          </cell>
          <cell r="E184" t="str">
            <v>MAYBERRY</v>
          </cell>
        </row>
        <row r="185">
          <cell r="C185" t="str">
            <v>218-08</v>
          </cell>
          <cell r="D185">
            <v>1800000</v>
          </cell>
          <cell r="E185" t="str">
            <v>CHANDLER</v>
          </cell>
        </row>
        <row r="186">
          <cell r="C186" t="str">
            <v>906-08</v>
          </cell>
          <cell r="D186">
            <v>1290000</v>
          </cell>
          <cell r="E186" t="str">
            <v>COOLAHAN</v>
          </cell>
        </row>
        <row r="187">
          <cell r="C187" t="str">
            <v>220-08</v>
          </cell>
          <cell r="D187">
            <v>1740000</v>
          </cell>
          <cell r="E187" t="str">
            <v>STORY</v>
          </cell>
        </row>
        <row r="188">
          <cell r="C188" t="str">
            <v>223-08</v>
          </cell>
          <cell r="D188">
            <v>1810000</v>
          </cell>
          <cell r="E188" t="str">
            <v>NEWELL</v>
          </cell>
        </row>
        <row r="189">
          <cell r="C189" t="str">
            <v>840-08</v>
          </cell>
          <cell r="D189">
            <v>2090000</v>
          </cell>
          <cell r="E189" t="str">
            <v>HAITHCOX</v>
          </cell>
        </row>
        <row r="190">
          <cell r="C190" t="str">
            <v>222-08</v>
          </cell>
          <cell r="D190">
            <v>2100000</v>
          </cell>
          <cell r="E190" t="str">
            <v>ISHMAEL</v>
          </cell>
        </row>
        <row r="191">
          <cell r="C191" t="str">
            <v>225-08</v>
          </cell>
          <cell r="D191">
            <v>1800000</v>
          </cell>
          <cell r="E191" t="str">
            <v>CHANDLER</v>
          </cell>
        </row>
        <row r="192">
          <cell r="C192" t="str">
            <v>843-08</v>
          </cell>
          <cell r="D192">
            <v>2090000</v>
          </cell>
          <cell r="E192" t="str">
            <v>HAITHCOX</v>
          </cell>
        </row>
        <row r="193">
          <cell r="C193" t="str">
            <v>227-08</v>
          </cell>
          <cell r="D193">
            <v>1740000</v>
          </cell>
          <cell r="E193" t="str">
            <v>STORY</v>
          </cell>
        </row>
        <row r="194">
          <cell r="C194" t="str">
            <v>224-08</v>
          </cell>
          <cell r="D194">
            <v>1810000</v>
          </cell>
          <cell r="E194" t="str">
            <v>NEWELL</v>
          </cell>
        </row>
        <row r="195">
          <cell r="C195" t="str">
            <v>842-08</v>
          </cell>
          <cell r="D195">
            <v>2090000</v>
          </cell>
          <cell r="E195" t="str">
            <v>HAITHCOX</v>
          </cell>
        </row>
        <row r="196">
          <cell r="C196" t="str">
            <v>229-08</v>
          </cell>
          <cell r="D196">
            <v>2100000</v>
          </cell>
          <cell r="E196" t="str">
            <v>ISHMAEL</v>
          </cell>
        </row>
        <row r="197">
          <cell r="C197" t="str">
            <v>226-08</v>
          </cell>
          <cell r="D197">
            <v>1800000</v>
          </cell>
          <cell r="E197" t="str">
            <v>CHANDLER</v>
          </cell>
        </row>
        <row r="198">
          <cell r="C198" t="str">
            <v>231-08</v>
          </cell>
          <cell r="D198">
            <v>1810000</v>
          </cell>
          <cell r="E198" t="str">
            <v>NEWELL</v>
          </cell>
        </row>
        <row r="199">
          <cell r="C199" t="str">
            <v>845-08</v>
          </cell>
          <cell r="D199">
            <v>1290000</v>
          </cell>
          <cell r="E199" t="str">
            <v>COOLAHAN</v>
          </cell>
        </row>
        <row r="200">
          <cell r="C200" t="str">
            <v>228-08</v>
          </cell>
          <cell r="D200">
            <v>1740000</v>
          </cell>
          <cell r="E200" t="str">
            <v>STORY</v>
          </cell>
        </row>
        <row r="201">
          <cell r="C201" t="str">
            <v>844-08</v>
          </cell>
          <cell r="D201">
            <v>1290000</v>
          </cell>
          <cell r="E201" t="str">
            <v>COOLAHAN</v>
          </cell>
        </row>
        <row r="202">
          <cell r="C202" t="str">
            <v>233-08</v>
          </cell>
          <cell r="D202">
            <v>1800000</v>
          </cell>
          <cell r="E202" t="str">
            <v>CHANDLER</v>
          </cell>
        </row>
        <row r="203">
          <cell r="C203" t="str">
            <v>230-08</v>
          </cell>
          <cell r="D203">
            <v>2100000</v>
          </cell>
          <cell r="E203" t="str">
            <v>ISHMAEL</v>
          </cell>
        </row>
        <row r="204">
          <cell r="C204" t="str">
            <v>847-08</v>
          </cell>
          <cell r="D204">
            <v>1290000</v>
          </cell>
          <cell r="E204" t="str">
            <v>COOLAHAN</v>
          </cell>
        </row>
        <row r="205">
          <cell r="C205" t="str">
            <v>232-08</v>
          </cell>
          <cell r="D205">
            <v>1810000</v>
          </cell>
          <cell r="E205" t="str">
            <v>NEWELL</v>
          </cell>
        </row>
        <row r="206">
          <cell r="C206" t="str">
            <v>235-08</v>
          </cell>
          <cell r="D206">
            <v>1740000</v>
          </cell>
          <cell r="E206" t="str">
            <v>STORY</v>
          </cell>
        </row>
        <row r="207">
          <cell r="C207" t="str">
            <v>908-08</v>
          </cell>
          <cell r="D207">
            <v>1290000</v>
          </cell>
          <cell r="E207" t="str">
            <v>COOLAHAN</v>
          </cell>
        </row>
        <row r="208">
          <cell r="C208" t="str">
            <v>237-08</v>
          </cell>
          <cell r="D208">
            <v>2100000</v>
          </cell>
          <cell r="E208" t="str">
            <v>ISHMAEL</v>
          </cell>
        </row>
        <row r="209">
          <cell r="C209" t="str">
            <v>234-08</v>
          </cell>
          <cell r="D209">
            <v>1800000</v>
          </cell>
          <cell r="E209" t="str">
            <v>CHANDLER</v>
          </cell>
        </row>
        <row r="210">
          <cell r="C210" t="str">
            <v>239-08</v>
          </cell>
          <cell r="D210">
            <v>1810000</v>
          </cell>
          <cell r="E210" t="str">
            <v>NEWELL</v>
          </cell>
        </row>
        <row r="211">
          <cell r="C211" t="str">
            <v>235-08</v>
          </cell>
          <cell r="D211">
            <v>1740000</v>
          </cell>
          <cell r="E211" t="str">
            <v>STORY</v>
          </cell>
        </row>
        <row r="212">
          <cell r="C212" t="str">
            <v>236-08</v>
          </cell>
          <cell r="D212">
            <v>1740000</v>
          </cell>
          <cell r="E212" t="str">
            <v>STORY</v>
          </cell>
        </row>
        <row r="213">
          <cell r="C213" t="str">
            <v>238-08</v>
          </cell>
          <cell r="D213">
            <v>2100000</v>
          </cell>
          <cell r="E213" t="str">
            <v>ISHMAEL</v>
          </cell>
        </row>
        <row r="214">
          <cell r="C214" t="str">
            <v>241-08</v>
          </cell>
          <cell r="D214">
            <v>1800000</v>
          </cell>
          <cell r="E214" t="str">
            <v>CHANDLER</v>
          </cell>
        </row>
        <row r="215">
          <cell r="C215" t="str">
            <v>243-08</v>
          </cell>
          <cell r="D215">
            <v>1740000</v>
          </cell>
          <cell r="E215" t="str">
            <v>STORY</v>
          </cell>
        </row>
        <row r="216">
          <cell r="C216" t="str">
            <v>240-08</v>
          </cell>
          <cell r="D216">
            <v>1810000</v>
          </cell>
          <cell r="E216" t="str">
            <v>NEWELL</v>
          </cell>
        </row>
        <row r="217">
          <cell r="C217" t="str">
            <v>309-08</v>
          </cell>
          <cell r="D217">
            <v>2100000</v>
          </cell>
          <cell r="E217" t="str">
            <v>ISHMAEL</v>
          </cell>
        </row>
        <row r="218">
          <cell r="C218" t="str">
            <v>242-08</v>
          </cell>
          <cell r="D218">
            <v>1800000</v>
          </cell>
          <cell r="E218" t="str">
            <v>CHANDLER</v>
          </cell>
        </row>
        <row r="219">
          <cell r="C219" t="str">
            <v>311-08</v>
          </cell>
          <cell r="D219">
            <v>1810000</v>
          </cell>
          <cell r="E219" t="str">
            <v>NEWELL</v>
          </cell>
        </row>
        <row r="220">
          <cell r="C220" t="str">
            <v>311-08</v>
          </cell>
          <cell r="D220">
            <v>1810000</v>
          </cell>
          <cell r="E220" t="str">
            <v>NEWELL</v>
          </cell>
        </row>
        <row r="221">
          <cell r="C221" t="str">
            <v>244-08</v>
          </cell>
          <cell r="D221">
            <v>1740000</v>
          </cell>
          <cell r="E221" t="str">
            <v>STORY</v>
          </cell>
        </row>
        <row r="222">
          <cell r="C222" t="str">
            <v>313-08</v>
          </cell>
          <cell r="D222">
            <v>1800000</v>
          </cell>
          <cell r="E222" t="str">
            <v>CHANDLER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101-09</v>
          </cell>
          <cell r="B13">
            <v>4040</v>
          </cell>
          <cell r="C13" t="str">
            <v>DE.1.0.7.0</v>
          </cell>
          <cell r="D13" t="str">
            <v>204:774</v>
          </cell>
          <cell r="E13">
            <v>42591.124513888892</v>
          </cell>
          <cell r="F13">
            <v>42591.127280092594</v>
          </cell>
          <cell r="G13">
            <v>3</v>
          </cell>
          <cell r="H13" t="str">
            <v>204:36990</v>
          </cell>
          <cell r="I13">
            <v>42591.142476851855</v>
          </cell>
          <cell r="J13">
            <v>2</v>
          </cell>
          <cell r="K13" t="str">
            <v>4039/4040</v>
          </cell>
          <cell r="L13" t="str">
            <v>KILLION</v>
          </cell>
          <cell r="M13">
            <v>1.5196759261016268E-2</v>
          </cell>
          <cell r="P13">
            <v>21.883333335863426</v>
          </cell>
          <cell r="R13" t="str">
            <v>Wi-MAX outage</v>
          </cell>
          <cell r="S13">
            <v>0.25</v>
          </cell>
          <cell r="T13" t="str">
            <v>NorthBound</v>
          </cell>
          <cell r="U13">
            <v>3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" t="str">
            <v>Y</v>
          </cell>
          <cell r="X13" t="e">
            <v>#VALUE!</v>
          </cell>
          <cell r="Y13">
            <v>7.7399999999999997E-2</v>
          </cell>
          <cell r="Z13">
            <v>3.6989999999999998</v>
          </cell>
          <cell r="AA13">
            <v>3.6215999999999999</v>
          </cell>
          <cell r="AB13" t="e">
            <v>#N/A</v>
          </cell>
          <cell r="AC13" t="e">
            <v>#N/A</v>
          </cell>
          <cell r="AD13" t="str">
            <v>0101-09</v>
          </cell>
          <cell r="AE13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4">
          <cell r="A14" t="str">
            <v>102-09</v>
          </cell>
          <cell r="B14">
            <v>4017</v>
          </cell>
          <cell r="C14" t="str">
            <v>DE.1.0.7.0</v>
          </cell>
          <cell r="D14" t="str">
            <v>204:232646</v>
          </cell>
          <cell r="E14">
            <v>42591.169189814813</v>
          </cell>
          <cell r="F14">
            <v>42591.170104166667</v>
          </cell>
          <cell r="G14">
            <v>1</v>
          </cell>
          <cell r="H14" t="str">
            <v>204:149</v>
          </cell>
          <cell r="I14">
            <v>42591.201990740738</v>
          </cell>
          <cell r="J14">
            <v>0</v>
          </cell>
          <cell r="K14" t="str">
            <v>4017/4018</v>
          </cell>
          <cell r="L14" t="str">
            <v>KILLION</v>
          </cell>
          <cell r="M14">
            <v>3.1886574070085771E-2</v>
          </cell>
          <cell r="N14">
            <v>45.916666660923511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https://search-rtdc-monitor-bjffxe2xuh6vdkpspy63sjmuny.us-east-1.es.amazonaws.com/_plugin/kibana/#/discover/Steve-Slow-Train-Analysis-(2080s-and-2083s)?_g=(refreshInterval:(display:Off,section:0,value:0),time:(from:'2016-08-09 03:03:38-0600',mode:absolute,to:'2016-08-09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4" t="str">
            <v>N</v>
          </cell>
          <cell r="X14">
            <v>1</v>
          </cell>
          <cell r="Y14">
            <v>23.264600000000002</v>
          </cell>
          <cell r="Z14">
            <v>1.49E-2</v>
          </cell>
          <cell r="AA14">
            <v>23.249700000000001</v>
          </cell>
          <cell r="AB14" t="e">
            <v>#N/A</v>
          </cell>
          <cell r="AC14" t="e">
            <v>#N/A</v>
          </cell>
          <cell r="AD14" t="str">
            <v>0102-09</v>
          </cell>
          <cell r="AE14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5">
          <cell r="A15" t="str">
            <v>103-09</v>
          </cell>
          <cell r="B15">
            <v>4011</v>
          </cell>
          <cell r="C15" t="str">
            <v>DE.1.0.7.0</v>
          </cell>
          <cell r="D15" t="str">
            <v>204:650</v>
          </cell>
          <cell r="E15">
            <v>42591.151354166665</v>
          </cell>
          <cell r="F15">
            <v>42591.152361111112</v>
          </cell>
          <cell r="G15">
            <v>1</v>
          </cell>
          <cell r="H15" t="str">
            <v>204:233360</v>
          </cell>
          <cell r="I15">
            <v>42591.182314814818</v>
          </cell>
          <cell r="J15">
            <v>1</v>
          </cell>
          <cell r="K15" t="str">
            <v>4011/4012</v>
          </cell>
          <cell r="L15" t="str">
            <v>ACKERMAN</v>
          </cell>
          <cell r="M15">
            <v>2.9953703706269152E-2</v>
          </cell>
          <cell r="N15">
            <v>43.13333333702758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https://search-rtdc-monitor-bjffxe2xuh6vdkpspy63sjmuny.us-east-1.es.amazonaws.com/_plugin/kibana/#/discover/Steve-Slow-Train-Analysis-(2080s-and-2083s)?_g=(refreshInterval:(display:Off,section:0,value:0),time:(from:'2016-08-09 02:37:57-0600',mode:absolute,to:'2016-08-09 05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" t="str">
            <v>N</v>
          </cell>
          <cell r="X15">
            <v>1</v>
          </cell>
          <cell r="Y15">
            <v>6.5000000000000002E-2</v>
          </cell>
          <cell r="Z15">
            <v>23.335999999999999</v>
          </cell>
          <cell r="AA15">
            <v>23.270999999999997</v>
          </cell>
          <cell r="AB15" t="e">
            <v>#N/A</v>
          </cell>
          <cell r="AC15" t="e">
            <v>#N/A</v>
          </cell>
          <cell r="AD15" t="str">
            <v>0103-09</v>
          </cell>
          <cell r="AE15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6">
          <cell r="A16" t="str">
            <v>104-09</v>
          </cell>
          <cell r="B16">
            <v>4015</v>
          </cell>
          <cell r="C16" t="str">
            <v>DE.1.0.7.0</v>
          </cell>
          <cell r="D16" t="str">
            <v>204:232746</v>
          </cell>
          <cell r="E16">
            <v>42591.190381944441</v>
          </cell>
          <cell r="F16">
            <v>42591.191180555557</v>
          </cell>
          <cell r="G16">
            <v>1</v>
          </cell>
          <cell r="H16" t="str">
            <v>204:139</v>
          </cell>
          <cell r="I16">
            <v>42591.223668981482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3.2488425924384501E-2</v>
          </cell>
          <cell r="N16">
            <v>46.783333331113681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https://search-rtdc-monitor-bjffxe2xuh6vdkpspy63sjmuny.us-east-1.es.amazonaws.com/_plugin/kibana/#/discover/Steve-Slow-Train-Analysis-(2080s-and-2083s)?_g=(refreshInterval:(display:Off,section:0,value:0),time:(from:'2016-08-09 03:34:09-0600',mode:absolute,to:'2016-08-09 06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23.2746</v>
          </cell>
          <cell r="Z16">
            <v>1.3899999999999999E-2</v>
          </cell>
          <cell r="AA16">
            <v>23.2607</v>
          </cell>
          <cell r="AB16" t="e">
            <v>#N/A</v>
          </cell>
          <cell r="AC16" t="e">
            <v>#N/A</v>
          </cell>
          <cell r="AD16" t="str">
            <v>0104-09</v>
          </cell>
          <cell r="AE16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7">
          <cell r="A17" t="str">
            <v>105-09</v>
          </cell>
          <cell r="B17" t="str">
            <v>-</v>
          </cell>
          <cell r="C17" t="str">
            <v>-</v>
          </cell>
          <cell r="D17" t="str">
            <v>-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P17">
            <v>1</v>
          </cell>
          <cell r="R17" t="str">
            <v>Did not initialize</v>
          </cell>
          <cell r="T17" t="str">
            <v>NorthBound</v>
          </cell>
          <cell r="X17">
            <v>1</v>
          </cell>
          <cell r="AD17" t="str">
            <v>0105-09</v>
          </cell>
        </row>
        <row r="18">
          <cell r="A18" t="str">
            <v>106-09</v>
          </cell>
          <cell r="B18" t="str">
            <v>-</v>
          </cell>
          <cell r="C18" t="str">
            <v>-</v>
          </cell>
          <cell r="D18" t="str">
            <v>-</v>
          </cell>
          <cell r="E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  <cell r="J18" t="str">
            <v>-</v>
          </cell>
          <cell r="K18" t="str">
            <v>-</v>
          </cell>
          <cell r="L18" t="str">
            <v>-</v>
          </cell>
          <cell r="M18" t="str">
            <v>-</v>
          </cell>
          <cell r="P18">
            <v>1</v>
          </cell>
          <cell r="R18" t="str">
            <v>Did not initialize</v>
          </cell>
          <cell r="T18" t="str">
            <v>Southbound</v>
          </cell>
          <cell r="X18">
            <v>1</v>
          </cell>
          <cell r="AD18" t="str">
            <v>0106-09</v>
          </cell>
        </row>
        <row r="19">
          <cell r="A19" t="str">
            <v>107-09</v>
          </cell>
          <cell r="B19">
            <v>4031</v>
          </cell>
          <cell r="C19" t="str">
            <v>DE.1.0.7.0</v>
          </cell>
          <cell r="D19" t="str">
            <v>204:460</v>
          </cell>
          <cell r="E19">
            <v>42591.184930555559</v>
          </cell>
          <cell r="F19">
            <v>42591.185856481483</v>
          </cell>
          <cell r="G19">
            <v>1</v>
          </cell>
          <cell r="H19" t="str">
            <v>204:233312</v>
          </cell>
          <cell r="I19">
            <v>42591.215601851851</v>
          </cell>
          <cell r="J19">
            <v>0</v>
          </cell>
          <cell r="K19" t="str">
            <v>4031/4032</v>
          </cell>
          <cell r="L19" t="str">
            <v>SPECTOR</v>
          </cell>
          <cell r="M19">
            <v>2.9745370367891155E-2</v>
          </cell>
          <cell r="N19">
            <v>42.833333329763263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https://search-rtdc-monitor-bjffxe2xuh6vdkpspy63sjmuny.us-east-1.es.amazonaws.com/_plugin/kibana/#/discover/Steve-Slow-Train-Analysis-(2080s-and-2083s)?_g=(refreshInterval:(display:Off,section:0,value:0),time:(from:'2016-08-09 03:26:18-0600',mode:absolute,to:'2016-08-09 06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9" t="str">
            <v>N</v>
          </cell>
          <cell r="X19">
            <v>1</v>
          </cell>
          <cell r="Y19">
            <v>4.5999999999999999E-2</v>
          </cell>
          <cell r="Z19">
            <v>23.331199999999999</v>
          </cell>
          <cell r="AA19">
            <v>23.2852</v>
          </cell>
          <cell r="AB19" t="e">
            <v>#N/A</v>
          </cell>
          <cell r="AC19" t="e">
            <v>#N/A</v>
          </cell>
          <cell r="AD19" t="str">
            <v>0107-09</v>
          </cell>
          <cell r="AE19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20">
          <cell r="A20" t="str">
            <v>108-09</v>
          </cell>
          <cell r="B20">
            <v>4032</v>
          </cell>
          <cell r="C20" t="str">
            <v>DE.1.0.7.0</v>
          </cell>
          <cell r="D20" t="str">
            <v>204:232994</v>
          </cell>
          <cell r="E20">
            <v>42591.22146990741</v>
          </cell>
          <cell r="F20">
            <v>42591.222650462965</v>
          </cell>
          <cell r="G20">
            <v>1</v>
          </cell>
          <cell r="H20" t="str">
            <v>204:130</v>
          </cell>
          <cell r="I20">
            <v>42591.253680555557</v>
          </cell>
          <cell r="J20">
            <v>0</v>
          </cell>
          <cell r="K20" t="str">
            <v>4031/4032</v>
          </cell>
          <cell r="L20" t="str">
            <v>SPECTOR</v>
          </cell>
          <cell r="M20">
            <v>3.1030092592118308E-2</v>
          </cell>
          <cell r="N20">
            <v>44.683333332650363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https://search-rtdc-monitor-bjffxe2xuh6vdkpspy63sjmuny.us-east-1.es.amazonaws.com/_plugin/kibana/#/discover/Steve-Slow-Train-Analysis-(2080s-and-2083s)?_g=(refreshInterval:(display:Off,section:0,value:0),time:(from:'2016-08-09 04:18:55-0600',mode:absolute,to:'2016-08-09 07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" t="str">
            <v>N</v>
          </cell>
          <cell r="X20">
            <v>1</v>
          </cell>
          <cell r="Y20">
            <v>23.299399999999999</v>
          </cell>
          <cell r="Z20">
            <v>1.2999999999999999E-2</v>
          </cell>
          <cell r="AA20">
            <v>23.286399999999997</v>
          </cell>
          <cell r="AB20" t="e">
            <v>#N/A</v>
          </cell>
          <cell r="AC20" t="e">
            <v>#N/A</v>
          </cell>
          <cell r="AD20" t="str">
            <v>0108-09</v>
          </cell>
          <cell r="AE20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21">
          <cell r="A21" t="str">
            <v>109-09</v>
          </cell>
          <cell r="B21">
            <v>4029</v>
          </cell>
          <cell r="C21" t="str">
            <v>DE.1.0.7.0</v>
          </cell>
          <cell r="D21" t="str">
            <v>204:471</v>
          </cell>
          <cell r="E21">
            <v>42591.193726851852</v>
          </cell>
          <cell r="F21">
            <v>42591.195</v>
          </cell>
          <cell r="G21">
            <v>1</v>
          </cell>
          <cell r="H21" t="str">
            <v>204:233291</v>
          </cell>
          <cell r="I21">
            <v>42591.223854166667</v>
          </cell>
          <cell r="J21">
            <v>0</v>
          </cell>
          <cell r="K21" t="str">
            <v>4029/4030</v>
          </cell>
          <cell r="L21" t="str">
            <v>DAVIS</v>
          </cell>
          <cell r="M21">
            <v>2.8854166666860692E-2</v>
          </cell>
          <cell r="N21">
            <v>41.550000000279397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https://search-rtdc-monitor-bjffxe2xuh6vdkpspy63sjmuny.us-east-1.es.amazonaws.com/_plugin/kibana/#/discover/Steve-Slow-Train-Analysis-(2080s-and-2083s)?_g=(refreshInterval:(display:Off,section:0,value:0),time:(from:'2016-08-09 03:38:58-0600',mode:absolute,to:'2016-08-09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1" t="str">
            <v>N</v>
          </cell>
          <cell r="X21">
            <v>1</v>
          </cell>
          <cell r="Y21">
            <v>4.7100000000000003E-2</v>
          </cell>
          <cell r="Z21">
            <v>23.3291</v>
          </cell>
          <cell r="AA21">
            <v>23.282</v>
          </cell>
          <cell r="AB21" t="e">
            <v>#N/A</v>
          </cell>
          <cell r="AC21" t="e">
            <v>#N/A</v>
          </cell>
          <cell r="AD21" t="str">
            <v>0109-09</v>
          </cell>
          <cell r="AE21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2">
          <cell r="A22" t="str">
            <v>110-09</v>
          </cell>
          <cell r="B22">
            <v>4030</v>
          </cell>
          <cell r="C22" t="str">
            <v>DE.1.0.7.0</v>
          </cell>
          <cell r="D22" t="str">
            <v>204:232967</v>
          </cell>
          <cell r="E22">
            <v>42591.232060185182</v>
          </cell>
          <cell r="F22">
            <v>42591.233124999999</v>
          </cell>
          <cell r="G22">
            <v>1</v>
          </cell>
          <cell r="H22" t="str">
            <v>204:180</v>
          </cell>
          <cell r="I22">
            <v>42591.264039351852</v>
          </cell>
          <cell r="J22">
            <v>1</v>
          </cell>
          <cell r="K22" t="str">
            <v>4029/4030</v>
          </cell>
          <cell r="L22" t="str">
            <v>DAVIS</v>
          </cell>
          <cell r="M22">
            <v>3.0914351853425615E-2</v>
          </cell>
          <cell r="N22">
            <v>44.516666668932885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https://search-rtdc-monitor-bjffxe2xuh6vdkpspy63sjmuny.us-east-1.es.amazonaws.com/_plugin/kibana/#/discover/Steve-Slow-Train-Analysis-(2080s-and-2083s)?_g=(refreshInterval:(display:Off,section:0,value:0),time:(from:'2016-08-09 04:34:10-0600',mode:absolute,to:'2016-08-09 07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2" t="str">
            <v>N</v>
          </cell>
          <cell r="X22">
            <v>1</v>
          </cell>
          <cell r="Y22">
            <v>23.296700000000001</v>
          </cell>
          <cell r="Z22">
            <v>1.7999999999999999E-2</v>
          </cell>
          <cell r="AA22">
            <v>23.278700000000001</v>
          </cell>
          <cell r="AB22" t="e">
            <v>#N/A</v>
          </cell>
          <cell r="AC22" t="e">
            <v>#N/A</v>
          </cell>
          <cell r="AD22" t="str">
            <v>0110-09</v>
          </cell>
          <cell r="AE22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23">
          <cell r="A23" t="str">
            <v>111-09</v>
          </cell>
          <cell r="B23">
            <v>4040</v>
          </cell>
          <cell r="C23" t="str">
            <v>DE.1.0.7.0</v>
          </cell>
          <cell r="D23" t="str">
            <v>204:759</v>
          </cell>
          <cell r="E23">
            <v>42591.205555555556</v>
          </cell>
          <cell r="F23">
            <v>42591.206932870373</v>
          </cell>
          <cell r="G23">
            <v>1</v>
          </cell>
          <cell r="H23" t="str">
            <v>204:233263</v>
          </cell>
          <cell r="I23">
            <v>42591.233726851853</v>
          </cell>
          <cell r="J23">
            <v>0</v>
          </cell>
          <cell r="K23" t="str">
            <v>4039/4040</v>
          </cell>
          <cell r="L23" t="str">
            <v>OUN</v>
          </cell>
          <cell r="M23">
            <v>2.679398148029577E-2</v>
          </cell>
          <cell r="N23">
            <v>38.583333331625909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https://search-rtdc-monitor-bjffxe2xuh6vdkpspy63sjmuny.us-east-1.es.amazonaws.com/_plugin/kibana/#/discover/Steve-Slow-Train-Analysis-(2080s-and-2083s)?_g=(refreshInterval:(display:Off,section:0,value:0),time:(from:'2016-08-09 03:56:00-0600',mode:absolute,to:'2016-08-09 06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3" t="str">
            <v>N</v>
          </cell>
          <cell r="X23">
            <v>1</v>
          </cell>
          <cell r="Y23">
            <v>7.5899999999999995E-2</v>
          </cell>
          <cell r="Z23">
            <v>23.3263</v>
          </cell>
          <cell r="AA23">
            <v>23.250399999999999</v>
          </cell>
          <cell r="AB23" t="e">
            <v>#N/A</v>
          </cell>
          <cell r="AC23" t="e">
            <v>#N/A</v>
          </cell>
          <cell r="AD23" t="str">
            <v>0111-09</v>
          </cell>
          <cell r="AE23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24">
          <cell r="A24" t="str">
            <v>112-09</v>
          </cell>
          <cell r="B24">
            <v>4039</v>
          </cell>
          <cell r="C24" t="str">
            <v>DE.1.0.7.0</v>
          </cell>
          <cell r="D24" t="str">
            <v>204:232976</v>
          </cell>
          <cell r="E24">
            <v>42591.243923611109</v>
          </cell>
          <cell r="F24">
            <v>42591.24496527778</v>
          </cell>
          <cell r="G24">
            <v>1</v>
          </cell>
          <cell r="H24" t="str">
            <v>204:158</v>
          </cell>
          <cell r="I24">
            <v>42591.274444444447</v>
          </cell>
          <cell r="J24">
            <v>0</v>
          </cell>
          <cell r="K24" t="str">
            <v>4039/4040</v>
          </cell>
          <cell r="L24" t="str">
            <v>OUN</v>
          </cell>
          <cell r="M24">
            <v>2.9479166667442769E-2</v>
          </cell>
          <cell r="N24">
            <v>42.450000001117587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https://search-rtdc-monitor-bjffxe2xuh6vdkpspy63sjmuny.us-east-1.es.amazonaws.com/_plugin/kibana/#/discover/Steve-Slow-Train-Analysis-(2080s-and-2083s)?_g=(refreshInterval:(display:Off,section:0,value:0),time:(from:'2016-08-09 04:51:15-0600',mode:absolute,to:'2016-08-09 07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4" t="str">
            <v>N</v>
          </cell>
          <cell r="X24">
            <v>1</v>
          </cell>
          <cell r="Y24">
            <v>23.297599999999999</v>
          </cell>
          <cell r="Z24">
            <v>1.5800000000000002E-2</v>
          </cell>
          <cell r="AA24">
            <v>23.2818</v>
          </cell>
          <cell r="AB24" t="e">
            <v>#N/A</v>
          </cell>
          <cell r="AC24" t="e">
            <v>#N/A</v>
          </cell>
          <cell r="AD24" t="str">
            <v>0112-09</v>
          </cell>
          <cell r="AE24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25">
          <cell r="A25" t="str">
            <v>113-09</v>
          </cell>
          <cell r="B25">
            <v>4018</v>
          </cell>
          <cell r="C25" t="str">
            <v>DE.1.0.7.0</v>
          </cell>
          <cell r="D25" t="str">
            <v>204:458</v>
          </cell>
          <cell r="E25">
            <v>42591.211099537039</v>
          </cell>
          <cell r="F25">
            <v>42591.212314814817</v>
          </cell>
          <cell r="G25">
            <v>1</v>
          </cell>
          <cell r="H25" t="str">
            <v>204:233295</v>
          </cell>
          <cell r="I25">
            <v>42591.24422453704</v>
          </cell>
          <cell r="J25">
            <v>0</v>
          </cell>
          <cell r="K25" t="str">
            <v>4017/4018</v>
          </cell>
          <cell r="L25" t="str">
            <v>KILLION</v>
          </cell>
          <cell r="M25">
            <v>3.1909722223645076E-2</v>
          </cell>
          <cell r="N25">
            <v>45.95000000204891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https://search-rtdc-monitor-bjffxe2xuh6vdkpspy63sjmuny.us-east-1.es.amazonaws.com/_plugin/kibana/#/discover/Steve-Slow-Train-Analysis-(2080s-and-2083s)?_g=(refreshInterval:(display:Off,section:0,value:0),time:(from:'2016-08-09 04:03:59-0600',mode:absolute,to:'2016-08-09 06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25" t="str">
            <v>N</v>
          </cell>
          <cell r="X25">
            <v>1</v>
          </cell>
          <cell r="Y25">
            <v>4.58E-2</v>
          </cell>
          <cell r="Z25">
            <v>23.329499999999999</v>
          </cell>
          <cell r="AA25">
            <v>23.2837</v>
          </cell>
          <cell r="AB25" t="e">
            <v>#N/A</v>
          </cell>
          <cell r="AC25" t="e">
            <v>#N/A</v>
          </cell>
          <cell r="AD25" t="str">
            <v>0113-09</v>
          </cell>
          <cell r="AE25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26">
          <cell r="A26" t="str">
            <v>114-09</v>
          </cell>
          <cell r="B26">
            <v>4017</v>
          </cell>
          <cell r="C26" t="str">
            <v>DE.1.0.7.0</v>
          </cell>
          <cell r="D26" t="str">
            <v>204:232969</v>
          </cell>
          <cell r="E26">
            <v>42591.24658564815</v>
          </cell>
          <cell r="F26">
            <v>42591.247453703705</v>
          </cell>
          <cell r="G26">
            <v>1</v>
          </cell>
          <cell r="H26" t="str">
            <v>204:149</v>
          </cell>
          <cell r="I26">
            <v>42591.286157407405</v>
          </cell>
          <cell r="J26">
            <v>0</v>
          </cell>
          <cell r="K26" t="str">
            <v>4017/4018</v>
          </cell>
          <cell r="L26" t="str">
            <v>KILLION</v>
          </cell>
          <cell r="M26">
            <v>3.870370369986631E-2</v>
          </cell>
          <cell r="N26">
            <v>55.733333327807486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https://search-rtdc-monitor-bjffxe2xuh6vdkpspy63sjmuny.us-east-1.es.amazonaws.com/_plugin/kibana/#/discover/Steve-Slow-Train-Analysis-(2080s-and-2083s)?_g=(refreshInterval:(display:Off,section:0,value:0),time:(from:'2016-08-09 04:55:05-0600',mode:absolute,to:'2016-08-09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26" t="str">
            <v>N</v>
          </cell>
          <cell r="X26">
            <v>1</v>
          </cell>
          <cell r="Y26">
            <v>23.296900000000001</v>
          </cell>
          <cell r="Z26">
            <v>1.49E-2</v>
          </cell>
          <cell r="AA26">
            <v>23.282</v>
          </cell>
          <cell r="AB26" t="e">
            <v>#N/A</v>
          </cell>
          <cell r="AC26" t="e">
            <v>#N/A</v>
          </cell>
          <cell r="AD26" t="str">
            <v>0114-09</v>
          </cell>
          <cell r="AE26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27">
          <cell r="A27" t="str">
            <v>115-09</v>
          </cell>
          <cell r="B27">
            <v>4011</v>
          </cell>
          <cell r="C27" t="str">
            <v>DE.1.0.7.0</v>
          </cell>
          <cell r="D27" t="str">
            <v>204:723</v>
          </cell>
          <cell r="E27">
            <v>42591.228726851848</v>
          </cell>
          <cell r="F27">
            <v>42591.229687500003</v>
          </cell>
          <cell r="G27">
            <v>1</v>
          </cell>
          <cell r="H27" t="str">
            <v>204:233300</v>
          </cell>
          <cell r="I27">
            <v>42591.253935185188</v>
          </cell>
          <cell r="J27">
            <v>0</v>
          </cell>
          <cell r="K27" t="str">
            <v>4011/4012</v>
          </cell>
          <cell r="L27" t="str">
            <v>ROCHA</v>
          </cell>
          <cell r="M27">
            <v>2.4247685185400769E-2</v>
          </cell>
          <cell r="N27">
            <v>34.916666666977108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https://search-rtdc-monitor-bjffxe2xuh6vdkpspy63sjmuny.us-east-1.es.amazonaws.com/_plugin/kibana/#/discover/Steve-Slow-Train-Analysis-(2080s-and-2083s)?_g=(refreshInterval:(display:Off,section:0,value:0),time:(from:'2016-08-09 04:29:22-0600',mode:absolute,to:'2016-08-09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7" t="str">
            <v>N</v>
          </cell>
          <cell r="X27">
            <v>1</v>
          </cell>
          <cell r="Y27">
            <v>7.2300000000000003E-2</v>
          </cell>
          <cell r="Z27">
            <v>23.33</v>
          </cell>
          <cell r="AA27">
            <v>23.2577</v>
          </cell>
          <cell r="AB27" t="e">
            <v>#N/A</v>
          </cell>
          <cell r="AC27" t="e">
            <v>#N/A</v>
          </cell>
          <cell r="AD27" t="str">
            <v>0115-09</v>
          </cell>
          <cell r="AE27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28">
          <cell r="A28" t="str">
            <v>116-09</v>
          </cell>
          <cell r="B28">
            <v>4012</v>
          </cell>
          <cell r="C28" t="str">
            <v>DE.1.0.7.0</v>
          </cell>
          <cell r="D28" t="str">
            <v>204:232985</v>
          </cell>
          <cell r="E28">
            <v>42591.266203703701</v>
          </cell>
          <cell r="F28">
            <v>42591.268055555556</v>
          </cell>
          <cell r="G28">
            <v>2</v>
          </cell>
          <cell r="H28" t="str">
            <v>204:154</v>
          </cell>
          <cell r="I28">
            <v>42591.297256944446</v>
          </cell>
          <cell r="J28">
            <v>0</v>
          </cell>
          <cell r="K28" t="str">
            <v>4011/4012</v>
          </cell>
          <cell r="L28" t="str">
            <v>ROCHA</v>
          </cell>
          <cell r="M28">
            <v>2.920138889021473E-2</v>
          </cell>
          <cell r="N28">
            <v>42.050000001909211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https://search-rtdc-monitor-bjffxe2xuh6vdkpspy63sjmuny.us-east-1.es.amazonaws.com/_plugin/kibana/#/discover/Steve-Slow-Train-Analysis-(2080s-and-2083s)?_g=(refreshInterval:(display:Off,section:0,value:0),time:(from:'2016-08-09 05:23:20-0600',mode:absolute,to:'2016-08-09 08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28" t="str">
            <v>N</v>
          </cell>
          <cell r="X28">
            <v>1</v>
          </cell>
          <cell r="Y28">
            <v>23.298500000000001</v>
          </cell>
          <cell r="Z28">
            <v>1.54E-2</v>
          </cell>
          <cell r="AA28">
            <v>23.283100000000001</v>
          </cell>
          <cell r="AB28" t="e">
            <v>#N/A</v>
          </cell>
          <cell r="AC28" t="e">
            <v>#N/A</v>
          </cell>
          <cell r="AD28" t="str">
            <v>0116-09</v>
          </cell>
          <cell r="AE28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29">
          <cell r="A29" t="str">
            <v>117-09</v>
          </cell>
          <cell r="B29">
            <v>4016</v>
          </cell>
          <cell r="C29" t="str">
            <v>DE.1.0.7.0</v>
          </cell>
          <cell r="D29" t="str">
            <v>204:424</v>
          </cell>
          <cell r="E29">
            <v>42591.23296296296</v>
          </cell>
          <cell r="F29">
            <v>42591.234398148146</v>
          </cell>
          <cell r="G29">
            <v>2</v>
          </cell>
          <cell r="H29" t="str">
            <v>204:233312</v>
          </cell>
          <cell r="I29">
            <v>42591.264363425929</v>
          </cell>
          <cell r="J29">
            <v>0</v>
          </cell>
          <cell r="K29" t="str">
            <v>4015/4016</v>
          </cell>
          <cell r="L29" t="str">
            <v>ACKERMAN</v>
          </cell>
          <cell r="M29">
            <v>2.9965277783048805E-2</v>
          </cell>
          <cell r="N29">
            <v>43.150000007590279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https://search-rtdc-monitor-bjffxe2xuh6vdkpspy63sjmuny.us-east-1.es.amazonaws.com/_plugin/kibana/#/discover/Steve-Slow-Train-Analysis-(2080s-and-2083s)?_g=(refreshInterval:(display:Off,section:0,value:0),time:(from:'2016-08-09 04:35:28-0600',mode:absolute,to:'2016-08-09 07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4.24E-2</v>
          </cell>
          <cell r="Z29">
            <v>23.331199999999999</v>
          </cell>
          <cell r="AA29">
            <v>23.288799999999998</v>
          </cell>
          <cell r="AB29" t="e">
            <v>#N/A</v>
          </cell>
          <cell r="AC29" t="e">
            <v>#N/A</v>
          </cell>
          <cell r="AD29" t="str">
            <v>0117-09</v>
          </cell>
          <cell r="AE29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30">
          <cell r="A30" t="str">
            <v>118-09</v>
          </cell>
          <cell r="B30">
            <v>4015</v>
          </cell>
          <cell r="C30" t="str">
            <v>DE.1.0.7.0</v>
          </cell>
          <cell r="D30" t="str">
            <v>204:233000</v>
          </cell>
          <cell r="E30">
            <v>42591.273159722223</v>
          </cell>
          <cell r="F30">
            <v>42591.273958333331</v>
          </cell>
          <cell r="G30">
            <v>1</v>
          </cell>
          <cell r="H30" t="str">
            <v>204:145</v>
          </cell>
          <cell r="I30">
            <v>42591.306921296295</v>
          </cell>
          <cell r="J30">
            <v>0</v>
          </cell>
          <cell r="K30" t="str">
            <v>4015/4016</v>
          </cell>
          <cell r="L30" t="str">
            <v>ACKERMAN</v>
          </cell>
          <cell r="M30">
            <v>3.2962962963210884E-2</v>
          </cell>
          <cell r="N30">
            <v>47.466666667023674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https://search-rtdc-monitor-bjffxe2xuh6vdkpspy63sjmuny.us-east-1.es.amazonaws.com/_plugin/kibana/#/discover/Steve-Slow-Train-Analysis-(2080s-and-2083s)?_g=(refreshInterval:(display:Off,section:0,value:0),time:(from:'2016-08-09 05:33:21-0600',mode:absolute,to:'2016-08-09 08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23.3</v>
          </cell>
          <cell r="Z30">
            <v>1.4500000000000001E-2</v>
          </cell>
          <cell r="AA30">
            <v>23.285499999999999</v>
          </cell>
          <cell r="AB30" t="e">
            <v>#N/A</v>
          </cell>
          <cell r="AC30" t="e">
            <v>#N/A</v>
          </cell>
          <cell r="AD30" t="str">
            <v>0118-09</v>
          </cell>
          <cell r="AE30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31">
          <cell r="A31" t="str">
            <v>119-09</v>
          </cell>
          <cell r="B31">
            <v>4025</v>
          </cell>
          <cell r="C31" t="str">
            <v>DE.1.0.7.0</v>
          </cell>
          <cell r="D31" t="str">
            <v>204:431</v>
          </cell>
          <cell r="E31">
            <v>42591.248912037037</v>
          </cell>
          <cell r="F31">
            <v>42591.249710648146</v>
          </cell>
          <cell r="G31">
            <v>1</v>
          </cell>
          <cell r="H31" t="str">
            <v>204:233272</v>
          </cell>
          <cell r="I31">
            <v>42591.280752314815</v>
          </cell>
          <cell r="J31">
            <v>0</v>
          </cell>
          <cell r="K31" t="str">
            <v>4025/4026</v>
          </cell>
          <cell r="L31" t="str">
            <v>BRANNON</v>
          </cell>
          <cell r="M31">
            <v>3.104166666889796E-2</v>
          </cell>
          <cell r="N31">
            <v>44.700000003213063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https://search-rtdc-monitor-bjffxe2xuh6vdkpspy63sjmuny.us-east-1.es.amazonaws.com/_plugin/kibana/#/discover/Steve-Slow-Train-Analysis-(2080s-and-2083s)?_g=(refreshInterval:(display:Off,section:0,value:0),time:(from:'2016-08-09 04:58:26-0600',mode:absolute,to:'2016-08-09 07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31" t="str">
            <v>N</v>
          </cell>
          <cell r="X31">
            <v>1</v>
          </cell>
          <cell r="Y31">
            <v>4.3099999999999999E-2</v>
          </cell>
          <cell r="Z31">
            <v>23.327200000000001</v>
          </cell>
          <cell r="AA31">
            <v>23.284100000000002</v>
          </cell>
          <cell r="AB31" t="e">
            <v>#N/A</v>
          </cell>
          <cell r="AC31" t="e">
            <v>#N/A</v>
          </cell>
          <cell r="AD31" t="str">
            <v>0119-09</v>
          </cell>
          <cell r="AE31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32">
          <cell r="A32" t="str">
            <v>120-09</v>
          </cell>
          <cell r="B32">
            <v>4026</v>
          </cell>
          <cell r="C32" t="str">
            <v>DE.1.0.7.0</v>
          </cell>
          <cell r="D32" t="str">
            <v>204:232993</v>
          </cell>
          <cell r="E32">
            <v>42591.280787037038</v>
          </cell>
          <cell r="F32">
            <v>42591.281875000001</v>
          </cell>
          <cell r="G32">
            <v>1</v>
          </cell>
          <cell r="H32" t="str">
            <v>204:212</v>
          </cell>
          <cell r="I32">
            <v>42591.316712962966</v>
          </cell>
          <cell r="J32">
            <v>1</v>
          </cell>
          <cell r="K32" t="str">
            <v>4025/4026</v>
          </cell>
          <cell r="L32" t="str">
            <v>BRANNON</v>
          </cell>
          <cell r="M32">
            <v>3.4837962964957114E-2</v>
          </cell>
          <cell r="N32">
            <v>50.166666669538245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https://search-rtdc-monitor-bjffxe2xuh6vdkpspy63sjmuny.us-east-1.es.amazonaws.com/_plugin/kibana/#/discover/Steve-Slow-Train-Analysis-(2080s-and-2083s)?_g=(refreshInterval:(display:Off,section:0,value:0),time:(from:'2016-08-09 05:44:20-0600',mode:absolute,to:'2016-08-09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32" t="str">
            <v>N</v>
          </cell>
          <cell r="X32">
            <v>1</v>
          </cell>
          <cell r="Y32">
            <v>23.299299999999999</v>
          </cell>
          <cell r="Z32">
            <v>2.12E-2</v>
          </cell>
          <cell r="AA32">
            <v>23.278099999999998</v>
          </cell>
          <cell r="AB32" t="e">
            <v>#N/A</v>
          </cell>
          <cell r="AC32" t="e">
            <v>#N/A</v>
          </cell>
          <cell r="AD32" t="str">
            <v>0120-09</v>
          </cell>
          <cell r="AE32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33">
          <cell r="A33" t="str">
            <v>121-09</v>
          </cell>
          <cell r="B33">
            <v>4031</v>
          </cell>
          <cell r="C33" t="str">
            <v>DE.1.0.7.0</v>
          </cell>
          <cell r="D33" t="str">
            <v>204:431</v>
          </cell>
          <cell r="E33">
            <v>42591.255682870367</v>
          </cell>
          <cell r="F33">
            <v>42591.256597222222</v>
          </cell>
          <cell r="G33">
            <v>1</v>
          </cell>
          <cell r="H33" t="str">
            <v>204:233215</v>
          </cell>
          <cell r="I33">
            <v>42591.287685185183</v>
          </cell>
          <cell r="J33">
            <v>1</v>
          </cell>
          <cell r="K33" t="str">
            <v>4031/4032</v>
          </cell>
          <cell r="L33" t="str">
            <v>SPECTOR</v>
          </cell>
          <cell r="M33">
            <v>3.1087962961464655E-2</v>
          </cell>
          <cell r="N33">
            <v>44.766666664509103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https://search-rtdc-monitor-bjffxe2xuh6vdkpspy63sjmuny.us-east-1.es.amazonaws.com/_plugin/kibana/#/discover/Steve-Slow-Train-Analysis-(2080s-and-2083s)?_g=(refreshInterval:(display:Off,section:0,value:0),time:(from:'2016-08-09 05:08:11-0600',mode:absolute,to:'2016-08-09 07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33" t="str">
            <v>N</v>
          </cell>
          <cell r="X33">
            <v>1</v>
          </cell>
          <cell r="Y33">
            <v>4.3099999999999999E-2</v>
          </cell>
          <cell r="Z33">
            <v>23.3215</v>
          </cell>
          <cell r="AA33">
            <v>23.278400000000001</v>
          </cell>
          <cell r="AB33" t="e">
            <v>#N/A</v>
          </cell>
          <cell r="AC33" t="e">
            <v>#N/A</v>
          </cell>
          <cell r="AD33" t="str">
            <v>0121-09</v>
          </cell>
          <cell r="AE33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34">
          <cell r="A34" t="str">
            <v>122-09</v>
          </cell>
          <cell r="B34">
            <v>4032</v>
          </cell>
          <cell r="C34" t="str">
            <v>DE.1.0.7.0</v>
          </cell>
          <cell r="D34" t="str">
            <v>204:232888</v>
          </cell>
          <cell r="E34">
            <v>42591.294641203705</v>
          </cell>
          <cell r="F34">
            <v>42591.295775462961</v>
          </cell>
          <cell r="G34">
            <v>1</v>
          </cell>
          <cell r="H34" t="str">
            <v>204:141</v>
          </cell>
          <cell r="I34">
            <v>42591.328958333332</v>
          </cell>
          <cell r="J34">
            <v>0</v>
          </cell>
          <cell r="K34" t="str">
            <v>4031/4032</v>
          </cell>
          <cell r="L34" t="str">
            <v>SPECTOR</v>
          </cell>
          <cell r="M34">
            <v>3.3182870371092577E-2</v>
          </cell>
          <cell r="N34">
            <v>47.78333333437331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https://search-rtdc-monitor-bjffxe2xuh6vdkpspy63sjmuny.us-east-1.es.amazonaws.com/_plugin/kibana/#/discover/Steve-Slow-Train-Analysis-(2080s-and-2083s)?_g=(refreshInterval:(display:Off,section:0,value:0),time:(from:'2016-08-09 06:04:17-0600',mode:absolute,to:'2016-08-09 08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34" t="str">
            <v>N</v>
          </cell>
          <cell r="X34">
            <v>1</v>
          </cell>
          <cell r="Y34">
            <v>23.288799999999998</v>
          </cell>
          <cell r="Z34">
            <v>1.41E-2</v>
          </cell>
          <cell r="AA34">
            <v>23.274699999999999</v>
          </cell>
          <cell r="AB34" t="e">
            <v>#N/A</v>
          </cell>
          <cell r="AC34" t="e">
            <v>#N/A</v>
          </cell>
          <cell r="AD34" t="str">
            <v>0122-09</v>
          </cell>
          <cell r="AE34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35">
          <cell r="A35" t="str">
            <v>123-09</v>
          </cell>
          <cell r="B35">
            <v>4029</v>
          </cell>
          <cell r="C35" t="str">
            <v>DE.1.0.7.0</v>
          </cell>
          <cell r="D35" t="str">
            <v>204:493</v>
          </cell>
          <cell r="E35">
            <v>42591.265613425923</v>
          </cell>
          <cell r="F35">
            <v>42591.266759259262</v>
          </cell>
          <cell r="G35">
            <v>1</v>
          </cell>
          <cell r="H35" t="str">
            <v>204:233298</v>
          </cell>
          <cell r="I35">
            <v>42591.29614583333</v>
          </cell>
          <cell r="J35">
            <v>0</v>
          </cell>
          <cell r="K35" t="str">
            <v>4029/4030</v>
          </cell>
          <cell r="L35" t="str">
            <v>DAVIS</v>
          </cell>
          <cell r="M35">
            <v>2.9386574067757465E-2</v>
          </cell>
          <cell r="N35">
            <v>42.31666665757075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https://search-rtdc-monitor-bjffxe2xuh6vdkpspy63sjmuny.us-east-1.es.amazonaws.com/_plugin/kibana/#/discover/Steve-Slow-Train-Analysis-(2080s-and-2083s)?_g=(refreshInterval:(display:Off,section:0,value:0),time:(from:'2016-08-09 05:22:29-0600',mode:absolute,to:'2016-08-09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35" t="str">
            <v>N</v>
          </cell>
          <cell r="X35">
            <v>1</v>
          </cell>
          <cell r="Y35">
            <v>4.9299999999999997E-2</v>
          </cell>
          <cell r="Z35">
            <v>23.329799999999999</v>
          </cell>
          <cell r="AA35">
            <v>23.2805</v>
          </cell>
          <cell r="AB35" t="e">
            <v>#N/A</v>
          </cell>
          <cell r="AC35" t="e">
            <v>#N/A</v>
          </cell>
          <cell r="AD35" t="str">
            <v>0123-09</v>
          </cell>
          <cell r="AE35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36">
          <cell r="A36" t="str">
            <v>124-09</v>
          </cell>
          <cell r="B36">
            <v>4030</v>
          </cell>
          <cell r="C36" t="str">
            <v>DE.1.0.7.0</v>
          </cell>
          <cell r="D36" t="str">
            <v>204:232977</v>
          </cell>
          <cell r="E36">
            <v>42591.303414351853</v>
          </cell>
          <cell r="F36">
            <v>42591.304293981484</v>
          </cell>
          <cell r="G36">
            <v>1</v>
          </cell>
          <cell r="H36" t="str">
            <v>204:158</v>
          </cell>
          <cell r="I36">
            <v>42591.338263888887</v>
          </cell>
          <cell r="J36">
            <v>0</v>
          </cell>
          <cell r="K36" t="str">
            <v>4029/4030</v>
          </cell>
          <cell r="L36" t="str">
            <v>DAVIS</v>
          </cell>
          <cell r="M36">
            <v>3.3969907402934041E-2</v>
          </cell>
          <cell r="N36">
            <v>48.916666660225019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https://search-rtdc-monitor-bjffxe2xuh6vdkpspy63sjmuny.us-east-1.es.amazonaws.com/_plugin/kibana/#/discover/Steve-Slow-Train-Analysis-(2080s-and-2083s)?_g=(refreshInterval:(display:Off,section:0,value:0),time:(from:'2016-08-09 06:16:55-0600',mode:absolute,to:'2016-08-09 09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6" t="str">
            <v>N</v>
          </cell>
          <cell r="X36">
            <v>1</v>
          </cell>
          <cell r="Y36">
            <v>23.297699999999999</v>
          </cell>
          <cell r="Z36">
            <v>1.5800000000000002E-2</v>
          </cell>
          <cell r="AA36">
            <v>23.2819</v>
          </cell>
          <cell r="AB36" t="e">
            <v>#N/A</v>
          </cell>
          <cell r="AC36" t="e">
            <v>#N/A</v>
          </cell>
          <cell r="AD36" t="str">
            <v>0124-09</v>
          </cell>
          <cell r="AE36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37">
          <cell r="A37" t="str">
            <v>125-09</v>
          </cell>
          <cell r="B37">
            <v>4040</v>
          </cell>
          <cell r="C37" t="str">
            <v>DE.1.0.7.0</v>
          </cell>
          <cell r="D37" t="str">
            <v>204:477</v>
          </cell>
          <cell r="E37">
            <v>42591.276504629626</v>
          </cell>
          <cell r="F37">
            <v>42591.277592592596</v>
          </cell>
          <cell r="G37">
            <v>1</v>
          </cell>
          <cell r="H37" t="str">
            <v>204:233289</v>
          </cell>
          <cell r="I37">
            <v>42591.307013888887</v>
          </cell>
          <cell r="J37">
            <v>0</v>
          </cell>
          <cell r="K37" t="str">
            <v>4039/4040</v>
          </cell>
          <cell r="L37" t="str">
            <v>OUN</v>
          </cell>
          <cell r="M37">
            <v>2.9421296290820464E-2</v>
          </cell>
          <cell r="N37">
            <v>42.366666658781469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https://search-rtdc-monitor-bjffxe2xuh6vdkpspy63sjmuny.us-east-1.es.amazonaws.com/_plugin/kibana/#/discover/Steve-Slow-Train-Analysis-(2080s-and-2083s)?_g=(refreshInterval:(display:Off,section:0,value:0),time:(from:'2016-08-09 05:38:10-0600',mode:absolute,to:'2016-08-09 08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7" t="str">
            <v>N</v>
          </cell>
          <cell r="X37">
            <v>1</v>
          </cell>
          <cell r="Y37">
            <v>4.7699999999999999E-2</v>
          </cell>
          <cell r="Z37">
            <v>23.328900000000001</v>
          </cell>
          <cell r="AA37">
            <v>23.281200000000002</v>
          </cell>
          <cell r="AB37" t="e">
            <v>#N/A</v>
          </cell>
          <cell r="AC37" t="e">
            <v>#N/A</v>
          </cell>
          <cell r="AD37" t="str">
            <v>0125-09</v>
          </cell>
          <cell r="AE37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38">
          <cell r="A38" t="str">
            <v>126-09</v>
          </cell>
          <cell r="B38">
            <v>4039</v>
          </cell>
          <cell r="C38" t="str">
            <v>DE.1.0.7.0</v>
          </cell>
          <cell r="D38" t="str">
            <v>204:232978</v>
          </cell>
          <cell r="E38">
            <v>42591.316030092596</v>
          </cell>
          <cell r="F38">
            <v>42591.316851851851</v>
          </cell>
          <cell r="G38">
            <v>1</v>
          </cell>
          <cell r="H38" t="str">
            <v>204:158</v>
          </cell>
          <cell r="I38">
            <v>42591.34752314815</v>
          </cell>
          <cell r="J38">
            <v>0</v>
          </cell>
          <cell r="K38" t="str">
            <v>4039/4040</v>
          </cell>
          <cell r="L38" t="str">
            <v>OUN</v>
          </cell>
          <cell r="M38">
            <v>3.0671296299260575E-2</v>
          </cell>
          <cell r="N38">
            <v>44.166666670935228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https://search-rtdc-monitor-bjffxe2xuh6vdkpspy63sjmuny.us-east-1.es.amazonaws.com/_plugin/kibana/#/discover/Steve-Slow-Train-Analysis-(2080s-and-2083s)?_g=(refreshInterval:(display:Off,section:0,value:0),time:(from:'2016-08-09 06:35:05-0600',mode:absolute,to:'2016-08-09 09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8" t="str">
            <v>N</v>
          </cell>
          <cell r="X38">
            <v>1</v>
          </cell>
          <cell r="Y38">
            <v>23.297799999999999</v>
          </cell>
          <cell r="Z38">
            <v>1.5800000000000002E-2</v>
          </cell>
          <cell r="AA38">
            <v>23.282</v>
          </cell>
          <cell r="AB38" t="e">
            <v>#N/A</v>
          </cell>
          <cell r="AC38" t="e">
            <v>#N/A</v>
          </cell>
          <cell r="AD38" t="str">
            <v>0126-09</v>
          </cell>
          <cell r="AE38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39">
          <cell r="A39" t="str">
            <v>127-09</v>
          </cell>
          <cell r="B39">
            <v>4018</v>
          </cell>
          <cell r="C39" t="str">
            <v>DE.1.0.7.0</v>
          </cell>
          <cell r="D39" t="str">
            <v>204:471</v>
          </cell>
          <cell r="E39">
            <v>42591.288159722222</v>
          </cell>
          <cell r="F39">
            <v>42591.289189814815</v>
          </cell>
          <cell r="G39">
            <v>1</v>
          </cell>
          <cell r="H39" t="str">
            <v>204:233287</v>
          </cell>
          <cell r="I39">
            <v>42591.320625</v>
          </cell>
          <cell r="J39">
            <v>0</v>
          </cell>
          <cell r="K39" t="str">
            <v>4017/4018</v>
          </cell>
          <cell r="L39" t="str">
            <v>KILLION</v>
          </cell>
          <cell r="M39">
            <v>3.1435185184818693E-2</v>
          </cell>
          <cell r="N39">
            <v>45.266666666138917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https://search-rtdc-monitor-bjffxe2xuh6vdkpspy63sjmuny.us-east-1.es.amazonaws.com/_plugin/kibana/#/discover/Steve-Slow-Train-Analysis-(2080s-and-2083s)?_g=(refreshInterval:(display:Off,section:0,value:0),time:(from:'2016-08-09 05:54:57-0600',mode:absolute,to:'2016-08-09 08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9" t="str">
            <v>N</v>
          </cell>
          <cell r="X39">
            <v>1</v>
          </cell>
          <cell r="Y39">
            <v>4.7100000000000003E-2</v>
          </cell>
          <cell r="Z39">
            <v>23.328700000000001</v>
          </cell>
          <cell r="AA39">
            <v>23.281600000000001</v>
          </cell>
          <cell r="AB39" t="e">
            <v>#N/A</v>
          </cell>
          <cell r="AC39" t="e">
            <v>#N/A</v>
          </cell>
          <cell r="AD39" t="str">
            <v>0127-09</v>
          </cell>
          <cell r="AE39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40">
          <cell r="A40" t="str">
            <v>128-09</v>
          </cell>
          <cell r="B40">
            <v>4017</v>
          </cell>
          <cell r="C40" t="str">
            <v>DE.1.0.7.0</v>
          </cell>
          <cell r="D40" t="str">
            <v>204:232987</v>
          </cell>
          <cell r="E40">
            <v>42591.327511574076</v>
          </cell>
          <cell r="F40">
            <v>42591.330879629626</v>
          </cell>
          <cell r="G40">
            <v>4</v>
          </cell>
          <cell r="H40" t="str">
            <v>204:152</v>
          </cell>
          <cell r="I40">
            <v>42591.358344907407</v>
          </cell>
          <cell r="J40">
            <v>0</v>
          </cell>
          <cell r="K40" t="str">
            <v>4017/4018</v>
          </cell>
          <cell r="L40" t="str">
            <v>KILLION</v>
          </cell>
          <cell r="M40">
            <v>2.7465277780720498E-2</v>
          </cell>
          <cell r="N40">
            <v>39.550000004237518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https://search-rtdc-monitor-bjffxe2xuh6vdkpspy63sjmuny.us-east-1.es.amazonaws.com/_plugin/kibana/#/discover/Steve-Slow-Train-Analysis-(2080s-and-2083s)?_g=(refreshInterval:(display:Off,section:0,value:0),time:(from:'2016-08-09 06:51:37-0600',mode:absolute,to:'2016-08-09 09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0" t="str">
            <v>N</v>
          </cell>
          <cell r="X40">
            <v>1</v>
          </cell>
          <cell r="Y40">
            <v>23.2987</v>
          </cell>
          <cell r="Z40">
            <v>1.52E-2</v>
          </cell>
          <cell r="AA40">
            <v>23.2835</v>
          </cell>
          <cell r="AB40" t="e">
            <v>#N/A</v>
          </cell>
          <cell r="AC40" t="e">
            <v>#N/A</v>
          </cell>
          <cell r="AD40" t="str">
            <v>0128-09</v>
          </cell>
          <cell r="AE40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41">
          <cell r="A41" t="str">
            <v>129-09</v>
          </cell>
          <cell r="B41">
            <v>4011</v>
          </cell>
          <cell r="C41" t="str">
            <v>DE.1.0.7.0</v>
          </cell>
          <cell r="D41" t="str">
            <v>204:460</v>
          </cell>
          <cell r="E41">
            <v>42591.29959490741</v>
          </cell>
          <cell r="F41">
            <v>42591.300682870373</v>
          </cell>
          <cell r="G41">
            <v>1</v>
          </cell>
          <cell r="H41" t="str">
            <v>204:233297</v>
          </cell>
          <cell r="I41">
            <v>42591.327025462961</v>
          </cell>
          <cell r="J41">
            <v>0</v>
          </cell>
          <cell r="K41" t="str">
            <v>4011/4012</v>
          </cell>
          <cell r="L41" t="str">
            <v>ROCHA</v>
          </cell>
          <cell r="M41">
            <v>2.6342592587752733E-2</v>
          </cell>
          <cell r="N41">
            <v>37.933333326363936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https://search-rtdc-monitor-bjffxe2xuh6vdkpspy63sjmuny.us-east-1.es.amazonaws.com/_plugin/kibana/#/discover/Steve-Slow-Train-Analysis-(2080s-and-2083s)?_g=(refreshInterval:(display:Off,section:0,value:0),time:(from:'2016-08-09 06:11:25-0600',mode:absolute,to:'2016-08-09 08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41" t="str">
            <v>N</v>
          </cell>
          <cell r="X41">
            <v>1</v>
          </cell>
          <cell r="Y41">
            <v>4.5999999999999999E-2</v>
          </cell>
          <cell r="Z41">
            <v>23.329699999999999</v>
          </cell>
          <cell r="AA41">
            <v>23.2837</v>
          </cell>
          <cell r="AB41" t="e">
            <v>#N/A</v>
          </cell>
          <cell r="AC41" t="e">
            <v>#N/A</v>
          </cell>
          <cell r="AD41" t="str">
            <v>0129-09</v>
          </cell>
          <cell r="AE41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42">
          <cell r="A42" t="str">
            <v>130-09</v>
          </cell>
          <cell r="B42">
            <v>4012</v>
          </cell>
          <cell r="C42" t="str">
            <v>DE.1.0.7.0</v>
          </cell>
          <cell r="D42" t="str">
            <v>204:232980</v>
          </cell>
          <cell r="E42">
            <v>42591.337465277778</v>
          </cell>
          <cell r="F42">
            <v>42591.338541666664</v>
          </cell>
          <cell r="G42">
            <v>1</v>
          </cell>
          <cell r="H42" t="str">
            <v>204:156</v>
          </cell>
          <cell r="I42">
            <v>42591.367245370369</v>
          </cell>
          <cell r="J42">
            <v>0</v>
          </cell>
          <cell r="K42" t="str">
            <v>4011/4012</v>
          </cell>
          <cell r="L42" t="str">
            <v>ROCHA</v>
          </cell>
          <cell r="M42">
            <v>2.8703703705104999E-2</v>
          </cell>
          <cell r="N42">
            <v>41.333333335351199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https://search-rtdc-monitor-bjffxe2xuh6vdkpspy63sjmuny.us-east-1.es.amazonaws.com/_plugin/kibana/#/discover/Steve-Slow-Train-Analysis-(2080s-and-2083s)?_g=(refreshInterval:(display:Off,section:0,value:0),time:(from:'2016-08-09 07:05:57-0600',mode:absolute,to:'2016-08-09 09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42" t="str">
            <v>N</v>
          </cell>
          <cell r="X42">
            <v>1</v>
          </cell>
          <cell r="Y42">
            <v>23.297999999999998</v>
          </cell>
          <cell r="Z42">
            <v>1.5599999999999999E-2</v>
          </cell>
          <cell r="AA42">
            <v>23.282399999999999</v>
          </cell>
          <cell r="AB42" t="e">
            <v>#N/A</v>
          </cell>
          <cell r="AC42" t="e">
            <v>#N/A</v>
          </cell>
          <cell r="AD42" t="str">
            <v>0130-09</v>
          </cell>
          <cell r="AE42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43">
          <cell r="A43" t="str">
            <v>131-09</v>
          </cell>
          <cell r="B43">
            <v>4016</v>
          </cell>
          <cell r="C43" t="str">
            <v>DE.1.0.7.0</v>
          </cell>
          <cell r="D43" t="str">
            <v>204:437</v>
          </cell>
          <cell r="E43">
            <v>42591.309502314813</v>
          </cell>
          <cell r="F43">
            <v>42591.310706018521</v>
          </cell>
          <cell r="G43">
            <v>1</v>
          </cell>
          <cell r="H43" t="str">
            <v>204:233329</v>
          </cell>
          <cell r="I43">
            <v>42591.338356481479</v>
          </cell>
          <cell r="J43">
            <v>0</v>
          </cell>
          <cell r="K43" t="str">
            <v>4015/4016</v>
          </cell>
          <cell r="L43" t="str">
            <v>ACKERMAN</v>
          </cell>
          <cell r="M43">
            <v>2.7650462958263233E-2</v>
          </cell>
          <cell r="N43">
            <v>39.816666659899056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https://search-rtdc-monitor-bjffxe2xuh6vdkpspy63sjmuny.us-east-1.es.amazonaws.com/_plugin/kibana/#/discover/Steve-Slow-Train-Analysis-(2080s-and-2083s)?_g=(refreshInterval:(display:Off,section:0,value:0),time:(from:'2016-08-09 06:25:41-0600',mode:absolute,to:'2016-08-09 09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3" t="str">
            <v>N</v>
          </cell>
          <cell r="X43">
            <v>1</v>
          </cell>
          <cell r="Y43">
            <v>4.3700000000000003E-2</v>
          </cell>
          <cell r="Z43">
            <v>23.332899999999999</v>
          </cell>
          <cell r="AA43">
            <v>23.289199999999997</v>
          </cell>
          <cell r="AB43" t="e">
            <v>#N/A</v>
          </cell>
          <cell r="AC43" t="e">
            <v>#N/A</v>
          </cell>
          <cell r="AD43" t="str">
            <v>0131-09</v>
          </cell>
          <cell r="AE43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44">
          <cell r="A44" t="str">
            <v>132-09</v>
          </cell>
          <cell r="B44">
            <v>4015</v>
          </cell>
          <cell r="C44" t="str">
            <v>DE.1.0.7.0</v>
          </cell>
          <cell r="D44" t="str">
            <v>204:233030</v>
          </cell>
          <cell r="E44">
            <v>42591.344375000001</v>
          </cell>
          <cell r="F44">
            <v>42591.345520833333</v>
          </cell>
          <cell r="G44">
            <v>1</v>
          </cell>
          <cell r="H44" t="str">
            <v>204:152</v>
          </cell>
          <cell r="I44">
            <v>42591.379571759258</v>
          </cell>
          <cell r="J44">
            <v>0</v>
          </cell>
          <cell r="K44" t="str">
            <v>4015/4016</v>
          </cell>
          <cell r="L44" t="str">
            <v>ACKERMAN</v>
          </cell>
          <cell r="M44">
            <v>3.4050925925839692E-2</v>
          </cell>
          <cell r="N44">
            <v>49.033333333209157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https://search-rtdc-monitor-bjffxe2xuh6vdkpspy63sjmuny.us-east-1.es.amazonaws.com/_plugin/kibana/#/discover/Steve-Slow-Train-Analysis-(2080s-and-2083s)?_g=(refreshInterval:(display:Off,section:0,value:0),time:(from:'2016-08-09 07:15:54-0600',mode:absolute,to:'2016-08-09 10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4" t="str">
            <v>N</v>
          </cell>
          <cell r="X44">
            <v>1</v>
          </cell>
          <cell r="Y44">
            <v>23.303000000000001</v>
          </cell>
          <cell r="Z44">
            <v>1.52E-2</v>
          </cell>
          <cell r="AA44">
            <v>23.287800000000001</v>
          </cell>
          <cell r="AB44" t="e">
            <v>#N/A</v>
          </cell>
          <cell r="AC44" t="e">
            <v>#N/A</v>
          </cell>
          <cell r="AD44" t="str">
            <v>0132-09</v>
          </cell>
          <cell r="AE44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45">
          <cell r="A45" t="str">
            <v>133-09</v>
          </cell>
          <cell r="B45">
            <v>4025</v>
          </cell>
          <cell r="C45" t="str">
            <v>DE.1.0.7.0</v>
          </cell>
          <cell r="D45" t="str">
            <v>204:528</v>
          </cell>
          <cell r="E45">
            <v>42591.318055555559</v>
          </cell>
          <cell r="F45">
            <v>42591.319131944445</v>
          </cell>
          <cell r="G45">
            <v>1</v>
          </cell>
          <cell r="H45" t="str">
            <v>204:233295</v>
          </cell>
          <cell r="I45">
            <v>42591.349236111113</v>
          </cell>
          <cell r="J45">
            <v>2</v>
          </cell>
          <cell r="K45" t="str">
            <v>4025/4026</v>
          </cell>
          <cell r="L45" t="str">
            <v>BRANNON</v>
          </cell>
          <cell r="M45">
            <v>3.0104166668024845E-2</v>
          </cell>
          <cell r="N45">
            <v>43.350000001955777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45" t="str">
            <v>N</v>
          </cell>
          <cell r="X45">
            <v>1</v>
          </cell>
          <cell r="Y45">
            <v>5.28E-2</v>
          </cell>
          <cell r="Z45">
            <v>23.329499999999999</v>
          </cell>
          <cell r="AA45">
            <v>23.276699999999998</v>
          </cell>
          <cell r="AB45">
            <v>20338</v>
          </cell>
          <cell r="AC45" t="str">
            <v>PERMANENT SPEED RESTRICTION</v>
          </cell>
          <cell r="AD45" t="str">
            <v>0133-09</v>
          </cell>
          <cell r="AE45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46">
          <cell r="A46" t="str">
            <v>134-09</v>
          </cell>
          <cell r="B46">
            <v>4026</v>
          </cell>
          <cell r="C46" t="str">
            <v>DE.1.0.7.0</v>
          </cell>
          <cell r="D46" t="str">
            <v>204:232978</v>
          </cell>
          <cell r="E46">
            <v>42591.355034722219</v>
          </cell>
          <cell r="F46">
            <v>42591.35659722222</v>
          </cell>
          <cell r="G46">
            <v>2</v>
          </cell>
          <cell r="H46" t="str">
            <v>204:172</v>
          </cell>
          <cell r="I46">
            <v>42591.389710648145</v>
          </cell>
          <cell r="J46">
            <v>1</v>
          </cell>
          <cell r="K46" t="str">
            <v>4025/4026</v>
          </cell>
          <cell r="L46" t="str">
            <v>BRANNON</v>
          </cell>
          <cell r="M46">
            <v>3.3113425924966577E-2</v>
          </cell>
          <cell r="N46">
            <v>47.683333331951872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https://search-rtdc-monitor-bjffxe2xuh6vdkpspy63sjmuny.us-east-1.es.amazonaws.com/_plugin/kibana/#/discover/Steve-Slow-Train-Analysis-(2080s-and-2083s)?_g=(refreshInterval:(display:Off,section:0,value:0),time:(from:'2016-08-09 07:31:15-0600',mode:absolute,to:'2016-08-09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46" t="str">
            <v>N</v>
          </cell>
          <cell r="X46">
            <v>1</v>
          </cell>
          <cell r="Y46">
            <v>23.297799999999999</v>
          </cell>
          <cell r="Z46">
            <v>1.72E-2</v>
          </cell>
          <cell r="AA46">
            <v>23.2806</v>
          </cell>
          <cell r="AB46" t="e">
            <v>#N/A</v>
          </cell>
          <cell r="AC46" t="e">
            <v>#N/A</v>
          </cell>
          <cell r="AD46" t="str">
            <v>0134-09</v>
          </cell>
          <cell r="AE46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47">
          <cell r="A47" t="str">
            <v>135-09</v>
          </cell>
          <cell r="B47">
            <v>4031</v>
          </cell>
          <cell r="C47" t="str">
            <v>DE.1.0.7.0</v>
          </cell>
          <cell r="D47" t="str">
            <v>204:469</v>
          </cell>
          <cell r="E47">
            <v>42591.331076388888</v>
          </cell>
          <cell r="F47">
            <v>42591.33184027778</v>
          </cell>
          <cell r="G47">
            <v>1</v>
          </cell>
          <cell r="H47" t="str">
            <v>204:233312</v>
          </cell>
          <cell r="I47">
            <v>42591.361898148149</v>
          </cell>
          <cell r="J47">
            <v>0</v>
          </cell>
          <cell r="K47" t="str">
            <v>4031/4032</v>
          </cell>
          <cell r="L47" t="str">
            <v>SPECTOR</v>
          </cell>
          <cell r="M47">
            <v>3.0057870368182193E-2</v>
          </cell>
          <cell r="N47">
            <v>43.283333330182359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https://search-rtdc-monitor-bjffxe2xuh6vdkpspy63sjmuny.us-east-1.es.amazonaws.com/_plugin/kibana/#/discover/Steve-Slow-Train-Analysis-(2080s-and-2083s)?_g=(refreshInterval:(display:Off,section:0,value:0),time:(from:'2016-08-09 06:56:45-0600',mode:absolute,to:'2016-08-09 09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47" t="str">
            <v>N</v>
          </cell>
          <cell r="X47">
            <v>1</v>
          </cell>
          <cell r="Y47">
            <v>4.6899999999999997E-2</v>
          </cell>
          <cell r="Z47">
            <v>23.331199999999999</v>
          </cell>
          <cell r="AA47">
            <v>23.284299999999998</v>
          </cell>
          <cell r="AB47" t="e">
            <v>#N/A</v>
          </cell>
          <cell r="AC47" t="e">
            <v>#N/A</v>
          </cell>
          <cell r="AD47" t="str">
            <v>0135-09</v>
          </cell>
          <cell r="AE47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48">
          <cell r="A48" t="str">
            <v>136-09</v>
          </cell>
          <cell r="B48">
            <v>4032</v>
          </cell>
          <cell r="C48" t="str">
            <v>DE.1.0.7.0</v>
          </cell>
          <cell r="D48" t="str">
            <v>204:233004</v>
          </cell>
          <cell r="E48">
            <v>42591.3675</v>
          </cell>
          <cell r="F48">
            <v>42591.368668981479</v>
          </cell>
          <cell r="G48">
            <v>1</v>
          </cell>
          <cell r="H48" t="str">
            <v>204:145</v>
          </cell>
          <cell r="I48">
            <v>42591.402314814812</v>
          </cell>
          <cell r="J48">
            <v>0</v>
          </cell>
          <cell r="K48" t="str">
            <v>4031/4032</v>
          </cell>
          <cell r="L48" t="str">
            <v>SPECTOR</v>
          </cell>
          <cell r="M48">
            <v>3.3645833333139308E-2</v>
          </cell>
          <cell r="N48">
            <v>48.449999999720603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https://search-rtdc-monitor-bjffxe2xuh6vdkpspy63sjmuny.us-east-1.es.amazonaws.com/_plugin/kibana/#/discover/Steve-Slow-Train-Analysis-(2080s-and-2083s)?_g=(refreshInterval:(display:Off,section:0,value:0),time:(from:'2016-08-09 07:49:12-0600',mode:absolute,to:'2016-08-09 10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48" t="str">
            <v>N</v>
          </cell>
          <cell r="X48">
            <v>1</v>
          </cell>
          <cell r="Y48">
            <v>23.3004</v>
          </cell>
          <cell r="Z48">
            <v>1.4500000000000001E-2</v>
          </cell>
          <cell r="AA48">
            <v>23.285899999999998</v>
          </cell>
          <cell r="AB48" t="e">
            <v>#N/A</v>
          </cell>
          <cell r="AC48" t="e">
            <v>#N/A</v>
          </cell>
          <cell r="AD48" t="str">
            <v>0136-09</v>
          </cell>
          <cell r="AE48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49">
          <cell r="A49" t="str">
            <v>137-09</v>
          </cell>
          <cell r="B49">
            <v>4029</v>
          </cell>
          <cell r="C49" t="str">
            <v>DE.1.0.7.0</v>
          </cell>
          <cell r="D49" t="str">
            <v>204:473</v>
          </cell>
          <cell r="E49">
            <v>42591.339641203704</v>
          </cell>
          <cell r="F49">
            <v>42591.340624999997</v>
          </cell>
          <cell r="G49">
            <v>1</v>
          </cell>
          <cell r="H49" t="str">
            <v>204:233359</v>
          </cell>
          <cell r="I49">
            <v>42591.369768518518</v>
          </cell>
          <cell r="J49">
            <v>0</v>
          </cell>
          <cell r="K49" t="str">
            <v>4029/4030</v>
          </cell>
          <cell r="L49" t="str">
            <v>DAVIS</v>
          </cell>
          <cell r="M49">
            <v>2.9143518520868383E-2</v>
          </cell>
          <cell r="N49">
            <v>41.966666670050472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https://search-rtdc-monitor-bjffxe2xuh6vdkpspy63sjmuny.us-east-1.es.amazonaws.com/_plugin/kibana/#/discover/Steve-Slow-Train-Analysis-(2080s-and-2083s)?_g=(refreshInterval:(display:Off,section:0,value:0),time:(from:'2016-08-09 07:09:05-0600',mode:absolute,to:'2016-08-09 09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9" t="str">
            <v>N</v>
          </cell>
          <cell r="X49">
            <v>1</v>
          </cell>
          <cell r="Y49">
            <v>4.7300000000000002E-2</v>
          </cell>
          <cell r="Z49">
            <v>23.335899999999999</v>
          </cell>
          <cell r="AA49">
            <v>23.288599999999999</v>
          </cell>
          <cell r="AB49" t="e">
            <v>#N/A</v>
          </cell>
          <cell r="AC49" t="e">
            <v>#N/A</v>
          </cell>
          <cell r="AD49" t="str">
            <v>0137-09</v>
          </cell>
          <cell r="AE49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50">
          <cell r="A50" t="str">
            <v>138-09</v>
          </cell>
          <cell r="B50">
            <v>4030</v>
          </cell>
          <cell r="C50" t="str">
            <v>DE.1.0.7.0</v>
          </cell>
          <cell r="D50" t="str">
            <v>204:232986</v>
          </cell>
          <cell r="E50">
            <v>42591.378321759257</v>
          </cell>
          <cell r="F50">
            <v>42591.379317129627</v>
          </cell>
          <cell r="G50">
            <v>1</v>
          </cell>
          <cell r="H50" t="str">
            <v>204:154</v>
          </cell>
          <cell r="I50">
            <v>42591.409849537034</v>
          </cell>
          <cell r="J50">
            <v>1</v>
          </cell>
          <cell r="K50" t="str">
            <v>4029/4030</v>
          </cell>
          <cell r="L50" t="str">
            <v>DAVIS</v>
          </cell>
          <cell r="M50">
            <v>3.0532407407008577E-2</v>
          </cell>
          <cell r="N50">
            <v>43.966666666092351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https://search-rtdc-monitor-bjffxe2xuh6vdkpspy63sjmuny.us-east-1.es.amazonaws.com/_plugin/kibana/#/discover/Steve-Slow-Train-Analysis-(2080s-and-2083s)?_g=(refreshInterval:(display:Off,section:0,value:0),time:(from:'2016-08-09 08:04:47-0600',mode:absolute,to:'2016-08-09 10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1.54E-2</v>
          </cell>
          <cell r="AA50">
            <v>23.283200000000001</v>
          </cell>
          <cell r="AB50" t="e">
            <v>#N/A</v>
          </cell>
          <cell r="AC50" t="e">
            <v>#N/A</v>
          </cell>
          <cell r="AD50" t="str">
            <v>0138-09</v>
          </cell>
          <cell r="AE50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51">
          <cell r="A51" t="str">
            <v>139-09</v>
          </cell>
          <cell r="B51">
            <v>4040</v>
          </cell>
          <cell r="C51" t="str">
            <v>DE.1.0.7.0</v>
          </cell>
          <cell r="D51" t="str">
            <v>204:462</v>
          </cell>
          <cell r="E51">
            <v>42591.349351851852</v>
          </cell>
          <cell r="F51">
            <v>42591.350682870368</v>
          </cell>
          <cell r="G51">
            <v>1</v>
          </cell>
          <cell r="H51" t="str">
            <v>204:233312</v>
          </cell>
          <cell r="I51">
            <v>42591.380127314813</v>
          </cell>
          <cell r="J51">
            <v>0</v>
          </cell>
          <cell r="K51" t="str">
            <v>4039/4040</v>
          </cell>
          <cell r="L51" t="str">
            <v>OUN</v>
          </cell>
          <cell r="M51">
            <v>2.9444444444379769E-2</v>
          </cell>
          <cell r="N51">
            <v>42.399999999906868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https://search-rtdc-monitor-bjffxe2xuh6vdkpspy63sjmuny.us-east-1.es.amazonaws.com/_plugin/kibana/#/discover/Steve-Slow-Train-Analysis-(2080s-and-2083s)?_g=(refreshInterval:(display:Off,section:0,value:0),time:(from:'2016-08-09 07:23:04-0600',mode:absolute,to:'2016-08-09 10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51" t="str">
            <v>N</v>
          </cell>
          <cell r="X51">
            <v>1</v>
          </cell>
          <cell r="Y51">
            <v>4.6199999999999998E-2</v>
          </cell>
          <cell r="Z51">
            <v>23.331199999999999</v>
          </cell>
          <cell r="AA51">
            <v>23.285</v>
          </cell>
          <cell r="AB51" t="e">
            <v>#N/A</v>
          </cell>
          <cell r="AC51" t="e">
            <v>#N/A</v>
          </cell>
          <cell r="AD51" t="str">
            <v>0139-09</v>
          </cell>
          <cell r="AE51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52">
          <cell r="A52" t="str">
            <v>140-09</v>
          </cell>
          <cell r="B52">
            <v>4039</v>
          </cell>
          <cell r="C52" t="str">
            <v>DE.1.0.7.0</v>
          </cell>
          <cell r="D52" t="str">
            <v>204:232994</v>
          </cell>
          <cell r="E52">
            <v>42591.389560185184</v>
          </cell>
          <cell r="F52">
            <v>42591.390381944446</v>
          </cell>
          <cell r="G52">
            <v>1</v>
          </cell>
          <cell r="H52" t="str">
            <v>204:161</v>
          </cell>
          <cell r="I52">
            <v>42591.419664351852</v>
          </cell>
          <cell r="J52">
            <v>0</v>
          </cell>
          <cell r="K52" t="str">
            <v>4039/4040</v>
          </cell>
          <cell r="L52" t="str">
            <v>OUN</v>
          </cell>
          <cell r="M52">
            <v>2.9282407405844424E-2</v>
          </cell>
          <cell r="N52">
            <v>42.16666666441597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https://search-rtdc-monitor-bjffxe2xuh6vdkpspy63sjmuny.us-east-1.es.amazonaws.com/_plugin/kibana/#/discover/Steve-Slow-Train-Analysis-(2080s-and-2083s)?_g=(refreshInterval:(display:Off,section:0,value:0),time:(from:'2016-08-09 08:20:58-0600',mode:absolute,to:'2016-08-09 11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52" t="str">
            <v>N</v>
          </cell>
          <cell r="X52">
            <v>1</v>
          </cell>
          <cell r="Y52">
            <v>23.299399999999999</v>
          </cell>
          <cell r="Z52">
            <v>1.61E-2</v>
          </cell>
          <cell r="AA52">
            <v>23.283299999999997</v>
          </cell>
          <cell r="AB52" t="e">
            <v>#N/A</v>
          </cell>
          <cell r="AC52" t="e">
            <v>#N/A</v>
          </cell>
          <cell r="AD52" t="str">
            <v>0140-09</v>
          </cell>
          <cell r="AE52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53">
          <cell r="A53" t="str">
            <v>141-09</v>
          </cell>
          <cell r="B53">
            <v>4018</v>
          </cell>
          <cell r="C53" t="str">
            <v>DE.1.0.7.0</v>
          </cell>
          <cell r="D53" t="str">
            <v>204:466</v>
          </cell>
          <cell r="E53">
            <v>42591.362303240741</v>
          </cell>
          <cell r="F53">
            <v>42591.363368055558</v>
          </cell>
          <cell r="G53">
            <v>1</v>
          </cell>
          <cell r="H53" t="str">
            <v>204:233280</v>
          </cell>
          <cell r="I53">
            <v>42591.390104166669</v>
          </cell>
          <cell r="J53">
            <v>0</v>
          </cell>
          <cell r="K53" t="str">
            <v>4017/4018</v>
          </cell>
          <cell r="L53" t="str">
            <v>KILLION</v>
          </cell>
          <cell r="M53">
            <v>2.6736111110949423E-2</v>
          </cell>
          <cell r="N53">
            <v>38.499999999767169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https://search-rtdc-monitor-bjffxe2xuh6vdkpspy63sjmuny.us-east-1.es.amazonaws.com/_plugin/kibana/#/discover/Steve-Slow-Train-Analysis-(2080s-and-2083s)?_g=(refreshInterval:(display:Off,section:0,value:0),time:(from:'2016-08-09 07:41:43-0600',mode:absolute,to:'2016-08-09 10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3" t="str">
            <v>N</v>
          </cell>
          <cell r="X53">
            <v>1</v>
          </cell>
          <cell r="Y53">
            <v>4.6600000000000003E-2</v>
          </cell>
          <cell r="Z53">
            <v>23.327999999999999</v>
          </cell>
          <cell r="AA53">
            <v>23.281399999999998</v>
          </cell>
          <cell r="AB53" t="e">
            <v>#N/A</v>
          </cell>
          <cell r="AC53" t="e">
            <v>#N/A</v>
          </cell>
          <cell r="AD53" t="str">
            <v>0141-09</v>
          </cell>
          <cell r="AE53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54">
          <cell r="A54" t="str">
            <v>142-09</v>
          </cell>
          <cell r="B54">
            <v>4017</v>
          </cell>
          <cell r="C54" t="str">
            <v>DE.1.0.7.0</v>
          </cell>
          <cell r="D54" t="str">
            <v>204:232963</v>
          </cell>
          <cell r="E54">
            <v>42591.397326388891</v>
          </cell>
          <cell r="F54">
            <v>42591.398217592592</v>
          </cell>
          <cell r="G54">
            <v>1</v>
          </cell>
          <cell r="H54" t="str">
            <v>204:176</v>
          </cell>
          <cell r="I54">
            <v>42591.434641203705</v>
          </cell>
          <cell r="J54">
            <v>4</v>
          </cell>
          <cell r="K54" t="str">
            <v>4017/4018</v>
          </cell>
          <cell r="L54" t="str">
            <v>KILLION</v>
          </cell>
          <cell r="M54">
            <v>3.6423611112695653E-2</v>
          </cell>
          <cell r="N54">
            <v>52.45000000228174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54" t="str">
            <v>N</v>
          </cell>
          <cell r="X54">
            <v>1</v>
          </cell>
          <cell r="Y54">
            <v>23.296299999999999</v>
          </cell>
          <cell r="Z54">
            <v>1.7600000000000001E-2</v>
          </cell>
          <cell r="AA54">
            <v>23.278699999999997</v>
          </cell>
          <cell r="AB54">
            <v>21848</v>
          </cell>
          <cell r="AC54" t="str">
            <v>PERMANENT SPEED RESTRICTION</v>
          </cell>
          <cell r="AD54" t="str">
            <v>0142-09</v>
          </cell>
          <cell r="AE54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55">
          <cell r="A55" t="str">
            <v>143-09</v>
          </cell>
          <cell r="B55">
            <v>4011</v>
          </cell>
          <cell r="C55" t="str">
            <v>DE.1.0.7.0</v>
          </cell>
          <cell r="D55" t="str">
            <v>204:458</v>
          </cell>
          <cell r="E55">
            <v>42591.373148148145</v>
          </cell>
          <cell r="F55">
            <v>42591.374097222222</v>
          </cell>
          <cell r="G55">
            <v>1</v>
          </cell>
          <cell r="H55" t="str">
            <v>204:233295</v>
          </cell>
          <cell r="I55">
            <v>42591.399976851855</v>
          </cell>
          <cell r="J55">
            <v>0</v>
          </cell>
          <cell r="K55" t="str">
            <v>4011/4012</v>
          </cell>
          <cell r="L55" t="str">
            <v>ROCHA</v>
          </cell>
          <cell r="M55">
            <v>2.587962963298196E-2</v>
          </cell>
          <cell r="N55">
            <v>37.266666671494022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https://search-rtdc-monitor-bjffxe2xuh6vdkpspy63sjmuny.us-east-1.es.amazonaws.com/_plugin/kibana/#/discover/Steve-Slow-Train-Analysis-(2080s-and-2083s)?_g=(refreshInterval:(display:Off,section:0,value:0),time:(from:'2016-08-09 07:57:20-0600',mode:absolute,to:'2016-08-09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5" t="str">
            <v>N</v>
          </cell>
          <cell r="X55">
            <v>1</v>
          </cell>
          <cell r="Y55">
            <v>4.58E-2</v>
          </cell>
          <cell r="Z55">
            <v>23.329499999999999</v>
          </cell>
          <cell r="AA55">
            <v>23.2837</v>
          </cell>
          <cell r="AB55" t="e">
            <v>#N/A</v>
          </cell>
          <cell r="AC55" t="e">
            <v>#N/A</v>
          </cell>
          <cell r="AD55" t="str">
            <v>0143-09</v>
          </cell>
          <cell r="AE55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56">
          <cell r="A56" t="str">
            <v>144-09</v>
          </cell>
          <cell r="B56">
            <v>4012</v>
          </cell>
          <cell r="C56" t="str">
            <v>DE.1.0.7.0</v>
          </cell>
          <cell r="D56" t="str">
            <v>204:232970</v>
          </cell>
          <cell r="E56">
            <v>42591.410381944443</v>
          </cell>
          <cell r="F56">
            <v>42591.41134259259</v>
          </cell>
          <cell r="G56">
            <v>1</v>
          </cell>
          <cell r="H56" t="str">
            <v>204:156</v>
          </cell>
          <cell r="I56">
            <v>42591.442199074074</v>
          </cell>
          <cell r="J56">
            <v>0</v>
          </cell>
          <cell r="K56" t="str">
            <v>4011/4012</v>
          </cell>
          <cell r="L56" t="str">
            <v>ROCHA</v>
          </cell>
          <cell r="M56">
            <v>3.0856481484079268E-2</v>
          </cell>
          <cell r="N56">
            <v>44.433333337074146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https://search-rtdc-monitor-bjffxe2xuh6vdkpspy63sjmuny.us-east-1.es.amazonaws.com/_plugin/kibana/#/discover/Steve-Slow-Train-Analysis-(2080s-and-2083s)?_g=(refreshInterval:(display:Off,section:0,value:0),time:(from:'2016-08-09 08:50:57-0600',mode:absolute,to:'2016-08-09 11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6" t="str">
            <v>N</v>
          </cell>
          <cell r="X56">
            <v>1</v>
          </cell>
          <cell r="Y56">
            <v>23.297000000000001</v>
          </cell>
          <cell r="Z56">
            <v>1.5599999999999999E-2</v>
          </cell>
          <cell r="AA56">
            <v>23.281400000000001</v>
          </cell>
          <cell r="AB56" t="e">
            <v>#N/A</v>
          </cell>
          <cell r="AC56" t="e">
            <v>#N/A</v>
          </cell>
          <cell r="AD56" t="str">
            <v>0144-09</v>
          </cell>
          <cell r="AE56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57">
          <cell r="A57" t="str">
            <v>145-09</v>
          </cell>
          <cell r="B57">
            <v>4016</v>
          </cell>
          <cell r="C57" t="str">
            <v>DE.1.0.7.0</v>
          </cell>
          <cell r="D57" t="str">
            <v>204:451</v>
          </cell>
          <cell r="E57">
            <v>42591.381423611114</v>
          </cell>
          <cell r="F57">
            <v>42591.382581018515</v>
          </cell>
          <cell r="G57">
            <v>1</v>
          </cell>
          <cell r="H57" t="str">
            <v>204:233289</v>
          </cell>
          <cell r="I57">
            <v>42591.410162037035</v>
          </cell>
          <cell r="J57">
            <v>0</v>
          </cell>
          <cell r="K57" t="str">
            <v>4015/4016</v>
          </cell>
          <cell r="L57" t="str">
            <v>ACKERMAN</v>
          </cell>
          <cell r="M57">
            <v>2.7581018519413192E-2</v>
          </cell>
          <cell r="N57">
            <v>39.716666667954996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https://search-rtdc-monitor-bjffxe2xuh6vdkpspy63sjmuny.us-east-1.es.amazonaws.com/_plugin/kibana/#/discover/Steve-Slow-Train-Analysis-(2080s-and-2083s)?_g=(refreshInterval:(display:Off,section:0,value:0),time:(from:'2016-08-09 08:09:15-0600',mode:absolute,to:'2016-08-09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23.328900000000001</v>
          </cell>
          <cell r="AA57">
            <v>23.283799999999999</v>
          </cell>
          <cell r="AB57" t="e">
            <v>#N/A</v>
          </cell>
          <cell r="AC57" t="e">
            <v>#N/A</v>
          </cell>
          <cell r="AD57" t="str">
            <v>0145-09</v>
          </cell>
          <cell r="AE57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58">
          <cell r="A58" t="str">
            <v>146-09</v>
          </cell>
          <cell r="B58">
            <v>4015</v>
          </cell>
          <cell r="C58" t="str">
            <v>DE.1.0.7.0</v>
          </cell>
          <cell r="D58" t="str">
            <v>204:232984</v>
          </cell>
          <cell r="E58">
            <v>42591.417141203703</v>
          </cell>
          <cell r="F58">
            <v>42591.418298611112</v>
          </cell>
          <cell r="G58">
            <v>1</v>
          </cell>
          <cell r="H58" t="str">
            <v>204:136</v>
          </cell>
          <cell r="I58">
            <v>42591.451215277775</v>
          </cell>
          <cell r="J58">
            <v>0</v>
          </cell>
          <cell r="K58" t="str">
            <v>4015/4016</v>
          </cell>
          <cell r="L58" t="str">
            <v>ACKERMAN</v>
          </cell>
          <cell r="M58">
            <v>3.2916666663368233E-2</v>
          </cell>
          <cell r="N58">
            <v>47.399999995250255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https://search-rtdc-monitor-bjffxe2xuh6vdkpspy63sjmuny.us-east-1.es.amazonaws.com/_plugin/kibana/#/discover/Steve-Slow-Train-Analysis-(2080s-and-2083s)?_g=(refreshInterval:(display:Off,section:0,value:0),time:(from:'2016-08-09 09:00:41-0600',mode:absolute,to:'2016-08-09 11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8" t="str">
            <v>N</v>
          </cell>
          <cell r="X58">
            <v>1</v>
          </cell>
          <cell r="Y58">
            <v>23.298400000000001</v>
          </cell>
          <cell r="Z58">
            <v>1.3599999999999999E-2</v>
          </cell>
          <cell r="AA58">
            <v>23.284800000000001</v>
          </cell>
          <cell r="AB58" t="e">
            <v>#N/A</v>
          </cell>
          <cell r="AC58" t="e">
            <v>#N/A</v>
          </cell>
          <cell r="AD58" t="str">
            <v>0146-09</v>
          </cell>
          <cell r="AE58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59">
          <cell r="A59" t="str">
            <v>147-09</v>
          </cell>
          <cell r="B59">
            <v>4025</v>
          </cell>
          <cell r="C59" t="str">
            <v>DE.1.0.7.0</v>
          </cell>
          <cell r="D59" t="str">
            <v>204:451</v>
          </cell>
          <cell r="E59">
            <v>42591.391377314816</v>
          </cell>
          <cell r="F59">
            <v>42591.392638888887</v>
          </cell>
          <cell r="G59">
            <v>1</v>
          </cell>
          <cell r="H59" t="str">
            <v>204:36044</v>
          </cell>
          <cell r="I59">
            <v>42591.405439814815</v>
          </cell>
          <cell r="J59">
            <v>0</v>
          </cell>
          <cell r="K59" t="str">
            <v>4025/4026</v>
          </cell>
          <cell r="L59" t="str">
            <v>BRANNON</v>
          </cell>
          <cell r="M59">
            <v>1.280092592787696E-2</v>
          </cell>
          <cell r="N59">
            <v>18.433333336142823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https://search-rtdc-monitor-bjffxe2xuh6vdkpspy63sjmuny.us-east-1.es.amazonaws.com/_plugin/kibana/#/discover/Steve-Slow-Train-Analysis-(2080s-and-2083s)?_g=(refreshInterval:(display:Off,section:0,value:0),time:(from:'2016-08-09 08:23:35-0600',mode:absolute,to:'2016-08-09 10:43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</v>
          </cell>
          <cell r="AA59">
            <v>23.254899999999999</v>
          </cell>
          <cell r="AB59" t="e">
            <v>#N/A</v>
          </cell>
          <cell r="AC59" t="e">
            <v>#N/A</v>
          </cell>
          <cell r="AD59" t="str">
            <v>0147-09</v>
          </cell>
          <cell r="AE59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60">
          <cell r="A60" t="str">
            <v>148-09</v>
          </cell>
          <cell r="B60">
            <v>4026</v>
          </cell>
          <cell r="C60" t="str">
            <v>DE.1.0.7.0</v>
          </cell>
          <cell r="D60" t="str">
            <v>204:233015</v>
          </cell>
          <cell r="E60">
            <v>42591.432349537034</v>
          </cell>
          <cell r="F60">
            <v>42591.43340277778</v>
          </cell>
          <cell r="G60">
            <v>1</v>
          </cell>
          <cell r="H60" t="str">
            <v>204:160</v>
          </cell>
          <cell r="I60">
            <v>42591.464594907404</v>
          </cell>
          <cell r="J60">
            <v>2</v>
          </cell>
          <cell r="K60" t="str">
            <v>4025/4026</v>
          </cell>
          <cell r="L60" t="str">
            <v>BRANNON</v>
          </cell>
          <cell r="M60">
            <v>3.1192129623377696E-2</v>
          </cell>
          <cell r="N60">
            <v>44.916666657663882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60" t="str">
            <v>N</v>
          </cell>
          <cell r="X60">
            <v>1</v>
          </cell>
          <cell r="Y60">
            <v>23.301500000000001</v>
          </cell>
          <cell r="Z60">
            <v>1.6E-2</v>
          </cell>
          <cell r="AA60">
            <v>23.285500000000003</v>
          </cell>
          <cell r="AB60">
            <v>4677</v>
          </cell>
          <cell r="AC60" t="str">
            <v>PERMANENT SPEED RESTRICTION</v>
          </cell>
          <cell r="AD60" t="str">
            <v>0148-09</v>
          </cell>
          <cell r="AE60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61">
          <cell r="A61" t="str">
            <v>149-09</v>
          </cell>
          <cell r="B61">
            <v>4031</v>
          </cell>
          <cell r="C61" t="str">
            <v>DE.1.0.7.0</v>
          </cell>
          <cell r="D61" t="str">
            <v>204:429</v>
          </cell>
          <cell r="E61">
            <v>42591.404606481483</v>
          </cell>
          <cell r="F61">
            <v>42591.405659722222</v>
          </cell>
          <cell r="G61">
            <v>1</v>
          </cell>
          <cell r="H61" t="str">
            <v>204:37371</v>
          </cell>
          <cell r="I61">
            <v>42591.415208333332</v>
          </cell>
          <cell r="J61">
            <v>1</v>
          </cell>
          <cell r="K61" t="str">
            <v>4031/4032</v>
          </cell>
          <cell r="L61" t="str">
            <v>SPECTOR</v>
          </cell>
          <cell r="M61">
            <v>9.5486111094942316E-3</v>
          </cell>
          <cell r="P61">
            <v>41.749999994644895</v>
          </cell>
          <cell r="R61" t="str">
            <v>Wi-MAX outage</v>
          </cell>
          <cell r="S61">
            <v>0.5</v>
          </cell>
          <cell r="T61" t="str">
            <v>NorthBound</v>
          </cell>
          <cell r="U61">
            <v>3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https://search-rtdc-monitor-bjffxe2xuh6vdkpspy63sjmuny.us-east-1.es.amazonaws.com/_plugin/kibana/#/discover/Steve-Slow-Train-Analysis-(2080s-and-2083s)?_g=(refreshInterval:(display:Off,section:0,value:0),time:(from:'2016-08-09 08:42:38-0600',mode:absolute,to:'2016-08-09 10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1" t="str">
            <v>Y</v>
          </cell>
          <cell r="X61">
            <v>1</v>
          </cell>
          <cell r="Y61">
            <v>4.2900000000000001E-2</v>
          </cell>
          <cell r="Z61">
            <v>3.7370999999999999</v>
          </cell>
          <cell r="AA61">
            <v>3.6941999999999999</v>
          </cell>
          <cell r="AB61">
            <v>20338</v>
          </cell>
          <cell r="AC61" t="str">
            <v>PERMANENT SPEED RESTRICTION</v>
          </cell>
          <cell r="AD61" t="str">
            <v>0149-09</v>
          </cell>
          <cell r="AE61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62">
          <cell r="A62" t="str">
            <v>149-09</v>
          </cell>
          <cell r="B62">
            <v>4031</v>
          </cell>
          <cell r="C62" t="str">
            <v>DE.1.0.7.0</v>
          </cell>
          <cell r="D62" t="str">
            <v>204:64728</v>
          </cell>
          <cell r="E62">
            <v>42591.417939814812</v>
          </cell>
          <cell r="F62">
            <v>42591.418611111112</v>
          </cell>
          <cell r="G62">
            <v>0</v>
          </cell>
          <cell r="H62" t="str">
            <v>204:233303</v>
          </cell>
          <cell r="I62">
            <v>42591.438055555554</v>
          </cell>
          <cell r="J62">
            <v>0</v>
          </cell>
          <cell r="K62" t="str">
            <v>4031/4032</v>
          </cell>
          <cell r="L62" t="str">
            <v>SPECTOR</v>
          </cell>
          <cell r="M62">
            <v>1.9444444442342501E-2</v>
          </cell>
          <cell r="T62" t="str">
            <v>NorthBound</v>
          </cell>
          <cell r="U62">
            <v>3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https://search-rtdc-monitor-bjffxe2xuh6vdkpspy63sjmuny.us-east-1.es.amazonaws.com/_plugin/kibana/#/discover/Steve-Slow-Train-Analysis-(2080s-and-2083s)?_g=(refreshInterval:(display:Off,section:0,value:0),time:(from:'2016-08-09 09:01:50-0600',mode:absolute,to:'2016-08-09 11:30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62" t="str">
            <v>Y</v>
          </cell>
          <cell r="X62">
            <v>0</v>
          </cell>
          <cell r="Y62">
            <v>6.4728000000000003</v>
          </cell>
          <cell r="Z62">
            <v>23.330300000000001</v>
          </cell>
          <cell r="AA62">
            <v>16.857500000000002</v>
          </cell>
          <cell r="AB62">
            <v>20338</v>
          </cell>
          <cell r="AC62" t="str">
            <v>PERMANENT SPEED RESTRICTION</v>
          </cell>
          <cell r="AD62" t="str">
            <v>0149-09</v>
          </cell>
          <cell r="AE62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63">
          <cell r="A63" t="str">
            <v>150-09</v>
          </cell>
          <cell r="B63">
            <v>4032</v>
          </cell>
          <cell r="C63" t="str">
            <v>DE.1.0.7.0</v>
          </cell>
          <cell r="D63" t="str">
            <v>204:232982</v>
          </cell>
          <cell r="E63">
            <v>42591.440185185187</v>
          </cell>
          <cell r="F63">
            <v>42591.44122685185</v>
          </cell>
          <cell r="G63">
            <v>1</v>
          </cell>
          <cell r="H63" t="str">
            <v>204:139</v>
          </cell>
          <cell r="I63">
            <v>42591.475810185184</v>
          </cell>
          <cell r="J63">
            <v>1</v>
          </cell>
          <cell r="K63" t="str">
            <v>4031/4032</v>
          </cell>
          <cell r="L63" t="str">
            <v>SPECTOR</v>
          </cell>
          <cell r="M63">
            <v>3.4583333334012423E-2</v>
          </cell>
          <cell r="N63">
            <v>49.800000000977889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https://search-rtdc-monitor-bjffxe2xuh6vdkpspy63sjmuny.us-east-1.es.amazonaws.com/_plugin/kibana/#/discover/Steve-Slow-Train-Analysis-(2080s-and-2083s)?_g=(refreshInterval:(display:Off,section:0,value:0),time:(from:'2016-08-09 09:33:52-0600',mode:absolute,to:'2016-08-09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63" t="str">
            <v>N</v>
          </cell>
          <cell r="X63">
            <v>1</v>
          </cell>
          <cell r="Y63">
            <v>23.298200000000001</v>
          </cell>
          <cell r="Z63">
            <v>1.3899999999999999E-2</v>
          </cell>
          <cell r="AA63">
            <v>23.284300000000002</v>
          </cell>
          <cell r="AB63">
            <v>21848</v>
          </cell>
          <cell r="AC63" t="str">
            <v>PERMANENT SPEED RESTRICTION</v>
          </cell>
          <cell r="AD63" t="str">
            <v>0150-09</v>
          </cell>
          <cell r="AE63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64">
          <cell r="A64" t="str">
            <v>151-09</v>
          </cell>
          <cell r="B64">
            <v>4029</v>
          </cell>
          <cell r="C64" t="str">
            <v>DE.1.0.7.0</v>
          </cell>
          <cell r="D64" t="str">
            <v>204:453</v>
          </cell>
          <cell r="E64">
            <v>42591.411956018521</v>
          </cell>
          <cell r="F64">
            <v>42591.413287037038</v>
          </cell>
          <cell r="G64">
            <v>1</v>
          </cell>
          <cell r="H64" t="str">
            <v>204:233281</v>
          </cell>
          <cell r="I64">
            <v>42591.443032407406</v>
          </cell>
          <cell r="J64">
            <v>0</v>
          </cell>
          <cell r="K64" t="str">
            <v>4029/4030</v>
          </cell>
          <cell r="L64" t="str">
            <v>DAVIS</v>
          </cell>
          <cell r="M64">
            <v>2.9745370367891155E-2</v>
          </cell>
          <cell r="N64">
            <v>42.833333329763263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https://search-rtdc-monitor-bjffxe2xuh6vdkpspy63sjmuny.us-east-1.es.amazonaws.com/_plugin/kibana/#/discover/Steve-Slow-Train-Analysis-(2080s-and-2083s)?_g=(refreshInterval:(display:Off,section:0,value:0),time:(from:'2016-08-09 08:53:13-0600',mode:absolute,to:'2016-08-09 11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64" t="str">
            <v>N</v>
          </cell>
          <cell r="X64">
            <v>1</v>
          </cell>
          <cell r="Y64">
            <v>4.53E-2</v>
          </cell>
          <cell r="Z64">
            <v>23.328099999999999</v>
          </cell>
          <cell r="AA64">
            <v>23.282799999999998</v>
          </cell>
          <cell r="AB64" t="e">
            <v>#N/A</v>
          </cell>
          <cell r="AC64" t="e">
            <v>#N/A</v>
          </cell>
          <cell r="AD64" t="str">
            <v>0151-09</v>
          </cell>
          <cell r="AE64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65">
          <cell r="A65" t="str">
            <v>152-09</v>
          </cell>
          <cell r="B65">
            <v>4030</v>
          </cell>
          <cell r="C65" t="str">
            <v>DE.1.0.7.0</v>
          </cell>
          <cell r="D65" t="str">
            <v>204:232987</v>
          </cell>
          <cell r="E65">
            <v>42591.450752314813</v>
          </cell>
          <cell r="F65">
            <v>42591.451643518521</v>
          </cell>
          <cell r="G65">
            <v>1</v>
          </cell>
          <cell r="H65" t="str">
            <v>204:169</v>
          </cell>
          <cell r="I65">
            <v>42591.482569444444</v>
          </cell>
          <cell r="J65">
            <v>0</v>
          </cell>
          <cell r="K65" t="str">
            <v>4029/4030</v>
          </cell>
          <cell r="L65" t="str">
            <v>DAVIS</v>
          </cell>
          <cell r="M65">
            <v>3.0925925922929309E-2</v>
          </cell>
          <cell r="N65">
            <v>44.533333329018205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https://search-rtdc-monitor-bjffxe2xuh6vdkpspy63sjmuny.us-east-1.es.amazonaws.com/_plugin/kibana/#/discover/Steve-Slow-Train-Analysis-(2080s-and-2083s)?_g=(refreshInterval:(display:Off,section:0,value:0),time:(from:'2016-08-09 09:49:05-0600',mode:absolute,to:'2016-08-09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65" t="str">
            <v>N</v>
          </cell>
          <cell r="X65">
            <v>1</v>
          </cell>
          <cell r="Y65">
            <v>23.2987</v>
          </cell>
          <cell r="Z65">
            <v>1.6899999999999998E-2</v>
          </cell>
          <cell r="AA65">
            <v>23.2818</v>
          </cell>
          <cell r="AB65" t="e">
            <v>#N/A</v>
          </cell>
          <cell r="AC65" t="e">
            <v>#N/A</v>
          </cell>
          <cell r="AD65" t="str">
            <v>0152-09</v>
          </cell>
          <cell r="AE65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66">
          <cell r="A66" t="str">
            <v>153-09</v>
          </cell>
          <cell r="B66">
            <v>4040</v>
          </cell>
          <cell r="C66" t="str">
            <v>DE.1.0.7.0</v>
          </cell>
          <cell r="D66" t="str">
            <v>204:455</v>
          </cell>
          <cell r="E66">
            <v>42591.422002314815</v>
          </cell>
          <cell r="F66">
            <v>42591.422974537039</v>
          </cell>
          <cell r="G66">
            <v>1</v>
          </cell>
          <cell r="H66" t="str">
            <v>204:233289</v>
          </cell>
          <cell r="I66">
            <v>42591.451944444445</v>
          </cell>
          <cell r="J66">
            <v>0</v>
          </cell>
          <cell r="K66" t="str">
            <v>4039/4040</v>
          </cell>
          <cell r="L66" t="str">
            <v>OUN</v>
          </cell>
          <cell r="M66">
            <v>2.8969907405553386E-2</v>
          </cell>
          <cell r="N66">
            <v>41.716666663996875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https://search-rtdc-monitor-bjffxe2xuh6vdkpspy63sjmuny.us-east-1.es.amazonaws.com/_plugin/kibana/#/discover/Steve-Slow-Train-Analysis-(2080s-and-2083s)?_g=(refreshInterval:(display:Off,section:0,value:0),time:(from:'2016-08-09 09:07:41-0600',mode:absolute,to:'2016-08-09 11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6" t="str">
            <v>N</v>
          </cell>
          <cell r="X66">
            <v>1</v>
          </cell>
          <cell r="Y66">
            <v>4.5499999999999999E-2</v>
          </cell>
          <cell r="Z66">
            <v>23.328900000000001</v>
          </cell>
          <cell r="AA66">
            <v>23.2834</v>
          </cell>
          <cell r="AB66" t="e">
            <v>#N/A</v>
          </cell>
          <cell r="AC66" t="e">
            <v>#N/A</v>
          </cell>
          <cell r="AD66" t="str">
            <v>0153-09</v>
          </cell>
          <cell r="AE66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67">
          <cell r="A67" t="str">
            <v>154-09</v>
          </cell>
          <cell r="B67">
            <v>4039</v>
          </cell>
          <cell r="C67" t="str">
            <v>DE.1.0.7.0</v>
          </cell>
          <cell r="D67" t="str">
            <v>204:232965</v>
          </cell>
          <cell r="E67">
            <v>42591.461608796293</v>
          </cell>
          <cell r="F67">
            <v>42591.462453703702</v>
          </cell>
          <cell r="G67">
            <v>1</v>
          </cell>
          <cell r="H67" t="str">
            <v>204:147</v>
          </cell>
          <cell r="I67">
            <v>42591.497511574074</v>
          </cell>
          <cell r="J67">
            <v>0</v>
          </cell>
          <cell r="K67" t="str">
            <v>4039/4040</v>
          </cell>
          <cell r="L67" t="str">
            <v>OUN</v>
          </cell>
          <cell r="M67">
            <v>3.5057870372838806E-2</v>
          </cell>
          <cell r="N67">
            <v>50.483333336887881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https://search-rtdc-monitor-bjffxe2xuh6vdkpspy63sjmuny.us-east-1.es.amazonaws.com/_plugin/kibana/#/discover/Steve-Slow-Train-Analysis-(2080s-and-2083s)?_g=(refreshInterval:(display:Off,section:0,value:0),time:(from:'2016-08-09 10:04:43-0600',mode:absolute,to:'2016-08-09 12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67" t="str">
            <v>N</v>
          </cell>
          <cell r="X67">
            <v>1</v>
          </cell>
          <cell r="Y67">
            <v>23.296500000000002</v>
          </cell>
          <cell r="Z67">
            <v>1.47E-2</v>
          </cell>
          <cell r="AA67">
            <v>23.2818</v>
          </cell>
          <cell r="AB67" t="e">
            <v>#N/A</v>
          </cell>
          <cell r="AC67" t="e">
            <v>#N/A</v>
          </cell>
          <cell r="AD67" t="str">
            <v>0154-09</v>
          </cell>
          <cell r="AE67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68">
          <cell r="A68" t="str">
            <v>155-09</v>
          </cell>
          <cell r="B68">
            <v>4018</v>
          </cell>
          <cell r="C68" t="str">
            <v>DE.1.0.7.0</v>
          </cell>
          <cell r="D68" t="str">
            <v>204:484</v>
          </cell>
          <cell r="E68">
            <v>42591.435891203706</v>
          </cell>
          <cell r="F68">
            <v>42591.437141203707</v>
          </cell>
          <cell r="G68">
            <v>1</v>
          </cell>
          <cell r="H68" t="str">
            <v>204:233298</v>
          </cell>
          <cell r="I68">
            <v>42591.463194444441</v>
          </cell>
          <cell r="J68">
            <v>0</v>
          </cell>
          <cell r="K68" t="str">
            <v>4017/4018</v>
          </cell>
          <cell r="L68" t="str">
            <v>STARKS</v>
          </cell>
          <cell r="M68">
            <v>2.6053240733745042E-2</v>
          </cell>
          <cell r="N68">
            <v>37.516666656592861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https://search-rtdc-monitor-bjffxe2xuh6vdkpspy63sjmuny.us-east-1.es.amazonaws.com/_plugin/kibana/#/discover/Steve-Slow-Train-Analysis-(2080s-and-2083s)?_g=(refreshInterval:(display:Off,section:0,value:0),time:(from:'2016-08-09 09:27:41-0600',mode:absolute,to:'2016-08-09 12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68" t="str">
            <v>N</v>
          </cell>
          <cell r="X68">
            <v>1</v>
          </cell>
          <cell r="Y68">
            <v>4.8399999999999999E-2</v>
          </cell>
          <cell r="Z68">
            <v>23.329799999999999</v>
          </cell>
          <cell r="AA68">
            <v>23.281399999999998</v>
          </cell>
          <cell r="AB68" t="e">
            <v>#N/A</v>
          </cell>
          <cell r="AC68" t="e">
            <v>#N/A</v>
          </cell>
          <cell r="AD68" t="str">
            <v>0155-09</v>
          </cell>
          <cell r="AE68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69">
          <cell r="A69" t="str">
            <v>156-09</v>
          </cell>
          <cell r="B69">
            <v>4017</v>
          </cell>
          <cell r="C69" t="str">
            <v>DE.1.0.7.0</v>
          </cell>
          <cell r="D69" t="str">
            <v>204:232972</v>
          </cell>
          <cell r="E69">
            <v>42591.474212962959</v>
          </cell>
          <cell r="F69">
            <v>42591.475439814814</v>
          </cell>
          <cell r="G69">
            <v>1</v>
          </cell>
          <cell r="H69" t="str">
            <v>204:156</v>
          </cell>
          <cell r="I69">
            <v>42591.50712962963</v>
          </cell>
          <cell r="J69">
            <v>0</v>
          </cell>
          <cell r="K69" t="str">
            <v>4017/4018</v>
          </cell>
          <cell r="L69" t="str">
            <v>STARKS</v>
          </cell>
          <cell r="M69">
            <v>3.1689814815763384E-2</v>
          </cell>
          <cell r="N69">
            <v>45.633333334699273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https://search-rtdc-monitor-bjffxe2xuh6vdkpspy63sjmuny.us-east-1.es.amazonaws.com/_plugin/kibana/#/discover/Steve-Slow-Train-Analysis-(2080s-and-2083s)?_g=(refreshInterval:(display:Off,section:0,value:0),time:(from:'2016-08-09 10:22:52-0600',mode:absolute,to:'2016-08-09 13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9" t="str">
            <v>N</v>
          </cell>
          <cell r="X69">
            <v>1</v>
          </cell>
          <cell r="Y69">
            <v>23.2972</v>
          </cell>
          <cell r="Z69">
            <v>1.5599999999999999E-2</v>
          </cell>
          <cell r="AA69">
            <v>23.281600000000001</v>
          </cell>
          <cell r="AB69" t="e">
            <v>#N/A</v>
          </cell>
          <cell r="AC69" t="e">
            <v>#N/A</v>
          </cell>
          <cell r="AD69" t="str">
            <v>0156-09</v>
          </cell>
          <cell r="AE69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70">
          <cell r="A70" t="str">
            <v>157-09</v>
          </cell>
          <cell r="B70">
            <v>4011</v>
          </cell>
          <cell r="C70" t="str">
            <v>DE.1.0.7.0</v>
          </cell>
          <cell r="D70" t="str">
            <v>204:466</v>
          </cell>
          <cell r="E70">
            <v>42591.446018518516</v>
          </cell>
          <cell r="F70">
            <v>42591.447118055556</v>
          </cell>
          <cell r="G70">
            <v>1</v>
          </cell>
          <cell r="H70" t="str">
            <v>204:233307</v>
          </cell>
          <cell r="I70">
            <v>42591.472314814811</v>
          </cell>
          <cell r="J70">
            <v>0</v>
          </cell>
          <cell r="K70" t="str">
            <v>4011/4012</v>
          </cell>
          <cell r="L70" t="str">
            <v>ROCHA</v>
          </cell>
          <cell r="M70">
            <v>2.5196759255777579E-2</v>
          </cell>
          <cell r="N70">
            <v>36.283333328319713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https://search-rtdc-monitor-bjffxe2xuh6vdkpspy63sjmuny.us-east-1.es.amazonaws.com/_plugin/kibana/#/discover/Steve-Slow-Train-Analysis-(2080s-and-2083s)?_g=(refreshInterval:(display:Off,section:0,value:0),time:(from:'2016-08-09 09:42:16-0600',mode:absolute,to:'2016-08-09 12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70" t="str">
            <v>N</v>
          </cell>
          <cell r="X70">
            <v>1</v>
          </cell>
          <cell r="Y70">
            <v>4.6600000000000003E-2</v>
          </cell>
          <cell r="Z70">
            <v>23.3307</v>
          </cell>
          <cell r="AA70">
            <v>23.284099999999999</v>
          </cell>
          <cell r="AB70" t="e">
            <v>#N/A</v>
          </cell>
          <cell r="AC70" t="e">
            <v>#N/A</v>
          </cell>
          <cell r="AD70" t="str">
            <v>0157-09</v>
          </cell>
          <cell r="AE70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71">
          <cell r="A71" t="str">
            <v>158-09</v>
          </cell>
          <cell r="B71">
            <v>4012</v>
          </cell>
          <cell r="C71" t="str">
            <v>DE.1.0.7.0</v>
          </cell>
          <cell r="D71" t="str">
            <v>204:232986</v>
          </cell>
          <cell r="E71">
            <v>42591.485150462962</v>
          </cell>
          <cell r="F71">
            <v>42591.486168981479</v>
          </cell>
          <cell r="G71">
            <v>1</v>
          </cell>
          <cell r="H71" t="str">
            <v>204:147</v>
          </cell>
          <cell r="I71">
            <v>42591.513252314813</v>
          </cell>
          <cell r="J71">
            <v>0</v>
          </cell>
          <cell r="K71" t="str">
            <v>4011/4012</v>
          </cell>
          <cell r="L71" t="str">
            <v>ROCHA</v>
          </cell>
          <cell r="M71">
            <v>2.7083333334303461E-2</v>
          </cell>
          <cell r="N71">
            <v>39.000000001396984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https://search-rtdc-monitor-bjffxe2xuh6vdkpspy63sjmuny.us-east-1.es.amazonaws.com/_plugin/kibana/#/discover/Steve-Slow-Train-Analysis-(2080s-and-2083s)?_g=(refreshInterval:(display:Off,section:0,value:0),time:(from:'2016-08-09 10:38:37-0600',mode:absolute,to:'2016-08-09 13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71" t="str">
            <v>N</v>
          </cell>
          <cell r="X71">
            <v>1</v>
          </cell>
          <cell r="Y71">
            <v>23.2986</v>
          </cell>
          <cell r="Z71">
            <v>1.47E-2</v>
          </cell>
          <cell r="AA71">
            <v>23.283899999999999</v>
          </cell>
          <cell r="AB71" t="e">
            <v>#N/A</v>
          </cell>
          <cell r="AC71" t="e">
            <v>#N/A</v>
          </cell>
          <cell r="AD71" t="str">
            <v>0158-09</v>
          </cell>
          <cell r="AE71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72">
          <cell r="A72" t="str">
            <v>159-09</v>
          </cell>
          <cell r="B72">
            <v>4016</v>
          </cell>
          <cell r="C72" t="str">
            <v>DE.1.0.7.0</v>
          </cell>
          <cell r="D72" t="str">
            <v>204:427</v>
          </cell>
          <cell r="E72">
            <v>42591.453900462962</v>
          </cell>
          <cell r="F72">
            <v>42591.455057870371</v>
          </cell>
          <cell r="G72">
            <v>1</v>
          </cell>
          <cell r="H72" t="str">
            <v>204:233295</v>
          </cell>
          <cell r="I72">
            <v>42591.487013888887</v>
          </cell>
          <cell r="J72">
            <v>0</v>
          </cell>
          <cell r="K72" t="str">
            <v>4015/4016</v>
          </cell>
          <cell r="L72" t="str">
            <v>BARTLETT</v>
          </cell>
          <cell r="M72">
            <v>3.195601851621177E-2</v>
          </cell>
          <cell r="N72">
            <v>46.016666663344949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https://search-rtdc-monitor-bjffxe2xuh6vdkpspy63sjmuny.us-east-1.es.amazonaws.com/_plugin/kibana/#/discover/Steve-Slow-Train-Analysis-(2080s-and-2083s)?_g=(refreshInterval:(display:Off,section:0,value:0),time:(from:'2016-08-09 09:53:37-0600',mode:absolute,to:'2016-08-09 12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2" t="str">
            <v>N</v>
          </cell>
          <cell r="X72">
            <v>1</v>
          </cell>
          <cell r="Y72">
            <v>4.2700000000000002E-2</v>
          </cell>
          <cell r="Z72">
            <v>23.329499999999999</v>
          </cell>
          <cell r="AA72">
            <v>23.286799999999999</v>
          </cell>
          <cell r="AB72" t="e">
            <v>#N/A</v>
          </cell>
          <cell r="AC72" t="e">
            <v>#N/A</v>
          </cell>
          <cell r="AD72" t="str">
            <v>0159-09</v>
          </cell>
          <cell r="AE72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73">
          <cell r="A73" t="str">
            <v>160-09</v>
          </cell>
          <cell r="B73">
            <v>4015</v>
          </cell>
          <cell r="C73" t="str">
            <v>DE.1.0.7.0</v>
          </cell>
          <cell r="D73" t="str">
            <v>204:232977</v>
          </cell>
          <cell r="E73">
            <v>42591.489131944443</v>
          </cell>
          <cell r="F73">
            <v>42591.490081018521</v>
          </cell>
          <cell r="G73">
            <v>1</v>
          </cell>
          <cell r="H73" t="str">
            <v>204:160</v>
          </cell>
          <cell r="I73">
            <v>42591.524791666663</v>
          </cell>
          <cell r="J73">
            <v>0</v>
          </cell>
          <cell r="K73" t="str">
            <v>4015/4016</v>
          </cell>
          <cell r="L73" t="str">
            <v>BARTLETT</v>
          </cell>
          <cell r="M73">
            <v>3.4710648142208811E-2</v>
          </cell>
          <cell r="N73">
            <v>49.983333324780688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https://search-rtdc-monitor-bjffxe2xuh6vdkpspy63sjmuny.us-east-1.es.amazonaws.com/_plugin/kibana/#/discover/Steve-Slow-Train-Analysis-(2080s-and-2083s)?_g=(refreshInterval:(display:Off,section:0,value:0),time:(from:'2016-08-09 10:44:21-0600',mode:absolute,to:'2016-08-09 13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3" t="str">
            <v>N</v>
          </cell>
          <cell r="X73">
            <v>1</v>
          </cell>
          <cell r="Y73">
            <v>23.297699999999999</v>
          </cell>
          <cell r="Z73">
            <v>1.6E-2</v>
          </cell>
          <cell r="AA73">
            <v>23.281700000000001</v>
          </cell>
          <cell r="AB73" t="e">
            <v>#N/A</v>
          </cell>
          <cell r="AC73" t="e">
            <v>#N/A</v>
          </cell>
          <cell r="AD73" t="str">
            <v>0160-09</v>
          </cell>
          <cell r="AE73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74">
          <cell r="A74" t="str">
            <v>161-09</v>
          </cell>
          <cell r="B74">
            <v>4025</v>
          </cell>
          <cell r="C74" t="str">
            <v>DE.1.0.7.0</v>
          </cell>
          <cell r="D74" t="str">
            <v>204:491</v>
          </cell>
          <cell r="E74">
            <v>42591.468113425923</v>
          </cell>
          <cell r="F74">
            <v>42591.469560185185</v>
          </cell>
          <cell r="G74">
            <v>2</v>
          </cell>
          <cell r="H74" t="str">
            <v>204:233322</v>
          </cell>
          <cell r="I74">
            <v>42591.495266203703</v>
          </cell>
          <cell r="J74">
            <v>0</v>
          </cell>
          <cell r="K74" t="str">
            <v>4025/4026</v>
          </cell>
          <cell r="L74" t="str">
            <v>STORY</v>
          </cell>
          <cell r="M74">
            <v>2.5706018517666962E-2</v>
          </cell>
          <cell r="N74">
            <v>37.016666665440425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https://search-rtdc-monitor-bjffxe2xuh6vdkpspy63sjmuny.us-east-1.es.amazonaws.com/_plugin/kibana/#/discover/Steve-Slow-Train-Analysis-(2080s-and-2083s)?_g=(refreshInterval:(display:Off,section:0,value:0),time:(from:'2016-08-09 10:14:05-0600',mode:absolute,to:'2016-08-09 12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74" t="str">
            <v>N</v>
          </cell>
          <cell r="X74">
            <v>1</v>
          </cell>
          <cell r="Y74">
            <v>4.9099999999999998E-2</v>
          </cell>
          <cell r="Z74">
            <v>23.3322</v>
          </cell>
          <cell r="AA74">
            <v>23.283100000000001</v>
          </cell>
          <cell r="AB74" t="e">
            <v>#N/A</v>
          </cell>
          <cell r="AC74" t="e">
            <v>#N/A</v>
          </cell>
          <cell r="AD74" t="str">
            <v>0161-09</v>
          </cell>
          <cell r="AE74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75">
          <cell r="A75" t="str">
            <v>162-09</v>
          </cell>
          <cell r="B75">
            <v>4026</v>
          </cell>
          <cell r="C75" t="str">
            <v>DE.1.0.7.0</v>
          </cell>
          <cell r="D75" t="str">
            <v>204:232982</v>
          </cell>
          <cell r="E75">
            <v>42591.503599537034</v>
          </cell>
          <cell r="F75">
            <v>42591.50577546296</v>
          </cell>
          <cell r="G75">
            <v>3</v>
          </cell>
          <cell r="H75" t="str">
            <v>204:154</v>
          </cell>
          <cell r="I75">
            <v>42591.541273148148</v>
          </cell>
          <cell r="J75">
            <v>0</v>
          </cell>
          <cell r="K75" t="str">
            <v>4025/4026</v>
          </cell>
          <cell r="L75" t="str">
            <v>STORY</v>
          </cell>
          <cell r="M75">
            <v>3.549768518860219E-2</v>
          </cell>
          <cell r="N75">
            <v>51.116666671587154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https://search-rtdc-monitor-bjffxe2xuh6vdkpspy63sjmuny.us-east-1.es.amazonaws.com/_plugin/kibana/#/discover/Steve-Slow-Train-Analysis-(2080s-and-2083s)?_g=(refreshInterval:(display:Off,section:0,value:0),time:(from:'2016-08-09 11:05:11-0600',mode:absolute,to:'2016-08-09 13:59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75" t="str">
            <v>N</v>
          </cell>
          <cell r="X75">
            <v>1</v>
          </cell>
          <cell r="Y75">
            <v>23.298200000000001</v>
          </cell>
          <cell r="Z75">
            <v>1.54E-2</v>
          </cell>
          <cell r="AA75">
            <v>23.282800000000002</v>
          </cell>
          <cell r="AB75" t="e">
            <v>#N/A</v>
          </cell>
          <cell r="AC75" t="e">
            <v>#N/A</v>
          </cell>
          <cell r="AD75" t="str">
            <v>0162-09</v>
          </cell>
          <cell r="AE75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76">
          <cell r="A76" t="str">
            <v>163-09</v>
          </cell>
          <cell r="B76">
            <v>4031</v>
          </cell>
          <cell r="C76" t="str">
            <v>DE.1.0.7.0</v>
          </cell>
          <cell r="D76" t="str">
            <v>204:442</v>
          </cell>
          <cell r="E76">
            <v>42591.479675925926</v>
          </cell>
          <cell r="F76">
            <v>42591.481319444443</v>
          </cell>
          <cell r="G76">
            <v>2</v>
          </cell>
          <cell r="H76" t="str">
            <v>204:233295</v>
          </cell>
          <cell r="I76">
            <v>42591.513043981482</v>
          </cell>
          <cell r="J76">
            <v>2</v>
          </cell>
          <cell r="K76" t="str">
            <v>4031/4032</v>
          </cell>
          <cell r="L76" t="str">
            <v>HELVIE</v>
          </cell>
          <cell r="M76">
            <v>3.1724537038826384E-2</v>
          </cell>
          <cell r="N76">
            <v>45.683333335909992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76" t="str">
            <v>N</v>
          </cell>
          <cell r="X76">
            <v>1</v>
          </cell>
          <cell r="Y76">
            <v>4.4200000000000003E-2</v>
          </cell>
          <cell r="Z76">
            <v>23.329499999999999</v>
          </cell>
          <cell r="AA76">
            <v>23.285299999999999</v>
          </cell>
          <cell r="AB76">
            <v>42779</v>
          </cell>
          <cell r="AC76" t="str">
            <v>GRADE CROSSING</v>
          </cell>
          <cell r="AD76" t="str">
            <v>0163-09</v>
          </cell>
          <cell r="AE76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77">
          <cell r="A77" t="str">
            <v>164-09</v>
          </cell>
          <cell r="B77">
            <v>4032</v>
          </cell>
          <cell r="C77" t="str">
            <v>DE.1.0.7.0</v>
          </cell>
          <cell r="D77" t="str">
            <v>204:232991</v>
          </cell>
          <cell r="E77">
            <v>42591.515462962961</v>
          </cell>
          <cell r="F77">
            <v>42591.516909722224</v>
          </cell>
          <cell r="G77">
            <v>2</v>
          </cell>
          <cell r="H77" t="str">
            <v>204:145</v>
          </cell>
          <cell r="I77">
            <v>42591.550810185188</v>
          </cell>
          <cell r="J77">
            <v>1</v>
          </cell>
          <cell r="K77" t="str">
            <v>4031/4032</v>
          </cell>
          <cell r="L77" t="str">
            <v>HELVIE</v>
          </cell>
          <cell r="M77">
            <v>3.3900462964083999E-2</v>
          </cell>
          <cell r="N77">
            <v>48.816666668280959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https://search-rtdc-monitor-bjffxe2xuh6vdkpspy63sjmuny.us-east-1.es.amazonaws.com/_plugin/kibana/#/discover/Steve-Slow-Train-Analysis-(2080s-and-2083s)?_g=(refreshInterval:(display:Off,section:0,value:0),time:(from:'2016-08-09 11:22:16-0600',mode:absolute,to:'2016-08-09 14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77" t="str">
            <v>N</v>
          </cell>
          <cell r="X77">
            <v>1</v>
          </cell>
          <cell r="Y77">
            <v>23.299099999999999</v>
          </cell>
          <cell r="Z77">
            <v>1.4500000000000001E-2</v>
          </cell>
          <cell r="AA77">
            <v>23.284599999999998</v>
          </cell>
          <cell r="AB77">
            <v>30562</v>
          </cell>
          <cell r="AC77" t="str">
            <v>PERMANENT SPEED RESTRICTION</v>
          </cell>
          <cell r="AD77" t="str">
            <v>0164-09</v>
          </cell>
          <cell r="AE77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78">
          <cell r="A78" t="str">
            <v>165-09</v>
          </cell>
          <cell r="B78">
            <v>4029</v>
          </cell>
          <cell r="C78" t="str">
            <v>DE.1.0.7.0</v>
          </cell>
          <cell r="D78" t="str">
            <v>204:467</v>
          </cell>
          <cell r="E78">
            <v>42591.484236111108</v>
          </cell>
          <cell r="F78">
            <v>42591.485706018517</v>
          </cell>
          <cell r="G78">
            <v>2</v>
          </cell>
          <cell r="H78" t="str">
            <v>204:233332</v>
          </cell>
          <cell r="I78">
            <v>42591.520601851851</v>
          </cell>
          <cell r="J78">
            <v>1</v>
          </cell>
          <cell r="K78" t="str">
            <v>4029/4030</v>
          </cell>
          <cell r="L78" t="str">
            <v>STRICKLAND</v>
          </cell>
          <cell r="M78">
            <v>3.4895833334303461E-2</v>
          </cell>
          <cell r="N78">
            <v>50.250000001396984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https://search-rtdc-monitor-bjffxe2xuh6vdkpspy63sjmuny.us-east-1.es.amazonaws.com/_plugin/kibana/#/discover/Steve-Slow-Train-Analysis-(2080s-and-2083s)?_g=(refreshInterval:(display:Off,section:0,value:0),time:(from:'2016-08-09 10:37:18-0600',mode:absolute,to:'2016-08-09 13:29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8" t="str">
            <v>N</v>
          </cell>
          <cell r="X78">
            <v>1</v>
          </cell>
          <cell r="Y78">
            <v>4.6699999999999998E-2</v>
          </cell>
          <cell r="Z78">
            <v>23.333200000000001</v>
          </cell>
          <cell r="AA78">
            <v>23.2865</v>
          </cell>
          <cell r="AB78" t="e">
            <v>#N/A</v>
          </cell>
          <cell r="AC78" t="e">
            <v>#N/A</v>
          </cell>
          <cell r="AD78" t="str">
            <v>0165-09</v>
          </cell>
          <cell r="AE78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79">
          <cell r="A79" t="str">
            <v>166-09</v>
          </cell>
          <cell r="B79">
            <v>4030</v>
          </cell>
          <cell r="C79" t="str">
            <v>DE.1.0.7.0</v>
          </cell>
          <cell r="D79" t="str">
            <v>204:232996</v>
          </cell>
          <cell r="E79">
            <v>42591.524328703701</v>
          </cell>
          <cell r="F79">
            <v>42591.525833333333</v>
          </cell>
          <cell r="G79">
            <v>2</v>
          </cell>
          <cell r="H79" t="str">
            <v>204:152</v>
          </cell>
          <cell r="I79">
            <v>42591.556423611109</v>
          </cell>
          <cell r="J79">
            <v>0</v>
          </cell>
          <cell r="K79" t="str">
            <v>4029/4030</v>
          </cell>
          <cell r="L79" t="str">
            <v>STRICKLAND</v>
          </cell>
          <cell r="M79">
            <v>3.0590277776354924E-2</v>
          </cell>
          <cell r="N79">
            <v>44.04999999795109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https://search-rtdc-monitor-bjffxe2xuh6vdkpspy63sjmuny.us-east-1.es.amazonaws.com/_plugin/kibana/#/discover/Steve-Slow-Train-Analysis-(2080s-and-2083s)?_g=(refreshInterval:(display:Off,section:0,value:0),time:(from:'2016-08-09 11:35:02-0600',mode:absolute,to:'2016-08-09 14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9" t="str">
            <v>N</v>
          </cell>
          <cell r="X79">
            <v>1</v>
          </cell>
          <cell r="Y79">
            <v>23.299600000000002</v>
          </cell>
          <cell r="Z79">
            <v>1.52E-2</v>
          </cell>
          <cell r="AA79">
            <v>23.284400000000002</v>
          </cell>
          <cell r="AB79" t="e">
            <v>#N/A</v>
          </cell>
          <cell r="AC79" t="e">
            <v>#N/A</v>
          </cell>
          <cell r="AD79" t="str">
            <v>0166-09</v>
          </cell>
          <cell r="AE79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80">
          <cell r="A80" t="str">
            <v>167-09</v>
          </cell>
          <cell r="B80">
            <v>4040</v>
          </cell>
          <cell r="C80" t="str">
            <v>DE.1.0.7.0</v>
          </cell>
          <cell r="D80" t="str">
            <v>204:467</v>
          </cell>
          <cell r="E80">
            <v>42591.499016203707</v>
          </cell>
          <cell r="F80">
            <v>42591.5003125</v>
          </cell>
          <cell r="G80">
            <v>1</v>
          </cell>
          <cell r="H80" t="str">
            <v>204:233315</v>
          </cell>
          <cell r="I80">
            <v>42591.529942129629</v>
          </cell>
          <cell r="J80">
            <v>1</v>
          </cell>
          <cell r="K80" t="str">
            <v>4039/4040</v>
          </cell>
          <cell r="L80" t="str">
            <v>YOUNG</v>
          </cell>
          <cell r="M80">
            <v>2.9629629629198462E-2</v>
          </cell>
          <cell r="N80">
            <v>42.666666666045785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https://search-rtdc-monitor-bjffxe2xuh6vdkpspy63sjmuny.us-east-1.es.amazonaws.com/_plugin/kibana/#/discover/Steve-Slow-Train-Analysis-(2080s-and-2083s)?_g=(refreshInterval:(display:Off,section:0,value:0),time:(from:'2016-08-09 10:58:35-0600',mode:absolute,to:'2016-08-09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23.331499999999998</v>
          </cell>
          <cell r="AA80">
            <v>23.284799999999997</v>
          </cell>
          <cell r="AB80" t="e">
            <v>#N/A</v>
          </cell>
          <cell r="AC80" t="e">
            <v>#N/A</v>
          </cell>
          <cell r="AD80" t="str">
            <v>0167-09</v>
          </cell>
          <cell r="AE80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81">
          <cell r="A81" t="str">
            <v>168-09</v>
          </cell>
          <cell r="B81">
            <v>4039</v>
          </cell>
          <cell r="C81" t="str">
            <v>DE.1.0.7.0</v>
          </cell>
          <cell r="D81" t="str">
            <v>204:232998</v>
          </cell>
          <cell r="E81">
            <v>42591.537465277775</v>
          </cell>
          <cell r="F81">
            <v>42591.538912037038</v>
          </cell>
          <cell r="G81">
            <v>2</v>
          </cell>
          <cell r="H81" t="str">
            <v>204:167</v>
          </cell>
          <cell r="I81">
            <v>42591.569548611114</v>
          </cell>
          <cell r="J81">
            <v>0</v>
          </cell>
          <cell r="K81" t="str">
            <v>4039/4040</v>
          </cell>
          <cell r="L81" t="str">
            <v>YOUNG</v>
          </cell>
          <cell r="M81">
            <v>3.0636574076197576E-2</v>
          </cell>
          <cell r="N81">
            <v>44.116666669724509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https://search-rtdc-monitor-bjffxe2xuh6vdkpspy63sjmuny.us-east-1.es.amazonaws.com/_plugin/kibana/#/discover/Steve-Slow-Train-Analysis-(2080s-and-2083s)?_g=(refreshInterval:(display:Off,section:0,value:0),time:(from:'2016-08-09 11:53:57-0600',mode:absolute,to:'2016-08-09 14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81" t="str">
            <v>N</v>
          </cell>
          <cell r="X81">
            <v>1</v>
          </cell>
          <cell r="Y81">
            <v>23.299800000000001</v>
          </cell>
          <cell r="Z81">
            <v>1.67E-2</v>
          </cell>
          <cell r="AA81">
            <v>23.283100000000001</v>
          </cell>
          <cell r="AB81" t="e">
            <v>#N/A</v>
          </cell>
          <cell r="AC81" t="e">
            <v>#N/A</v>
          </cell>
          <cell r="AD81" t="str">
            <v>0168-09</v>
          </cell>
          <cell r="AE81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82">
          <cell r="A82" t="str">
            <v>169-09</v>
          </cell>
          <cell r="B82">
            <v>4018</v>
          </cell>
          <cell r="C82" t="str">
            <v>DE.1.0.7.0</v>
          </cell>
          <cell r="D82" t="str">
            <v>204:478</v>
          </cell>
          <cell r="E82">
            <v>42591.509236111109</v>
          </cell>
          <cell r="F82">
            <v>42591.510023148148</v>
          </cell>
          <cell r="G82">
            <v>1</v>
          </cell>
          <cell r="H82" t="str">
            <v>204:233286</v>
          </cell>
          <cell r="I82">
            <v>42591.536469907405</v>
          </cell>
          <cell r="J82">
            <v>0</v>
          </cell>
          <cell r="K82" t="str">
            <v>4017/4018</v>
          </cell>
          <cell r="L82" t="str">
            <v>SWANSON</v>
          </cell>
          <cell r="M82">
            <v>2.6446759256941732E-2</v>
          </cell>
          <cell r="N82">
            <v>38.083333329996094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https://search-rtdc-monitor-bjffxe2xuh6vdkpspy63sjmuny.us-east-1.es.amazonaws.com/_plugin/kibana/#/discover/Steve-Slow-Train-Analysis-(2080s-and-2083s)?_g=(refreshInterval:(display:Off,section:0,value:0),time:(from:'2016-08-09 11:13:18-0600',mode:absolute,to:'2016-08-09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2" t="str">
            <v>N</v>
          </cell>
          <cell r="X82">
            <v>1</v>
          </cell>
          <cell r="Y82">
            <v>4.7800000000000002E-2</v>
          </cell>
          <cell r="Z82">
            <v>23.328600000000002</v>
          </cell>
          <cell r="AA82">
            <v>23.280800000000003</v>
          </cell>
          <cell r="AB82" t="e">
            <v>#N/A</v>
          </cell>
          <cell r="AC82" t="e">
            <v>#N/A</v>
          </cell>
          <cell r="AD82" t="str">
            <v>0169-09</v>
          </cell>
          <cell r="AE82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83">
          <cell r="A83" t="str">
            <v>170-09</v>
          </cell>
          <cell r="B83">
            <v>4017</v>
          </cell>
          <cell r="C83" t="str">
            <v>DE.1.0.7.0</v>
          </cell>
          <cell r="D83" t="str">
            <v>204:232957</v>
          </cell>
          <cell r="E83">
            <v>42591.537974537037</v>
          </cell>
          <cell r="F83">
            <v>42591.538969907408</v>
          </cell>
          <cell r="G83">
            <v>1</v>
          </cell>
          <cell r="H83" t="str">
            <v>204:147</v>
          </cell>
          <cell r="I83">
            <v>42591.581423611111</v>
          </cell>
          <cell r="J83">
            <v>0</v>
          </cell>
          <cell r="K83" t="str">
            <v>4017/4018</v>
          </cell>
          <cell r="L83" t="str">
            <v>SWANSON</v>
          </cell>
          <cell r="M83">
            <v>4.2453703703358769E-2</v>
          </cell>
          <cell r="N83">
            <v>61.133333332836628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https://search-rtdc-monitor-bjffxe2xuh6vdkpspy63sjmuny.us-east-1.es.amazonaws.com/_plugin/kibana/#/discover/Steve-Slow-Train-Analysis-(2080s-and-2083s)?_g=(refreshInterval:(display:Off,section:0,value:0),time:(from:'2016-08-09 11:54:41-0600',mode:absolute,to:'2016-08-09 14:57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3" t="str">
            <v>N</v>
          </cell>
          <cell r="X83">
            <v>1</v>
          </cell>
          <cell r="Y83">
            <v>23.2957</v>
          </cell>
          <cell r="Z83">
            <v>1.47E-2</v>
          </cell>
          <cell r="AA83">
            <v>23.280999999999999</v>
          </cell>
          <cell r="AB83" t="e">
            <v>#N/A</v>
          </cell>
          <cell r="AC83" t="e">
            <v>#N/A</v>
          </cell>
          <cell r="AD83" t="str">
            <v>0170-09</v>
          </cell>
          <cell r="AE83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84">
          <cell r="A84" t="str">
            <v>171-09</v>
          </cell>
          <cell r="B84">
            <v>4011</v>
          </cell>
          <cell r="C84" t="str">
            <v>DE.1.0.7.0</v>
          </cell>
          <cell r="D84" t="str">
            <v>204:467</v>
          </cell>
          <cell r="E84">
            <v>42591.51699074074</v>
          </cell>
          <cell r="F84">
            <v>42591.521273148152</v>
          </cell>
          <cell r="G84">
            <v>6</v>
          </cell>
          <cell r="H84" t="str">
            <v>204:233302</v>
          </cell>
          <cell r="I84">
            <v>42591.547974537039</v>
          </cell>
          <cell r="J84">
            <v>1</v>
          </cell>
          <cell r="K84" t="str">
            <v>4011/4012</v>
          </cell>
          <cell r="L84" t="str">
            <v>HAITHCOX</v>
          </cell>
          <cell r="M84">
            <v>2.6701388887886424E-2</v>
          </cell>
          <cell r="N84">
            <v>38.44999999855645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https://search-rtdc-monitor-bjffxe2xuh6vdkpspy63sjmuny.us-east-1.es.amazonaws.com/_plugin/kibana/#/discover/Steve-Slow-Train-Analysis-(2080s-and-2083s)?_g=(refreshInterval:(display:Off,section:0,value:0),time:(from:'2016-08-09 11:24:28-0600',mode:absolute,to:'2016-08-09 14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4" t="str">
            <v>N</v>
          </cell>
          <cell r="X84">
            <v>1</v>
          </cell>
          <cell r="Y84">
            <v>4.6699999999999998E-2</v>
          </cell>
          <cell r="Z84">
            <v>23.330200000000001</v>
          </cell>
          <cell r="AA84">
            <v>23.2835</v>
          </cell>
          <cell r="AB84">
            <v>183829</v>
          </cell>
          <cell r="AC84" t="str">
            <v>PERMANENT SPEED RESTRICTION</v>
          </cell>
          <cell r="AD84" t="str">
            <v>0171-09</v>
          </cell>
          <cell r="AE84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85">
          <cell r="A85" t="str">
            <v>172-09</v>
          </cell>
          <cell r="B85">
            <v>4012</v>
          </cell>
          <cell r="C85" t="str">
            <v>DE.1.0.7.0</v>
          </cell>
          <cell r="D85" t="str">
            <v>204:232983</v>
          </cell>
          <cell r="E85">
            <v>42591.556574074071</v>
          </cell>
          <cell r="F85">
            <v>42591.559988425928</v>
          </cell>
          <cell r="G85">
            <v>4</v>
          </cell>
          <cell r="H85" t="str">
            <v>204:150</v>
          </cell>
          <cell r="I85">
            <v>42591.58792824074</v>
          </cell>
          <cell r="J85">
            <v>0</v>
          </cell>
          <cell r="K85" t="str">
            <v>4011/4012</v>
          </cell>
          <cell r="L85" t="str">
            <v>HAITHCOX</v>
          </cell>
          <cell r="M85">
            <v>2.7939814812270924E-2</v>
          </cell>
          <cell r="N85">
            <v>40.233333329670131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https://search-rtdc-monitor-bjffxe2xuh6vdkpspy63sjmuny.us-east-1.es.amazonaws.com/_plugin/kibana/#/discover/Steve-Slow-Train-Analysis-(2080s-and-2083s)?_g=(refreshInterval:(display:Off,section:0,value:0),time:(from:'2016-08-09 12:21:28-0600',mode:absolute,to:'2016-08-09 15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1.4999999999999999E-2</v>
          </cell>
          <cell r="AA85">
            <v>23.283300000000001</v>
          </cell>
          <cell r="AB85" t="e">
            <v>#N/A</v>
          </cell>
          <cell r="AC85" t="e">
            <v>#N/A</v>
          </cell>
          <cell r="AD85" t="str">
            <v>0172-09</v>
          </cell>
          <cell r="AE85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86">
          <cell r="A86" t="str">
            <v>173-09</v>
          </cell>
          <cell r="B86">
            <v>4016</v>
          </cell>
          <cell r="C86" t="str">
            <v>DE.1.0.7.0</v>
          </cell>
          <cell r="D86" t="str">
            <v>204:478</v>
          </cell>
          <cell r="E86">
            <v>42591.527789351851</v>
          </cell>
          <cell r="F86">
            <v>42591.529432870368</v>
          </cell>
          <cell r="G86">
            <v>2</v>
          </cell>
          <cell r="H86" t="str">
            <v>204:233318</v>
          </cell>
          <cell r="I86">
            <v>42591.557337962964</v>
          </cell>
          <cell r="J86">
            <v>0</v>
          </cell>
          <cell r="K86" t="str">
            <v>4015/4016</v>
          </cell>
          <cell r="L86" t="str">
            <v>BARTLETT</v>
          </cell>
          <cell r="M86">
            <v>2.7905092596483883E-2</v>
          </cell>
          <cell r="N86">
            <v>40.183333338936791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https://search-rtdc-monitor-bjffxe2xuh6vdkpspy63sjmuny.us-east-1.es.amazonaws.com/_plugin/kibana/#/discover/Steve-Slow-Train-Analysis-(2080s-and-2083s)?_g=(refreshInterval:(display:Off,section:0,value:0),time:(from:'2016-08-09 11:40:01-0600',mode:absolute,to:'2016-08-09 14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6" t="str">
            <v>N</v>
          </cell>
          <cell r="X86">
            <v>1</v>
          </cell>
          <cell r="Y86">
            <v>4.7800000000000002E-2</v>
          </cell>
          <cell r="Z86">
            <v>23.331800000000001</v>
          </cell>
          <cell r="AA86">
            <v>23.284000000000002</v>
          </cell>
          <cell r="AB86" t="e">
            <v>#N/A</v>
          </cell>
          <cell r="AC86" t="e">
            <v>#N/A</v>
          </cell>
          <cell r="AD86" t="str">
            <v>0173-09</v>
          </cell>
          <cell r="AE86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87">
          <cell r="A87" t="str">
            <v>174-09</v>
          </cell>
          <cell r="B87">
            <v>4015</v>
          </cell>
          <cell r="C87" t="str">
            <v>DE.1.0.7.0</v>
          </cell>
          <cell r="D87" t="str">
            <v>204:232986</v>
          </cell>
          <cell r="E87">
            <v>42591.567511574074</v>
          </cell>
          <cell r="F87">
            <v>42591.568564814814</v>
          </cell>
          <cell r="G87">
            <v>1</v>
          </cell>
          <cell r="H87" t="str">
            <v>204:141</v>
          </cell>
          <cell r="I87">
            <v>42591.598483796297</v>
          </cell>
          <cell r="J87">
            <v>0</v>
          </cell>
          <cell r="K87" t="str">
            <v>4015/4016</v>
          </cell>
          <cell r="L87" t="str">
            <v>BARTLETT</v>
          </cell>
          <cell r="M87">
            <v>2.9918981483206153E-2</v>
          </cell>
          <cell r="N87">
            <v>43.08333333581686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https://search-rtdc-monitor-bjffxe2xuh6vdkpspy63sjmuny.us-east-1.es.amazonaws.com/_plugin/kibana/#/discover/Steve-Slow-Train-Analysis-(2080s-and-2083s)?_g=(refreshInterval:(display:Off,section:0,value:0),time:(from:'2016-08-09 12:37:13-0600',mode:absolute,to:'2016-08-09 15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7" t="str">
            <v>N</v>
          </cell>
          <cell r="X87">
            <v>1</v>
          </cell>
          <cell r="Y87">
            <v>23.2986</v>
          </cell>
          <cell r="Z87">
            <v>1.41E-2</v>
          </cell>
          <cell r="AA87">
            <v>23.284500000000001</v>
          </cell>
          <cell r="AB87" t="e">
            <v>#N/A</v>
          </cell>
          <cell r="AC87" t="e">
            <v>#N/A</v>
          </cell>
          <cell r="AD87" t="str">
            <v>0174-09</v>
          </cell>
          <cell r="AE87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88">
          <cell r="A88" t="str">
            <v>175-09</v>
          </cell>
          <cell r="B88">
            <v>4025</v>
          </cell>
          <cell r="C88" t="str">
            <v>DE.1.0.7.0</v>
          </cell>
          <cell r="D88" t="str">
            <v>204:460</v>
          </cell>
          <cell r="E88">
            <v>42591.545335648145</v>
          </cell>
          <cell r="F88">
            <v>42591.546377314815</v>
          </cell>
          <cell r="G88">
            <v>1</v>
          </cell>
          <cell r="H88" t="str">
            <v>204:233297</v>
          </cell>
          <cell r="I88">
            <v>42591.576018518521</v>
          </cell>
          <cell r="J88">
            <v>0</v>
          </cell>
          <cell r="K88" t="str">
            <v>4025/4026</v>
          </cell>
          <cell r="L88" t="str">
            <v>DE LA ROSA</v>
          </cell>
          <cell r="M88">
            <v>2.9641203705978114E-2</v>
          </cell>
          <cell r="N88">
            <v>42.683333336608484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https://search-rtdc-monitor-bjffxe2xuh6vdkpspy63sjmuny.us-east-1.es.amazonaws.com/_plugin/kibana/#/discover/Steve-Slow-Train-Analysis-(2080s-and-2083s)?_g=(refreshInterval:(display:Off,section:0,value:0),time:(from:'2016-08-09 12:05:17-0600',mode:absolute,to:'2016-08-09 14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88" t="str">
            <v>N</v>
          </cell>
          <cell r="X88">
            <v>1</v>
          </cell>
          <cell r="Y88">
            <v>4.5999999999999999E-2</v>
          </cell>
          <cell r="Z88">
            <v>23.329699999999999</v>
          </cell>
          <cell r="AA88">
            <v>23.2837</v>
          </cell>
          <cell r="AB88" t="e">
            <v>#N/A</v>
          </cell>
          <cell r="AC88" t="e">
            <v>#N/A</v>
          </cell>
          <cell r="AD88" t="str">
            <v>0175-09</v>
          </cell>
          <cell r="AE88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89">
          <cell r="A89" t="str">
            <v>176-09</v>
          </cell>
          <cell r="B89">
            <v>4026</v>
          </cell>
          <cell r="C89" t="str">
            <v>DE.1.0.7.0</v>
          </cell>
          <cell r="D89" t="str">
            <v>204:232996</v>
          </cell>
          <cell r="E89">
            <v>42591.578043981484</v>
          </cell>
          <cell r="F89">
            <v>42591.578958333332</v>
          </cell>
          <cell r="G89">
            <v>1</v>
          </cell>
          <cell r="H89" t="str">
            <v>204:160</v>
          </cell>
          <cell r="I89">
            <v>42591.61037037037</v>
          </cell>
          <cell r="J89">
            <v>1</v>
          </cell>
          <cell r="K89" t="str">
            <v>4025/4026</v>
          </cell>
          <cell r="L89" t="str">
            <v>DE LA ROSA</v>
          </cell>
          <cell r="M89">
            <v>3.1412037038535345E-2</v>
          </cell>
          <cell r="N89">
            <v>45.233333335490897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https://search-rtdc-monitor-bjffxe2xuh6vdkpspy63sjmuny.us-east-1.es.amazonaws.com/_plugin/kibana/#/discover/Steve-Slow-Train-Analysis-(2080s-and-2083s)?_g=(refreshInterval:(display:Off,section:0,value:0),time:(from:'2016-08-09 12:52:23-0600',mode:absolute,to:'2016-08-09 15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89" t="str">
            <v>N</v>
          </cell>
          <cell r="X89">
            <v>1</v>
          </cell>
          <cell r="Y89">
            <v>23.299600000000002</v>
          </cell>
          <cell r="Z89">
            <v>1.6E-2</v>
          </cell>
          <cell r="AA89">
            <v>23.283600000000003</v>
          </cell>
          <cell r="AB89">
            <v>63309</v>
          </cell>
          <cell r="AC89" t="str">
            <v>GRADE CROSSING</v>
          </cell>
          <cell r="AD89" t="str">
            <v>0176-09</v>
          </cell>
          <cell r="AE89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90">
          <cell r="A90" t="str">
            <v>177-09</v>
          </cell>
          <cell r="B90">
            <v>4031</v>
          </cell>
          <cell r="C90" t="str">
            <v>DE.1.0.7.0</v>
          </cell>
          <cell r="D90" t="str">
            <v>204:469</v>
          </cell>
          <cell r="E90">
            <v>42591.552974537037</v>
          </cell>
          <cell r="F90">
            <v>42591.555150462962</v>
          </cell>
          <cell r="G90">
            <v>3</v>
          </cell>
          <cell r="H90" t="str">
            <v>204:233261</v>
          </cell>
          <cell r="I90">
            <v>42591.586724537039</v>
          </cell>
          <cell r="J90">
            <v>1</v>
          </cell>
          <cell r="K90" t="str">
            <v>4031/4032</v>
          </cell>
          <cell r="L90" t="str">
            <v>HELVIE</v>
          </cell>
          <cell r="M90">
            <v>3.1574074077070691E-2</v>
          </cell>
          <cell r="N90">
            <v>45.466666670981795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https://search-rtdc-monitor-bjffxe2xuh6vdkpspy63sjmuny.us-east-1.es.amazonaws.com/_plugin/kibana/#/discover/Steve-Slow-Train-Analysis-(2080s-and-2083s)?_g=(refreshInterval:(display:Off,section:0,value:0),time:(from:'2016-08-09 12:16:17-0600',mode:absolute,to:'2016-08-09 15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90" t="str">
            <v>N</v>
          </cell>
          <cell r="X90">
            <v>1</v>
          </cell>
          <cell r="Y90">
            <v>4.6899999999999997E-2</v>
          </cell>
          <cell r="Z90">
            <v>23.3261</v>
          </cell>
          <cell r="AA90">
            <v>23.279199999999999</v>
          </cell>
          <cell r="AB90">
            <v>42779</v>
          </cell>
          <cell r="AC90" t="str">
            <v>GRADE CROSSING</v>
          </cell>
          <cell r="AD90" t="str">
            <v>0177-09</v>
          </cell>
          <cell r="AE90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91">
          <cell r="A91" t="str">
            <v>178-09</v>
          </cell>
          <cell r="B91">
            <v>4032</v>
          </cell>
          <cell r="C91" t="str">
            <v>DE.1.0.7.0</v>
          </cell>
          <cell r="D91" t="str">
            <v>204:232942</v>
          </cell>
          <cell r="E91">
            <v>42591.589965277781</v>
          </cell>
          <cell r="F91">
            <v>42591.591469907406</v>
          </cell>
          <cell r="G91">
            <v>2</v>
          </cell>
          <cell r="H91" t="str">
            <v>204:150</v>
          </cell>
          <cell r="I91">
            <v>42591.618055555555</v>
          </cell>
          <cell r="J91">
            <v>1</v>
          </cell>
          <cell r="K91" t="str">
            <v>4031/4032</v>
          </cell>
          <cell r="L91" t="str">
            <v>HELVIE</v>
          </cell>
          <cell r="M91">
            <v>2.658564814919373E-2</v>
          </cell>
          <cell r="N91">
            <v>38.283333334838971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https://search-rtdc-monitor-bjffxe2xuh6vdkpspy63sjmuny.us-east-1.es.amazonaws.com/_plugin/kibana/#/discover/Steve-Slow-Train-Analysis-(2080s-and-2083s)?_g=(refreshInterval:(display:Off,section:0,value:0),time:(from:'2016-08-09 13:09:33-0600',mode:absolute,to:'2016-08-09 15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91" t="str">
            <v>N</v>
          </cell>
          <cell r="X91">
            <v>1</v>
          </cell>
          <cell r="Y91">
            <v>23.2942</v>
          </cell>
          <cell r="Z91">
            <v>1.4999999999999999E-2</v>
          </cell>
          <cell r="AA91">
            <v>23.279199999999999</v>
          </cell>
          <cell r="AB91" t="e">
            <v>#N/A</v>
          </cell>
          <cell r="AC91" t="e">
            <v>#N/A</v>
          </cell>
          <cell r="AD91" t="str">
            <v>0178-09</v>
          </cell>
          <cell r="AE91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92">
          <cell r="A92" t="str">
            <v>179-09</v>
          </cell>
          <cell r="B92">
            <v>4029</v>
          </cell>
          <cell r="C92" t="str">
            <v>DE.1.0.7.0</v>
          </cell>
          <cell r="D92" t="str">
            <v>204:458</v>
          </cell>
          <cell r="E92">
            <v>42591.558333333334</v>
          </cell>
          <cell r="F92">
            <v>42591.559421296297</v>
          </cell>
          <cell r="G92">
            <v>1</v>
          </cell>
          <cell r="H92" t="str">
            <v>204:233283</v>
          </cell>
          <cell r="I92">
            <v>42591.59003472222</v>
          </cell>
          <cell r="J92">
            <v>0</v>
          </cell>
          <cell r="K92" t="str">
            <v>4029/4030</v>
          </cell>
          <cell r="L92" t="str">
            <v>STRICKLAND</v>
          </cell>
          <cell r="M92">
            <v>3.0613425922638271E-2</v>
          </cell>
          <cell r="N92">
            <v>44.08333332859911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https://search-rtdc-monitor-bjffxe2xuh6vdkpspy63sjmuny.us-east-1.es.amazonaws.com/_plugin/kibana/#/discover/Steve-Slow-Train-Analysis-(2080s-and-2083s)?_g=(refreshInterval:(display:Off,section:0,value:0),time:(from:'2016-08-09 12:24:00-0600',mode:absolute,to:'2016-08-09 15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2" t="str">
            <v>N</v>
          </cell>
          <cell r="X92">
            <v>1</v>
          </cell>
          <cell r="Y92">
            <v>4.58E-2</v>
          </cell>
          <cell r="Z92">
            <v>23.328299999999999</v>
          </cell>
          <cell r="AA92">
            <v>23.282499999999999</v>
          </cell>
          <cell r="AB92" t="e">
            <v>#N/A</v>
          </cell>
          <cell r="AC92" t="e">
            <v>#N/A</v>
          </cell>
          <cell r="AD92" t="str">
            <v>0179-09</v>
          </cell>
          <cell r="AE92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93">
          <cell r="A93" t="str">
            <v>180-09</v>
          </cell>
          <cell r="B93">
            <v>4030</v>
          </cell>
          <cell r="C93" t="str">
            <v>DE.1.0.7.0</v>
          </cell>
          <cell r="D93" t="str">
            <v>204:232972</v>
          </cell>
          <cell r="E93">
            <v>42591.597905092596</v>
          </cell>
          <cell r="F93">
            <v>42591.598877314813</v>
          </cell>
          <cell r="G93">
            <v>1</v>
          </cell>
          <cell r="H93" t="str">
            <v>204:160</v>
          </cell>
          <cell r="I93">
            <v>42591.630520833336</v>
          </cell>
          <cell r="J93">
            <v>0</v>
          </cell>
          <cell r="K93" t="str">
            <v>4029/4030</v>
          </cell>
          <cell r="L93" t="str">
            <v>STRICKLAND</v>
          </cell>
          <cell r="M93">
            <v>3.164351852319669E-2</v>
          </cell>
          <cell r="N93">
            <v>45.566666673403233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https://search-rtdc-monitor-bjffxe2xuh6vdkpspy63sjmuny.us-east-1.es.amazonaws.com/_plugin/kibana/#/discover/Steve-Slow-Train-Analysis-(2080s-and-2083s)?_g=(refreshInterval:(display:Off,section:0,value:0),time:(from:'2016-08-09 13:20:59-0600',mode:absolute,to:'2016-08-09 16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93" t="str">
            <v>N</v>
          </cell>
          <cell r="X93">
            <v>1</v>
          </cell>
          <cell r="Y93">
            <v>23.2972</v>
          </cell>
          <cell r="Z93">
            <v>1.6E-2</v>
          </cell>
          <cell r="AA93">
            <v>23.281200000000002</v>
          </cell>
          <cell r="AB93" t="e">
            <v>#N/A</v>
          </cell>
          <cell r="AC93" t="e">
            <v>#N/A</v>
          </cell>
          <cell r="AD93" t="str">
            <v>0180-09</v>
          </cell>
          <cell r="AE93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94">
          <cell r="A94" t="str">
            <v>181-09</v>
          </cell>
          <cell r="B94">
            <v>4040</v>
          </cell>
          <cell r="C94" t="str">
            <v>DE.1.0.7.0</v>
          </cell>
          <cell r="D94" t="str">
            <v>204:488</v>
          </cell>
          <cell r="E94">
            <v>42591.571134259262</v>
          </cell>
          <cell r="F94">
            <v>42591.572002314817</v>
          </cell>
          <cell r="G94">
            <v>1</v>
          </cell>
          <cell r="H94" t="str">
            <v>204:233307</v>
          </cell>
          <cell r="I94">
            <v>42591.599791666667</v>
          </cell>
          <cell r="J94">
            <v>0</v>
          </cell>
          <cell r="K94" t="str">
            <v>4039/4040</v>
          </cell>
          <cell r="L94" t="str">
            <v>YOUNG</v>
          </cell>
          <cell r="M94">
            <v>2.7789351850515231E-2</v>
          </cell>
          <cell r="N94">
            <v>40.016666664741933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https://search-rtdc-monitor-bjffxe2xuh6vdkpspy63sjmuny.us-east-1.es.amazonaws.com/_plugin/kibana/#/discover/Steve-Slow-Train-Analysis-(2080s-and-2083s)?_g=(refreshInterval:(display:Off,section:0,value:0),time:(from:'2016-08-09 12:42:26-0600',mode:absolute,to:'2016-08-09 15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4" t="str">
            <v>N</v>
          </cell>
          <cell r="X94">
            <v>1</v>
          </cell>
          <cell r="Y94">
            <v>4.8800000000000003E-2</v>
          </cell>
          <cell r="Z94">
            <v>23.3307</v>
          </cell>
          <cell r="AA94">
            <v>23.2819</v>
          </cell>
          <cell r="AB94" t="e">
            <v>#N/A</v>
          </cell>
          <cell r="AC94" t="e">
            <v>#N/A</v>
          </cell>
          <cell r="AD94" t="str">
            <v>0181-09</v>
          </cell>
          <cell r="AE94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95">
          <cell r="A95" t="str">
            <v>182-09</v>
          </cell>
          <cell r="B95">
            <v>4039</v>
          </cell>
          <cell r="C95" t="str">
            <v>DE.1.0.7.0</v>
          </cell>
          <cell r="D95" t="str">
            <v>204:233001</v>
          </cell>
          <cell r="E95">
            <v>42591.604861111111</v>
          </cell>
          <cell r="F95">
            <v>42591.605671296296</v>
          </cell>
          <cell r="G95">
            <v>1</v>
          </cell>
          <cell r="H95" t="str">
            <v>204:196</v>
          </cell>
          <cell r="I95">
            <v>42591.642060185186</v>
          </cell>
          <cell r="J95">
            <v>0</v>
          </cell>
          <cell r="K95" t="str">
            <v>4039/4040</v>
          </cell>
          <cell r="L95" t="str">
            <v>YOUNG</v>
          </cell>
          <cell r="M95">
            <v>3.6388888889632653E-2</v>
          </cell>
          <cell r="N95">
            <v>52.400000001071021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https://search-rtdc-monitor-bjffxe2xuh6vdkpspy63sjmuny.us-east-1.es.amazonaws.com/_plugin/kibana/#/discover/Steve-Slow-Train-Analysis-(2080s-and-2083s)?_g=(refreshInterval:(display:Off,section:0,value:0),time:(from:'2016-08-09 13:31:00-0600',mode:absolute,to:'2016-08-09 16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5" t="str">
            <v>N</v>
          </cell>
          <cell r="X95">
            <v>1</v>
          </cell>
          <cell r="Y95">
            <v>23.3001</v>
          </cell>
          <cell r="Z95">
            <v>1.9599999999999999E-2</v>
          </cell>
          <cell r="AA95">
            <v>23.2805</v>
          </cell>
          <cell r="AB95" t="e">
            <v>#N/A</v>
          </cell>
          <cell r="AC95" t="e">
            <v>#N/A</v>
          </cell>
          <cell r="AD95" t="str">
            <v>0182-09</v>
          </cell>
          <cell r="AE95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96">
          <cell r="A96" t="str">
            <v>183-09</v>
          </cell>
          <cell r="B96">
            <v>4018</v>
          </cell>
          <cell r="C96" t="str">
            <v>DE.1.0.7.0</v>
          </cell>
          <cell r="D96" t="str">
            <v>204:437</v>
          </cell>
          <cell r="E96">
            <v>42591.582824074074</v>
          </cell>
          <cell r="F96">
            <v>42591.583518518521</v>
          </cell>
          <cell r="G96">
            <v>1</v>
          </cell>
          <cell r="H96" t="str">
            <v>204:233298</v>
          </cell>
          <cell r="I96">
            <v>42591.610763888886</v>
          </cell>
          <cell r="J96">
            <v>0</v>
          </cell>
          <cell r="K96" t="str">
            <v>4017/4018</v>
          </cell>
          <cell r="L96" t="str">
            <v>SWANSON</v>
          </cell>
          <cell r="M96">
            <v>2.7245370365562849E-2</v>
          </cell>
          <cell r="N96">
            <v>39.233333326410502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https://search-rtdc-monitor-bjffxe2xuh6vdkpspy63sjmuny.us-east-1.es.amazonaws.com/_plugin/kibana/#/discover/Steve-Slow-Train-Analysis-(2080s-and-2083s)?_g=(refreshInterval:(display:Off,section:0,value:0),time:(from:'2016-08-09 12:59:16-0600',mode:absolute,to:'2016-08-09 15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96" t="str">
            <v>N</v>
          </cell>
          <cell r="X96">
            <v>1</v>
          </cell>
          <cell r="Y96">
            <v>4.3700000000000003E-2</v>
          </cell>
          <cell r="Z96">
            <v>23.329799999999999</v>
          </cell>
          <cell r="AA96">
            <v>23.286099999999998</v>
          </cell>
          <cell r="AB96" t="e">
            <v>#N/A</v>
          </cell>
          <cell r="AC96" t="e">
            <v>#N/A</v>
          </cell>
          <cell r="AD96" t="str">
            <v>0183-09</v>
          </cell>
          <cell r="AE96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97">
          <cell r="A97" t="str">
            <v>184-09</v>
          </cell>
          <cell r="B97">
            <v>4017</v>
          </cell>
          <cell r="C97" t="str">
            <v>DE.1.0.7.0</v>
          </cell>
          <cell r="D97" t="str">
            <v>204:232991</v>
          </cell>
          <cell r="E97">
            <v>42591.612361111111</v>
          </cell>
          <cell r="F97">
            <v>42591.613206018519</v>
          </cell>
          <cell r="G97">
            <v>1</v>
          </cell>
          <cell r="H97" t="str">
            <v>204:161</v>
          </cell>
          <cell r="I97">
            <v>42591.649988425925</v>
          </cell>
          <cell r="J97">
            <v>0</v>
          </cell>
          <cell r="K97" t="str">
            <v>4017/4018</v>
          </cell>
          <cell r="L97" t="str">
            <v>SWANSON</v>
          </cell>
          <cell r="M97">
            <v>3.6782407405553386E-2</v>
          </cell>
          <cell r="N97">
            <v>52.966666663996875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https://search-rtdc-monitor-bjffxe2xuh6vdkpspy63sjmuny.us-east-1.es.amazonaws.com/_plugin/kibana/#/discover/Steve-Slow-Train-Analysis-(2080s-and-2083s)?_g=(refreshInterval:(display:Off,section:0,value:0),time:(from:'2016-08-09 13:41:48-0600',mode:absolute,to:'2016-08-09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97" t="str">
            <v>N</v>
          </cell>
          <cell r="X97">
            <v>1</v>
          </cell>
          <cell r="Y97">
            <v>23.299099999999999</v>
          </cell>
          <cell r="Z97">
            <v>1.61E-2</v>
          </cell>
          <cell r="AA97">
            <v>23.282999999999998</v>
          </cell>
          <cell r="AB97" t="e">
            <v>#N/A</v>
          </cell>
          <cell r="AC97" t="e">
            <v>#N/A</v>
          </cell>
          <cell r="AD97" t="str">
            <v>0184-09</v>
          </cell>
          <cell r="AE97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98">
          <cell r="A98" t="str">
            <v>185-09</v>
          </cell>
          <cell r="B98">
            <v>4011</v>
          </cell>
          <cell r="C98" t="str">
            <v>DE.1.0.7.0</v>
          </cell>
          <cell r="D98" t="str">
            <v>204:453</v>
          </cell>
          <cell r="E98">
            <v>42591.58935185185</v>
          </cell>
          <cell r="F98">
            <v>42591.590578703705</v>
          </cell>
          <cell r="G98">
            <v>1</v>
          </cell>
          <cell r="H98" t="str">
            <v>204:233297</v>
          </cell>
          <cell r="I98">
            <v>42591.61928240741</v>
          </cell>
          <cell r="J98">
            <v>0</v>
          </cell>
          <cell r="K98" t="str">
            <v>4011/4012</v>
          </cell>
          <cell r="L98" t="str">
            <v>HAITHCOX</v>
          </cell>
          <cell r="M98">
            <v>2.8703703705104999E-2</v>
          </cell>
          <cell r="N98">
            <v>41.333333335351199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https://search-rtdc-monitor-bjffxe2xuh6vdkpspy63sjmuny.us-east-1.es.amazonaws.com/_plugin/kibana/#/discover/Steve-Slow-Train-Analysis-(2080s-and-2083s)?_g=(refreshInterval:(display:Off,section:0,value:0),time:(from:'2016-08-09 13:08:40-0600',mode:absolute,to:'2016-08-09 15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8" t="str">
            <v>N</v>
          </cell>
          <cell r="X98">
            <v>1</v>
          </cell>
          <cell r="Y98">
            <v>4.53E-2</v>
          </cell>
          <cell r="Z98">
            <v>23.329699999999999</v>
          </cell>
          <cell r="AA98">
            <v>23.284399999999998</v>
          </cell>
          <cell r="AB98" t="e">
            <v>#N/A</v>
          </cell>
          <cell r="AC98" t="e">
            <v>#N/A</v>
          </cell>
          <cell r="AD98" t="str">
            <v>0185-09</v>
          </cell>
          <cell r="AE98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99">
          <cell r="A99" t="str">
            <v>186-09</v>
          </cell>
          <cell r="B99">
            <v>4012</v>
          </cell>
          <cell r="C99" t="str">
            <v>DE.1.0.7.0</v>
          </cell>
          <cell r="D99" t="str">
            <v>204:232984</v>
          </cell>
          <cell r="E99">
            <v>42591.626608796294</v>
          </cell>
          <cell r="F99">
            <v>42591.62771990741</v>
          </cell>
          <cell r="G99">
            <v>1</v>
          </cell>
          <cell r="H99" t="str">
            <v>204:136</v>
          </cell>
          <cell r="I99">
            <v>42591.660405092596</v>
          </cell>
          <cell r="J99">
            <v>0</v>
          </cell>
          <cell r="K99" t="str">
            <v>4011/4012</v>
          </cell>
          <cell r="L99" t="str">
            <v>HAITHCOX</v>
          </cell>
          <cell r="M99">
            <v>3.2685185185982846E-2</v>
          </cell>
          <cell r="N99">
            <v>47.066666667815298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https://search-rtdc-monitor-bjffxe2xuh6vdkpspy63sjmuny.us-east-1.es.amazonaws.com/_plugin/kibana/#/discover/Steve-Slow-Train-Analysis-(2080s-and-2083s)?_g=(refreshInterval:(display:Off,section:0,value:0),time:(from:'2016-08-09 14:02:19-0600',mode:absolute,to:'2016-08-09 16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9" t="str">
            <v>N</v>
          </cell>
          <cell r="X99">
            <v>1</v>
          </cell>
          <cell r="Y99">
            <v>23.298400000000001</v>
          </cell>
          <cell r="Z99">
            <v>1.3599999999999999E-2</v>
          </cell>
          <cell r="AA99">
            <v>23.284800000000001</v>
          </cell>
          <cell r="AB99" t="e">
            <v>#N/A</v>
          </cell>
          <cell r="AC99" t="e">
            <v>#N/A</v>
          </cell>
          <cell r="AD99" t="str">
            <v>0186-09</v>
          </cell>
          <cell r="AE99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00">
          <cell r="A100" t="str">
            <v>187-09</v>
          </cell>
          <cell r="B100">
            <v>4016</v>
          </cell>
          <cell r="C100" t="str">
            <v>DE.1.0.7.0</v>
          </cell>
          <cell r="D100" t="str">
            <v>204:478</v>
          </cell>
          <cell r="E100">
            <v>42591.599976851852</v>
          </cell>
          <cell r="F100">
            <v>42591.601145833331</v>
          </cell>
          <cell r="G100">
            <v>1</v>
          </cell>
          <cell r="H100" t="str">
            <v>204:233306</v>
          </cell>
          <cell r="I100">
            <v>42591.63008101852</v>
          </cell>
          <cell r="J100">
            <v>0</v>
          </cell>
          <cell r="K100" t="str">
            <v>4015/4016</v>
          </cell>
          <cell r="L100" t="str">
            <v>BARTLETT</v>
          </cell>
          <cell r="M100">
            <v>2.8935185189766344E-2</v>
          </cell>
          <cell r="N100">
            <v>41.666666673263535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https://search-rtdc-monitor-bjffxe2xuh6vdkpspy63sjmuny.us-east-1.es.amazonaws.com/_plugin/kibana/#/discover/Steve-Slow-Train-Analysis-(2080s-and-2083s)?_g=(refreshInterval:(display:Off,section:0,value:0),time:(from:'2016-08-09 13:23:58-0600',mode:absolute,to:'2016-08-09 16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0" t="str">
            <v>N</v>
          </cell>
          <cell r="X100">
            <v>1</v>
          </cell>
          <cell r="Y100">
            <v>4.7800000000000002E-2</v>
          </cell>
          <cell r="Z100">
            <v>23.3306</v>
          </cell>
          <cell r="AA100">
            <v>23.282800000000002</v>
          </cell>
          <cell r="AB100" t="e">
            <v>#N/A</v>
          </cell>
          <cell r="AC100" t="e">
            <v>#N/A</v>
          </cell>
          <cell r="AD100" t="str">
            <v>0187-09</v>
          </cell>
          <cell r="AE100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01">
          <cell r="A101" t="str">
            <v>188-09</v>
          </cell>
          <cell r="B101">
            <v>4015</v>
          </cell>
          <cell r="C101" t="str">
            <v>DE.1.0.7.0</v>
          </cell>
          <cell r="D101" t="str">
            <v>204:232998</v>
          </cell>
          <cell r="E101">
            <v>42591.632118055553</v>
          </cell>
          <cell r="F101">
            <v>42591.632905092592</v>
          </cell>
          <cell r="G101">
            <v>1</v>
          </cell>
          <cell r="H101" t="str">
            <v>204:160</v>
          </cell>
          <cell r="I101">
            <v>42591.670081018521</v>
          </cell>
          <cell r="J101">
            <v>0</v>
          </cell>
          <cell r="K101" t="str">
            <v>4015/4016</v>
          </cell>
          <cell r="L101" t="str">
            <v>BARTLETT</v>
          </cell>
          <cell r="M101">
            <v>3.7175925928750075E-2</v>
          </cell>
          <cell r="N101">
            <v>53.533333337400109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https://search-rtdc-monitor-bjffxe2xuh6vdkpspy63sjmuny.us-east-1.es.amazonaws.com/_plugin/kibana/#/discover/Steve-Slow-Train-Analysis-(2080s-and-2083s)?_g=(refreshInterval:(display:Off,section:0,value:0),time:(from:'2016-08-09 14:10:15-0600',mode:absolute,to:'2016-08-09 17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1" t="str">
            <v>N</v>
          </cell>
          <cell r="X101">
            <v>1</v>
          </cell>
          <cell r="Y101">
            <v>23.299800000000001</v>
          </cell>
          <cell r="Z101">
            <v>1.6E-2</v>
          </cell>
          <cell r="AA101">
            <v>23.283800000000003</v>
          </cell>
          <cell r="AB101" t="e">
            <v>#N/A</v>
          </cell>
          <cell r="AC101" t="e">
            <v>#N/A</v>
          </cell>
          <cell r="AD101" t="str">
            <v>0188-09</v>
          </cell>
          <cell r="AE101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02">
          <cell r="A102" t="str">
            <v>189-09</v>
          </cell>
          <cell r="B102">
            <v>4025</v>
          </cell>
          <cell r="C102" t="str">
            <v>DE.1.0.7.0</v>
          </cell>
          <cell r="D102" t="str">
            <v>204:469</v>
          </cell>
          <cell r="E102">
            <v>42591.612395833334</v>
          </cell>
          <cell r="F102">
            <v>42591.613715277781</v>
          </cell>
          <cell r="G102">
            <v>1</v>
          </cell>
          <cell r="H102" t="str">
            <v>204:233268</v>
          </cell>
          <cell r="I102">
            <v>42591.640393518515</v>
          </cell>
          <cell r="J102">
            <v>0</v>
          </cell>
          <cell r="K102" t="str">
            <v>4025/4026</v>
          </cell>
          <cell r="L102" t="str">
            <v>DE LA ROSA</v>
          </cell>
          <cell r="M102">
            <v>2.6678240734327119E-2</v>
          </cell>
          <cell r="N102">
            <v>38.416666657431051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https://search-rtdc-monitor-bjffxe2xuh6vdkpspy63sjmuny.us-east-1.es.amazonaws.com/_plugin/kibana/#/discover/Steve-Slow-Train-Analysis-(2080s-and-2083s)?_g=(refreshInterval:(display:Off,section:0,value:0),time:(from:'2016-08-09 13:41:51-0600',mode:absolute,to:'2016-08-09 16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02" t="str">
            <v>N</v>
          </cell>
          <cell r="X102">
            <v>1</v>
          </cell>
          <cell r="Y102">
            <v>4.6899999999999997E-2</v>
          </cell>
          <cell r="Z102">
            <v>23.326799999999999</v>
          </cell>
          <cell r="AA102">
            <v>23.279899999999998</v>
          </cell>
          <cell r="AB102" t="e">
            <v>#N/A</v>
          </cell>
          <cell r="AC102" t="e">
            <v>#N/A</v>
          </cell>
          <cell r="AD102" t="str">
            <v>0189-09</v>
          </cell>
          <cell r="AE102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03">
          <cell r="A103" t="str">
            <v>190-09</v>
          </cell>
          <cell r="B103">
            <v>4026</v>
          </cell>
          <cell r="C103" t="str">
            <v>DE.1.0.7.0</v>
          </cell>
          <cell r="D103" t="str">
            <v>204:232952</v>
          </cell>
          <cell r="E103">
            <v>42591.65</v>
          </cell>
          <cell r="F103">
            <v>42591.651388888888</v>
          </cell>
          <cell r="G103">
            <v>2</v>
          </cell>
          <cell r="H103" t="str">
            <v>204:147</v>
          </cell>
          <cell r="I103">
            <v>42591.754016203704</v>
          </cell>
          <cell r="J103">
            <v>0</v>
          </cell>
          <cell r="K103" t="str">
            <v>4025/4026</v>
          </cell>
          <cell r="L103" t="str">
            <v>DE LA ROSA</v>
          </cell>
          <cell r="M103">
            <v>0.10262731481634546</v>
          </cell>
          <cell r="N103">
            <v>147.78333333553746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https://search-rtdc-monitor-bjffxe2xuh6vdkpspy63sjmuny.us-east-1.es.amazonaws.com/_plugin/kibana/#/discover/Steve-Slow-Train-Analysis-(2080s-and-2083s)?_g=(refreshInterval:(display:Off,section:0,value:0),time:(from:'2016-08-09 14:36:00-0600',mode:absolute,to:'2016-08-09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03" t="str">
            <v>N</v>
          </cell>
          <cell r="X103">
            <v>1</v>
          </cell>
          <cell r="Y103">
            <v>23.295200000000001</v>
          </cell>
          <cell r="Z103">
            <v>1.47E-2</v>
          </cell>
          <cell r="AA103">
            <v>23.2805</v>
          </cell>
          <cell r="AB103" t="e">
            <v>#N/A</v>
          </cell>
          <cell r="AC103" t="e">
            <v>#N/A</v>
          </cell>
          <cell r="AD103" t="str">
            <v>0190-09</v>
          </cell>
          <cell r="AE103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04">
          <cell r="A104" t="str">
            <v>191-09</v>
          </cell>
          <cell r="B104">
            <v>4031</v>
          </cell>
          <cell r="C104" t="str">
            <v>DE.1.0.7.0</v>
          </cell>
          <cell r="D104" t="str">
            <v>204:453</v>
          </cell>
          <cell r="E104">
            <v>42591.622685185182</v>
          </cell>
          <cell r="F104">
            <v>42591.623611111114</v>
          </cell>
          <cell r="G104">
            <v>1</v>
          </cell>
          <cell r="H104" t="str">
            <v>204:233311</v>
          </cell>
          <cell r="I104">
            <v>42591.725613425922</v>
          </cell>
          <cell r="J104">
            <v>1</v>
          </cell>
          <cell r="K104" t="str">
            <v>4031/4032</v>
          </cell>
          <cell r="L104" t="str">
            <v>HELVIE</v>
          </cell>
          <cell r="M104">
            <v>0.10200231480848743</v>
          </cell>
          <cell r="N104">
            <v>146.88333332422189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https://search-rtdc-monitor-bjffxe2xuh6vdkpspy63sjmuny.us-east-1.es.amazonaws.com/_plugin/kibana/#/discover/Steve-Slow-Train-Analysis-(2080s-and-2083s)?_g=(refreshInterval:(display:Off,section:0,value:0),time:(from:'2016-08-09 13:56:40-0600',mode:absolute,to:'2016-08-09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04" t="str">
            <v>N</v>
          </cell>
          <cell r="X104">
            <v>1</v>
          </cell>
          <cell r="Y104">
            <v>4.53E-2</v>
          </cell>
          <cell r="Z104">
            <v>23.331099999999999</v>
          </cell>
          <cell r="AA104">
            <v>23.285799999999998</v>
          </cell>
          <cell r="AB104" t="e">
            <v>#N/A</v>
          </cell>
          <cell r="AC104" t="e">
            <v>#N/A</v>
          </cell>
          <cell r="AD104" t="str">
            <v>0191-09</v>
          </cell>
          <cell r="AE104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05">
          <cell r="A105" t="str">
            <v>192-09</v>
          </cell>
          <cell r="B105">
            <v>4032</v>
          </cell>
          <cell r="C105" t="str">
            <v>DE.1.0.7.0</v>
          </cell>
          <cell r="D105" t="str">
            <v>204:232959</v>
          </cell>
          <cell r="E105">
            <v>42591.659467592595</v>
          </cell>
          <cell r="F105">
            <v>42591.660868055558</v>
          </cell>
          <cell r="G105">
            <v>2</v>
          </cell>
          <cell r="H105" t="str">
            <v>204:158</v>
          </cell>
          <cell r="I105">
            <v>42591.694479166668</v>
          </cell>
          <cell r="J105">
            <v>0</v>
          </cell>
          <cell r="K105" t="str">
            <v>4031/4032</v>
          </cell>
          <cell r="L105" t="str">
            <v>HELVIE</v>
          </cell>
          <cell r="M105">
            <v>3.3611111110076308E-2</v>
          </cell>
          <cell r="N105">
            <v>48.399999998509884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https://search-rtdc-monitor-bjffxe2xuh6vdkpspy63sjmuny.us-east-1.es.amazonaws.com/_plugin/kibana/#/discover/Steve-Slow-Train-Analysis-(2080s-and-2083s)?_g=(refreshInterval:(display:Off,section:0,value:0),time:(from:'2016-08-09 14:49:38-0600',mode:absolute,to:'2016-08-09 17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05" t="str">
            <v>N</v>
          </cell>
          <cell r="X105">
            <v>1</v>
          </cell>
          <cell r="Y105">
            <v>23.2959</v>
          </cell>
          <cell r="Z105">
            <v>1.5800000000000002E-2</v>
          </cell>
          <cell r="AA105">
            <v>23.280100000000001</v>
          </cell>
          <cell r="AB105" t="e">
            <v>#N/A</v>
          </cell>
          <cell r="AC105" t="e">
            <v>#N/A</v>
          </cell>
          <cell r="AD105" t="str">
            <v>0192-09</v>
          </cell>
          <cell r="AE105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06">
          <cell r="A106" t="str">
            <v>193-09</v>
          </cell>
          <cell r="B106">
            <v>4029</v>
          </cell>
          <cell r="C106" t="str">
            <v>DE.1.0.7.0</v>
          </cell>
          <cell r="D106" t="str">
            <v>204:449</v>
          </cell>
          <cell r="E106">
            <v>42591.631956018522</v>
          </cell>
          <cell r="F106">
            <v>42591.633020833331</v>
          </cell>
          <cell r="G106">
            <v>1</v>
          </cell>
          <cell r="H106" t="str">
            <v>204:233297</v>
          </cell>
          <cell r="I106">
            <v>42591.661574074074</v>
          </cell>
          <cell r="J106">
            <v>1</v>
          </cell>
          <cell r="K106" t="str">
            <v>4029/4030</v>
          </cell>
          <cell r="L106" t="str">
            <v>STRICKLAND</v>
          </cell>
          <cell r="M106">
            <v>2.8553240743349306E-2</v>
          </cell>
          <cell r="N106">
            <v>41.116666670423001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https://search-rtdc-monitor-bjffxe2xuh6vdkpspy63sjmuny.us-east-1.es.amazonaws.com/_plugin/kibana/#/discover/Steve-Slow-Train-Analysis-(2080s-and-2083s)?_g=(refreshInterval:(display:Off,section:0,value:0),time:(from:'2016-08-09 14:10:01-0600',mode:absolute,to:'2016-08-09 16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N</v>
          </cell>
          <cell r="X106">
            <v>1</v>
          </cell>
          <cell r="Y106">
            <v>4.4900000000000002E-2</v>
          </cell>
          <cell r="Z106">
            <v>23.329699999999999</v>
          </cell>
          <cell r="AA106">
            <v>23.284800000000001</v>
          </cell>
          <cell r="AB106" t="e">
            <v>#N/A</v>
          </cell>
          <cell r="AC106" t="e">
            <v>#N/A</v>
          </cell>
          <cell r="AD106" t="str">
            <v>0193-09</v>
          </cell>
          <cell r="AE106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107">
          <cell r="A107" t="str">
            <v>194-09</v>
          </cell>
          <cell r="B107">
            <v>4030</v>
          </cell>
          <cell r="C107" t="str">
            <v>DE.1.0.7.0</v>
          </cell>
          <cell r="D107" t="str">
            <v>204:232967</v>
          </cell>
          <cell r="E107">
            <v>42591.669490740744</v>
          </cell>
          <cell r="F107">
            <v>42591.671759259261</v>
          </cell>
          <cell r="G107">
            <v>3</v>
          </cell>
          <cell r="H107" t="str">
            <v>204:139</v>
          </cell>
          <cell r="I107">
            <v>42591.70385416667</v>
          </cell>
          <cell r="J107">
            <v>0</v>
          </cell>
          <cell r="K107" t="str">
            <v>4029/4030</v>
          </cell>
          <cell r="L107" t="str">
            <v>STRICKLAND</v>
          </cell>
          <cell r="M107">
            <v>3.2094907408463769E-2</v>
          </cell>
          <cell r="N107">
            <v>46.216666668187827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https://search-rtdc-monitor-bjffxe2xuh6vdkpspy63sjmuny.us-east-1.es.amazonaws.com/_plugin/kibana/#/discover/Steve-Slow-Train-Analysis-(2080s-and-2083s)?_g=(refreshInterval:(display:Off,section:0,value:0),time:(from:'2016-08-09 15:04:04-0600',mode:absolute,to:'2016-08-09 17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7" t="str">
            <v>N</v>
          </cell>
          <cell r="X107">
            <v>1</v>
          </cell>
          <cell r="Y107">
            <v>23.296700000000001</v>
          </cell>
          <cell r="Z107">
            <v>1.3899999999999999E-2</v>
          </cell>
          <cell r="AA107">
            <v>23.282800000000002</v>
          </cell>
          <cell r="AB107" t="e">
            <v>#N/A</v>
          </cell>
          <cell r="AC107" t="e">
            <v>#N/A</v>
          </cell>
          <cell r="AD107" t="str">
            <v>0194-09</v>
          </cell>
          <cell r="AE107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108">
          <cell r="A108" t="str">
            <v>195-09</v>
          </cell>
          <cell r="B108">
            <v>4040</v>
          </cell>
          <cell r="C108" t="str">
            <v>DE.1.0.7.0</v>
          </cell>
          <cell r="D108" t="str">
            <v>204:498</v>
          </cell>
          <cell r="E108">
            <v>42591.644074074073</v>
          </cell>
          <cell r="F108">
            <v>42591.645208333335</v>
          </cell>
          <cell r="G108">
            <v>1</v>
          </cell>
          <cell r="H108" t="str">
            <v>204:233315</v>
          </cell>
          <cell r="I108">
            <v>42591.673877314817</v>
          </cell>
          <cell r="J108">
            <v>1</v>
          </cell>
          <cell r="K108" t="str">
            <v>4039/4040</v>
          </cell>
          <cell r="L108" t="str">
            <v>YOUNG</v>
          </cell>
          <cell r="M108">
            <v>2.8668981482042E-2</v>
          </cell>
          <cell r="N108">
            <v>41.28333333414048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https://search-rtdc-monitor-bjffxe2xuh6vdkpspy63sjmuny.us-east-1.es.amazonaws.com/_plugin/kibana/#/discover/Steve-Slow-Train-Analysis-(2080s-and-2083s)?_g=(refreshInterval:(display:Off,section:0,value:0),time:(from:'2016-08-09 14:27:28-0600',mode:absolute,to:'2016-08-09 17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08" t="str">
            <v>N</v>
          </cell>
          <cell r="X108">
            <v>1</v>
          </cell>
          <cell r="Y108">
            <v>4.9799999999999997E-2</v>
          </cell>
          <cell r="Z108">
            <v>23.331499999999998</v>
          </cell>
          <cell r="AA108">
            <v>23.281699999999997</v>
          </cell>
          <cell r="AB108">
            <v>5457</v>
          </cell>
          <cell r="AC108" t="str">
            <v>PERMANENT SPEED RESTRICTION</v>
          </cell>
          <cell r="AD108" t="str">
            <v>0195-09</v>
          </cell>
          <cell r="AE108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09">
          <cell r="A109" t="str">
            <v>196-09</v>
          </cell>
          <cell r="B109">
            <v>4039</v>
          </cell>
          <cell r="C109" t="str">
            <v>DE.1.0.7.0</v>
          </cell>
          <cell r="D109" t="str">
            <v>204:233015</v>
          </cell>
          <cell r="E109">
            <v>42591.679965277777</v>
          </cell>
          <cell r="F109">
            <v>42591.68074074074</v>
          </cell>
          <cell r="G109">
            <v>1</v>
          </cell>
          <cell r="H109" t="str">
            <v>204:263</v>
          </cell>
          <cell r="I109">
            <v>42591.713148148148</v>
          </cell>
          <cell r="J109">
            <v>0</v>
          </cell>
          <cell r="K109" t="str">
            <v>4039/4040</v>
          </cell>
          <cell r="L109" t="str">
            <v>YOUNG</v>
          </cell>
          <cell r="M109">
            <v>3.2407407408754807E-2</v>
          </cell>
          <cell r="N109">
            <v>46.666666668606922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https://search-rtdc-monitor-bjffxe2xuh6vdkpspy63sjmuny.us-east-1.es.amazonaws.com/_plugin/kibana/#/discover/Steve-Slow-Train-Analysis-(2080s-and-2083s)?_g=(refreshInterval:(display:Off,section:0,value:0),time:(from:'2016-08-09 15:19:09-0600',mode:absolute,to:'2016-08-09 18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09" t="str">
            <v>N</v>
          </cell>
          <cell r="X109">
            <v>1</v>
          </cell>
          <cell r="Y109">
            <v>23.301500000000001</v>
          </cell>
          <cell r="Z109">
            <v>2.63E-2</v>
          </cell>
          <cell r="AA109">
            <v>23.275200000000002</v>
          </cell>
          <cell r="AB109" t="e">
            <v>#N/A</v>
          </cell>
          <cell r="AC109" t="e">
            <v>#N/A</v>
          </cell>
          <cell r="AD109" t="str">
            <v>0196-09</v>
          </cell>
          <cell r="AE109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10">
          <cell r="A110" t="str">
            <v>197-09</v>
          </cell>
          <cell r="B110">
            <v>4018</v>
          </cell>
          <cell r="C110" t="str">
            <v>DE.1.0.7.0</v>
          </cell>
          <cell r="D110" t="str">
            <v>204:473</v>
          </cell>
          <cell r="E110">
            <v>42591.651296296295</v>
          </cell>
          <cell r="F110">
            <v>42591.652418981481</v>
          </cell>
          <cell r="G110">
            <v>1</v>
          </cell>
          <cell r="H110" t="str">
            <v>204:233301</v>
          </cell>
          <cell r="I110">
            <v>42591.682500000003</v>
          </cell>
          <cell r="J110">
            <v>0</v>
          </cell>
          <cell r="K110" t="str">
            <v>4017/4018</v>
          </cell>
          <cell r="L110" t="str">
            <v>SWANSON</v>
          </cell>
          <cell r="M110">
            <v>3.0081018521741498E-2</v>
          </cell>
          <cell r="N110">
            <v>43.316666671307757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https://search-rtdc-monitor-bjffxe2xuh6vdkpspy63sjmuny.us-east-1.es.amazonaws.com/_plugin/kibana/#/discover/Steve-Slow-Train-Analysis-(2080s-and-2083s)?_g=(refreshInterval:(display:Off,section:0,value:0),time:(from:'2016-08-09 14:37:52-0600',mode:absolute,to:'2016-08-09 17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0" t="str">
            <v>N</v>
          </cell>
          <cell r="X110">
            <v>1</v>
          </cell>
          <cell r="Y110">
            <v>4.7300000000000002E-2</v>
          </cell>
          <cell r="Z110">
            <v>23.330100000000002</v>
          </cell>
          <cell r="AA110">
            <v>23.282800000000002</v>
          </cell>
          <cell r="AB110" t="e">
            <v>#N/A</v>
          </cell>
          <cell r="AC110" t="e">
            <v>#N/A</v>
          </cell>
          <cell r="AD110" t="str">
            <v>0197-09</v>
          </cell>
          <cell r="AE110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111">
          <cell r="A111" t="str">
            <v>198-09</v>
          </cell>
          <cell r="B111">
            <v>4017</v>
          </cell>
          <cell r="C111" t="str">
            <v>DE.1.0.7.0</v>
          </cell>
          <cell r="D111" t="str">
            <v>204:232971</v>
          </cell>
          <cell r="E111">
            <v>42591.690370370372</v>
          </cell>
          <cell r="F111">
            <v>42591.691250000003</v>
          </cell>
          <cell r="G111">
            <v>1</v>
          </cell>
          <cell r="H111" t="str">
            <v>204:132</v>
          </cell>
          <cell r="I111">
            <v>42591.722708333335</v>
          </cell>
          <cell r="J111">
            <v>0</v>
          </cell>
          <cell r="K111" t="str">
            <v>4017/4018</v>
          </cell>
          <cell r="L111" t="str">
            <v>SWANSON</v>
          </cell>
          <cell r="M111">
            <v>3.145833333110204E-2</v>
          </cell>
          <cell r="N111">
            <v>45.299999996786937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https://search-rtdc-monitor-bjffxe2xuh6vdkpspy63sjmuny.us-east-1.es.amazonaws.com/_plugin/kibana/#/discover/Steve-Slow-Train-Analysis-(2080s-and-2083s)?_g=(refreshInterval:(display:Off,section:0,value:0),time:(from:'2016-08-09 15:34:08-0600',mode:absolute,to:'2016-08-09 18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1" t="str">
            <v>N</v>
          </cell>
          <cell r="X111">
            <v>1</v>
          </cell>
          <cell r="Y111">
            <v>23.2971</v>
          </cell>
          <cell r="Z111">
            <v>1.32E-2</v>
          </cell>
          <cell r="AA111">
            <v>23.283899999999999</v>
          </cell>
          <cell r="AB111" t="e">
            <v>#N/A</v>
          </cell>
          <cell r="AC111" t="e">
            <v>#N/A</v>
          </cell>
          <cell r="AD111" t="str">
            <v>0198-09</v>
          </cell>
          <cell r="AE111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12">
          <cell r="A112" t="str">
            <v>199-09</v>
          </cell>
          <cell r="B112">
            <v>4011</v>
          </cell>
          <cell r="C112" t="str">
            <v>DE.1.0.7.0</v>
          </cell>
          <cell r="D112" t="str">
            <v>204:449</v>
          </cell>
          <cell r="E112">
            <v>42591.663483796299</v>
          </cell>
          <cell r="F112">
            <v>42591.667013888888</v>
          </cell>
          <cell r="G112">
            <v>5</v>
          </cell>
          <cell r="H112" t="str">
            <v>204:233312</v>
          </cell>
          <cell r="I112">
            <v>42591.69190972222</v>
          </cell>
          <cell r="J112">
            <v>0</v>
          </cell>
          <cell r="K112" t="str">
            <v>4011/4012</v>
          </cell>
          <cell r="L112" t="str">
            <v>HAITHCOX</v>
          </cell>
          <cell r="M112">
            <v>2.4895833332266193E-2</v>
          </cell>
          <cell r="N112">
            <v>35.849999998463318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https://search-rtdc-monitor-bjffxe2xuh6vdkpspy63sjmuny.us-east-1.es.amazonaws.com/_plugin/kibana/#/discover/Steve-Slow-Train-Analysis-(2080s-and-2083s)?_g=(refreshInterval:(display:Off,section:0,value:0),time:(from:'2016-08-09 14:55:25-0600',mode:absolute,to:'2016-08-09 17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12" t="str">
            <v>N</v>
          </cell>
          <cell r="X112">
            <v>1</v>
          </cell>
          <cell r="Y112">
            <v>4.4900000000000002E-2</v>
          </cell>
          <cell r="Z112">
            <v>23.331199999999999</v>
          </cell>
          <cell r="AA112">
            <v>23.286300000000001</v>
          </cell>
          <cell r="AB112" t="e">
            <v>#N/A</v>
          </cell>
          <cell r="AC112" t="e">
            <v>#N/A</v>
          </cell>
          <cell r="AD112" t="str">
            <v>0199-09</v>
          </cell>
          <cell r="AE112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13">
          <cell r="A113" t="str">
            <v>200-09</v>
          </cell>
          <cell r="B113">
            <v>4012</v>
          </cell>
          <cell r="C113" t="str">
            <v>DE.1.0.7.0</v>
          </cell>
          <cell r="D113" t="str">
            <v>204:232985</v>
          </cell>
          <cell r="E113">
            <v>42591.700578703705</v>
          </cell>
          <cell r="F113">
            <v>42591.701539351852</v>
          </cell>
          <cell r="G113">
            <v>1</v>
          </cell>
          <cell r="H113" t="str">
            <v>204:141</v>
          </cell>
          <cell r="I113">
            <v>42591.734317129631</v>
          </cell>
          <cell r="J113">
            <v>0</v>
          </cell>
          <cell r="K113" t="str">
            <v>4011/4012</v>
          </cell>
          <cell r="L113" t="str">
            <v>HAITHCOX</v>
          </cell>
          <cell r="M113">
            <v>3.2777777778392192E-2</v>
          </cell>
          <cell r="N113">
            <v>47.200000000884756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https://search-rtdc-monitor-bjffxe2xuh6vdkpspy63sjmuny.us-east-1.es.amazonaws.com/_plugin/kibana/#/discover/Steve-Slow-Train-Analysis-(2080s-and-2083s)?_g=(refreshInterval:(display:Off,section:0,value:0),time:(from:'2016-08-09 15:48:50-0600',mode:absolute,to:'2016-08-09 18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3" t="str">
            <v>N</v>
          </cell>
          <cell r="X113">
            <v>1</v>
          </cell>
          <cell r="Y113">
            <v>23.298500000000001</v>
          </cell>
          <cell r="Z113">
            <v>1.41E-2</v>
          </cell>
          <cell r="AA113">
            <v>23.284400000000002</v>
          </cell>
          <cell r="AB113" t="e">
            <v>#N/A</v>
          </cell>
          <cell r="AC113" t="e">
            <v>#N/A</v>
          </cell>
          <cell r="AD113" t="str">
            <v>0200-09</v>
          </cell>
          <cell r="AE113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14">
          <cell r="A114" t="str">
            <v>201-09</v>
          </cell>
          <cell r="B114">
            <v>4016</v>
          </cell>
          <cell r="C114" t="str">
            <v>DE.1.0.7.0</v>
          </cell>
          <cell r="D114" t="str">
            <v>204:484</v>
          </cell>
          <cell r="E114">
            <v>42591.671655092592</v>
          </cell>
          <cell r="F114">
            <v>42591.672789351855</v>
          </cell>
          <cell r="G114">
            <v>1</v>
          </cell>
          <cell r="H114" t="str">
            <v>204:233312</v>
          </cell>
          <cell r="I114">
            <v>42591.703090277777</v>
          </cell>
          <cell r="J114">
            <v>1</v>
          </cell>
          <cell r="K114" t="str">
            <v>4015/4016</v>
          </cell>
          <cell r="L114" t="str">
            <v>BARTLETT</v>
          </cell>
          <cell r="M114">
            <v>3.0300925922347233E-2</v>
          </cell>
          <cell r="N114">
            <v>43.633333328180015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https://search-rtdc-monitor-bjffxe2xuh6vdkpspy63sjmuny.us-east-1.es.amazonaws.com/_plugin/kibana/#/discover/Steve-Slow-Train-Analysis-(2080s-and-2083s)?_g=(refreshInterval:(display:Off,section:0,value:0),time:(from:'2016-08-09 15:07:11-0600',mode:absolute,to:'2016-08-09 17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4" t="str">
            <v>N</v>
          </cell>
          <cell r="X114">
            <v>1</v>
          </cell>
          <cell r="Y114">
            <v>4.8399999999999999E-2</v>
          </cell>
          <cell r="Z114">
            <v>23.331199999999999</v>
          </cell>
          <cell r="AA114">
            <v>23.282799999999998</v>
          </cell>
          <cell r="AB114">
            <v>33137</v>
          </cell>
          <cell r="AC114" t="str">
            <v>GRADE CROSSING</v>
          </cell>
          <cell r="AD114" t="str">
            <v>0201-09</v>
          </cell>
          <cell r="AE114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15">
          <cell r="A115" t="str">
            <v>202-09</v>
          </cell>
          <cell r="B115">
            <v>4015</v>
          </cell>
          <cell r="C115" t="str">
            <v>DE.1.0.7.0</v>
          </cell>
          <cell r="D115" t="str">
            <v>204:232996</v>
          </cell>
          <cell r="E115">
            <v>42591.712685185186</v>
          </cell>
          <cell r="F115">
            <v>42591.713946759257</v>
          </cell>
          <cell r="G115">
            <v>1</v>
          </cell>
          <cell r="H115" t="str">
            <v>204:154</v>
          </cell>
          <cell r="I115">
            <v>42591.745439814818</v>
          </cell>
          <cell r="J115">
            <v>0</v>
          </cell>
          <cell r="K115" t="str">
            <v>4015/4016</v>
          </cell>
          <cell r="L115" t="str">
            <v>BARTLETT</v>
          </cell>
          <cell r="M115">
            <v>3.1493055561440997E-2</v>
          </cell>
          <cell r="N115">
            <v>45.350000008475035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https://search-rtdc-monitor-bjffxe2xuh6vdkpspy63sjmuny.us-east-1.es.amazonaws.com/_plugin/kibana/#/discover/Steve-Slow-Train-Analysis-(2080s-and-2083s)?_g=(refreshInterval:(display:Off,section:0,value:0),time:(from:'2016-08-09 16:06:16-0600',mode:absolute,to:'2016-08-09 18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5" t="str">
            <v>N</v>
          </cell>
          <cell r="X115">
            <v>1</v>
          </cell>
          <cell r="Y115">
            <v>23.299600000000002</v>
          </cell>
          <cell r="Z115">
            <v>1.54E-2</v>
          </cell>
          <cell r="AA115">
            <v>23.284200000000002</v>
          </cell>
          <cell r="AB115" t="e">
            <v>#N/A</v>
          </cell>
          <cell r="AC115" t="e">
            <v>#N/A</v>
          </cell>
          <cell r="AD115" t="str">
            <v>0202-09</v>
          </cell>
          <cell r="AE115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16">
          <cell r="A116" t="str">
            <v>203-09</v>
          </cell>
          <cell r="B116">
            <v>4025</v>
          </cell>
          <cell r="C116" t="str">
            <v>DE.1.0.7.0</v>
          </cell>
          <cell r="D116" t="str">
            <v>204:451</v>
          </cell>
          <cell r="E116">
            <v>42591.685023148151</v>
          </cell>
          <cell r="F116">
            <v>42591.686736111114</v>
          </cell>
          <cell r="G116">
            <v>2</v>
          </cell>
          <cell r="H116" t="str">
            <v>204:233308</v>
          </cell>
          <cell r="I116">
            <v>42591.713078703702</v>
          </cell>
          <cell r="J116">
            <v>0</v>
          </cell>
          <cell r="K116" t="str">
            <v>4025/4026</v>
          </cell>
          <cell r="L116" t="str">
            <v>DE LA ROSA</v>
          </cell>
          <cell r="M116">
            <v>2.6342592587752733E-2</v>
          </cell>
          <cell r="N116">
            <v>37.933333326363936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https://search-rtdc-monitor-bjffxe2xuh6vdkpspy63sjmuny.us-east-1.es.amazonaws.com/_plugin/kibana/#/discover/Steve-Slow-Train-Analysis-(2080s-and-2083s)?_g=(refreshInterval:(display:Off,section:0,value:0),time:(from:'2016-08-09 15:26:26-0600',mode:absolute,to:'2016-08-09 18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16" t="str">
            <v>N</v>
          </cell>
          <cell r="X116">
            <v>1</v>
          </cell>
          <cell r="Y116">
            <v>4.5100000000000001E-2</v>
          </cell>
          <cell r="Z116">
            <v>23.3308</v>
          </cell>
          <cell r="AA116">
            <v>23.285699999999999</v>
          </cell>
          <cell r="AB116" t="e">
            <v>#N/A</v>
          </cell>
          <cell r="AC116" t="e">
            <v>#N/A</v>
          </cell>
          <cell r="AD116" t="str">
            <v>0203-09</v>
          </cell>
          <cell r="AE116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17">
          <cell r="A117" t="str">
            <v>204-09</v>
          </cell>
          <cell r="B117">
            <v>4026</v>
          </cell>
          <cell r="C117" t="str">
            <v>DE.1.0.7.0</v>
          </cell>
          <cell r="D117" t="str">
            <v>204:232994</v>
          </cell>
          <cell r="E117">
            <v>42591.723090277781</v>
          </cell>
          <cell r="F117">
            <v>42591.724143518521</v>
          </cell>
          <cell r="G117">
            <v>1</v>
          </cell>
          <cell r="H117" t="str">
            <v>204:147</v>
          </cell>
          <cell r="I117">
            <v>42591.754016203704</v>
          </cell>
          <cell r="J117">
            <v>0</v>
          </cell>
          <cell r="K117" t="str">
            <v>4025/4026</v>
          </cell>
          <cell r="L117" t="str">
            <v>DE LA ROSA</v>
          </cell>
          <cell r="M117">
            <v>2.9872685183363501E-2</v>
          </cell>
          <cell r="N117">
            <v>43.016666664043441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https://search-rtdc-monitor-bjffxe2xuh6vdkpspy63sjmuny.us-east-1.es.amazonaws.com/_plugin/kibana/#/discover/Steve-Slow-Train-Analysis-(2080s-and-2083s)?_g=(refreshInterval:(display:Off,section:0,value:0),time:(from:'2016-08-09 16:21:15-0600',mode:absolute,to:'2016-08-09 19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17" t="str">
            <v>N</v>
          </cell>
          <cell r="X117">
            <v>1</v>
          </cell>
          <cell r="Y117">
            <v>23.299399999999999</v>
          </cell>
          <cell r="Z117">
            <v>1.47E-2</v>
          </cell>
          <cell r="AA117">
            <v>23.284699999999997</v>
          </cell>
          <cell r="AB117" t="e">
            <v>#N/A</v>
          </cell>
          <cell r="AC117" t="e">
            <v>#N/A</v>
          </cell>
          <cell r="AD117" t="str">
            <v>0204-09</v>
          </cell>
          <cell r="AE117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18">
          <cell r="A118" t="str">
            <v>205-09</v>
          </cell>
          <cell r="B118">
            <v>4031</v>
          </cell>
          <cell r="C118" t="str">
            <v>DE.1.0.7.0</v>
          </cell>
          <cell r="D118" t="str">
            <v>204:442</v>
          </cell>
          <cell r="E118">
            <v>42591.696643518517</v>
          </cell>
          <cell r="F118">
            <v>42591.698252314818</v>
          </cell>
          <cell r="G118">
            <v>2</v>
          </cell>
          <cell r="H118" t="str">
            <v>204:233311</v>
          </cell>
          <cell r="I118">
            <v>42591.725613425922</v>
          </cell>
          <cell r="J118">
            <v>1</v>
          </cell>
          <cell r="K118" t="str">
            <v>4031/4032</v>
          </cell>
          <cell r="L118" t="str">
            <v>HELVIE</v>
          </cell>
          <cell r="M118">
            <v>2.7361111104255542E-2</v>
          </cell>
          <cell r="N118">
            <v>39.399999990127981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https://search-rtdc-monitor-bjffxe2xuh6vdkpspy63sjmuny.us-east-1.es.amazonaws.com/_plugin/kibana/#/discover/Steve-Slow-Train-Analysis-(2080s-and-2083s)?_g=(refreshInterval:(display:Off,section:0,value:0),time:(from:'2016-08-09 15:43:10-0600',mode:absolute,to:'2016-08-09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18" t="str">
            <v>N</v>
          </cell>
          <cell r="X118">
            <v>1</v>
          </cell>
          <cell r="Y118">
            <v>4.4200000000000003E-2</v>
          </cell>
          <cell r="Z118">
            <v>23.331099999999999</v>
          </cell>
          <cell r="AA118">
            <v>23.286899999999999</v>
          </cell>
          <cell r="AB118">
            <v>33137</v>
          </cell>
          <cell r="AC118" t="str">
            <v>GRADE CROSSING</v>
          </cell>
          <cell r="AD118" t="str">
            <v>0205-09</v>
          </cell>
          <cell r="AE118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19">
          <cell r="A119" t="str">
            <v>206-09</v>
          </cell>
          <cell r="B119">
            <v>4032</v>
          </cell>
          <cell r="C119" t="str">
            <v>DE.1.0.7.0</v>
          </cell>
          <cell r="D119" t="str">
            <v>204:232977</v>
          </cell>
          <cell r="E119">
            <v>42591.733148148145</v>
          </cell>
          <cell r="F119">
            <v>42591.73400462963</v>
          </cell>
          <cell r="G119">
            <v>1</v>
          </cell>
          <cell r="H119" t="str">
            <v>204:165</v>
          </cell>
          <cell r="I119">
            <v>42591.764479166668</v>
          </cell>
          <cell r="J119">
            <v>1</v>
          </cell>
          <cell r="K119" t="str">
            <v>4031/4032</v>
          </cell>
          <cell r="L119" t="str">
            <v>HELVIE</v>
          </cell>
          <cell r="M119">
            <v>3.047453703766223E-2</v>
          </cell>
          <cell r="N119">
            <v>43.883333334233612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https://search-rtdc-monitor-bjffxe2xuh6vdkpspy63sjmuny.us-east-1.es.amazonaws.com/_plugin/kibana/#/discover/Steve-Slow-Train-Analysis-(2080s-and-2083s)?_g=(refreshInterval:(display:Off,section:0,value:0),time:(from:'2016-08-09 16:35:44-0600',mode:absolute,to:'2016-08-09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19" t="str">
            <v>N</v>
          </cell>
          <cell r="X119">
            <v>1</v>
          </cell>
          <cell r="Y119">
            <v>23.297699999999999</v>
          </cell>
          <cell r="Z119">
            <v>1.6500000000000001E-2</v>
          </cell>
          <cell r="AA119">
            <v>23.281199999999998</v>
          </cell>
          <cell r="AB119" t="e">
            <v>#N/A</v>
          </cell>
          <cell r="AC119" t="e">
            <v>#N/A</v>
          </cell>
          <cell r="AD119" t="str">
            <v>0206-09</v>
          </cell>
          <cell r="AE11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20">
          <cell r="A120" t="str">
            <v>207-09</v>
          </cell>
          <cell r="B120">
            <v>4029</v>
          </cell>
          <cell r="C120" t="str">
            <v>DE.1.0.7.0</v>
          </cell>
          <cell r="D120" t="str">
            <v>204:453</v>
          </cell>
          <cell r="E120">
            <v>42591.706087962964</v>
          </cell>
          <cell r="F120">
            <v>42591.707233796296</v>
          </cell>
          <cell r="G120">
            <v>1</v>
          </cell>
          <cell r="H120" t="str">
            <v>204:233297</v>
          </cell>
          <cell r="I120">
            <v>42591.734675925924</v>
          </cell>
          <cell r="J120">
            <v>0</v>
          </cell>
          <cell r="K120" t="str">
            <v>4029/4030</v>
          </cell>
          <cell r="L120" t="str">
            <v>STRICKLAND</v>
          </cell>
          <cell r="M120">
            <v>2.7442129627161194E-2</v>
          </cell>
          <cell r="N120">
            <v>39.516666663112119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https://search-rtdc-monitor-bjffxe2xuh6vdkpspy63sjmuny.us-east-1.es.amazonaws.com/_plugin/kibana/#/discover/Steve-Slow-Train-Analysis-(2080s-and-2083s)?_g=(refreshInterval:(display:Off,section:0,value:0),time:(from:'2016-08-09 15:56:46-0600',mode:absolute,to:'2016-08-09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0" t="str">
            <v>N</v>
          </cell>
          <cell r="X120">
            <v>1</v>
          </cell>
          <cell r="Y120">
            <v>4.53E-2</v>
          </cell>
          <cell r="Z120">
            <v>23.329699999999999</v>
          </cell>
          <cell r="AA120">
            <v>23.284399999999998</v>
          </cell>
          <cell r="AB120" t="e">
            <v>#N/A</v>
          </cell>
          <cell r="AC120" t="e">
            <v>#N/A</v>
          </cell>
          <cell r="AD120" t="str">
            <v>0207-09</v>
          </cell>
          <cell r="AE120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121">
          <cell r="A121" t="str">
            <v>208-09</v>
          </cell>
          <cell r="B121">
            <v>4030</v>
          </cell>
          <cell r="C121" t="str">
            <v>DE.1.0.7.0</v>
          </cell>
          <cell r="D121" t="str">
            <v>204:232989</v>
          </cell>
          <cell r="E121">
            <v>42591.743032407408</v>
          </cell>
          <cell r="F121">
            <v>42591.744189814817</v>
          </cell>
          <cell r="G121">
            <v>1</v>
          </cell>
          <cell r="H121" t="str">
            <v>204:161</v>
          </cell>
          <cell r="I121">
            <v>42591.776203703703</v>
          </cell>
          <cell r="J121">
            <v>0</v>
          </cell>
          <cell r="K121" t="str">
            <v>4029/4030</v>
          </cell>
          <cell r="L121" t="str">
            <v>STRICKLAND</v>
          </cell>
          <cell r="M121">
            <v>3.2013888885558117E-2</v>
          </cell>
          <cell r="N121">
            <v>46.099999995203689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https://search-rtdc-monitor-bjffxe2xuh6vdkpspy63sjmuny.us-east-1.es.amazonaws.com/_plugin/kibana/#/discover/Steve-Slow-Train-Analysis-(2080s-and-2083s)?_g=(refreshInterval:(display:Off,section:0,value:0),time:(from:'2016-08-09 16:49:58-0600',mode:absolute,to:'2016-08-09 19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1" t="str">
            <v>N</v>
          </cell>
          <cell r="X121">
            <v>1</v>
          </cell>
          <cell r="Y121">
            <v>23.2989</v>
          </cell>
          <cell r="Z121">
            <v>1.61E-2</v>
          </cell>
          <cell r="AA121">
            <v>23.282799999999998</v>
          </cell>
          <cell r="AB121" t="e">
            <v>#N/A</v>
          </cell>
          <cell r="AC121" t="e">
            <v>#N/A</v>
          </cell>
          <cell r="AD121" t="str">
            <v>0208-09</v>
          </cell>
          <cell r="AE121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122">
          <cell r="A122" t="str">
            <v>209-09</v>
          </cell>
          <cell r="B122">
            <v>4040</v>
          </cell>
          <cell r="C122" t="str">
            <v>DE.1.0.7.0</v>
          </cell>
          <cell r="D122" t="str">
            <v>204:560</v>
          </cell>
          <cell r="E122">
            <v>42591.715439814812</v>
          </cell>
          <cell r="F122">
            <v>42591.716527777775</v>
          </cell>
          <cell r="G122">
            <v>1</v>
          </cell>
          <cell r="H122" t="str">
            <v>204:233299</v>
          </cell>
          <cell r="I122">
            <v>42591.743854166663</v>
          </cell>
          <cell r="J122">
            <v>0</v>
          </cell>
          <cell r="K122" t="str">
            <v>4039/4040</v>
          </cell>
          <cell r="L122" t="str">
            <v>ISHMAEL</v>
          </cell>
          <cell r="M122">
            <v>2.73263888884685E-2</v>
          </cell>
          <cell r="N122">
            <v>39.34999999939464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https://search-rtdc-monitor-bjffxe2xuh6vdkpspy63sjmuny.us-east-1.es.amazonaws.com/_plugin/kibana/#/discover/Steve-Slow-Train-Analysis-(2080s-and-2083s)?_g=(refreshInterval:(display:Off,section:0,value:0),time:(from:'2016-08-09 16:10:14-0600',mode:absolute,to:'2016-08-09 18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22" t="str">
            <v>N</v>
          </cell>
          <cell r="X122">
            <v>1</v>
          </cell>
          <cell r="Y122">
            <v>5.6000000000000001E-2</v>
          </cell>
          <cell r="Z122">
            <v>23.329899999999999</v>
          </cell>
          <cell r="AA122">
            <v>23.273899999999998</v>
          </cell>
          <cell r="AB122" t="e">
            <v>#N/A</v>
          </cell>
          <cell r="AC122" t="e">
            <v>#N/A</v>
          </cell>
          <cell r="AD122" t="str">
            <v>0209-09</v>
          </cell>
          <cell r="AE122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23">
          <cell r="A123" t="str">
            <v>210-09</v>
          </cell>
          <cell r="B123">
            <v>4039</v>
          </cell>
          <cell r="C123" t="str">
            <v>DE.1.0.7.0</v>
          </cell>
          <cell r="D123" t="str">
            <v>204:232969</v>
          </cell>
          <cell r="E123">
            <v>42591.750763888886</v>
          </cell>
          <cell r="F123">
            <v>42591.75204861111</v>
          </cell>
          <cell r="G123">
            <v>1</v>
          </cell>
          <cell r="H123" t="str">
            <v>204:158</v>
          </cell>
          <cell r="I123">
            <v>42591.785451388889</v>
          </cell>
          <cell r="J123">
            <v>0</v>
          </cell>
          <cell r="K123" t="str">
            <v>4039/4040</v>
          </cell>
          <cell r="L123" t="str">
            <v>ISHMAEL</v>
          </cell>
          <cell r="M123">
            <v>3.3402777778974269E-2</v>
          </cell>
          <cell r="N123">
            <v>48.100000001722947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https://search-rtdc-monitor-bjffxe2xuh6vdkpspy63sjmuny.us-east-1.es.amazonaws.com/_plugin/kibana/#/discover/Steve-Slow-Train-Analysis-(2080s-and-2083s)?_g=(refreshInterval:(display:Off,section:0,value:0),time:(from:'2016-08-09 17:01:06-0600',mode:absolute,to:'2016-08-09 19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23" t="str">
            <v>N</v>
          </cell>
          <cell r="X123">
            <v>1</v>
          </cell>
          <cell r="Y123">
            <v>23.296900000000001</v>
          </cell>
          <cell r="Z123">
            <v>1.5800000000000002E-2</v>
          </cell>
          <cell r="AA123">
            <v>23.281100000000002</v>
          </cell>
          <cell r="AB123" t="e">
            <v>#N/A</v>
          </cell>
          <cell r="AC123" t="e">
            <v>#N/A</v>
          </cell>
          <cell r="AD123" t="str">
            <v>0210-09</v>
          </cell>
          <cell r="AE123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24">
          <cell r="A124" t="str">
            <v>211-09</v>
          </cell>
          <cell r="B124">
            <v>4018</v>
          </cell>
          <cell r="C124" t="str">
            <v>DE.1.0.7.0</v>
          </cell>
          <cell r="D124" t="str">
            <v>204:446</v>
          </cell>
          <cell r="E124">
            <v>42591.725416666668</v>
          </cell>
          <cell r="F124">
            <v>42591.726655092592</v>
          </cell>
          <cell r="G124">
            <v>1</v>
          </cell>
          <cell r="H124" t="str">
            <v>204:233325</v>
          </cell>
          <cell r="I124">
            <v>42591.756168981483</v>
          </cell>
          <cell r="J124">
            <v>0</v>
          </cell>
          <cell r="K124" t="str">
            <v>4017/4018</v>
          </cell>
          <cell r="L124" t="str">
            <v>YOUNG</v>
          </cell>
          <cell r="M124">
            <v>2.9513888890505768E-2</v>
          </cell>
          <cell r="N124">
            <v>42.500000002328306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https://search-rtdc-monitor-bjffxe2xuh6vdkpspy63sjmuny.us-east-1.es.amazonaws.com/_plugin/kibana/#/discover/Steve-Slow-Train-Analysis-(2080s-and-2083s)?_g=(refreshInterval:(display:Off,section:0,value:0),time:(from:'2016-08-09 16:24:36-0600',mode:absolute,to:'2016-08-09 19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24" t="str">
            <v>N</v>
          </cell>
          <cell r="X124">
            <v>1</v>
          </cell>
          <cell r="Y124">
            <v>4.4600000000000001E-2</v>
          </cell>
          <cell r="Z124">
            <v>23.3325</v>
          </cell>
          <cell r="AA124">
            <v>23.2879</v>
          </cell>
          <cell r="AB124" t="e">
            <v>#N/A</v>
          </cell>
          <cell r="AC124" t="e">
            <v>#N/A</v>
          </cell>
          <cell r="AD124" t="str">
            <v>0211-09</v>
          </cell>
          <cell r="AE124" t="str">
            <v>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 &amp; 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</v>
          </cell>
        </row>
        <row r="125">
          <cell r="A125" t="str">
            <v>212-09</v>
          </cell>
          <cell r="B125">
            <v>4017</v>
          </cell>
          <cell r="C125" t="str">
            <v>DE.1.0.7.0</v>
          </cell>
          <cell r="D125" t="str">
            <v>204:233017</v>
          </cell>
          <cell r="E125">
            <v>42591.762384259258</v>
          </cell>
          <cell r="F125">
            <v>42591.76353009259</v>
          </cell>
          <cell r="G125">
            <v>1</v>
          </cell>
          <cell r="H125" t="str">
            <v>204:105</v>
          </cell>
          <cell r="I125">
            <v>42591.797662037039</v>
          </cell>
          <cell r="J125">
            <v>0</v>
          </cell>
          <cell r="K125" t="str">
            <v>4017/4018</v>
          </cell>
          <cell r="L125" t="str">
            <v>YOUNG</v>
          </cell>
          <cell r="M125">
            <v>3.4131944448745344E-2</v>
          </cell>
          <cell r="N125">
            <v>49.150000006193295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https://search-rtdc-monitor-bjffxe2xuh6vdkpspy63sjmuny.us-east-1.es.amazonaws.com/_plugin/kibana/#/discover/Steve-Slow-Train-Analysis-(2080s-and-2083s)?_g=(refreshInterval:(display:Off,section:0,value:0),time:(from:'2016-08-09 17:17:50-0600',mode:absolute,to:'2016-08-09 20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5" t="str">
            <v>N</v>
          </cell>
          <cell r="X125">
            <v>1</v>
          </cell>
          <cell r="Y125">
            <v>23.3017</v>
          </cell>
          <cell r="Z125">
            <v>1.0500000000000001E-2</v>
          </cell>
          <cell r="AA125">
            <v>23.2912</v>
          </cell>
          <cell r="AB125" t="e">
            <v>#N/A</v>
          </cell>
          <cell r="AC125" t="e">
            <v>#N/A</v>
          </cell>
          <cell r="AD125" t="str">
            <v>0212-09</v>
          </cell>
          <cell r="AE125" t="str">
    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    </cell>
        </row>
        <row r="126">
          <cell r="A126" t="str">
            <v>213-09</v>
          </cell>
          <cell r="B126">
            <v>4011</v>
          </cell>
          <cell r="C126" t="str">
            <v>DE.1.0.7.0</v>
          </cell>
          <cell r="D126" t="str">
            <v>204:464</v>
          </cell>
          <cell r="E126">
            <v>42591.737939814811</v>
          </cell>
          <cell r="F126">
            <v>42591.738981481481</v>
          </cell>
          <cell r="G126">
            <v>1</v>
          </cell>
          <cell r="H126" t="str">
            <v>204:233334</v>
          </cell>
          <cell r="I126">
            <v>42591.764988425923</v>
          </cell>
          <cell r="J126">
            <v>0</v>
          </cell>
          <cell r="K126" t="str">
            <v>4011/4012</v>
          </cell>
          <cell r="L126" t="str">
            <v>COOLAHAN</v>
          </cell>
          <cell r="M126">
            <v>2.6006944441178348E-2</v>
          </cell>
          <cell r="N126">
            <v>37.449999995296821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https://search-rtdc-monitor-bjffxe2xuh6vdkpspy63sjmuny.us-east-1.es.amazonaws.com/_plugin/kibana/#/discover/Steve-Slow-Train-Analysis-(2080s-and-2083s)?_g=(refreshInterval:(display:Off,section:0,value:0),time:(from:'2016-08-09 16:42:38-0600',mode:absolute,to:'2016-08-09 19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6" t="str">
            <v>N</v>
          </cell>
          <cell r="X126">
            <v>1</v>
          </cell>
          <cell r="Y126">
            <v>4.6399999999999997E-2</v>
          </cell>
          <cell r="Z126">
            <v>23.333400000000001</v>
          </cell>
          <cell r="AA126">
            <v>23.287000000000003</v>
          </cell>
          <cell r="AB126" t="e">
            <v>#N/A</v>
          </cell>
          <cell r="AC126" t="e">
            <v>#N/A</v>
          </cell>
          <cell r="AD126" t="str">
            <v>0213-09</v>
          </cell>
          <cell r="AE126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27">
          <cell r="A127" t="str">
            <v>214-09</v>
          </cell>
          <cell r="B127">
            <v>4012</v>
          </cell>
          <cell r="C127" t="str">
            <v>DE.1.0.7.0</v>
          </cell>
          <cell r="D127" t="str">
            <v>204:233000</v>
          </cell>
          <cell r="E127">
            <v>42591.77412037037</v>
          </cell>
          <cell r="F127">
            <v>42591.778506944444</v>
          </cell>
          <cell r="G127">
            <v>6</v>
          </cell>
          <cell r="H127" t="str">
            <v>204:143</v>
          </cell>
          <cell r="I127">
            <v>42591.806574074071</v>
          </cell>
          <cell r="J127">
            <v>0</v>
          </cell>
          <cell r="K127" t="str">
            <v>4011/4012</v>
          </cell>
          <cell r="L127" t="str">
            <v>COOLAHAN</v>
          </cell>
          <cell r="M127">
            <v>2.806712962774327E-2</v>
          </cell>
          <cell r="N127">
            <v>40.416666663950309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https://search-rtdc-monitor-bjffxe2xuh6vdkpspy63sjmuny.us-east-1.es.amazonaws.com/_plugin/kibana/#/discover/Steve-Slow-Train-Analysis-(2080s-and-2083s)?_g=(refreshInterval:(display:Off,section:0,value:0),time:(from:'2016-08-09 17:34:44-0600',mode:absolute,to:'2016-08-09 20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7" t="str">
            <v>N</v>
          </cell>
          <cell r="X127">
            <v>1</v>
          </cell>
          <cell r="Y127">
            <v>23.3</v>
          </cell>
          <cell r="Z127">
            <v>1.43E-2</v>
          </cell>
          <cell r="AA127">
            <v>23.285700000000002</v>
          </cell>
          <cell r="AB127" t="e">
            <v>#N/A</v>
          </cell>
          <cell r="AC127" t="e">
            <v>#N/A</v>
          </cell>
          <cell r="AD127" t="str">
            <v>0214-09</v>
          </cell>
          <cell r="AE127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28">
          <cell r="A128" t="str">
            <v>215-09</v>
          </cell>
          <cell r="B128">
            <v>4016</v>
          </cell>
          <cell r="C128" t="str">
            <v>DE.1.0.7.0</v>
          </cell>
          <cell r="D128" t="str">
            <v>204:460</v>
          </cell>
          <cell r="E128">
            <v>42591.747037037036</v>
          </cell>
          <cell r="F128">
            <v>42591.750625000001</v>
          </cell>
          <cell r="G128">
            <v>5</v>
          </cell>
          <cell r="H128" t="str">
            <v>204:233302</v>
          </cell>
          <cell r="I128">
            <v>42591.776018518518</v>
          </cell>
          <cell r="J128">
            <v>0</v>
          </cell>
          <cell r="K128" t="str">
            <v>4015/4016</v>
          </cell>
          <cell r="L128" t="str">
            <v>HAITHCOX</v>
          </cell>
          <cell r="M128">
            <v>2.5393518517375924E-2</v>
          </cell>
          <cell r="N128">
            <v>36.56666666502133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https://search-rtdc-monitor-bjffxe2xuh6vdkpspy63sjmuny.us-east-1.es.amazonaws.com/_plugin/kibana/#/discover/Steve-Slow-Train-Analysis-(2080s-and-2083s)?_g=(refreshInterval:(display:Off,section:0,value:0),time:(from:'2016-08-09 16:55:44-0600',mode:absolute,to:'2016-08-09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8" t="str">
            <v>N</v>
          </cell>
          <cell r="X128">
            <v>1</v>
          </cell>
          <cell r="Y128">
            <v>4.5999999999999999E-2</v>
          </cell>
          <cell r="Z128">
            <v>23.330200000000001</v>
          </cell>
          <cell r="AA128">
            <v>23.284200000000002</v>
          </cell>
          <cell r="AB128" t="e">
            <v>#N/A</v>
          </cell>
          <cell r="AC128" t="e">
            <v>#N/A</v>
          </cell>
          <cell r="AD128" t="str">
            <v>0215-09</v>
          </cell>
          <cell r="AE128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129">
          <cell r="A129" t="str">
            <v>216-09</v>
          </cell>
          <cell r="B129">
            <v>4015</v>
          </cell>
          <cell r="C129" t="str">
            <v>DE.1.0.7.0</v>
          </cell>
          <cell r="D129" t="str">
            <v>204:232972</v>
          </cell>
          <cell r="E129">
            <v>42591.785775462966</v>
          </cell>
          <cell r="F129">
            <v>42591.786597222221</v>
          </cell>
          <cell r="G129">
            <v>1</v>
          </cell>
          <cell r="H129" t="str">
            <v>204:141</v>
          </cell>
          <cell r="I129">
            <v>42591.816377314812</v>
          </cell>
          <cell r="J129">
            <v>0</v>
          </cell>
          <cell r="K129" t="str">
            <v>4015/4016</v>
          </cell>
          <cell r="L129" t="str">
            <v>HAITHCOX</v>
          </cell>
          <cell r="M129">
            <v>2.9780092590954155E-2</v>
          </cell>
          <cell r="N129">
            <v>42.883333330973983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https://search-rtdc-monitor-bjffxe2xuh6vdkpspy63sjmuny.us-east-1.es.amazonaws.com/_plugin/kibana/#/discover/Steve-Slow-Train-Analysis-(2080s-and-2083s)?_g=(refreshInterval:(display:Off,section:0,value:0),time:(from:'2016-08-09 17:51:31-0600',mode:absolute,to:'2016-08-09 20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9" t="str">
            <v>N</v>
          </cell>
          <cell r="X129">
            <v>1</v>
          </cell>
          <cell r="Y129">
            <v>23.2972</v>
          </cell>
          <cell r="Z129">
            <v>1.41E-2</v>
          </cell>
          <cell r="AA129">
            <v>23.283100000000001</v>
          </cell>
          <cell r="AB129" t="e">
            <v>#N/A</v>
          </cell>
          <cell r="AC129" t="e">
            <v>#N/A</v>
          </cell>
          <cell r="AD129" t="str">
            <v>0216-09</v>
          </cell>
          <cell r="AE129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130">
          <cell r="A130" t="str">
            <v>217-09</v>
          </cell>
          <cell r="B130">
            <v>4025</v>
          </cell>
          <cell r="C130" t="str">
            <v>DE.1.0.7.0</v>
          </cell>
          <cell r="D130" t="str">
            <v>204:444</v>
          </cell>
          <cell r="E130">
            <v>42591.756863425922</v>
          </cell>
          <cell r="F130">
            <v>42591.758564814816</v>
          </cell>
          <cell r="G130">
            <v>2</v>
          </cell>
          <cell r="H130" t="str">
            <v>204:233259</v>
          </cell>
          <cell r="I130">
            <v>42591.786689814813</v>
          </cell>
          <cell r="J130">
            <v>0</v>
          </cell>
          <cell r="K130" t="str">
            <v>4025/4026</v>
          </cell>
          <cell r="L130" t="str">
            <v>ROBINSON</v>
          </cell>
          <cell r="M130">
            <v>2.8124999997089617E-2</v>
          </cell>
          <cell r="N130">
            <v>40.499999995809048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0" t="str">
            <v>N</v>
          </cell>
          <cell r="X130">
            <v>1</v>
          </cell>
          <cell r="Y130">
            <v>4.4400000000000002E-2</v>
          </cell>
          <cell r="Z130">
            <v>23.325900000000001</v>
          </cell>
          <cell r="AA130">
            <v>23.281500000000001</v>
          </cell>
          <cell r="AB130" t="e">
            <v>#N/A</v>
          </cell>
          <cell r="AC130" t="e">
            <v>#N/A</v>
          </cell>
          <cell r="AD130" t="str">
            <v>0217-09</v>
          </cell>
          <cell r="AE130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31">
          <cell r="A131" t="str">
            <v>218-09</v>
          </cell>
          <cell r="B131">
            <v>4026</v>
          </cell>
          <cell r="C131" t="str">
            <v>DE.1.0.7.0</v>
          </cell>
          <cell r="D131" t="str">
            <v>204:232927</v>
          </cell>
          <cell r="E131">
            <v>42591.791631944441</v>
          </cell>
          <cell r="F131">
            <v>42591.794733796298</v>
          </cell>
          <cell r="G131">
            <v>4</v>
          </cell>
          <cell r="H131" t="str">
            <v>204:154</v>
          </cell>
          <cell r="I131">
            <v>42591.826469907406</v>
          </cell>
          <cell r="J131">
            <v>0</v>
          </cell>
          <cell r="K131" t="str">
            <v>4025/4026</v>
          </cell>
          <cell r="L131" t="str">
            <v>ROBINSON</v>
          </cell>
          <cell r="M131">
            <v>3.1736111108330078E-2</v>
          </cell>
          <cell r="N131">
            <v>45.699999995995313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https://search-rtdc-monitor-bjffxe2xuh6vdkpspy63sjmuny.us-east-1.es.amazonaws.com/_plugin/kibana/#/discover/Steve-Slow-Train-Analysis-(2080s-and-2083s)?_g=(refreshInterval:(display:Off,section:0,value:0),time:(from:'2016-08-09 17:59:57-0600',mode:absolute,to:'2016-08-09 20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1" t="str">
            <v>N</v>
          </cell>
          <cell r="X131">
            <v>1</v>
          </cell>
          <cell r="Y131">
            <v>23.2927</v>
          </cell>
          <cell r="Z131">
            <v>1.54E-2</v>
          </cell>
          <cell r="AA131">
            <v>23.2773</v>
          </cell>
          <cell r="AB131" t="e">
            <v>#N/A</v>
          </cell>
          <cell r="AC131" t="e">
            <v>#N/A</v>
          </cell>
          <cell r="AD131" t="str">
            <v>0218-09</v>
          </cell>
          <cell r="AE131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32">
          <cell r="A132" t="str">
            <v>219-09</v>
          </cell>
          <cell r="B132">
            <v>4031</v>
          </cell>
          <cell r="C132" t="str">
            <v>DE.1.0.7.0</v>
          </cell>
          <cell r="D132" t="str">
            <v>204:466</v>
          </cell>
          <cell r="E132">
            <v>42591.77039351852</v>
          </cell>
          <cell r="F132">
            <v>42591.771284722221</v>
          </cell>
          <cell r="G132">
            <v>1</v>
          </cell>
          <cell r="H132" t="str">
            <v>204:233302</v>
          </cell>
          <cell r="I132">
            <v>42591.796446759261</v>
          </cell>
          <cell r="J132">
            <v>0</v>
          </cell>
          <cell r="K132" t="str">
            <v>4031/4032</v>
          </cell>
          <cell r="L132" t="str">
            <v>CHANDLER</v>
          </cell>
          <cell r="M132">
            <v>2.5162037039990537E-2</v>
          </cell>
          <cell r="N132">
            <v>36.233333337586373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https://search-rtdc-monitor-bjffxe2xuh6vdkpspy63sjmuny.us-east-1.es.amazonaws.com/_plugin/kibana/#/discover/Steve-Slow-Train-Analysis-(2080s-and-2083s)?_g=(refreshInterval:(display:Off,section:0,value:0),time:(from:'2016-08-09 17:29:22-0600',mode:absolute,to:'2016-08-09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32" t="str">
            <v>N</v>
          </cell>
          <cell r="X132">
            <v>1</v>
          </cell>
          <cell r="Y132">
            <v>4.6600000000000003E-2</v>
          </cell>
          <cell r="Z132">
            <v>23.330200000000001</v>
          </cell>
          <cell r="AA132">
            <v>23.2836</v>
          </cell>
          <cell r="AB132" t="e">
            <v>#N/A</v>
          </cell>
          <cell r="AC132" t="e">
            <v>#N/A</v>
          </cell>
          <cell r="AD132" t="str">
            <v>0219-09</v>
          </cell>
          <cell r="AE132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33">
          <cell r="A133" t="str">
            <v>220-09</v>
          </cell>
          <cell r="B133">
            <v>4032</v>
          </cell>
          <cell r="C133" t="str">
            <v>DE.1.0.7.0</v>
          </cell>
          <cell r="D133" t="str">
            <v>204:232983</v>
          </cell>
          <cell r="E133">
            <v>42591.808229166665</v>
          </cell>
          <cell r="F133">
            <v>42591.809305555558</v>
          </cell>
          <cell r="G133">
            <v>1</v>
          </cell>
          <cell r="H133" t="str">
            <v>204:176</v>
          </cell>
          <cell r="I133">
            <v>42591.837453703702</v>
          </cell>
          <cell r="J133">
            <v>1</v>
          </cell>
          <cell r="K133" t="str">
            <v>4031/4032</v>
          </cell>
          <cell r="L133" t="str">
            <v>CHANDLER</v>
          </cell>
          <cell r="M133">
            <v>2.8148148143372964E-2</v>
          </cell>
          <cell r="N133">
            <v>40.533333326457068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https://search-rtdc-monitor-bjffxe2xuh6vdkpspy63sjmuny.us-east-1.es.amazonaws.com/_plugin/kibana/#/discover/Steve-Slow-Train-Analysis-(2080s-and-2083s)?_g=(refreshInterval:(display:Off,section:0,value:0),time:(from:'2016-08-09 18:23:51-0600',mode:absolute,to:'2016-08-09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33" t="str">
            <v>N</v>
          </cell>
          <cell r="X133">
            <v>1</v>
          </cell>
          <cell r="Y133">
            <v>23.298300000000001</v>
          </cell>
          <cell r="Z133">
            <v>1.7600000000000001E-2</v>
          </cell>
          <cell r="AA133">
            <v>23.2807</v>
          </cell>
          <cell r="AB133">
            <v>190834</v>
          </cell>
          <cell r="AC133" t="str">
            <v>PERMANENT SPEED RESTRICTION</v>
          </cell>
          <cell r="AD133" t="str">
            <v>0220-09</v>
          </cell>
          <cell r="AE133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34">
          <cell r="A134" t="str">
            <v>221-09</v>
          </cell>
          <cell r="B134">
            <v>4040</v>
          </cell>
          <cell r="C134" t="str">
            <v>DE.1.0.7.0</v>
          </cell>
          <cell r="D134" t="str">
            <v>204:442</v>
          </cell>
          <cell r="E134">
            <v>42591.787187499998</v>
          </cell>
          <cell r="F134">
            <v>42591.788217592592</v>
          </cell>
          <cell r="G134">
            <v>1</v>
          </cell>
          <cell r="H134" t="str">
            <v>204:233297</v>
          </cell>
          <cell r="I134">
            <v>42591.81759259259</v>
          </cell>
          <cell r="J134">
            <v>0</v>
          </cell>
          <cell r="K134" t="str">
            <v>4039/4040</v>
          </cell>
          <cell r="L134" t="str">
            <v>ISHMAEL</v>
          </cell>
          <cell r="M134">
            <v>2.937499999825377E-2</v>
          </cell>
          <cell r="N134">
            <v>42.299999997485429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https://search-rtdc-monitor-bjffxe2xuh6vdkpspy63sjmuny.us-east-1.es.amazonaws.com/_plugin/kibana/#/discover/Steve-Slow-Train-Analysis-(2080s-and-2083s)?_g=(refreshInterval:(display:Off,section:0,value:0),time:(from:'2016-08-09 17:53:33-0600',mode:absolute,to:'2016-08-09 20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34" t="str">
            <v>N</v>
          </cell>
          <cell r="X134">
            <v>1</v>
          </cell>
          <cell r="Y134">
            <v>4.4200000000000003E-2</v>
          </cell>
          <cell r="Z134">
            <v>23.329699999999999</v>
          </cell>
          <cell r="AA134">
            <v>23.285499999999999</v>
          </cell>
          <cell r="AB134" t="e">
            <v>#N/A</v>
          </cell>
          <cell r="AC134" t="e">
            <v>#N/A</v>
          </cell>
          <cell r="AD134" t="str">
            <v>0221-09</v>
          </cell>
          <cell r="AE134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35">
          <cell r="A135" t="str">
            <v>222-09</v>
          </cell>
          <cell r="B135">
            <v>4039</v>
          </cell>
          <cell r="C135" t="str">
            <v>DE.1.0.7.0</v>
          </cell>
          <cell r="D135" t="str">
            <v>204:232993</v>
          </cell>
          <cell r="E135">
            <v>42591.822581018518</v>
          </cell>
          <cell r="F135">
            <v>42591.824155092596</v>
          </cell>
          <cell r="G135">
            <v>2</v>
          </cell>
          <cell r="H135" t="str">
            <v>204:149</v>
          </cell>
          <cell r="I135">
            <v>42591.858090277776</v>
          </cell>
          <cell r="J135">
            <v>0</v>
          </cell>
          <cell r="K135" t="str">
            <v>4039/4040</v>
          </cell>
          <cell r="L135" t="str">
            <v>ISHMAEL</v>
          </cell>
          <cell r="M135">
            <v>3.3935185179871041E-2</v>
          </cell>
          <cell r="N135">
            <v>48.8666666590143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https://search-rtdc-monitor-bjffxe2xuh6vdkpspy63sjmuny.us-east-1.es.amazonaws.com/_plugin/kibana/#/discover/Steve-Slow-Train-Analysis-(2080s-and-2083s)?_g=(refreshInterval:(display:Off,section:0,value:0),time:(from:'2016-08-09 18:44:31-0600',mode:absolute,to:'2016-08-09 21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35" t="str">
            <v>N</v>
          </cell>
          <cell r="X135">
            <v>1</v>
          </cell>
          <cell r="Y135">
            <v>23.299299999999999</v>
          </cell>
          <cell r="Z135">
            <v>1.49E-2</v>
          </cell>
          <cell r="AA135">
            <v>23.284399999999998</v>
          </cell>
          <cell r="AB135" t="e">
            <v>#N/A</v>
          </cell>
          <cell r="AC135" t="e">
            <v>#N/A</v>
          </cell>
          <cell r="AD135" t="str">
            <v>0222-09</v>
          </cell>
          <cell r="AE135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36">
          <cell r="A136" t="str">
            <v>223-09</v>
          </cell>
          <cell r="B136">
            <v>4011</v>
          </cell>
          <cell r="C136" t="str">
            <v>DE.1.0.7.0</v>
          </cell>
          <cell r="D136" t="str">
            <v>204:467</v>
          </cell>
          <cell r="E136">
            <v>42591.808888888889</v>
          </cell>
          <cell r="F136">
            <v>42591.810208333336</v>
          </cell>
          <cell r="G136">
            <v>1</v>
          </cell>
          <cell r="H136" t="str">
            <v>204:233283</v>
          </cell>
          <cell r="I136">
            <v>42591.838530092595</v>
          </cell>
          <cell r="J136">
            <v>0</v>
          </cell>
          <cell r="K136" t="str">
            <v>4011/4012</v>
          </cell>
          <cell r="L136" t="str">
            <v>COOLAHAN</v>
          </cell>
          <cell r="M136">
            <v>2.8321759258687962E-2</v>
          </cell>
          <cell r="N136">
            <v>40.783333332510665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https://search-rtdc-monitor-bjffxe2xuh6vdkpspy63sjmuny.us-east-1.es.amazonaws.com/_plugin/kibana/#/discover/Steve-Slow-Train-Analysis-(2080s-and-2083s)?_g=(refreshInterval:(display:Off,section:0,value:0),time:(from:'2016-08-09 18:24:48-0600',mode:absolute,to:'2016-08-09 21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6" t="str">
            <v>N</v>
          </cell>
          <cell r="X136">
            <v>1</v>
          </cell>
          <cell r="Y136">
            <v>4.6699999999999998E-2</v>
          </cell>
          <cell r="Z136">
            <v>23.328299999999999</v>
          </cell>
          <cell r="AA136">
            <v>23.281599999999997</v>
          </cell>
          <cell r="AB136" t="e">
            <v>#N/A</v>
          </cell>
          <cell r="AC136" t="e">
            <v>#N/A</v>
          </cell>
          <cell r="AD136" t="str">
            <v>0223-09</v>
          </cell>
          <cell r="AE136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37">
          <cell r="A137" t="str">
            <v>224-09</v>
          </cell>
          <cell r="B137">
            <v>4012</v>
          </cell>
          <cell r="C137" t="str">
            <v>DE.1.0.7.0</v>
          </cell>
          <cell r="D137" t="str">
            <v>204:232976</v>
          </cell>
          <cell r="E137">
            <v>42591.847557870373</v>
          </cell>
          <cell r="F137">
            <v>42591.849166666667</v>
          </cell>
          <cell r="G137">
            <v>2</v>
          </cell>
          <cell r="H137" t="str">
            <v>204:147</v>
          </cell>
          <cell r="I137">
            <v>42591.879062499997</v>
          </cell>
          <cell r="J137">
            <v>1</v>
          </cell>
          <cell r="K137" t="str">
            <v>4011/4012</v>
          </cell>
          <cell r="L137" t="str">
            <v>COOLAHAN</v>
          </cell>
          <cell r="M137">
            <v>2.9895833329646848E-2</v>
          </cell>
          <cell r="N137">
            <v>43.049999994691461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https://search-rtdc-monitor-bjffxe2xuh6vdkpspy63sjmuny.us-east-1.es.amazonaws.com/_plugin/kibana/#/discover/Steve-Slow-Train-Analysis-(2080s-and-2083s)?_g=(refreshInterval:(display:Off,section:0,value:0),time:(from:'2016-08-09 19:20:29-0600',mode:absolute,to:'2016-08-09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7" t="str">
            <v>N</v>
          </cell>
          <cell r="X137">
            <v>1</v>
          </cell>
          <cell r="Y137">
            <v>23.297599999999999</v>
          </cell>
          <cell r="Z137">
            <v>1.47E-2</v>
          </cell>
          <cell r="AA137">
            <v>23.282899999999998</v>
          </cell>
          <cell r="AB137" t="e">
            <v>#N/A</v>
          </cell>
          <cell r="AC137" t="e">
            <v>#N/A</v>
          </cell>
          <cell r="AD137" t="str">
            <v>0224-09</v>
          </cell>
          <cell r="AE137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38">
          <cell r="A138" t="str">
            <v>225-09</v>
          </cell>
          <cell r="B138">
            <v>4025</v>
          </cell>
          <cell r="C138" t="str">
            <v>DE.1.0.7.0</v>
          </cell>
          <cell r="D138" t="str">
            <v>204:477</v>
          </cell>
          <cell r="E138">
            <v>42591.828634259262</v>
          </cell>
          <cell r="F138">
            <v>42591.829513888886</v>
          </cell>
          <cell r="G138">
            <v>1</v>
          </cell>
          <cell r="H138" t="str">
            <v>204:233283</v>
          </cell>
          <cell r="I138">
            <v>42591.859849537039</v>
          </cell>
          <cell r="J138">
            <v>0</v>
          </cell>
          <cell r="K138" t="str">
            <v>4025/4026</v>
          </cell>
          <cell r="L138" t="str">
            <v>ROBINSON</v>
          </cell>
          <cell r="M138">
            <v>3.033564815268619E-2</v>
          </cell>
          <cell r="N138">
            <v>43.683333339868113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https://search-rtdc-monitor-bjffxe2xuh6vdkpspy63sjmuny.us-east-1.es.amazonaws.com/_plugin/kibana/#/discover/Steve-Slow-Train-Analysis-(2080s-and-2083s)?_g=(refreshInterval:(display:Off,section:0,value:0),time:(from:'2016-08-09 18:53:14-0600',mode:absolute,to:'2016-08-09 21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38" t="str">
            <v>N</v>
          </cell>
          <cell r="X138">
            <v>1</v>
          </cell>
          <cell r="Y138">
            <v>4.7699999999999999E-2</v>
          </cell>
          <cell r="Z138">
            <v>23.328299999999999</v>
          </cell>
          <cell r="AA138">
            <v>23.2806</v>
          </cell>
          <cell r="AB138" t="e">
            <v>#N/A</v>
          </cell>
          <cell r="AC138" t="e">
            <v>#N/A</v>
          </cell>
          <cell r="AD138" t="str">
            <v>0225-09</v>
          </cell>
          <cell r="AE138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39">
          <cell r="A139" t="str">
            <v>226-09</v>
          </cell>
          <cell r="B139">
            <v>4026</v>
          </cell>
          <cell r="C139" t="str">
            <v>DE.1.0.7.0</v>
          </cell>
          <cell r="D139" t="str">
            <v>204:232972</v>
          </cell>
          <cell r="E139">
            <v>42591.864884259259</v>
          </cell>
          <cell r="F139">
            <v>42591.869363425925</v>
          </cell>
          <cell r="G139">
            <v>6</v>
          </cell>
          <cell r="H139" t="str">
            <v>204:139</v>
          </cell>
          <cell r="I139">
            <v>42591.900902777779</v>
          </cell>
          <cell r="J139">
            <v>0</v>
          </cell>
          <cell r="K139" t="str">
            <v>4025/4026</v>
          </cell>
          <cell r="L139" t="str">
            <v>ROBINSON</v>
          </cell>
          <cell r="M139">
            <v>3.1539351854007691E-2</v>
          </cell>
          <cell r="N139">
            <v>45.416666669771075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https://search-rtdc-monitor-bjffxe2xuh6vdkpspy63sjmuny.us-east-1.es.amazonaws.com/_plugin/kibana/#/discover/Steve-Slow-Train-Analysis-(2080s-and-2083s)?_g=(refreshInterval:(display:Off,section:0,value:0),time:(from:'2016-08-09 19:45:26-0600',mode:absolute,to:'2016-08-09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39" t="str">
            <v>N</v>
          </cell>
          <cell r="X139">
            <v>1</v>
          </cell>
          <cell r="Y139">
            <v>23.2972</v>
          </cell>
          <cell r="Z139">
            <v>1.3899999999999999E-2</v>
          </cell>
          <cell r="AA139">
            <v>23.283300000000001</v>
          </cell>
          <cell r="AB139" t="e">
            <v>#N/A</v>
          </cell>
          <cell r="AC139" t="e">
            <v>#N/A</v>
          </cell>
          <cell r="AD139" t="str">
            <v>0226-09</v>
          </cell>
          <cell r="AE139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40">
          <cell r="A140" t="str">
            <v>227-09</v>
          </cell>
          <cell r="B140">
            <v>4031</v>
          </cell>
          <cell r="C140" t="str">
            <v>DE.1.0.7.0</v>
          </cell>
          <cell r="D140" t="str">
            <v>204:480</v>
          </cell>
          <cell r="E140">
            <v>42591.851574074077</v>
          </cell>
          <cell r="F140">
            <v>42591.852777777778</v>
          </cell>
          <cell r="G140">
            <v>1</v>
          </cell>
          <cell r="H140" t="str">
            <v>204:233293</v>
          </cell>
          <cell r="I140">
            <v>42591.880474537036</v>
          </cell>
          <cell r="J140">
            <v>0</v>
          </cell>
          <cell r="K140" t="str">
            <v>4031/4032</v>
          </cell>
          <cell r="L140" t="str">
            <v>CHANDLER</v>
          </cell>
          <cell r="M140">
            <v>2.7696759258105885E-2</v>
          </cell>
          <cell r="N140">
            <v>39.883333331672475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https://search-rtdc-monitor-bjffxe2xuh6vdkpspy63sjmuny.us-east-1.es.amazonaws.com/_plugin/kibana/#/discover/Steve-Slow-Train-Analysis-(2080s-and-2083s)?_g=(refreshInterval:(display:Off,section:0,value:0),time:(from:'2016-08-09 19:26:16-0600',mode:absolute,to:'2016-08-09 22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0" t="str">
            <v>N</v>
          </cell>
          <cell r="X140">
            <v>1</v>
          </cell>
          <cell r="Y140">
            <v>4.8000000000000001E-2</v>
          </cell>
          <cell r="Z140">
            <v>23.3293</v>
          </cell>
          <cell r="AA140">
            <v>23.281300000000002</v>
          </cell>
          <cell r="AB140" t="e">
            <v>#N/A</v>
          </cell>
          <cell r="AC140" t="e">
            <v>#N/A</v>
          </cell>
          <cell r="AD140" t="str">
            <v>0227-09</v>
          </cell>
          <cell r="AE140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41">
          <cell r="A141" t="str">
            <v>228-09</v>
          </cell>
          <cell r="B141">
            <v>4032</v>
          </cell>
          <cell r="C141" t="str">
            <v>DE.1.0.7.0</v>
          </cell>
          <cell r="D141" t="str">
            <v>204:232966</v>
          </cell>
          <cell r="E141">
            <v>42591.892812500002</v>
          </cell>
          <cell r="F141">
            <v>42591.893680555557</v>
          </cell>
          <cell r="G141">
            <v>1</v>
          </cell>
          <cell r="H141" t="str">
            <v>204:170</v>
          </cell>
          <cell r="I141">
            <v>42591.920891203707</v>
          </cell>
          <cell r="J141">
            <v>1</v>
          </cell>
          <cell r="K141" t="str">
            <v>4031/4032</v>
          </cell>
          <cell r="L141" t="str">
            <v>CHANDLER</v>
          </cell>
          <cell r="M141">
            <v>2.7210648149775807E-2</v>
          </cell>
          <cell r="N141">
            <v>39.183333335677162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https://search-rtdc-monitor-bjffxe2xuh6vdkpspy63sjmuny.us-east-1.es.amazonaws.com/_plugin/kibana/#/discover/Steve-Slow-Train-Analysis-(2080s-and-2083s)?_g=(refreshInterval:(display:Off,section:0,value:0),time:(from:'2016-08-09 20:25:39-0600',mode:absolute,to:'2016-08-09 23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1" t="str">
            <v>N</v>
          </cell>
          <cell r="X141">
            <v>1</v>
          </cell>
          <cell r="Y141">
            <v>23.296600000000002</v>
          </cell>
          <cell r="Z141">
            <v>1.7000000000000001E-2</v>
          </cell>
          <cell r="AA141">
            <v>23.279600000000002</v>
          </cell>
          <cell r="AB141" t="e">
            <v>#N/A</v>
          </cell>
          <cell r="AC141" t="e">
            <v>#N/A</v>
          </cell>
          <cell r="AD141" t="str">
            <v>0228-09</v>
          </cell>
          <cell r="AE141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42">
          <cell r="A142" t="str">
            <v>229-09</v>
          </cell>
          <cell r="B142">
            <v>4040</v>
          </cell>
          <cell r="C142" t="str">
            <v>DE.1.0.7.0</v>
          </cell>
          <cell r="D142" t="str">
            <v>204:440</v>
          </cell>
          <cell r="E142">
            <v>42591.868020833332</v>
          </cell>
          <cell r="F142">
            <v>42591.869247685187</v>
          </cell>
          <cell r="G142">
            <v>1</v>
          </cell>
          <cell r="H142" t="str">
            <v>204:233304</v>
          </cell>
          <cell r="I142">
            <v>42591.901377314818</v>
          </cell>
          <cell r="J142">
            <v>0</v>
          </cell>
          <cell r="K142" t="str">
            <v>4039/4040</v>
          </cell>
          <cell r="L142" t="str">
            <v>ISHMAEL</v>
          </cell>
          <cell r="M142">
            <v>3.2129629631526768E-2</v>
          </cell>
          <cell r="N142">
            <v>46.266666669398546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https://search-rtdc-monitor-bjffxe2xuh6vdkpspy63sjmuny.us-east-1.es.amazonaws.com/_plugin/kibana/#/discover/Steve-Slow-Train-Analysis-(2080s-and-2083s)?_g=(refreshInterval:(display:Off,section:0,value:0),time:(from:'2016-08-09 19:49:57-0600',mode:absolute,to:'2016-08-09 22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42" t="str">
            <v>N</v>
          </cell>
          <cell r="X142">
            <v>1</v>
          </cell>
          <cell r="Y142">
            <v>4.3999999999999997E-2</v>
          </cell>
          <cell r="Z142">
            <v>23.330400000000001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0229-09</v>
          </cell>
          <cell r="AE142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43">
          <cell r="A143" t="str">
            <v>230-09</v>
          </cell>
          <cell r="B143">
            <v>4039</v>
          </cell>
          <cell r="C143" t="str">
            <v>DE.1.0.7.0</v>
          </cell>
          <cell r="D143" t="str">
            <v>204:232983</v>
          </cell>
          <cell r="E143">
            <v>42591.907118055555</v>
          </cell>
          <cell r="F143">
            <v>42591.908252314817</v>
          </cell>
          <cell r="G143">
            <v>1</v>
          </cell>
          <cell r="H143" t="str">
            <v>204:154</v>
          </cell>
          <cell r="I143">
            <v>42591.942557870374</v>
          </cell>
          <cell r="J143">
            <v>0</v>
          </cell>
          <cell r="K143" t="str">
            <v>4039/4040</v>
          </cell>
          <cell r="L143" t="str">
            <v>ISHMAEL</v>
          </cell>
          <cell r="M143">
            <v>3.4305555556784384E-2</v>
          </cell>
          <cell r="N143">
            <v>49.400000001769513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https://search-rtdc-monitor-bjffxe2xuh6vdkpspy63sjmuny.us-east-1.es.amazonaws.com/_plugin/kibana/#/discover/Steve-Slow-Train-Analysis-(2080s-and-2083s)?_g=(refreshInterval:(display:Off,section:0,value:0),time:(from:'2016-08-09 20:46:15-0600',mode:absolute,to:'2016-08-09 23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43" t="str">
            <v>N</v>
          </cell>
          <cell r="X143">
            <v>1</v>
          </cell>
          <cell r="Y143">
            <v>23.298300000000001</v>
          </cell>
          <cell r="Z143">
            <v>1.54E-2</v>
          </cell>
          <cell r="AA143">
            <v>23.282900000000001</v>
          </cell>
          <cell r="AB143" t="e">
            <v>#N/A</v>
          </cell>
          <cell r="AC143" t="e">
            <v>#N/A</v>
          </cell>
          <cell r="AD143" t="str">
            <v>0230-09</v>
          </cell>
          <cell r="AE143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44">
          <cell r="A144" t="str">
            <v>231-09</v>
          </cell>
          <cell r="B144">
            <v>4011</v>
          </cell>
          <cell r="C144" t="str">
            <v>DE.1.0.7.0</v>
          </cell>
          <cell r="D144" t="str">
            <v>204:440</v>
          </cell>
          <cell r="E144">
            <v>42591.892800925925</v>
          </cell>
          <cell r="F144">
            <v>42591.893912037034</v>
          </cell>
          <cell r="G144">
            <v>1</v>
          </cell>
          <cell r="H144" t="str">
            <v>204:233327</v>
          </cell>
          <cell r="I144">
            <v>42591.922523148147</v>
          </cell>
          <cell r="J144">
            <v>0</v>
          </cell>
          <cell r="K144" t="str">
            <v>4011/4012</v>
          </cell>
          <cell r="L144" t="str">
            <v>COOLAHAN</v>
          </cell>
          <cell r="M144">
            <v>2.8611111112695653E-2</v>
          </cell>
          <cell r="N144">
            <v>41.20000000228174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https://search-rtdc-monitor-bjffxe2xuh6vdkpspy63sjmuny.us-east-1.es.amazonaws.com/_plugin/kibana/#/discover/Steve-Slow-Train-Analysis-(2080s-and-2083s)?_g=(refreshInterval:(display:Off,section:0,value:0),time:(from:'2016-08-09 20:25:38-0600',mode:absolute,to:'2016-08-09 23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4" t="str">
            <v>N</v>
          </cell>
          <cell r="X144">
            <v>1</v>
          </cell>
          <cell r="Y144">
            <v>4.3999999999999997E-2</v>
          </cell>
          <cell r="Z144">
            <v>23.332699999999999</v>
          </cell>
          <cell r="AA144">
            <v>23.288699999999999</v>
          </cell>
          <cell r="AB144" t="e">
            <v>#N/A</v>
          </cell>
          <cell r="AC144" t="e">
            <v>#N/A</v>
          </cell>
          <cell r="AD144" t="str">
            <v>0231-09</v>
          </cell>
          <cell r="AE144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45">
          <cell r="A145" t="str">
            <v>232-09</v>
          </cell>
          <cell r="B145">
            <v>4012</v>
          </cell>
          <cell r="C145" t="str">
            <v>DE.1.0.7.0</v>
          </cell>
          <cell r="D145" t="str">
            <v>204:232981</v>
          </cell>
          <cell r="E145">
            <v>42591.931666666664</v>
          </cell>
          <cell r="F145">
            <v>42591.932870370372</v>
          </cell>
          <cell r="G145">
            <v>1</v>
          </cell>
          <cell r="H145" t="str">
            <v>204:150</v>
          </cell>
          <cell r="I145">
            <v>42591.962673611109</v>
          </cell>
          <cell r="J145">
            <v>0</v>
          </cell>
          <cell r="K145" t="str">
            <v>4011/4012</v>
          </cell>
          <cell r="L145" t="str">
            <v>COOLAHAN</v>
          </cell>
          <cell r="M145">
            <v>2.9803240737237502E-2</v>
          </cell>
          <cell r="N145">
            <v>42.916666661622003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https://search-rtdc-monitor-bjffxe2xuh6vdkpspy63sjmuny.us-east-1.es.amazonaws.com/_plugin/kibana/#/discover/Steve-Slow-Train-Analysis-(2080s-and-2083s)?_g=(refreshInterval:(display:Off,section:0,value:0),time:(from:'2016-08-09 21:21:36-0600',mode:absolute,to:'2016-08-10 00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5" t="str">
            <v>N</v>
          </cell>
          <cell r="X145">
            <v>1</v>
          </cell>
          <cell r="Y145">
            <v>23.298100000000002</v>
          </cell>
          <cell r="Z145">
            <v>1.4999999999999999E-2</v>
          </cell>
          <cell r="AA145">
            <v>23.283100000000001</v>
          </cell>
          <cell r="AB145" t="e">
            <v>#N/A</v>
          </cell>
          <cell r="AC145" t="e">
            <v>#N/A</v>
          </cell>
          <cell r="AD145" t="str">
            <v>0232-09</v>
          </cell>
          <cell r="AE145" t="str">
    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    </cell>
        </row>
        <row r="146">
          <cell r="A146" t="str">
            <v>233-09</v>
          </cell>
          <cell r="B146">
            <v>4025</v>
          </cell>
          <cell r="C146" t="str">
            <v>DE.1.0.7.0</v>
          </cell>
          <cell r="D146" t="str">
            <v>204:458</v>
          </cell>
          <cell r="E146">
            <v>42591.910937499997</v>
          </cell>
          <cell r="F146">
            <v>42591.911874999998</v>
          </cell>
          <cell r="G146">
            <v>1</v>
          </cell>
          <cell r="H146" t="str">
            <v>204:233272</v>
          </cell>
          <cell r="I146">
            <v>42591.943287037036</v>
          </cell>
          <cell r="J146">
            <v>0</v>
          </cell>
          <cell r="K146" t="str">
            <v>4025/4026</v>
          </cell>
          <cell r="L146" t="str">
            <v>ROBINSON</v>
          </cell>
          <cell r="M146">
            <v>3.1412037038535345E-2</v>
          </cell>
          <cell r="N146">
            <v>45.233333335490897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https://search-rtdc-monitor-bjffxe2xuh6vdkpspy63sjmuny.us-east-1.es.amazonaws.com/_plugin/kibana/#/discover/Steve-Slow-Train-Analysis-(2080s-and-2083s)?_g=(refreshInterval:(display:Off,section:0,value:0),time:(from:'2016-08-09 20:51:45-0600',mode:absolute,to:'2016-08-09 23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46" t="str">
            <v>N</v>
          </cell>
          <cell r="X146">
            <v>1</v>
          </cell>
          <cell r="Y146">
            <v>4.58E-2</v>
          </cell>
          <cell r="Z146">
            <v>23.327200000000001</v>
          </cell>
          <cell r="AA146">
            <v>23.281400000000001</v>
          </cell>
          <cell r="AB146" t="e">
            <v>#N/A</v>
          </cell>
          <cell r="AC146" t="e">
            <v>#N/A</v>
          </cell>
          <cell r="AD146" t="str">
            <v>0233-09</v>
          </cell>
          <cell r="AE146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47">
          <cell r="A147" t="str">
            <v>234-09</v>
          </cell>
          <cell r="B147">
            <v>4026</v>
          </cell>
          <cell r="C147" t="str">
            <v>DE.1.0.7.0</v>
          </cell>
          <cell r="D147" t="str">
            <v>204:232959</v>
          </cell>
          <cell r="E147">
            <v>42591.94940972222</v>
          </cell>
          <cell r="F147">
            <v>42591.950335648151</v>
          </cell>
          <cell r="G147">
            <v>1</v>
          </cell>
          <cell r="H147" t="str">
            <v>204:158</v>
          </cell>
          <cell r="I147">
            <v>42591.9841087963</v>
          </cell>
          <cell r="J147">
            <v>1</v>
          </cell>
          <cell r="K147" t="str">
            <v>4025/4026</v>
          </cell>
          <cell r="L147" t="str">
            <v>ROBINSON</v>
          </cell>
          <cell r="M147">
            <v>3.3773148148611654E-2</v>
          </cell>
          <cell r="N147">
            <v>48.633333334000781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https://search-rtdc-monitor-bjffxe2xuh6vdkpspy63sjmuny.us-east-1.es.amazonaws.com/_plugin/kibana/#/discover/Steve-Slow-Train-Analysis-(2080s-and-2083s)?_g=(refreshInterval:(display:Off,section:0,value:0),time:(from:'2016-08-09 21:47:09-0600',mode:absolute,to:'2016-08-10 00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47" t="str">
            <v>N</v>
          </cell>
          <cell r="X147">
            <v>1</v>
          </cell>
          <cell r="Y147">
            <v>23.2959</v>
          </cell>
          <cell r="Z147">
            <v>1.5800000000000002E-2</v>
          </cell>
          <cell r="AA147">
            <v>23.280100000000001</v>
          </cell>
          <cell r="AB147">
            <v>229055</v>
          </cell>
          <cell r="AC147" t="str">
            <v>PERMANENT SPEED RESTRICTION</v>
          </cell>
          <cell r="AD147" t="str">
            <v>0234-09</v>
          </cell>
          <cell r="AE147" t="str">
    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    </cell>
        </row>
        <row r="148">
          <cell r="A148" t="str">
            <v>235-09</v>
          </cell>
          <cell r="B148">
            <v>4031</v>
          </cell>
          <cell r="C148" t="str">
            <v>DE.1.0.7.0</v>
          </cell>
          <cell r="D148" t="str">
            <v>204:458</v>
          </cell>
          <cell r="E148">
            <v>42591.934803240743</v>
          </cell>
          <cell r="F148">
            <v>42591.93608796296</v>
          </cell>
          <cell r="G148">
            <v>1</v>
          </cell>
          <cell r="H148" t="str">
            <v>204:233289</v>
          </cell>
          <cell r="I148">
            <v>42591.962546296294</v>
          </cell>
          <cell r="J148">
            <v>0</v>
          </cell>
          <cell r="K148" t="str">
            <v>4031/4032</v>
          </cell>
          <cell r="L148" t="str">
            <v>CHANDLER</v>
          </cell>
          <cell r="M148">
            <v>2.6458333333721384E-2</v>
          </cell>
          <cell r="N148">
            <v>38.100000000558794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https://search-rtdc-monitor-bjffxe2xuh6vdkpspy63sjmuny.us-east-1.es.amazonaws.com/_plugin/kibana/#/discover/Steve-Slow-Train-Analysis-(2080s-and-2083s)?_g=(refreshInterval:(display:Off,section:0,value:0),time:(from:'2016-08-09 21:26:07-0600',mode:absolute,to:'2016-08-10 00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48" t="str">
            <v>N</v>
          </cell>
          <cell r="X148">
            <v>1</v>
          </cell>
          <cell r="Y148">
            <v>4.58E-2</v>
          </cell>
          <cell r="Z148">
            <v>23.328900000000001</v>
          </cell>
          <cell r="AA148">
            <v>23.283100000000001</v>
          </cell>
          <cell r="AB148" t="e">
            <v>#N/A</v>
          </cell>
          <cell r="AC148" t="e">
            <v>#N/A</v>
          </cell>
          <cell r="AD148" t="str">
            <v>0235-09</v>
          </cell>
          <cell r="AE148" t="str">
    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    </cell>
        </row>
        <row r="149">
          <cell r="A149" t="str">
            <v>236-09</v>
          </cell>
          <cell r="B149">
            <v>4032</v>
          </cell>
          <cell r="C149" t="str">
            <v>DE.1.0.7.0</v>
          </cell>
          <cell r="D149" t="str">
            <v>204:232978</v>
          </cell>
          <cell r="E149">
            <v>42591.974398148152</v>
          </cell>
          <cell r="F149">
            <v>42591.975370370368</v>
          </cell>
          <cell r="G149">
            <v>1</v>
          </cell>
          <cell r="H149" t="str">
            <v>204:34666</v>
          </cell>
          <cell r="I149">
            <v>42591.997384259259</v>
          </cell>
          <cell r="J149">
            <v>0</v>
          </cell>
          <cell r="K149" t="str">
            <v>4031/4032</v>
          </cell>
          <cell r="L149" t="str">
            <v>CHANDLER</v>
          </cell>
          <cell r="M149">
            <v>2.2013888890796807E-2</v>
          </cell>
          <cell r="N149">
            <v>31.700000002747402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https://search-rtdc-monitor-bjffxe2xuh6vdkpspy63sjmuny.us-east-1.es.amazonaws.com/_plugin/kibana/#/discover/Steve-Slow-Train-Analysis-(2080s-and-2083s)?_g=(refreshInterval:(display:Off,section:0,value:0),time:(from:'2016-08-09 22:23:08-0600',mode:absolute,to:'2016-08-10 00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49" t="str">
            <v>N</v>
          </cell>
          <cell r="X149">
            <v>1</v>
          </cell>
          <cell r="Y149">
            <v>23.297799999999999</v>
          </cell>
          <cell r="Z149">
            <v>0.01</v>
          </cell>
          <cell r="AA149">
            <v>23.287799999999997</v>
          </cell>
          <cell r="AB149" t="e">
            <v>#N/A</v>
          </cell>
          <cell r="AC149" t="e">
            <v>#N/A</v>
          </cell>
          <cell r="AD149" t="str">
            <v>0236-09</v>
          </cell>
          <cell r="AE14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150">
          <cell r="A150" t="str">
            <v>237-09</v>
          </cell>
          <cell r="B150">
            <v>4040</v>
          </cell>
          <cell r="C150" t="str">
            <v>DE.1.0.7.0</v>
          </cell>
          <cell r="D150" t="str">
            <v>204:469</v>
          </cell>
          <cell r="E150">
            <v>42591.955462962964</v>
          </cell>
          <cell r="F150">
            <v>42591.956365740742</v>
          </cell>
          <cell r="G150">
            <v>1</v>
          </cell>
          <cell r="H150" t="str">
            <v>204:233322</v>
          </cell>
          <cell r="I150">
            <v>42591.984224537038</v>
          </cell>
          <cell r="J150">
            <v>0</v>
          </cell>
          <cell r="K150" t="str">
            <v>4039/4040</v>
          </cell>
          <cell r="L150" t="str">
            <v>ISHMAEL</v>
          </cell>
          <cell r="M150">
            <v>2.7858796296641231E-2</v>
          </cell>
          <cell r="N150">
            <v>40.116666667163372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https://search-rtdc-monitor-bjffxe2xuh6vdkpspy63sjmuny.us-east-1.es.amazonaws.com/_plugin/kibana/#/discover/Steve-Slow-Train-Analysis-(2080s-and-2083s)?_g=(refreshInterval:(display:Off,section:0,value:0),time:(from:'2016-08-09 21:55:52-0600',mode:absolute,to:'2016-08-10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150" t="str">
            <v>N</v>
          </cell>
          <cell r="X150">
            <v>1</v>
          </cell>
          <cell r="Y150">
            <v>4.6899999999999997E-2</v>
          </cell>
          <cell r="Z150">
            <v>23.3322</v>
          </cell>
          <cell r="AA150">
            <v>23.285299999999999</v>
          </cell>
          <cell r="AB150" t="e">
            <v>#N/A</v>
          </cell>
          <cell r="AC150" t="e">
            <v>#N/A</v>
          </cell>
          <cell r="AD150" t="str">
            <v>0237-09</v>
          </cell>
          <cell r="AE150" t="str">
    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    </cell>
        </row>
        <row r="151">
          <cell r="A151" t="str">
            <v>238-09</v>
          </cell>
          <cell r="B151">
            <v>4039</v>
          </cell>
          <cell r="C151" t="str">
            <v>DE.1.0.7.0</v>
          </cell>
          <cell r="D151" t="str">
            <v>204:154001</v>
          </cell>
          <cell r="E151">
            <v>42592.006886574076</v>
          </cell>
          <cell r="F151">
            <v>42592.007638888892</v>
          </cell>
          <cell r="G151">
            <v>1</v>
          </cell>
          <cell r="H151" t="str">
            <v>204:154</v>
          </cell>
          <cell r="I151">
            <v>42592.028773148151</v>
          </cell>
          <cell r="J151">
            <v>0</v>
          </cell>
          <cell r="K151" t="str">
            <v>4039/4040</v>
          </cell>
          <cell r="L151" t="str">
            <v>ISHMAEL</v>
          </cell>
          <cell r="M151">
            <v>2.1134259259270038E-2</v>
          </cell>
          <cell r="P151">
            <v>38.31666667596437</v>
          </cell>
          <cell r="R151" t="str">
            <v>Poor GPS signal at DIA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https://search-rtdc-monitor-bjffxe2xuh6vdkpspy63sjmuny.us-east-1.es.amazonaws.com/_plugin/kibana/#/discover/Steve-Slow-Train-Analysis-(2080s-and-2083s)?_g=(refreshInterval:(display:Off,section:0,value:0),time:(from:'2016-08-09 23:09:55-0600',mode:absolute,to:'2016-08-10 01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1" t="str">
            <v>Y</v>
          </cell>
          <cell r="X151">
            <v>1</v>
          </cell>
          <cell r="Y151">
            <v>15.4001</v>
          </cell>
          <cell r="Z151">
            <v>1.54E-2</v>
          </cell>
          <cell r="AA151">
            <v>15.3847</v>
          </cell>
          <cell r="AB151" t="e">
            <v>#N/A</v>
          </cell>
          <cell r="AC151" t="e">
            <v>#N/A</v>
          </cell>
          <cell r="AD151" t="str">
            <v>0238-09</v>
          </cell>
          <cell r="AE151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152">
          <cell r="A152" t="str">
            <v>238-09</v>
          </cell>
          <cell r="B152">
            <v>4039</v>
          </cell>
          <cell r="C152" t="str">
            <v>DE.1.0.7.0</v>
          </cell>
          <cell r="D152" t="str">
            <v>204:232961</v>
          </cell>
          <cell r="E152">
            <v>42591.991064814814</v>
          </cell>
          <cell r="F152">
            <v>42591.9921412037</v>
          </cell>
          <cell r="G152">
            <v>1</v>
          </cell>
          <cell r="H152" t="str">
            <v>204:232687</v>
          </cell>
          <cell r="I152">
            <v>42591.997615740744</v>
          </cell>
          <cell r="J152">
            <v>0</v>
          </cell>
          <cell r="K152" t="str">
            <v>4039/4040</v>
          </cell>
          <cell r="L152" t="str">
            <v>ISHMAEL</v>
          </cell>
          <cell r="M152">
            <v>5.4745370434829965E-3</v>
          </cell>
          <cell r="T152" t="str">
            <v>Southbound</v>
          </cell>
          <cell r="U152">
            <v>0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https://search-rtdc-monitor-bjffxe2xuh6vdkpspy63sjmuny.us-east-1.es.amazonaws.com/_plugin/kibana/#/discover/Steve-Slow-Train-Analysis-(2080s-and-2083s)?_g=(refreshInterval:(display:Off,section:0,value:0),time:(from:'2016-08-09 22:47:08-0600',mode:absolute,to:'2016-08-10 00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152" t="str">
            <v>Y</v>
          </cell>
          <cell r="X152">
            <v>0</v>
          </cell>
          <cell r="Y152">
            <v>23.296099999999999</v>
          </cell>
          <cell r="Z152">
            <v>23.268699999999999</v>
          </cell>
          <cell r="AA152">
            <v>2.7400000000000091E-2</v>
          </cell>
          <cell r="AB152" t="e">
            <v>#N/A</v>
          </cell>
          <cell r="AC152" t="e">
            <v>#N/A</v>
          </cell>
          <cell r="AD152" t="str">
            <v>0238-09</v>
          </cell>
          <cell r="AE152" t="str">
            <v>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 &amp; 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</v>
          </cell>
        </row>
        <row r="153">
          <cell r="A153" t="str">
            <v>239-09</v>
          </cell>
          <cell r="B153">
            <v>4011</v>
          </cell>
          <cell r="C153" t="str">
            <v>DE.1.0.7.0</v>
          </cell>
          <cell r="D153" t="str">
            <v>204:460</v>
          </cell>
          <cell r="E153">
            <v>42591.977013888885</v>
          </cell>
          <cell r="F153">
            <v>42591.979270833333</v>
          </cell>
          <cell r="G153">
            <v>3</v>
          </cell>
          <cell r="H153" t="str">
            <v>204:233291</v>
          </cell>
          <cell r="I153">
            <v>42592.007453703707</v>
          </cell>
          <cell r="J153">
            <v>1</v>
          </cell>
          <cell r="K153" t="str">
            <v>4011/4012</v>
          </cell>
          <cell r="L153" t="str">
            <v>COOLAHAN</v>
          </cell>
          <cell r="M153">
            <v>2.8182870373711921E-2</v>
          </cell>
          <cell r="N153">
            <v>40.583333338145167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https://search-rtdc-monitor-bjffxe2xuh6vdkpspy63sjmuny.us-east-1.es.amazonaws.com/_plugin/kibana/#/discover/Steve-Slow-Train-Analysis-(2080s-and-2083s)?_g=(refreshInterval:(display:Off,section:0,value:0),time:(from:'2016-08-09 22:26:54-0600',mode:absolute,to:'2016-08-10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3" t="str">
            <v>N</v>
          </cell>
          <cell r="X153">
            <v>1</v>
          </cell>
          <cell r="Y153">
            <v>4.5999999999999999E-2</v>
          </cell>
          <cell r="Z153">
            <v>23.3291</v>
          </cell>
          <cell r="AA153">
            <v>23.283100000000001</v>
          </cell>
          <cell r="AB153">
            <v>58783</v>
          </cell>
          <cell r="AC153" t="str">
            <v>GRADE CROSSING</v>
          </cell>
          <cell r="AD153" t="str">
            <v>0239-09</v>
          </cell>
          <cell r="AE153" t="str">
    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    </cell>
        </row>
        <row r="154">
          <cell r="A154" t="str">
            <v>240-09</v>
          </cell>
          <cell r="B154">
            <v>4012</v>
          </cell>
          <cell r="C154" t="str">
            <v>DE.1.0.7.0</v>
          </cell>
          <cell r="D154" t="str">
            <v>204:232952</v>
          </cell>
          <cell r="E154">
            <v>42592.014062499999</v>
          </cell>
          <cell r="F154">
            <v>42592.015289351853</v>
          </cell>
          <cell r="G154">
            <v>1</v>
          </cell>
          <cell r="H154" t="str">
            <v>204:139</v>
          </cell>
          <cell r="I154">
            <v>42592.046053240738</v>
          </cell>
          <cell r="J154">
            <v>0</v>
          </cell>
          <cell r="K154" t="str">
            <v>4011/4012</v>
          </cell>
          <cell r="L154" t="str">
            <v>COOLAHAN</v>
          </cell>
          <cell r="M154">
            <v>3.0763888884393964E-2</v>
          </cell>
          <cell r="N154">
            <v>44.299999993527308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https://search-rtdc-monitor-bjffxe2xuh6vdkpspy63sjmuny.us-east-1.es.amazonaws.com/_plugin/kibana/#/discover/Steve-Slow-Train-Analysis-(2080s-and-2083s)?_g=(refreshInterval:(display:Off,section:0,value:0),time:(from:'2016-08-09 23:20:15-0600',mode:absolute,to:'2016-08-10 02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4" t="str">
            <v>N</v>
          </cell>
          <cell r="X154">
            <v>1</v>
          </cell>
          <cell r="Y154">
            <v>23.295200000000001</v>
          </cell>
          <cell r="Z154">
            <v>1.3899999999999999E-2</v>
          </cell>
          <cell r="AA154">
            <v>23.281300000000002</v>
          </cell>
          <cell r="AB154" t="e">
            <v>#N/A</v>
          </cell>
          <cell r="AC154" t="e">
            <v>#N/A</v>
          </cell>
          <cell r="AD154" t="str">
            <v>0240-09</v>
          </cell>
          <cell r="AE154" t="str">
            <v>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 &amp; 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</v>
          </cell>
        </row>
        <row r="155">
          <cell r="A155" t="str">
            <v>241-09</v>
          </cell>
          <cell r="B155">
            <v>4025</v>
          </cell>
          <cell r="C155" t="str">
            <v>DE.1.0.7.0</v>
          </cell>
          <cell r="D155" t="str">
            <v>204:451</v>
          </cell>
          <cell r="E155">
            <v>42591.997233796297</v>
          </cell>
          <cell r="F155">
            <v>42591.998113425929</v>
          </cell>
          <cell r="G155">
            <v>1</v>
          </cell>
          <cell r="H155" t="str">
            <v>204:233311</v>
          </cell>
          <cell r="I155">
            <v>42592.025891203702</v>
          </cell>
          <cell r="J155">
            <v>0</v>
          </cell>
          <cell r="K155" t="str">
            <v>4025/4026</v>
          </cell>
          <cell r="L155" t="str">
            <v>STORY</v>
          </cell>
          <cell r="M155">
            <v>2.7777777773735579E-2</v>
          </cell>
          <cell r="N155">
            <v>39.999999994179234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https://search-rtdc-monitor-bjffxe2xuh6vdkpspy63sjmuny.us-east-1.es.amazonaws.com/_plugin/kibana/#/discover/Steve-Slow-Train-Analysis-(2080s-and-2083s)?_g=(refreshInterval:(display:Off,section:0,value:0),time:(from:'2016-08-09 22:56:01-0600',mode:absolute,to:'2016-08-10 01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55" t="str">
            <v>N</v>
          </cell>
          <cell r="X155">
            <v>1</v>
          </cell>
          <cell r="Y155">
            <v>4.5100000000000001E-2</v>
          </cell>
          <cell r="Z155">
            <v>23.331099999999999</v>
          </cell>
          <cell r="AA155">
            <v>23.285999999999998</v>
          </cell>
          <cell r="AB155" t="e">
            <v>#N/A</v>
          </cell>
          <cell r="AC155" t="e">
            <v>#N/A</v>
          </cell>
          <cell r="AD155" t="str">
            <v>0241-09</v>
          </cell>
          <cell r="AE155" t="str">
    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    </cell>
        </row>
        <row r="156">
          <cell r="A156" t="str">
            <v>242-09</v>
          </cell>
          <cell r="B156">
            <v>4026</v>
          </cell>
          <cell r="C156" t="str">
            <v>DE.1.0.7.0</v>
          </cell>
          <cell r="D156" t="str">
            <v>204:232984</v>
          </cell>
          <cell r="E156">
            <v>42592.027557870373</v>
          </cell>
          <cell r="F156">
            <v>42592.028310185182</v>
          </cell>
          <cell r="G156">
            <v>1</v>
          </cell>
          <cell r="H156" t="str">
            <v>204:10082</v>
          </cell>
          <cell r="I156">
            <v>42592.063437500001</v>
          </cell>
          <cell r="J156">
            <v>1</v>
          </cell>
          <cell r="K156" t="str">
            <v>4025/4026</v>
          </cell>
          <cell r="L156" t="str">
            <v>STORY</v>
          </cell>
          <cell r="M156">
            <v>3.5127314818964805E-2</v>
          </cell>
          <cell r="P156">
            <v>50.58333333930932</v>
          </cell>
          <cell r="R156" t="str">
            <v>Wi-MAX outage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https://search-rtdc-monitor-bjffxe2xuh6vdkpspy63sjmuny.us-east-1.es.amazonaws.com/_plugin/kibana/#/discover/Steve-Slow-Train-Analysis-(2080s-and-2083s)?_g=(refreshInterval:(display:Off,section:0,value:0),time:(from:'2016-08-09 23:39:41-0600',mode:absolute,to:'2016-08-10 02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56" t="str">
            <v>Y</v>
          </cell>
          <cell r="X156">
            <v>1</v>
          </cell>
          <cell r="Y156">
            <v>23.298400000000001</v>
          </cell>
          <cell r="Z156">
            <v>1.0082</v>
          </cell>
          <cell r="AA156">
            <v>22.290200000000002</v>
          </cell>
          <cell r="AB156" t="e">
            <v>#N/A</v>
          </cell>
          <cell r="AC156" t="e">
            <v>#N/A</v>
          </cell>
          <cell r="AD156" t="str">
            <v>0242-09</v>
          </cell>
          <cell r="AE156" t="str">
            <v>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 &amp; 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</v>
          </cell>
        </row>
        <row r="157">
          <cell r="A157" t="str">
            <v>243-09</v>
          </cell>
          <cell r="B157">
            <v>4031</v>
          </cell>
          <cell r="C157" t="str">
            <v>DE.1.0.7.0</v>
          </cell>
          <cell r="D157" t="str">
            <v>204:489</v>
          </cell>
          <cell r="E157">
            <v>42592.015682870369</v>
          </cell>
          <cell r="F157">
            <v>42592.01666666667</v>
          </cell>
          <cell r="G157">
            <v>1</v>
          </cell>
          <cell r="H157" t="str">
            <v>204:233293</v>
          </cell>
          <cell r="I157">
            <v>42592.046435185184</v>
          </cell>
          <cell r="J157">
            <v>0</v>
          </cell>
          <cell r="K157" t="str">
            <v>4031/4032</v>
          </cell>
          <cell r="L157" t="str">
            <v>CHANDLER</v>
          </cell>
          <cell r="M157">
            <v>2.9768518514174502E-2</v>
          </cell>
          <cell r="N157">
            <v>42.866666660411283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https://search-rtdc-monitor-bjffxe2xuh6vdkpspy63sjmuny.us-east-1.es.amazonaws.com/_plugin/kibana/#/discover/Steve-Slow-Train-Analysis-(2080s-and-2083s)?_g=(refreshInterval:(display:Off,section:0,value:0),time:(from:'2016-08-09 23:22:35-0600',mode:absolute,to:'2016-08-10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157" t="str">
            <v>N</v>
          </cell>
          <cell r="X157">
            <v>1</v>
          </cell>
          <cell r="Y157">
            <v>4.8899999999999999E-2</v>
          </cell>
          <cell r="Z157">
            <v>23.3293</v>
          </cell>
          <cell r="AA157">
            <v>23.2804</v>
          </cell>
          <cell r="AB157" t="e">
            <v>#N/A</v>
          </cell>
          <cell r="AC157" t="e">
            <v>#N/A</v>
          </cell>
          <cell r="AD157" t="str">
            <v>0243-09</v>
          </cell>
          <cell r="AE157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158">
          <cell r="A158" t="str">
            <v>244-09</v>
          </cell>
          <cell r="B158">
            <v>4032</v>
          </cell>
          <cell r="C158" t="str">
            <v>DE.1.0.7.0</v>
          </cell>
          <cell r="D158" t="str">
            <v>204:232980</v>
          </cell>
          <cell r="E158">
            <v>42592.057673611111</v>
          </cell>
          <cell r="F158">
            <v>42592.058912037035</v>
          </cell>
          <cell r="G158">
            <v>1</v>
          </cell>
          <cell r="H158" t="str">
            <v>204:169</v>
          </cell>
          <cell r="I158">
            <v>42592.087361111109</v>
          </cell>
          <cell r="J158">
            <v>0</v>
          </cell>
          <cell r="K158" t="str">
            <v>4031/4032</v>
          </cell>
          <cell r="L158" t="str">
            <v>CHANDLER</v>
          </cell>
          <cell r="M158">
            <v>2.8449074074160308E-2</v>
          </cell>
          <cell r="N158">
            <v>40.966666666790843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https://search-rtdc-monitor-bjffxe2xuh6vdkpspy63sjmuny.us-east-1.es.amazonaws.com/_plugin/kibana/#/discover/Steve-Slow-Train-Analysis-(2080s-and-2083s)?_g=(refreshInterval:(display:Off,section:0,value:0),time:(from:'2016-08-10 00:23:03-0600',mode:absolute,to:'2016-08-10 03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158" t="str">
            <v>N</v>
          </cell>
          <cell r="X158">
            <v>1</v>
          </cell>
          <cell r="Y158">
            <v>23.297999999999998</v>
          </cell>
          <cell r="Z158">
            <v>1.6899999999999998E-2</v>
          </cell>
          <cell r="AA158">
            <v>23.281099999999999</v>
          </cell>
          <cell r="AB158" t="e">
            <v>#N/A</v>
          </cell>
          <cell r="AC158" t="e">
            <v>#N/A</v>
          </cell>
          <cell r="AD158" t="str">
            <v>0244-09</v>
          </cell>
          <cell r="AE158" t="str">
            <v>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 &amp; 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</v>
          </cell>
        </row>
        <row r="159">
          <cell r="A159" t="str">
            <v>800-09</v>
          </cell>
          <cell r="B159">
            <v>4013</v>
          </cell>
          <cell r="C159" t="str">
            <v>DE.1.0.7.0</v>
          </cell>
          <cell r="D159" t="str">
            <v>300:58695</v>
          </cell>
          <cell r="E159">
            <v>42591.205474537041</v>
          </cell>
          <cell r="F159">
            <v>42591.207418981481</v>
          </cell>
          <cell r="G159">
            <v>2</v>
          </cell>
          <cell r="H159" t="str">
            <v>204:680</v>
          </cell>
          <cell r="I159">
            <v>42591.225995370369</v>
          </cell>
          <cell r="J159">
            <v>0</v>
          </cell>
          <cell r="K159" t="str">
            <v>4013/4014</v>
          </cell>
          <cell r="L159" t="str">
            <v>SUR</v>
          </cell>
          <cell r="M159">
            <v>1.8576388887595385E-2</v>
          </cell>
          <cell r="N159">
            <v>26.749999998137355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https://search-rtdc-monitor-bjffxe2xuh6vdkpspy63sjmuny.us-east-1.es.amazonaws.com/_plugin/kibana/#/discover/Steve-Slow-Train-Analysis-(2080s-and-2083s)?_g=(refreshInterval:(display:Off,section:0,value:0),time:(from:'2016-08-09 03:55:53-0600',mode:absolute,to:'2016-08-09 06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9" t="str">
            <v>N</v>
          </cell>
          <cell r="X159">
            <v>556</v>
          </cell>
          <cell r="Y159">
            <v>5.8695000000000004</v>
          </cell>
          <cell r="Z159">
            <v>6.8000000000000005E-2</v>
          </cell>
          <cell r="AA159">
            <v>5.8015000000000008</v>
          </cell>
          <cell r="AB159" t="e">
            <v>#N/A</v>
          </cell>
          <cell r="AC159" t="e">
            <v>#N/A</v>
          </cell>
          <cell r="AD159" t="str">
            <v>0800-09</v>
          </cell>
          <cell r="AE159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0">
          <cell r="A160" t="str">
            <v>801-09</v>
          </cell>
          <cell r="B160">
            <v>4014</v>
          </cell>
          <cell r="C160" t="str">
            <v>DE.1.0.7.0</v>
          </cell>
          <cell r="D160" t="str">
            <v>204:971</v>
          </cell>
          <cell r="E160">
            <v>42591.228067129632</v>
          </cell>
          <cell r="F160">
            <v>42591.240497685183</v>
          </cell>
          <cell r="G160">
            <v>17</v>
          </cell>
          <cell r="H160" t="str">
            <v>300:58943</v>
          </cell>
          <cell r="I160">
            <v>42591.255428240744</v>
          </cell>
          <cell r="J160">
            <v>0</v>
          </cell>
          <cell r="K160" t="str">
            <v>4013/4014</v>
          </cell>
          <cell r="L160" t="str">
            <v>STARKS</v>
          </cell>
          <cell r="M160">
            <v>1.4930555560567882E-2</v>
          </cell>
          <cell r="N160">
            <v>21.50000000721775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https://search-rtdc-monitor-bjffxe2xuh6vdkpspy63sjmuny.us-east-1.es.amazonaws.com/_plugin/kibana/#/discover/Steve-Slow-Train-Analysis-(2080s-and-2083s)?_g=(refreshInterval:(display:Off,section:0,value:0),time:(from:'2016-08-09 04:28:25-0600',mode:absolute,to:'2016-08-09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0" t="str">
            <v>N</v>
          </cell>
          <cell r="X160">
            <v>1</v>
          </cell>
          <cell r="Y160">
            <v>9.7100000000000006E-2</v>
          </cell>
          <cell r="Z160">
            <v>5.8943000000000003</v>
          </cell>
          <cell r="AA160">
            <v>5.7972000000000001</v>
          </cell>
          <cell r="AB160" t="e">
            <v>#N/A</v>
          </cell>
          <cell r="AC160" t="e">
            <v>#N/A</v>
          </cell>
          <cell r="AD160" t="str">
            <v>0801-09</v>
          </cell>
          <cell r="AE160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1">
          <cell r="A161" t="str">
            <v>802-09</v>
          </cell>
          <cell r="B161">
            <v>4013</v>
          </cell>
          <cell r="C161" t="str">
            <v>DE.1.0.7.0</v>
          </cell>
          <cell r="D161" t="str">
            <v>300:58621</v>
          </cell>
          <cell r="E161">
            <v>42591.257719907408</v>
          </cell>
          <cell r="F161">
            <v>42591.258611111109</v>
          </cell>
          <cell r="G161">
            <v>1</v>
          </cell>
          <cell r="H161" t="str">
            <v>204:664</v>
          </cell>
          <cell r="I161">
            <v>42591.268530092595</v>
          </cell>
          <cell r="J161">
            <v>1</v>
          </cell>
          <cell r="K161" t="str">
            <v>4013/4014</v>
          </cell>
          <cell r="L161" t="str">
            <v>STARKS</v>
          </cell>
          <cell r="M161">
            <v>9.9189814864075743E-3</v>
          </cell>
          <cell r="N161">
            <v>14.283333340426907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https://search-rtdc-monitor-bjffxe2xuh6vdkpspy63sjmuny.us-east-1.es.amazonaws.com/_plugin/kibana/#/discover/Steve-Slow-Train-Analysis-(2080s-and-2083s)?_g=(refreshInterval:(display:Off,section:0,value:0),time:(from:'2016-08-09 05:11:07-0600',mode:absolute,to:'2016-08-09 07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1" t="str">
            <v>N</v>
          </cell>
          <cell r="X161">
            <v>1</v>
          </cell>
          <cell r="Y161">
            <v>5.8620999999999999</v>
          </cell>
          <cell r="Z161">
            <v>6.6400000000000001E-2</v>
          </cell>
          <cell r="AA161">
            <v>5.7957000000000001</v>
          </cell>
          <cell r="AB161" t="e">
            <v>#N/A</v>
          </cell>
          <cell r="AC161" t="e">
            <v>#N/A</v>
          </cell>
          <cell r="AD161" t="str">
            <v>0802-09</v>
          </cell>
          <cell r="AE161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2">
          <cell r="A162" t="str">
            <v>803-09</v>
          </cell>
          <cell r="B162">
            <v>4007</v>
          </cell>
          <cell r="C162" t="str">
            <v>DE.1.0.7.0</v>
          </cell>
          <cell r="D162" t="str">
            <v>204:428</v>
          </cell>
          <cell r="E162">
            <v>42591.261354166665</v>
          </cell>
          <cell r="F162">
            <v>42591.262303240743</v>
          </cell>
          <cell r="G162">
            <v>1</v>
          </cell>
          <cell r="H162" t="str">
            <v>300:58912</v>
          </cell>
          <cell r="I162">
            <v>42591.274421296293</v>
          </cell>
          <cell r="J162">
            <v>0</v>
          </cell>
          <cell r="K162" t="str">
            <v>4007/4008</v>
          </cell>
          <cell r="L162" t="str">
            <v>LEVIN</v>
          </cell>
          <cell r="M162">
            <v>1.211805555067258E-2</v>
          </cell>
          <cell r="N162">
            <v>17.449999992968515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https://search-rtdc-monitor-bjffxe2xuh6vdkpspy63sjmuny.us-east-1.es.amazonaws.com/_plugin/kibana/#/discover/Steve-Slow-Train-Analysis-(2080s-and-2083s)?_g=(refreshInterval:(display:Off,section:0,value:0),time:(from:'2016-08-09 05:16:21-0600',mode:absolute,to:'2016-08-09 07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2" t="str">
            <v>N</v>
          </cell>
          <cell r="X162">
            <v>1</v>
          </cell>
          <cell r="Y162">
            <v>4.2799999999999998E-2</v>
          </cell>
          <cell r="Z162">
            <v>5.8912000000000004</v>
          </cell>
          <cell r="AA162">
            <v>5.8484000000000007</v>
          </cell>
          <cell r="AB162" t="e">
            <v>#N/A</v>
          </cell>
          <cell r="AC162" t="e">
            <v>#N/A</v>
          </cell>
          <cell r="AD162" t="str">
            <v>0803-09</v>
          </cell>
          <cell r="AE16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63">
          <cell r="A163" t="str">
            <v>804-09</v>
          </cell>
          <cell r="B163">
            <v>4008</v>
          </cell>
          <cell r="C163" t="str">
            <v>DE.1.0.7.0</v>
          </cell>
          <cell r="D163" t="str">
            <v>300:58600</v>
          </cell>
          <cell r="E163">
            <v>42591.275543981479</v>
          </cell>
          <cell r="F163">
            <v>42591.276423611111</v>
          </cell>
          <cell r="G163">
            <v>1</v>
          </cell>
          <cell r="H163" t="str">
            <v>204:757</v>
          </cell>
          <cell r="I163">
            <v>42591.288159722222</v>
          </cell>
          <cell r="J163">
            <v>0</v>
          </cell>
          <cell r="K163" t="str">
            <v>4007/4008</v>
          </cell>
          <cell r="L163" t="str">
            <v>LEVIN</v>
          </cell>
          <cell r="M163">
            <v>1.17361111115315E-2</v>
          </cell>
          <cell r="N163">
            <v>16.90000000060536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https://search-rtdc-monitor-bjffxe2xuh6vdkpspy63sjmuny.us-east-1.es.amazonaws.com/_plugin/kibana/#/discover/Steve-Slow-Train-Analysis-(2080s-and-2083s)?_g=(refreshInterval:(display:Off,section:0,value:0),time:(from:'2016-08-09 05:36:47-0600',mode:absolute,to:'2016-08-09 07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3" t="str">
            <v>N</v>
          </cell>
          <cell r="X163">
            <v>1</v>
          </cell>
          <cell r="Y163">
            <v>5.86</v>
          </cell>
          <cell r="Z163">
            <v>7.5700000000000003E-2</v>
          </cell>
          <cell r="AA163">
            <v>5.7843</v>
          </cell>
          <cell r="AB163" t="e">
            <v>#N/A</v>
          </cell>
          <cell r="AC163" t="e">
            <v>#N/A</v>
          </cell>
          <cell r="AD163" t="str">
            <v>0804-09</v>
          </cell>
          <cell r="AE16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64">
          <cell r="A164" t="str">
            <v>805-09</v>
          </cell>
          <cell r="B164">
            <v>4014</v>
          </cell>
          <cell r="C164" t="str">
            <v>DE.1.0.7.0</v>
          </cell>
          <cell r="D164" t="str">
            <v>204:958</v>
          </cell>
          <cell r="E164">
            <v>42591.284456018519</v>
          </cell>
          <cell r="F164">
            <v>42591.285300925927</v>
          </cell>
          <cell r="G164">
            <v>1</v>
          </cell>
          <cell r="H164" t="str">
            <v>300:58933</v>
          </cell>
          <cell r="I164">
            <v>42591.295439814814</v>
          </cell>
          <cell r="J164">
            <v>0</v>
          </cell>
          <cell r="K164" t="str">
            <v>4013/4014</v>
          </cell>
          <cell r="L164" t="str">
            <v>STARKS</v>
          </cell>
          <cell r="M164">
            <v>1.0138888887013309E-2</v>
          </cell>
          <cell r="N164">
            <v>14.599999997299165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https://search-rtdc-monitor-bjffxe2xuh6vdkpspy63sjmuny.us-east-1.es.amazonaws.com/_plugin/kibana/#/discover/Steve-Slow-Train-Analysis-(2080s-and-2083s)?_g=(refreshInterval:(display:Off,section:0,value:0),time:(from:'2016-08-09 05:49:37-0600',mode:absolute,to:'2016-08-09 08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4" t="str">
            <v>N</v>
          </cell>
          <cell r="X164">
            <v>1</v>
          </cell>
          <cell r="Y164">
            <v>9.5799999999999996E-2</v>
          </cell>
          <cell r="Z164">
            <v>5.8933</v>
          </cell>
          <cell r="AA164">
            <v>5.7975000000000003</v>
          </cell>
          <cell r="AB164" t="e">
            <v>#N/A</v>
          </cell>
          <cell r="AC164" t="e">
            <v>#N/A</v>
          </cell>
          <cell r="AD164" t="str">
            <v>0805-09</v>
          </cell>
          <cell r="AE164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5">
          <cell r="A165" t="str">
            <v>806-09</v>
          </cell>
          <cell r="B165">
            <v>4013</v>
          </cell>
          <cell r="C165" t="str">
            <v>DE.1.0.7.0</v>
          </cell>
          <cell r="D165" t="str">
            <v>300:58608</v>
          </cell>
          <cell r="E165">
            <v>42591.296886574077</v>
          </cell>
          <cell r="F165">
            <v>42591.29787037037</v>
          </cell>
          <cell r="G165">
            <v>1</v>
          </cell>
          <cell r="H165" t="str">
            <v>204:682</v>
          </cell>
          <cell r="I165">
            <v>42591.309733796297</v>
          </cell>
          <cell r="J165">
            <v>0</v>
          </cell>
          <cell r="K165" t="str">
            <v>4013/4014</v>
          </cell>
          <cell r="L165" t="str">
            <v>STARKS</v>
          </cell>
          <cell r="M165">
            <v>1.1863425927003846E-2</v>
          </cell>
          <cell r="N165">
            <v>17.083333334885538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https://search-rtdc-monitor-bjffxe2xuh6vdkpspy63sjmuny.us-east-1.es.amazonaws.com/_plugin/kibana/#/discover/Steve-Slow-Train-Analysis-(2080s-and-2083s)?_g=(refreshInterval:(display:Off,section:0,value:0),time:(from:'2016-08-09 06:07:31-0600',mode:absolute,to:'2016-08-09 08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5" t="str">
            <v>N</v>
          </cell>
          <cell r="X165">
            <v>1</v>
          </cell>
          <cell r="Y165">
            <v>5.8608000000000002</v>
          </cell>
          <cell r="Z165">
            <v>6.8199999999999997E-2</v>
          </cell>
          <cell r="AA165">
            <v>5.7926000000000002</v>
          </cell>
          <cell r="AB165" t="e">
            <v>#N/A</v>
          </cell>
          <cell r="AC165" t="e">
            <v>#N/A</v>
          </cell>
          <cell r="AD165" t="str">
            <v>0806-09</v>
          </cell>
          <cell r="AE165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66">
          <cell r="A166" t="str">
            <v>807-09</v>
          </cell>
          <cell r="B166">
            <v>4007</v>
          </cell>
          <cell r="C166" t="str">
            <v>DE.1.0.7.0</v>
          </cell>
          <cell r="D166" t="str">
            <v>204:1049</v>
          </cell>
          <cell r="E166">
            <v>42591.299421296295</v>
          </cell>
          <cell r="F166">
            <v>42591.300104166665</v>
          </cell>
          <cell r="G166">
            <v>0</v>
          </cell>
          <cell r="H166" t="str">
            <v>300:58922</v>
          </cell>
          <cell r="I166">
            <v>42591.315752314818</v>
          </cell>
          <cell r="J166">
            <v>0</v>
          </cell>
          <cell r="K166" t="str">
            <v>4007/4008</v>
          </cell>
          <cell r="L166" t="str">
            <v>LEVIN</v>
          </cell>
          <cell r="M166">
            <v>1.5648148153559305E-2</v>
          </cell>
          <cell r="N166">
            <v>22.533333341125399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https://search-rtdc-monitor-bjffxe2xuh6vdkpspy63sjmuny.us-east-1.es.amazonaws.com/_plugin/kibana/#/discover/Steve-Slow-Train-Analysis-(2080s-and-2083s)?_g=(refreshInterval:(display:Off,section:0,value:0),time:(from:'2016-08-09 06:11:10-0600',mode:absolute,to:'2016-08-09 08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66" t="str">
            <v>N</v>
          </cell>
          <cell r="X166">
            <v>1</v>
          </cell>
          <cell r="Y166">
            <v>0.10489999999999999</v>
          </cell>
          <cell r="Z166">
            <v>5.8921999999999999</v>
          </cell>
          <cell r="AA166">
            <v>5.7873000000000001</v>
          </cell>
          <cell r="AB166" t="e">
            <v>#N/A</v>
          </cell>
          <cell r="AC166" t="e">
            <v>#N/A</v>
          </cell>
          <cell r="AD166" t="str">
            <v>0807-09</v>
          </cell>
          <cell r="AE16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67">
          <cell r="A167" t="str">
            <v>808-09</v>
          </cell>
          <cell r="B167">
            <v>4008</v>
          </cell>
          <cell r="C167" t="str">
            <v>DE.1.0.7.0</v>
          </cell>
          <cell r="D167" t="str">
            <v>300:58600</v>
          </cell>
          <cell r="E167">
            <v>42591.317060185182</v>
          </cell>
          <cell r="F167">
            <v>42591.318101851852</v>
          </cell>
          <cell r="G167">
            <v>1</v>
          </cell>
          <cell r="H167" t="str">
            <v>204:778</v>
          </cell>
          <cell r="I167">
            <v>42591.330243055556</v>
          </cell>
          <cell r="J167">
            <v>0</v>
          </cell>
          <cell r="K167" t="str">
            <v>4007/4008</v>
          </cell>
          <cell r="L167" t="str">
            <v>LEVIN</v>
          </cell>
          <cell r="M167">
            <v>1.2141203704231884E-2</v>
          </cell>
          <cell r="N167">
            <v>17.483333334093913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https://search-rtdc-monitor-bjffxe2xuh6vdkpspy63sjmuny.us-east-1.es.amazonaws.com/_plugin/kibana/#/discover/Steve-Slow-Train-Analysis-(2080s-and-2083s)?_g=(refreshInterval:(display:Off,section:0,value:0),time:(from:'2016-08-09 06:36:34-0600',mode:absolute,to:'2016-08-09 08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67" t="str">
            <v>N</v>
          </cell>
          <cell r="X167">
            <v>1</v>
          </cell>
          <cell r="Y167">
            <v>5.86</v>
          </cell>
          <cell r="Z167">
            <v>7.7799999999999994E-2</v>
          </cell>
          <cell r="AA167">
            <v>5.7822000000000005</v>
          </cell>
          <cell r="AB167" t="e">
            <v>#N/A</v>
          </cell>
          <cell r="AC167" t="e">
            <v>#N/A</v>
          </cell>
          <cell r="AD167" t="str">
            <v>0808-09</v>
          </cell>
          <cell r="AE16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68">
          <cell r="A168" t="str">
            <v>809-09</v>
          </cell>
          <cell r="B168">
            <v>4014</v>
          </cell>
          <cell r="C168" t="str">
            <v>DE.1.0.7.0</v>
          </cell>
          <cell r="D168" t="str">
            <v>204:951</v>
          </cell>
          <cell r="E168">
            <v>42591.324861111112</v>
          </cell>
          <cell r="F168">
            <v>42591.325740740744</v>
          </cell>
          <cell r="G168">
            <v>1</v>
          </cell>
          <cell r="H168" t="str">
            <v>300:58929</v>
          </cell>
          <cell r="I168">
            <v>42591.337789351855</v>
          </cell>
          <cell r="J168">
            <v>1</v>
          </cell>
          <cell r="K168" t="str">
            <v>4013/4014</v>
          </cell>
          <cell r="L168" t="str">
            <v>STARKS</v>
          </cell>
          <cell r="M168">
            <v>1.2048611111822538E-2</v>
          </cell>
          <cell r="N168">
            <v>17.350000001024455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https://search-rtdc-monitor-bjffxe2xuh6vdkpspy63sjmuny.us-east-1.es.amazonaws.com/_plugin/kibana/#/discover/Steve-Slow-Train-Analysis-(2080s-and-2083s)?_g=(refreshInterval:(display:Off,section:0,value:0),time:(from:'2016-08-09 06:47:48-0600',mode:absolute,to:'2016-08-09 09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5.8929</v>
          </cell>
          <cell r="AA168">
            <v>5.7977999999999996</v>
          </cell>
          <cell r="AB168" t="e">
            <v>#N/A</v>
          </cell>
          <cell r="AC168" t="e">
            <v>#N/A</v>
          </cell>
          <cell r="AD168" t="str">
            <v>0809-09</v>
          </cell>
          <cell r="AE168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69">
          <cell r="A169" t="str">
            <v>810-09</v>
          </cell>
          <cell r="B169">
            <v>4013</v>
          </cell>
          <cell r="C169" t="str">
            <v>DE.1.0.7.0</v>
          </cell>
          <cell r="D169" t="str">
            <v>300:58611</v>
          </cell>
          <cell r="E169">
            <v>42591.338923611111</v>
          </cell>
          <cell r="F169">
            <v>42591.339814814812</v>
          </cell>
          <cell r="G169">
            <v>1</v>
          </cell>
          <cell r="H169" t="str">
            <v>204:750</v>
          </cell>
          <cell r="I169">
            <v>42591.351261574076</v>
          </cell>
          <cell r="J169">
            <v>0</v>
          </cell>
          <cell r="K169" t="str">
            <v>4013/4014</v>
          </cell>
          <cell r="L169" t="str">
            <v>STARKS</v>
          </cell>
          <cell r="M169">
            <v>1.1446759264799766E-2</v>
          </cell>
          <cell r="N169">
            <v>16.483333341311663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https://search-rtdc-monitor-bjffxe2xuh6vdkpspy63sjmuny.us-east-1.es.amazonaws.com/_plugin/kibana/#/discover/Steve-Slow-Train-Analysis-(2080s-and-2083s)?_g=(refreshInterval:(display:Off,section:0,value:0),time:(from:'2016-08-09 07:08:03-0600',mode:absolute,to:'2016-08-09 09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9" t="str">
            <v>N</v>
          </cell>
          <cell r="X169">
            <v>1</v>
          </cell>
          <cell r="Y169">
            <v>5.8611000000000004</v>
          </cell>
          <cell r="Z169">
            <v>7.4999999999999997E-2</v>
          </cell>
          <cell r="AA169">
            <v>5.7861000000000002</v>
          </cell>
          <cell r="AB169" t="e">
            <v>#N/A</v>
          </cell>
          <cell r="AC169" t="e">
            <v>#N/A</v>
          </cell>
          <cell r="AD169" t="str">
            <v>0810-09</v>
          </cell>
          <cell r="AE169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70">
          <cell r="A170" t="str">
            <v>811-09</v>
          </cell>
          <cell r="B170">
            <v>4007</v>
          </cell>
          <cell r="C170" t="str">
            <v>DE.1.0.7.0</v>
          </cell>
          <cell r="D170" t="str">
            <v>204:1055</v>
          </cell>
          <cell r="E170">
            <v>42591.343645833331</v>
          </cell>
          <cell r="F170">
            <v>42591.344699074078</v>
          </cell>
          <cell r="G170">
            <v>1</v>
          </cell>
          <cell r="H170" t="str">
            <v>300:58924</v>
          </cell>
          <cell r="I170">
            <v>42591.357245370367</v>
          </cell>
          <cell r="J170">
            <v>0</v>
          </cell>
          <cell r="K170" t="str">
            <v>4007/4008</v>
          </cell>
          <cell r="L170" t="str">
            <v>LEVIN</v>
          </cell>
          <cell r="M170">
            <v>1.2546296289656311E-2</v>
          </cell>
          <cell r="N170">
            <v>18.066666657105088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https://search-rtdc-monitor-bjffxe2xuh6vdkpspy63sjmuny.us-east-1.es.amazonaws.com/_plugin/kibana/#/discover/Steve-Slow-Train-Analysis-(2080s-and-2083s)?_g=(refreshInterval:(display:Off,section:0,value:0),time:(from:'2016-08-09 07:14:51-0600',mode:absolute,to:'2016-08-09 09:34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0" t="str">
            <v>N</v>
          </cell>
          <cell r="X170">
            <v>1</v>
          </cell>
          <cell r="Y170">
            <v>0.1055</v>
          </cell>
          <cell r="Z170">
            <v>5.8924000000000003</v>
          </cell>
          <cell r="AA170">
            <v>5.7869000000000002</v>
          </cell>
          <cell r="AB170" t="e">
            <v>#N/A</v>
          </cell>
          <cell r="AC170" t="e">
            <v>#N/A</v>
          </cell>
          <cell r="AD170" t="str">
            <v>0811-09</v>
          </cell>
          <cell r="AE17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1">
          <cell r="A171" t="str">
            <v>812-09</v>
          </cell>
          <cell r="B171">
            <v>4008</v>
          </cell>
          <cell r="C171" t="str">
            <v>DE.1.0.7.0</v>
          </cell>
          <cell r="D171" t="str">
            <v>300:58600</v>
          </cell>
          <cell r="E171">
            <v>42591.358344907407</v>
          </cell>
          <cell r="F171">
            <v>42591.359305555554</v>
          </cell>
          <cell r="G171">
            <v>1</v>
          </cell>
          <cell r="H171" t="str">
            <v>204:762</v>
          </cell>
          <cell r="I171">
            <v>42591.370937500003</v>
          </cell>
          <cell r="J171">
            <v>0</v>
          </cell>
          <cell r="K171" t="str">
            <v>4007/4008</v>
          </cell>
          <cell r="L171" t="str">
            <v>LEVIN</v>
          </cell>
          <cell r="M171">
            <v>1.1631944449618459E-2</v>
          </cell>
          <cell r="N171">
            <v>16.750000007450581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https://search-rtdc-monitor-bjffxe2xuh6vdkpspy63sjmuny.us-east-1.es.amazonaws.com/_plugin/kibana/#/discover/Steve-Slow-Train-Analysis-(2080s-and-2083s)?_g=(refreshInterval:(display:Off,section:0,value:0),time:(from:'2016-08-09 07:36:01-0600',mode:absolute,to:'2016-08-09 09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1" t="str">
            <v>N</v>
          </cell>
          <cell r="X171">
            <v>1</v>
          </cell>
          <cell r="Y171">
            <v>5.86</v>
          </cell>
          <cell r="Z171">
            <v>7.6200000000000004E-2</v>
          </cell>
          <cell r="AA171">
            <v>5.7838000000000003</v>
          </cell>
          <cell r="AB171" t="e">
            <v>#N/A</v>
          </cell>
          <cell r="AC171" t="e">
            <v>#N/A</v>
          </cell>
          <cell r="AD171" t="str">
            <v>0812-09</v>
          </cell>
          <cell r="AE17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2">
          <cell r="A172" t="str">
            <v>813-09</v>
          </cell>
          <cell r="B172">
            <v>4007</v>
          </cell>
          <cell r="C172" t="str">
            <v>DE.1.0.7.0</v>
          </cell>
          <cell r="D172" t="str">
            <v>204:1058</v>
          </cell>
          <cell r="E172">
            <v>42591.387349537035</v>
          </cell>
          <cell r="F172">
            <v>42591.388275462959</v>
          </cell>
          <cell r="G172">
            <v>1</v>
          </cell>
          <cell r="H172" t="str">
            <v>300:58914</v>
          </cell>
          <cell r="I172">
            <v>42591.399108796293</v>
          </cell>
          <cell r="J172">
            <v>0</v>
          </cell>
          <cell r="K172" t="str">
            <v>4007/4008</v>
          </cell>
          <cell r="L172" t="str">
            <v>LEVIN</v>
          </cell>
          <cell r="M172">
            <v>1.0833333333721384E-2</v>
          </cell>
          <cell r="N172">
            <v>15.600000000558794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https://search-rtdc-monitor-bjffxe2xuh6vdkpspy63sjmuny.us-east-1.es.amazonaws.com/_plugin/kibana/#/discover/Steve-Slow-Train-Analysis-(2080s-and-2083s)?_g=(refreshInterval:(display:Off,section:0,value:0),time:(from:'2016-08-09 08:17:47-0600',mode:absolute,to:'2016-08-09 10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2" t="str">
            <v>N</v>
          </cell>
          <cell r="X172">
            <v>1</v>
          </cell>
          <cell r="Y172">
            <v>0.10580000000000001</v>
          </cell>
          <cell r="Z172">
            <v>5.8914</v>
          </cell>
          <cell r="AA172">
            <v>5.7855999999999996</v>
          </cell>
          <cell r="AB172" t="e">
            <v>#N/A</v>
          </cell>
          <cell r="AC172" t="e">
            <v>#N/A</v>
          </cell>
          <cell r="AD172" t="str">
            <v>0813-09</v>
          </cell>
          <cell r="AE17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3">
          <cell r="A173" t="str">
            <v>814-09</v>
          </cell>
          <cell r="B173">
            <v>4008</v>
          </cell>
          <cell r="C173" t="str">
            <v>DE.1.0.7.0</v>
          </cell>
          <cell r="D173" t="str">
            <v>300:58596</v>
          </cell>
          <cell r="E173">
            <v>42591.400289351855</v>
          </cell>
          <cell r="F173">
            <v>42591.401192129626</v>
          </cell>
          <cell r="G173">
            <v>1</v>
          </cell>
          <cell r="H173" t="str">
            <v>204:762</v>
          </cell>
          <cell r="I173">
            <v>42591.41300925926</v>
          </cell>
          <cell r="J173">
            <v>1</v>
          </cell>
          <cell r="K173" t="str">
            <v>4007/4008</v>
          </cell>
          <cell r="L173" t="str">
            <v>LEVIN</v>
          </cell>
          <cell r="M173">
            <v>1.1817129634437151E-2</v>
          </cell>
          <cell r="N173">
            <v>17.016666673589498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https://search-rtdc-monitor-bjffxe2xuh6vdkpspy63sjmuny.us-east-1.es.amazonaws.com/_plugin/kibana/#/discover/Steve-Slow-Train-Analysis-(2080s-and-2083s)?_g=(refreshInterval:(display:Off,section:0,value:0),time:(from:'2016-08-09 08:36:25-0600',mode:absolute,to:'2016-08-09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3" t="str">
            <v>N</v>
          </cell>
          <cell r="X173">
            <v>1</v>
          </cell>
          <cell r="Y173">
            <v>5.8596000000000004</v>
          </cell>
          <cell r="Z173">
            <v>7.6200000000000004E-2</v>
          </cell>
          <cell r="AA173">
            <v>5.7834000000000003</v>
          </cell>
          <cell r="AB173" t="e">
            <v>#N/A</v>
          </cell>
          <cell r="AC173" t="e">
            <v>#N/A</v>
          </cell>
          <cell r="AD173" t="str">
            <v>0814-09</v>
          </cell>
          <cell r="AE17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4">
          <cell r="A174" t="str">
            <v>815-09</v>
          </cell>
          <cell r="B174">
            <v>4007</v>
          </cell>
          <cell r="C174" t="str">
            <v>DE.1.0.7.0</v>
          </cell>
          <cell r="D174" t="str">
            <v>204:1053</v>
          </cell>
          <cell r="E174">
            <v>42591.427488425928</v>
          </cell>
          <cell r="F174">
            <v>42591.428368055553</v>
          </cell>
          <cell r="G174">
            <v>1</v>
          </cell>
          <cell r="H174" t="str">
            <v>300:58909</v>
          </cell>
          <cell r="I174">
            <v>42591.44153935185</v>
          </cell>
          <cell r="J174">
            <v>0</v>
          </cell>
          <cell r="K174" t="str">
            <v>4007/4008</v>
          </cell>
          <cell r="L174" t="str">
            <v>LEVIN</v>
          </cell>
          <cell r="M174">
            <v>1.3171296297514345E-2</v>
          </cell>
          <cell r="N174">
            <v>18.966666668420658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https://search-rtdc-monitor-bjffxe2xuh6vdkpspy63sjmuny.us-east-1.es.amazonaws.com/_plugin/kibana/#/discover/Steve-Slow-Train-Analysis-(2080s-and-2083s)?_g=(refreshInterval:(display:Off,section:0,value:0),time:(from:'2016-08-09 09:15:35-0600',mode:absolute,to:'2016-08-09 11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4" t="str">
            <v>N</v>
          </cell>
          <cell r="X174">
            <v>1</v>
          </cell>
          <cell r="Y174">
            <v>0.1053</v>
          </cell>
          <cell r="Z174">
            <v>5.8909000000000002</v>
          </cell>
          <cell r="AA174">
            <v>5.7856000000000005</v>
          </cell>
          <cell r="AB174" t="e">
            <v>#N/A</v>
          </cell>
          <cell r="AC174" t="e">
            <v>#N/A</v>
          </cell>
          <cell r="AD174" t="str">
            <v>0815-09</v>
          </cell>
          <cell r="AE17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5">
          <cell r="A175" t="str">
            <v>816-09</v>
          </cell>
          <cell r="B175">
            <v>4008</v>
          </cell>
          <cell r="C175" t="str">
            <v>DE.1.0.7.0</v>
          </cell>
          <cell r="D175" t="str">
            <v>300:58591</v>
          </cell>
          <cell r="E175">
            <v>42591.442685185182</v>
          </cell>
          <cell r="F175">
            <v>42591.443576388891</v>
          </cell>
          <cell r="G175">
            <v>1</v>
          </cell>
          <cell r="H175" t="str">
            <v>204:733</v>
          </cell>
          <cell r="I175">
            <v>42591.455092592594</v>
          </cell>
          <cell r="J175">
            <v>0</v>
          </cell>
          <cell r="K175" t="str">
            <v>4007/4008</v>
          </cell>
          <cell r="L175" t="str">
            <v>LEVIN</v>
          </cell>
          <cell r="M175">
            <v>1.1516203703649808E-2</v>
          </cell>
          <cell r="N175">
            <v>16.583333333255723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https://search-rtdc-monitor-bjffxe2xuh6vdkpspy63sjmuny.us-east-1.es.amazonaws.com/_plugin/kibana/#/discover/Steve-Slow-Train-Analysis-(2080s-and-2083s)?_g=(refreshInterval:(display:Off,section:0,value:0),time:(from:'2016-08-09 09:37:28-0600',mode:absolute,to:'2016-08-09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5" t="str">
            <v>N</v>
          </cell>
          <cell r="X175">
            <v>1</v>
          </cell>
          <cell r="Y175">
            <v>5.8590999999999998</v>
          </cell>
          <cell r="Z175">
            <v>7.3300000000000004E-2</v>
          </cell>
          <cell r="AA175">
            <v>5.7858000000000001</v>
          </cell>
          <cell r="AB175" t="e">
            <v>#N/A</v>
          </cell>
          <cell r="AC175" t="e">
            <v>#N/A</v>
          </cell>
          <cell r="AD175" t="str">
            <v>0816-09</v>
          </cell>
          <cell r="AE175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6">
          <cell r="A176" t="str">
            <v>817-09</v>
          </cell>
          <cell r="B176">
            <v>4007</v>
          </cell>
          <cell r="C176" t="str">
            <v>DE.1.0.7.0</v>
          </cell>
          <cell r="D176" t="str">
            <v>204:1030</v>
          </cell>
          <cell r="E176">
            <v>42591.467523148145</v>
          </cell>
          <cell r="F176">
            <v>42591.4684837963</v>
          </cell>
          <cell r="G176">
            <v>1</v>
          </cell>
          <cell r="H176" t="str">
            <v>300:58911</v>
          </cell>
          <cell r="I176">
            <v>42591.4844212963</v>
          </cell>
          <cell r="J176">
            <v>1</v>
          </cell>
          <cell r="K176" t="str">
            <v>4007/4008</v>
          </cell>
          <cell r="L176" t="str">
            <v>LEVIN</v>
          </cell>
          <cell r="M176">
            <v>1.5937500000291038E-2</v>
          </cell>
          <cell r="N176">
            <v>22.950000000419095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https://search-rtdc-monitor-bjffxe2xuh6vdkpspy63sjmuny.us-east-1.es.amazonaws.com/_plugin/kibana/#/discover/Steve-Slow-Train-Analysis-(2080s-and-2083s)?_g=(refreshInterval:(display:Off,section:0,value:0),time:(from:'2016-08-09 10:13:14-0600',mode:absolute,to:'2016-08-09 12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6" t="str">
            <v>N</v>
          </cell>
          <cell r="X176">
            <v>1</v>
          </cell>
          <cell r="Y176">
            <v>0.10299999999999999</v>
          </cell>
          <cell r="Z176">
            <v>5.8910999999999998</v>
          </cell>
          <cell r="AA176">
            <v>5.7881</v>
          </cell>
          <cell r="AB176" t="e">
            <v>#N/A</v>
          </cell>
          <cell r="AC176" t="e">
            <v>#N/A</v>
          </cell>
          <cell r="AD176" t="str">
            <v>0817-09</v>
          </cell>
          <cell r="AE17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7">
          <cell r="A177" t="str">
            <v>818-09</v>
          </cell>
          <cell r="B177">
            <v>4008</v>
          </cell>
          <cell r="C177" t="str">
            <v>DE.1.0.7.0</v>
          </cell>
          <cell r="D177" t="str">
            <v>300:58600</v>
          </cell>
          <cell r="E177">
            <v>42591.485335648147</v>
          </cell>
          <cell r="F177">
            <v>42591.486122685186</v>
          </cell>
          <cell r="G177">
            <v>1</v>
          </cell>
          <cell r="H177" t="str">
            <v>204:741</v>
          </cell>
          <cell r="I177">
            <v>42591.496215277781</v>
          </cell>
          <cell r="J177">
            <v>0</v>
          </cell>
          <cell r="K177" t="str">
            <v>4007/4008</v>
          </cell>
          <cell r="L177" t="str">
            <v>LEVIN</v>
          </cell>
          <cell r="M177">
            <v>1.0092592594446614E-2</v>
          </cell>
          <cell r="N177">
            <v>14.533333336003125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https://search-rtdc-monitor-bjffxe2xuh6vdkpspy63sjmuny.us-east-1.es.amazonaws.com/_plugin/kibana/#/discover/Steve-Slow-Train-Analysis-(2080s-and-2083s)?_g=(refreshInterval:(display:Off,section:0,value:0),time:(from:'2016-08-09 10:38:53-0600',mode:absolute,to:'2016-08-09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7" t="str">
            <v>N</v>
          </cell>
          <cell r="X177">
            <v>1</v>
          </cell>
          <cell r="Y177">
            <v>5.86</v>
          </cell>
          <cell r="Z177">
            <v>7.4099999999999999E-2</v>
          </cell>
          <cell r="AA177">
            <v>5.7859000000000007</v>
          </cell>
          <cell r="AB177" t="e">
            <v>#N/A</v>
          </cell>
          <cell r="AC177" t="e">
            <v>#N/A</v>
          </cell>
          <cell r="AD177" t="str">
            <v>0818-09</v>
          </cell>
          <cell r="AE17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78">
          <cell r="A178" t="str">
            <v>819-09</v>
          </cell>
          <cell r="B178">
            <v>4007</v>
          </cell>
          <cell r="C178" t="str">
            <v>DE.1.0.7.0</v>
          </cell>
          <cell r="D178" t="str">
            <v>204:1027</v>
          </cell>
          <cell r="E178">
            <v>42591.509560185186</v>
          </cell>
          <cell r="F178">
            <v>42591.510567129626</v>
          </cell>
          <cell r="G178">
            <v>1</v>
          </cell>
          <cell r="H178" t="str">
            <v>300:58924</v>
          </cell>
          <cell r="I178">
            <v>42591.523877314816</v>
          </cell>
          <cell r="J178">
            <v>0</v>
          </cell>
          <cell r="K178" t="str">
            <v>4007/4008</v>
          </cell>
          <cell r="L178" t="str">
            <v>LEVIN</v>
          </cell>
          <cell r="M178">
            <v>1.3310185189766344E-2</v>
          </cell>
          <cell r="N178">
            <v>19.166666673263535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https://search-rtdc-monitor-bjffxe2xuh6vdkpspy63sjmuny.us-east-1.es.amazonaws.com/_plugin/kibana/#/discover/Steve-Slow-Train-Analysis-(2080s-and-2083s)?_g=(refreshInterval:(display:Off,section:0,value:0),time:(from:'2016-08-09 11:13:46-0600',mode:absolute,to:'2016-08-09 13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78" t="str">
            <v>N</v>
          </cell>
          <cell r="X178">
            <v>1</v>
          </cell>
          <cell r="Y178">
            <v>0.1027</v>
          </cell>
          <cell r="Z178">
            <v>5.8924000000000003</v>
          </cell>
          <cell r="AA178">
            <v>5.7897000000000007</v>
          </cell>
          <cell r="AB178" t="e">
            <v>#N/A</v>
          </cell>
          <cell r="AC178" t="e">
            <v>#N/A</v>
          </cell>
          <cell r="AD178" t="str">
            <v>0819-09</v>
          </cell>
          <cell r="AE17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79">
          <cell r="A179" t="str">
            <v>820-09</v>
          </cell>
          <cell r="B179">
            <v>4008</v>
          </cell>
          <cell r="C179" t="str">
            <v>DE.1.0.7.0</v>
          </cell>
          <cell r="D179" t="str">
            <v>300:58596</v>
          </cell>
          <cell r="E179">
            <v>42591.524872685186</v>
          </cell>
          <cell r="F179">
            <v>42591.525613425925</v>
          </cell>
          <cell r="G179">
            <v>1</v>
          </cell>
          <cell r="H179" t="str">
            <v>204:769</v>
          </cell>
          <cell r="I179">
            <v>42591.537685185183</v>
          </cell>
          <cell r="J179">
            <v>0</v>
          </cell>
          <cell r="K179" t="str">
            <v>4007/4008</v>
          </cell>
          <cell r="L179" t="str">
            <v>LEVIN</v>
          </cell>
          <cell r="M179">
            <v>1.2071759258105885E-2</v>
          </cell>
          <cell r="N179">
            <v>17.383333331672475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https://search-rtdc-monitor-bjffxe2xuh6vdkpspy63sjmuny.us-east-1.es.amazonaws.com/_plugin/kibana/#/discover/Steve-Slow-Train-Analysis-(2080s-and-2083s)?_g=(refreshInterval:(display:Off,section:0,value:0),time:(from:'2016-08-09 11:35:49-0600',mode:absolute,to:'2016-08-09 13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79" t="str">
            <v>N</v>
          </cell>
          <cell r="X179">
            <v>1</v>
          </cell>
          <cell r="Y179">
            <v>5.8596000000000004</v>
          </cell>
          <cell r="Z179">
            <v>7.6899999999999996E-2</v>
          </cell>
          <cell r="AA179">
            <v>5.7827000000000002</v>
          </cell>
          <cell r="AB179" t="e">
            <v>#N/A</v>
          </cell>
          <cell r="AC179" t="e">
            <v>#N/A</v>
          </cell>
          <cell r="AD179" t="str">
            <v>0820-09</v>
          </cell>
          <cell r="AE17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0">
          <cell r="A180" t="str">
            <v>821-09</v>
          </cell>
          <cell r="B180">
            <v>4007</v>
          </cell>
          <cell r="C180" t="str">
            <v>DE.1.0.7.0</v>
          </cell>
          <cell r="D180" t="str">
            <v>204:1051</v>
          </cell>
          <cell r="E180">
            <v>42591.54991898148</v>
          </cell>
          <cell r="F180">
            <v>42591.550983796296</v>
          </cell>
          <cell r="G180">
            <v>1</v>
          </cell>
          <cell r="H180" t="str">
            <v>300:58924</v>
          </cell>
          <cell r="I180">
            <v>42591.565891203703</v>
          </cell>
          <cell r="J180">
            <v>0</v>
          </cell>
          <cell r="K180" t="str">
            <v>4007/4008</v>
          </cell>
          <cell r="L180" t="str">
            <v>BRUDER</v>
          </cell>
          <cell r="M180">
            <v>1.4907407407008577E-2</v>
          </cell>
          <cell r="N180">
            <v>21.466666666092351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https://search-rtdc-monitor-bjffxe2xuh6vdkpspy63sjmuny.us-east-1.es.amazonaws.com/_plugin/kibana/#/discover/Steve-Slow-Train-Analysis-(2080s-and-2083s)?_g=(refreshInterval:(display:Off,section:0,value:0),time:(from:'2016-08-09 12:11:53-0600',mode:absolute,to:'2016-08-09 14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0" t="str">
            <v>N</v>
          </cell>
          <cell r="X180">
            <v>1</v>
          </cell>
          <cell r="Y180">
            <v>0.1051</v>
          </cell>
          <cell r="Z180">
            <v>5.8924000000000003</v>
          </cell>
          <cell r="AA180">
            <v>5.7873000000000001</v>
          </cell>
          <cell r="AB180" t="e">
            <v>#N/A</v>
          </cell>
          <cell r="AC180" t="e">
            <v>#N/A</v>
          </cell>
          <cell r="AD180" t="str">
            <v>0821-09</v>
          </cell>
          <cell r="AE18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1">
          <cell r="A181" t="str">
            <v>822-09</v>
          </cell>
          <cell r="B181">
            <v>4008</v>
          </cell>
          <cell r="C181" t="str">
            <v>DE.1.0.7.0</v>
          </cell>
          <cell r="D181" t="str">
            <v>300:58611</v>
          </cell>
          <cell r="E181">
            <v>42591.567245370374</v>
          </cell>
          <cell r="F181">
            <v>42591.568402777775</v>
          </cell>
          <cell r="G181">
            <v>1</v>
          </cell>
          <cell r="H181" t="str">
            <v>300:15617</v>
          </cell>
          <cell r="I181">
            <v>42591.577210648145</v>
          </cell>
          <cell r="J181">
            <v>0</v>
          </cell>
          <cell r="K181" t="str">
            <v>4007/4008</v>
          </cell>
          <cell r="L181" t="str">
            <v>BRUDER</v>
          </cell>
          <cell r="M181">
            <v>8.8078703702194616E-3</v>
          </cell>
          <cell r="P181">
            <v>12.683333333116025</v>
          </cell>
          <cell r="R181" t="str">
            <v>Onboard in-route failure</v>
          </cell>
          <cell r="S181">
            <v>0</v>
          </cell>
          <cell r="T181" t="str">
            <v>Southbound</v>
          </cell>
          <cell r="U181">
            <v>0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https://search-rtdc-monitor-bjffxe2xuh6vdkpspy63sjmuny.us-east-1.es.amazonaws.com/_plugin/kibana/#/discover/Steve-Slow-Train-Analysis-(2080s-and-2083s)?_g=(refreshInterval:(display:Off,section:0,value:0),time:(from:'2016-08-09 12:36:50-0600',mode:absolute,to:'2016-08-09 14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1" t="str">
            <v>Y</v>
          </cell>
          <cell r="X181">
            <v>1</v>
          </cell>
          <cell r="Y181">
            <v>5.8611000000000004</v>
          </cell>
          <cell r="Z181">
            <v>1.5617000000000001</v>
          </cell>
          <cell r="AA181">
            <v>4.2994000000000003</v>
          </cell>
          <cell r="AB181" t="e">
            <v>#N/A</v>
          </cell>
          <cell r="AC181" t="e">
            <v>#N/A</v>
          </cell>
          <cell r="AD181" t="str">
            <v>0822-09</v>
          </cell>
          <cell r="AE18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2">
          <cell r="A182" t="str">
            <v>823-09</v>
          </cell>
          <cell r="B182">
            <v>4007</v>
          </cell>
          <cell r="C182" t="str">
            <v>DE.1.0.7.0</v>
          </cell>
          <cell r="D182" t="str">
            <v>204:965</v>
          </cell>
          <cell r="E182">
            <v>42591.594328703701</v>
          </cell>
          <cell r="F182">
            <v>42591.595324074071</v>
          </cell>
          <cell r="G182">
            <v>1</v>
          </cell>
          <cell r="H182" t="str">
            <v>300:58920</v>
          </cell>
          <cell r="I182">
            <v>42591.608622685184</v>
          </cell>
          <cell r="J182">
            <v>2</v>
          </cell>
          <cell r="K182" t="str">
            <v>4007/4008</v>
          </cell>
          <cell r="L182" t="str">
            <v>BRUDER</v>
          </cell>
          <cell r="M182">
            <v>1.3298611112986691E-2</v>
          </cell>
          <cell r="N182">
            <v>19.150000002700835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2" t="str">
            <v>N</v>
          </cell>
          <cell r="X182">
            <v>1</v>
          </cell>
          <cell r="Y182">
            <v>9.6500000000000002E-2</v>
          </cell>
          <cell r="Z182">
            <v>5.8920000000000003</v>
          </cell>
          <cell r="AA182">
            <v>5.7955000000000005</v>
          </cell>
          <cell r="AB182" t="e">
            <v>#N/A</v>
          </cell>
          <cell r="AC182" t="e">
            <v>#N/A</v>
          </cell>
          <cell r="AD182" t="str">
            <v>0823-09</v>
          </cell>
          <cell r="AE18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3">
          <cell r="A183" t="str">
            <v>824-09</v>
          </cell>
          <cell r="B183">
            <v>4008</v>
          </cell>
          <cell r="C183" t="str">
            <v>DE.1.0.7.0</v>
          </cell>
          <cell r="D183" t="str">
            <v>300:58604</v>
          </cell>
          <cell r="E183">
            <v>42591.610277777778</v>
          </cell>
          <cell r="F183">
            <v>42591.611840277779</v>
          </cell>
          <cell r="G183">
            <v>2</v>
          </cell>
          <cell r="H183" t="str">
            <v>204:668</v>
          </cell>
          <cell r="I183">
            <v>42591.621458333335</v>
          </cell>
          <cell r="J183">
            <v>0</v>
          </cell>
          <cell r="K183" t="str">
            <v>4007/4008</v>
          </cell>
          <cell r="L183" t="str">
            <v>BRUDER</v>
          </cell>
          <cell r="M183">
            <v>9.6180555556202307E-3</v>
          </cell>
          <cell r="N183">
            <v>13.850000000093132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https://search-rtdc-monitor-bjffxe2xuh6vdkpspy63sjmuny.us-east-1.es.amazonaws.com/_plugin/kibana/#/discover/Steve-Slow-Train-Analysis-(2080s-and-2083s)?_g=(refreshInterval:(display:Off,section:0,value:0),time:(from:'2016-08-09 13:38:48-0600',mode:absolute,to:'2016-08-09 15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3" t="str">
            <v>N</v>
          </cell>
          <cell r="X183">
            <v>1</v>
          </cell>
          <cell r="Y183">
            <v>5.8604000000000003</v>
          </cell>
          <cell r="Z183">
            <v>6.6799999999999998E-2</v>
          </cell>
          <cell r="AA183">
            <v>5.7936000000000005</v>
          </cell>
          <cell r="AB183" t="e">
            <v>#N/A</v>
          </cell>
          <cell r="AC183" t="e">
            <v>#N/A</v>
          </cell>
          <cell r="AD183" t="str">
            <v>0824-09</v>
          </cell>
          <cell r="AE18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4">
          <cell r="A184" t="str">
            <v>825-09</v>
          </cell>
          <cell r="B184">
            <v>4007</v>
          </cell>
          <cell r="C184" t="str">
            <v>DE.1.0.7.0</v>
          </cell>
          <cell r="D184" t="str">
            <v>204:976</v>
          </cell>
          <cell r="E184">
            <v>42591.634097222224</v>
          </cell>
          <cell r="F184">
            <v>42591.635231481479</v>
          </cell>
          <cell r="G184">
            <v>1</v>
          </cell>
          <cell r="H184" t="str">
            <v>300:58924</v>
          </cell>
          <cell r="I184">
            <v>42591.649907407409</v>
          </cell>
          <cell r="J184">
            <v>0</v>
          </cell>
          <cell r="K184" t="str">
            <v>4007/4008</v>
          </cell>
          <cell r="L184" t="str">
            <v>BRUDER</v>
          </cell>
          <cell r="M184">
            <v>1.467592592962319E-2</v>
          </cell>
          <cell r="N184">
            <v>21.133333338657394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https://search-rtdc-monitor-bjffxe2xuh6vdkpspy63sjmuny.us-east-1.es.amazonaws.com/_plugin/kibana/#/discover/Steve-Slow-Train-Analysis-(2080s-and-2083s)?_g=(refreshInterval:(display:Off,section:0,value:0),time:(from:'2016-08-09 14:13:06-0600',mode:absolute,to:'2016-08-09 16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4" t="str">
            <v>N</v>
          </cell>
          <cell r="X184">
            <v>1</v>
          </cell>
          <cell r="Y184">
            <v>9.7600000000000006E-2</v>
          </cell>
          <cell r="Z184">
            <v>5.8924000000000003</v>
          </cell>
          <cell r="AA184">
            <v>5.7948000000000004</v>
          </cell>
          <cell r="AB184" t="e">
            <v>#N/A</v>
          </cell>
          <cell r="AC184" t="e">
            <v>#N/A</v>
          </cell>
          <cell r="AD184" t="str">
            <v>0825-09</v>
          </cell>
          <cell r="AE18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5">
          <cell r="A185" t="str">
            <v>826-09</v>
          </cell>
          <cell r="B185">
            <v>4008</v>
          </cell>
          <cell r="C185" t="str">
            <v>DE.1.0.7.0</v>
          </cell>
          <cell r="D185" t="str">
            <v>300:58604</v>
          </cell>
          <cell r="E185">
            <v>42591.651539351849</v>
          </cell>
          <cell r="F185">
            <v>42591.652407407404</v>
          </cell>
          <cell r="G185">
            <v>1</v>
          </cell>
          <cell r="H185" t="str">
            <v>204:657</v>
          </cell>
          <cell r="I185">
            <v>42591.663321759261</v>
          </cell>
          <cell r="J185">
            <v>0</v>
          </cell>
          <cell r="K185" t="str">
            <v>4007/4008</v>
          </cell>
          <cell r="L185" t="str">
            <v>BRUDER</v>
          </cell>
          <cell r="M185">
            <v>1.0914351856627036E-2</v>
          </cell>
          <cell r="N185">
            <v>15.716666673542932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https://search-rtdc-monitor-bjffxe2xuh6vdkpspy63sjmuny.us-east-1.es.amazonaws.com/_plugin/kibana/#/discover/Steve-Slow-Train-Analysis-(2080s-and-2083s)?_g=(refreshInterval:(display:Off,section:0,value:0),time:(from:'2016-08-09 14:38:13-0600',mode:absolute,to:'2016-08-09 16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5" t="str">
            <v>N</v>
          </cell>
          <cell r="X185">
            <v>1</v>
          </cell>
          <cell r="Y185">
            <v>5.8604000000000003</v>
          </cell>
          <cell r="Z185">
            <v>6.5699999999999995E-2</v>
          </cell>
          <cell r="AA185">
            <v>5.7947000000000006</v>
          </cell>
          <cell r="AB185" t="e">
            <v>#N/A</v>
          </cell>
          <cell r="AC185" t="e">
            <v>#N/A</v>
          </cell>
          <cell r="AD185" t="str">
            <v>0826-09</v>
          </cell>
          <cell r="AE185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86">
          <cell r="A186" t="str">
            <v>827-09</v>
          </cell>
          <cell r="B186">
            <v>4014</v>
          </cell>
          <cell r="C186" t="str">
            <v>DE.1.0.7.0</v>
          </cell>
          <cell r="D186" t="str">
            <v>204:1002</v>
          </cell>
          <cell r="E186">
            <v>42591.657025462962</v>
          </cell>
          <cell r="F186">
            <v>42591.657997685186</v>
          </cell>
          <cell r="G186">
            <v>1</v>
          </cell>
          <cell r="H186" t="str">
            <v>300:58918</v>
          </cell>
          <cell r="I186">
            <v>42591.672060185185</v>
          </cell>
          <cell r="J186">
            <v>0</v>
          </cell>
          <cell r="K186" t="str">
            <v>4013/4014</v>
          </cell>
          <cell r="L186" t="str">
            <v>STURGEON</v>
          </cell>
          <cell r="M186">
            <v>1.4062499998544808E-2</v>
          </cell>
          <cell r="N186">
            <v>20.249999997904524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https://search-rtdc-monitor-bjffxe2xuh6vdkpspy63sjmuny.us-east-1.es.amazonaws.com/_plugin/kibana/#/discover/Steve-Slow-Train-Analysis-(2080s-and-2083s)?_g=(refreshInterval:(display:Off,section:0,value:0),time:(from:'2016-08-09 14:46:07-0600',mode:absolute,to:'2016-08-09 17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6" t="str">
            <v>N</v>
          </cell>
          <cell r="X186">
            <v>1</v>
          </cell>
          <cell r="Y186">
            <v>0.1002</v>
          </cell>
          <cell r="Z186">
            <v>5.8917999999999999</v>
          </cell>
          <cell r="AA186">
            <v>5.7915999999999999</v>
          </cell>
          <cell r="AB186" t="e">
            <v>#N/A</v>
          </cell>
          <cell r="AC186" t="e">
            <v>#N/A</v>
          </cell>
          <cell r="AD186" t="str">
            <v>0827-09</v>
          </cell>
          <cell r="AE186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87">
          <cell r="A187" t="str">
            <v>828-09</v>
          </cell>
          <cell r="B187">
            <v>4013</v>
          </cell>
          <cell r="C187" t="str">
            <v>DE.1.0.7.0</v>
          </cell>
          <cell r="D187" t="str">
            <v>300:58609</v>
          </cell>
          <cell r="E187">
            <v>42591.67359953704</v>
          </cell>
          <cell r="F187">
            <v>42591.674363425926</v>
          </cell>
          <cell r="G187">
            <v>1</v>
          </cell>
          <cell r="H187" t="str">
            <v>204:717</v>
          </cell>
          <cell r="I187">
            <v>42591.686793981484</v>
          </cell>
          <cell r="J187">
            <v>0</v>
          </cell>
          <cell r="K187" t="str">
            <v>4013/4014</v>
          </cell>
          <cell r="L187" t="str">
            <v>STURGEON</v>
          </cell>
          <cell r="M187">
            <v>1.2430555558239575E-2</v>
          </cell>
          <cell r="N187">
            <v>17.900000003864989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https://search-rtdc-monitor-bjffxe2xuh6vdkpspy63sjmuny.us-east-1.es.amazonaws.com/_plugin/kibana/#/discover/Steve-Slow-Train-Analysis-(2080s-and-2083s)?_g=(refreshInterval:(display:Off,section:0,value:0),time:(from:'2016-08-09 15:09:59-0600',mode:absolute,to:'2016-08-09 17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7.17E-2</v>
          </cell>
          <cell r="AA187">
            <v>5.7892000000000001</v>
          </cell>
          <cell r="AB187" t="e">
            <v>#N/A</v>
          </cell>
          <cell r="AC187" t="e">
            <v>#N/A</v>
          </cell>
          <cell r="AD187" t="str">
            <v>0828-09</v>
          </cell>
          <cell r="AE187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88">
          <cell r="A188" t="str">
            <v>829-09</v>
          </cell>
          <cell r="B188">
            <v>4007</v>
          </cell>
          <cell r="C188" t="str">
            <v>DE.1.0.7.0</v>
          </cell>
          <cell r="D188" t="str">
            <v>204:971</v>
          </cell>
          <cell r="E188">
            <v>42591.674409722225</v>
          </cell>
          <cell r="F188">
            <v>42591.675208333334</v>
          </cell>
          <cell r="G188">
            <v>1</v>
          </cell>
          <cell r="H188" t="str">
            <v>300:58928</v>
          </cell>
          <cell r="I188">
            <v>42591.690960648149</v>
          </cell>
          <cell r="J188">
            <v>0</v>
          </cell>
          <cell r="K188" t="str">
            <v>4007/4008</v>
          </cell>
          <cell r="L188" t="str">
            <v>BRUDER</v>
          </cell>
          <cell r="M188">
            <v>1.5752314815472346E-2</v>
          </cell>
          <cell r="N188">
            <v>22.683333334280178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https://search-rtdc-monitor-bjffxe2xuh6vdkpspy63sjmuny.us-east-1.es.amazonaws.com/_plugin/kibana/#/discover/Steve-Slow-Train-Analysis-(2080s-and-2083s)?_g=(refreshInterval:(display:Off,section:0,value:0),time:(from:'2016-08-09 15:11:09-0600',mode:absolute,to:'2016-08-09 17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88" t="str">
            <v>N</v>
          </cell>
          <cell r="X188">
            <v>1</v>
          </cell>
          <cell r="Y188">
            <v>9.7100000000000006E-2</v>
          </cell>
          <cell r="Z188">
            <v>5.8928000000000003</v>
          </cell>
          <cell r="AA188">
            <v>5.7957000000000001</v>
          </cell>
          <cell r="AB188" t="e">
            <v>#N/A</v>
          </cell>
          <cell r="AC188" t="e">
            <v>#N/A</v>
          </cell>
          <cell r="AD188" t="str">
            <v>0829-09</v>
          </cell>
          <cell r="AE188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89">
          <cell r="A189" t="str">
            <v>830-09</v>
          </cell>
          <cell r="B189">
            <v>4008</v>
          </cell>
          <cell r="C189" t="str">
            <v>DE.1.0.7.0</v>
          </cell>
          <cell r="D189" t="str">
            <v>300:58613</v>
          </cell>
          <cell r="E189">
            <v>42591.693333333336</v>
          </cell>
          <cell r="F189">
            <v>42591.694409722222</v>
          </cell>
          <cell r="G189">
            <v>1</v>
          </cell>
          <cell r="H189" t="str">
            <v>204:684</v>
          </cell>
          <cell r="I189">
            <v>42591.706099537034</v>
          </cell>
          <cell r="J189">
            <v>1</v>
          </cell>
          <cell r="K189" t="str">
            <v>4007/4008</v>
          </cell>
          <cell r="L189" t="str">
            <v>BRUDER</v>
          </cell>
          <cell r="M189">
            <v>1.1689814811688848E-2</v>
          </cell>
          <cell r="N189">
            <v>16.833333328831941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https://search-rtdc-monitor-bjffxe2xuh6vdkpspy63sjmuny.us-east-1.es.amazonaws.com/_plugin/kibana/#/discover/Steve-Slow-Train-Analysis-(2080s-and-2083s)?_g=(refreshInterval:(display:Off,section:0,value:0),time:(from:'2016-08-09 15:38:24-0600',mode:absolute,to:'2016-08-09 17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89" t="str">
            <v>N</v>
          </cell>
          <cell r="X189">
            <v>1</v>
          </cell>
          <cell r="Y189">
            <v>5.8613</v>
          </cell>
          <cell r="Z189">
            <v>6.8400000000000002E-2</v>
          </cell>
          <cell r="AA189">
            <v>5.7929000000000004</v>
          </cell>
          <cell r="AB189" t="e">
            <v>#N/A</v>
          </cell>
          <cell r="AC189" t="e">
            <v>#N/A</v>
          </cell>
          <cell r="AD189" t="str">
            <v>0830-09</v>
          </cell>
          <cell r="AE18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0">
          <cell r="A190" t="str">
            <v>831-09</v>
          </cell>
          <cell r="B190">
            <v>4014</v>
          </cell>
          <cell r="C190" t="str">
            <v>DE.1.0.7.0</v>
          </cell>
          <cell r="D190" t="str">
            <v>204:1009</v>
          </cell>
          <cell r="E190">
            <v>42591.699004629627</v>
          </cell>
          <cell r="F190">
            <v>42591.699942129628</v>
          </cell>
          <cell r="G190">
            <v>1</v>
          </cell>
          <cell r="H190" t="str">
            <v>300:58918</v>
          </cell>
          <cell r="I190">
            <v>42591.714259259257</v>
          </cell>
          <cell r="J190">
            <v>0</v>
          </cell>
          <cell r="K190" t="str">
            <v>4013/4014</v>
          </cell>
          <cell r="L190" t="str">
            <v>STURGEON</v>
          </cell>
          <cell r="M190">
            <v>1.43171296294895E-2</v>
          </cell>
          <cell r="N190">
            <v>20.61666666646488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https://search-rtdc-monitor-bjffxe2xuh6vdkpspy63sjmuny.us-east-1.es.amazonaws.com/_plugin/kibana/#/discover/Steve-Slow-Train-Analysis-(2080s-and-2083s)?_g=(refreshInterval:(display:Off,section:0,value:0),time:(from:'2016-08-09 15:46:34-0600',mode:absolute,to:'2016-08-09 18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0" t="str">
            <v>N</v>
          </cell>
          <cell r="X190">
            <v>1</v>
          </cell>
          <cell r="Y190">
            <v>0.1009</v>
          </cell>
          <cell r="Z190">
            <v>5.8917999999999999</v>
          </cell>
          <cell r="AA190">
            <v>5.7908999999999997</v>
          </cell>
          <cell r="AB190" t="e">
            <v>#N/A</v>
          </cell>
          <cell r="AC190" t="e">
            <v>#N/A</v>
          </cell>
          <cell r="AD190" t="str">
            <v>0831-09</v>
          </cell>
          <cell r="AE190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1">
          <cell r="A191" t="str">
            <v>832-09</v>
          </cell>
          <cell r="B191">
            <v>4013</v>
          </cell>
          <cell r="C191" t="str">
            <v>DE.1.0.7.0</v>
          </cell>
          <cell r="D191" t="str">
            <v>300:58604</v>
          </cell>
          <cell r="E191">
            <v>42591.715671296297</v>
          </cell>
          <cell r="F191">
            <v>42591.716597222221</v>
          </cell>
          <cell r="G191">
            <v>1</v>
          </cell>
          <cell r="H191" t="str">
            <v>204:717</v>
          </cell>
          <cell r="I191">
            <v>42591.728506944448</v>
          </cell>
          <cell r="J191">
            <v>0</v>
          </cell>
          <cell r="K191" t="str">
            <v>4013/4014</v>
          </cell>
          <cell r="L191" t="str">
            <v>STURGEON</v>
          </cell>
          <cell r="M191">
            <v>1.1909722226846498E-2</v>
          </cell>
          <cell r="N191">
            <v>17.150000006658956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https://search-rtdc-monitor-bjffxe2xuh6vdkpspy63sjmuny.us-east-1.es.amazonaws.com/_plugin/kibana/#/discover/Steve-Slow-Train-Analysis-(2080s-and-2083s)?_g=(refreshInterval:(display:Off,section:0,value:0),time:(from:'2016-08-09 16:10:34-0600',mode:absolute,to:'2016-08-09 18:29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1" t="str">
            <v>N</v>
          </cell>
          <cell r="X191">
            <v>1</v>
          </cell>
          <cell r="Y191">
            <v>5.8604000000000003</v>
          </cell>
          <cell r="Z191">
            <v>7.17E-2</v>
          </cell>
          <cell r="AA191">
            <v>5.7887000000000004</v>
          </cell>
          <cell r="AB191" t="e">
            <v>#N/A</v>
          </cell>
          <cell r="AC191" t="e">
            <v>#N/A</v>
          </cell>
          <cell r="AD191" t="str">
            <v>0832-09</v>
          </cell>
          <cell r="AE191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92">
          <cell r="A192" t="str">
            <v>833-09</v>
          </cell>
          <cell r="B192">
            <v>4007</v>
          </cell>
          <cell r="C192" t="str">
            <v>DE.1.0.7.0</v>
          </cell>
          <cell r="D192" t="str">
            <v>204:979</v>
          </cell>
          <cell r="E192">
            <v>42591.720069444447</v>
          </cell>
          <cell r="F192">
            <v>42591.721192129633</v>
          </cell>
          <cell r="G192">
            <v>1</v>
          </cell>
          <cell r="H192" t="str">
            <v>300:58924</v>
          </cell>
          <cell r="I192">
            <v>42591.735034722224</v>
          </cell>
          <cell r="J192">
            <v>0</v>
          </cell>
          <cell r="K192" t="str">
            <v>4007/4008</v>
          </cell>
          <cell r="L192" t="str">
            <v>BRUDER</v>
          </cell>
          <cell r="M192">
            <v>1.3842592590663116E-2</v>
          </cell>
          <cell r="N192">
            <v>19.933333330554888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https://search-rtdc-monitor-bjffxe2xuh6vdkpspy63sjmuny.us-east-1.es.amazonaws.com/_plugin/kibana/#/discover/Steve-Slow-Train-Analysis-(2080s-and-2083s)?_g=(refreshInterval:(display:Off,section:0,value:0),time:(from:'2016-08-09 16:16:54-0600',mode:absolute,to:'2016-08-09 18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2" t="str">
            <v>N</v>
          </cell>
          <cell r="X192">
            <v>1</v>
          </cell>
          <cell r="Y192">
            <v>9.7900000000000001E-2</v>
          </cell>
          <cell r="Z192">
            <v>5.8924000000000003</v>
          </cell>
          <cell r="AA192">
            <v>5.7945000000000002</v>
          </cell>
          <cell r="AB192" t="e">
            <v>#N/A</v>
          </cell>
          <cell r="AC192" t="e">
            <v>#N/A</v>
          </cell>
          <cell r="AD192" t="str">
            <v>0833-09</v>
          </cell>
          <cell r="AE19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93">
          <cell r="A193" t="str">
            <v>834-09</v>
          </cell>
          <cell r="B193">
            <v>4008</v>
          </cell>
          <cell r="C193" t="str">
            <v>DE.1.0.7.0</v>
          </cell>
          <cell r="D193" t="str">
            <v>300:58608</v>
          </cell>
          <cell r="E193">
            <v>42591.735659722224</v>
          </cell>
          <cell r="F193">
            <v>42591.736446759256</v>
          </cell>
          <cell r="G193">
            <v>1</v>
          </cell>
          <cell r="H193" t="str">
            <v>204:691</v>
          </cell>
          <cell r="I193">
            <v>42591.746747685182</v>
          </cell>
          <cell r="J193">
            <v>0</v>
          </cell>
          <cell r="K193" t="str">
            <v>4007/4008</v>
          </cell>
          <cell r="L193" t="str">
            <v>BRUDER</v>
          </cell>
          <cell r="M193">
            <v>1.0300925925548654E-2</v>
          </cell>
          <cell r="N193">
            <v>14.833333332790062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https://search-rtdc-monitor-bjffxe2xuh6vdkpspy63sjmuny.us-east-1.es.amazonaws.com/_plugin/kibana/#/discover/Steve-Slow-Train-Analysis-(2080s-and-2083s)?_g=(refreshInterval:(display:Off,section:0,value:0),time:(from:'2016-08-09 16:39:21-0600',mode:absolute,to:'2016-08-09 18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3" t="str">
            <v>N</v>
          </cell>
          <cell r="X193">
            <v>1</v>
          </cell>
          <cell r="Y193">
            <v>5.8608000000000002</v>
          </cell>
          <cell r="Z193">
            <v>6.9099999999999995E-2</v>
          </cell>
          <cell r="AA193">
            <v>5.7917000000000005</v>
          </cell>
          <cell r="AB193" t="e">
            <v>#N/A</v>
          </cell>
          <cell r="AC193" t="e">
            <v>#N/A</v>
          </cell>
          <cell r="AD193" t="str">
            <v>0834-09</v>
          </cell>
          <cell r="AE19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4">
          <cell r="A194" t="str">
            <v>835-09</v>
          </cell>
          <cell r="B194">
            <v>4014</v>
          </cell>
          <cell r="C194" t="str">
            <v>DE.1.0.7.0</v>
          </cell>
          <cell r="D194" t="str">
            <v>204:1014</v>
          </cell>
          <cell r="E194">
            <v>42591.736956018518</v>
          </cell>
          <cell r="F194">
            <v>42591.739421296297</v>
          </cell>
          <cell r="G194">
            <v>3</v>
          </cell>
          <cell r="H194" t="str">
            <v>300:58924</v>
          </cell>
          <cell r="I194">
            <v>42591.755023148151</v>
          </cell>
          <cell r="J194">
            <v>0</v>
          </cell>
          <cell r="K194" t="str">
            <v>4013/4014</v>
          </cell>
          <cell r="L194" t="str">
            <v>STURGEON</v>
          </cell>
          <cell r="M194">
            <v>1.5601851853716653E-2</v>
          </cell>
          <cell r="N194">
            <v>22.46666666935198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https://search-rtdc-monitor-bjffxe2xuh6vdkpspy63sjmuny.us-east-1.es.amazonaws.com/_plugin/kibana/#/discover/Steve-Slow-Train-Analysis-(2080s-and-2083s)?_g=(refreshInterval:(display:Off,section:0,value:0),time:(from:'2016-08-09 16:41:13-0600',mode:absolute,to:'2016-08-09 19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4" t="str">
            <v>N</v>
          </cell>
          <cell r="X194">
            <v>1</v>
          </cell>
          <cell r="Y194">
            <v>0.1014</v>
          </cell>
          <cell r="Z194">
            <v>5.8924000000000003</v>
          </cell>
          <cell r="AA194">
            <v>5.7910000000000004</v>
          </cell>
          <cell r="AB194" t="e">
            <v>#N/A</v>
          </cell>
          <cell r="AC194" t="e">
            <v>#N/A</v>
          </cell>
          <cell r="AD194" t="str">
            <v>0835-09</v>
          </cell>
          <cell r="AE194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5">
          <cell r="A195" t="str">
            <v>836-09</v>
          </cell>
          <cell r="B195">
            <v>4013</v>
          </cell>
          <cell r="C195" t="str">
            <v>DE.1.0.7.0</v>
          </cell>
          <cell r="D195" t="str">
            <v>300:58604</v>
          </cell>
          <cell r="E195">
            <v>42591.756863425922</v>
          </cell>
          <cell r="F195">
            <v>42591.757824074077</v>
          </cell>
          <cell r="G195">
            <v>1</v>
          </cell>
          <cell r="H195" t="str">
            <v>204:705</v>
          </cell>
          <cell r="I195">
            <v>42591.769224537034</v>
          </cell>
          <cell r="J195">
            <v>0</v>
          </cell>
          <cell r="K195" t="str">
            <v>4013/4014</v>
          </cell>
          <cell r="L195" t="str">
            <v>STURGEON</v>
          </cell>
          <cell r="M195">
            <v>1.1400462957681157E-2</v>
          </cell>
          <cell r="N195">
            <v>16.416666659060866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https://search-rtdc-monitor-bjffxe2xuh6vdkpspy63sjmuny.us-east-1.es.amazonaws.com/_plugin/kibana/#/discover/Steve-Slow-Train-Analysis-(2080s-and-2083s)?_g=(refreshInterval:(display:Off,section:0,value:0),time:(from:'2016-08-09 17:09:53-0600',mode:absolute,to:'2016-08-09 19:27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5" t="str">
            <v>N</v>
          </cell>
          <cell r="X195">
            <v>1</v>
          </cell>
          <cell r="Y195">
            <v>5.8604000000000003</v>
          </cell>
          <cell r="Z195">
            <v>7.0499999999999993E-2</v>
          </cell>
          <cell r="AA195">
            <v>5.7899000000000003</v>
          </cell>
          <cell r="AB195" t="e">
            <v>#N/A</v>
          </cell>
          <cell r="AC195" t="e">
            <v>#N/A</v>
          </cell>
          <cell r="AD195" t="str">
            <v>0836-09</v>
          </cell>
          <cell r="AE195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196">
          <cell r="A196" t="str">
            <v>837-09</v>
          </cell>
          <cell r="B196">
            <v>4007</v>
          </cell>
          <cell r="C196" t="str">
            <v>DE.1.0.7.0</v>
          </cell>
          <cell r="D196" t="str">
            <v>204:976</v>
          </cell>
          <cell r="E196">
            <v>42591.761041666665</v>
          </cell>
          <cell r="F196">
            <v>42591.761874999997</v>
          </cell>
          <cell r="G196">
            <v>1</v>
          </cell>
          <cell r="H196" t="str">
            <v>300:58922</v>
          </cell>
          <cell r="I196">
            <v>42591.773900462962</v>
          </cell>
          <cell r="J196">
            <v>0</v>
          </cell>
          <cell r="K196" t="str">
            <v>4007/4008</v>
          </cell>
          <cell r="L196" t="str">
            <v>BRUDER</v>
          </cell>
          <cell r="M196">
            <v>1.2025462965539191E-2</v>
          </cell>
          <cell r="N196">
            <v>17.316666670376435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https://search-rtdc-monitor-bjffxe2xuh6vdkpspy63sjmuny.us-east-1.es.amazonaws.com/_plugin/kibana/#/discover/Steve-Slow-Train-Analysis-(2080s-and-2083s)?_g=(refreshInterval:(display:Off,section:0,value:0),time:(from:'2016-08-09 17:15:54-0600',mode:absolute,to:'2016-08-09 19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6" t="str">
            <v>N</v>
          </cell>
          <cell r="X196">
            <v>1</v>
          </cell>
          <cell r="Y196">
            <v>9.7600000000000006E-2</v>
          </cell>
          <cell r="Z196">
            <v>5.8921999999999999</v>
          </cell>
          <cell r="AA196">
            <v>5.7946</v>
          </cell>
          <cell r="AB196" t="e">
            <v>#N/A</v>
          </cell>
          <cell r="AC196" t="e">
            <v>#N/A</v>
          </cell>
          <cell r="AD196" t="str">
            <v>0837-09</v>
          </cell>
          <cell r="AE196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197">
          <cell r="A197" t="str">
            <v>838-09</v>
          </cell>
          <cell r="B197">
            <v>4008</v>
          </cell>
          <cell r="C197" t="str">
            <v>DE.1.0.7.0</v>
          </cell>
          <cell r="D197" t="str">
            <v>300:58606</v>
          </cell>
          <cell r="E197">
            <v>42591.775138888886</v>
          </cell>
          <cell r="F197">
            <v>42591.776064814818</v>
          </cell>
          <cell r="G197">
            <v>1</v>
          </cell>
          <cell r="H197" t="str">
            <v>204:691</v>
          </cell>
          <cell r="I197">
            <v>42591.788124999999</v>
          </cell>
          <cell r="J197">
            <v>0</v>
          </cell>
          <cell r="K197" t="str">
            <v>4007/4008</v>
          </cell>
          <cell r="L197" t="str">
            <v>BRUDER</v>
          </cell>
          <cell r="M197">
            <v>1.2060185181326233E-2</v>
          </cell>
          <cell r="N197">
            <v>17.366666661109775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https://search-rtdc-monitor-bjffxe2xuh6vdkpspy63sjmuny.us-east-1.es.amazonaws.com/_plugin/kibana/#/discover/Steve-Slow-Train-Analysis-(2080s-and-2083s)?_g=(refreshInterval:(display:Off,section:0,value:0),time:(from:'2016-08-09 17:36:12-0600',mode:absolute,to:'2016-08-09 19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7" t="str">
            <v>N</v>
          </cell>
          <cell r="X197">
            <v>1</v>
          </cell>
          <cell r="Y197">
            <v>5.8605999999999998</v>
          </cell>
          <cell r="Z197">
            <v>6.9099999999999995E-2</v>
          </cell>
          <cell r="AA197">
            <v>5.7915000000000001</v>
          </cell>
          <cell r="AB197" t="e">
            <v>#N/A</v>
          </cell>
          <cell r="AC197" t="e">
            <v>#N/A</v>
          </cell>
          <cell r="AD197" t="str">
            <v>0838-09</v>
          </cell>
          <cell r="AE197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198">
          <cell r="A198" t="str">
            <v>839-09</v>
          </cell>
          <cell r="B198">
            <v>4014</v>
          </cell>
          <cell r="C198" t="str">
            <v>DE.1.0.7.0</v>
          </cell>
          <cell r="D198" t="str">
            <v>204:1004</v>
          </cell>
          <cell r="E198">
            <v>42591.777245370373</v>
          </cell>
          <cell r="F198">
            <v>42591.778368055559</v>
          </cell>
          <cell r="G198">
            <v>1</v>
          </cell>
          <cell r="H198" t="str">
            <v>300:58914</v>
          </cell>
          <cell r="I198">
            <v>42591.796620370369</v>
          </cell>
          <cell r="J198">
            <v>0</v>
          </cell>
          <cell r="K198" t="str">
            <v>4013/4014</v>
          </cell>
          <cell r="L198" t="str">
            <v>STURGEON</v>
          </cell>
          <cell r="M198">
            <v>1.8252314810524695E-2</v>
          </cell>
          <cell r="N198">
            <v>26.28333332715556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https://search-rtdc-monitor-bjffxe2xuh6vdkpspy63sjmuny.us-east-1.es.amazonaws.com/_plugin/kibana/#/discover/Steve-Slow-Train-Analysis-(2080s-and-2083s)?_g=(refreshInterval:(display:Off,section:0,value:0),time:(from:'2016-08-09 17:39:14-0600',mode:absolute,to:'2016-08-09 20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8" t="str">
            <v>N</v>
          </cell>
          <cell r="X198">
            <v>1</v>
          </cell>
          <cell r="Y198">
            <v>0.1004</v>
          </cell>
          <cell r="Z198">
            <v>5.8914</v>
          </cell>
          <cell r="AA198">
            <v>5.7910000000000004</v>
          </cell>
          <cell r="AB198" t="e">
            <v>#N/A</v>
          </cell>
          <cell r="AC198" t="e">
            <v>#N/A</v>
          </cell>
          <cell r="AD198" t="str">
            <v>0839-09</v>
          </cell>
          <cell r="AE198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199">
          <cell r="A199" t="str">
            <v>840-09</v>
          </cell>
          <cell r="B199">
            <v>4008</v>
          </cell>
          <cell r="C199" t="str">
            <v>DE.1.0.7.0</v>
          </cell>
          <cell r="D199" t="str">
            <v>300:58613</v>
          </cell>
          <cell r="E199">
            <v>42591.81659722222</v>
          </cell>
          <cell r="F199">
            <v>42591.817407407405</v>
          </cell>
          <cell r="G199">
            <v>1</v>
          </cell>
          <cell r="H199" t="str">
            <v>204:685</v>
          </cell>
          <cell r="I199">
            <v>42591.829629629632</v>
          </cell>
          <cell r="J199">
            <v>0</v>
          </cell>
          <cell r="K199" t="str">
            <v>4007/4008</v>
          </cell>
          <cell r="L199" t="str">
            <v>BRUDER</v>
          </cell>
          <cell r="M199">
            <v>1.2222222227137536E-2</v>
          </cell>
          <cell r="N199">
            <v>17.600000007078052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https://search-rtdc-monitor-bjffxe2xuh6vdkpspy63sjmuny.us-east-1.es.amazonaws.com/_plugin/kibana/#/discover/Steve-Slow-Train-Analysis-(2080s-and-2083s)?_g=(refreshInterval:(display:Off,section:0,value:0),time:(from:'2016-08-09 18:35:54-0600',mode:absolute,to:'2016-08-09 20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99" t="str">
            <v>N</v>
          </cell>
          <cell r="X199">
            <v>1</v>
          </cell>
          <cell r="Y199">
            <v>5.8613</v>
          </cell>
          <cell r="Z199">
            <v>6.8500000000000005E-2</v>
          </cell>
          <cell r="AA199">
            <v>5.7927999999999997</v>
          </cell>
          <cell r="AB199" t="e">
            <v>#N/A</v>
          </cell>
          <cell r="AC199" t="e">
            <v>#N/A</v>
          </cell>
          <cell r="AD199" t="str">
            <v>0840-09</v>
          </cell>
          <cell r="AE199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0">
          <cell r="A200" t="str">
            <v>841-09</v>
          </cell>
          <cell r="B200">
            <v>4007</v>
          </cell>
          <cell r="C200" t="str">
            <v>DE.1.0.7.0</v>
          </cell>
          <cell r="D200" t="str">
            <v>204:972</v>
          </cell>
          <cell r="E200">
            <v>42591.802152777775</v>
          </cell>
          <cell r="F200">
            <v>42591.803217592591</v>
          </cell>
          <cell r="G200">
            <v>1</v>
          </cell>
          <cell r="H200" t="str">
            <v>300:58926</v>
          </cell>
          <cell r="I200">
            <v>42591.815486111111</v>
          </cell>
          <cell r="J200">
            <v>0</v>
          </cell>
          <cell r="K200" t="str">
            <v>4007/4008</v>
          </cell>
          <cell r="L200" t="str">
            <v>BRUDER</v>
          </cell>
          <cell r="M200">
            <v>1.226851851970423E-2</v>
          </cell>
          <cell r="N200">
            <v>17.666666668374091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https://search-rtdc-monitor-bjffxe2xuh6vdkpspy63sjmuny.us-east-1.es.amazonaws.com/_plugin/kibana/#/discover/Steve-Slow-Train-Analysis-(2080s-and-2083s)?_g=(refreshInterval:(display:Off,section:0,value:0),time:(from:'2016-08-09 18:15:06-0600',mode:absolute,to:'2016-08-09 20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0" t="str">
            <v>N</v>
          </cell>
          <cell r="X200">
            <v>1</v>
          </cell>
          <cell r="Y200">
            <v>9.7199999999999995E-2</v>
          </cell>
          <cell r="Z200">
            <v>5.8925999999999998</v>
          </cell>
          <cell r="AA200">
            <v>5.7953999999999999</v>
          </cell>
          <cell r="AB200" t="e">
            <v>#N/A</v>
          </cell>
          <cell r="AC200" t="e">
            <v>#N/A</v>
          </cell>
          <cell r="AD200" t="str">
            <v>0841-09</v>
          </cell>
          <cell r="AE200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1">
          <cell r="A201" t="str">
            <v>842-09</v>
          </cell>
          <cell r="B201">
            <v>4008</v>
          </cell>
          <cell r="C201" t="str">
            <v>DE.1.0.7.0</v>
          </cell>
          <cell r="D201" t="str">
            <v>300:58608</v>
          </cell>
          <cell r="E201">
            <v>42591.858356481483</v>
          </cell>
          <cell r="F201">
            <v>42591.859120370369</v>
          </cell>
          <cell r="G201">
            <v>1</v>
          </cell>
          <cell r="H201" t="str">
            <v>204:687</v>
          </cell>
          <cell r="I201">
            <v>42591.871087962965</v>
          </cell>
          <cell r="J201">
            <v>0</v>
          </cell>
          <cell r="K201" t="str">
            <v>4007/4008</v>
          </cell>
          <cell r="L201" t="str">
            <v>BRUDER</v>
          </cell>
          <cell r="M201">
            <v>1.1967592596192844E-2</v>
          </cell>
          <cell r="N201">
            <v>17.233333338517696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https://search-rtdc-monitor-bjffxe2xuh6vdkpspy63sjmuny.us-east-1.es.amazonaws.com/_plugin/kibana/#/discover/Steve-Slow-Train-Analysis-(2080s-and-2083s)?_g=(refreshInterval:(display:Off,section:0,value:0),time:(from:'2016-08-09 19:36:02-0600',mode:absolute,to:'2016-08-09 21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6.8699999999999997E-2</v>
          </cell>
          <cell r="AA201">
            <v>5.7921000000000005</v>
          </cell>
          <cell r="AB201" t="e">
            <v>#N/A</v>
          </cell>
          <cell r="AC201" t="e">
            <v>#N/A</v>
          </cell>
          <cell r="AD201" t="str">
            <v>0842-09</v>
          </cell>
          <cell r="AE201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2">
          <cell r="A202" t="str">
            <v>843-09</v>
          </cell>
          <cell r="B202">
            <v>4007</v>
          </cell>
          <cell r="C202" t="str">
            <v>DE.1.0.7.0</v>
          </cell>
          <cell r="D202" t="str">
            <v>204:967</v>
          </cell>
          <cell r="E202">
            <v>42591.8434375</v>
          </cell>
          <cell r="F202">
            <v>42591.844293981485</v>
          </cell>
          <cell r="G202">
            <v>1</v>
          </cell>
          <cell r="H202" t="str">
            <v>300:58918</v>
          </cell>
          <cell r="I202">
            <v>42591.857129629629</v>
          </cell>
          <cell r="J202">
            <v>0</v>
          </cell>
          <cell r="K202" t="str">
            <v>4007/4008</v>
          </cell>
          <cell r="L202" t="str">
            <v>BRUDER</v>
          </cell>
          <cell r="M202">
            <v>1.2835648143664002E-2</v>
          </cell>
          <cell r="N202">
            <v>18.483333326876163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https://search-rtdc-monitor-bjffxe2xuh6vdkpspy63sjmuny.us-east-1.es.amazonaws.com/_plugin/kibana/#/discover/Steve-Slow-Train-Analysis-(2080s-and-2083s)?_g=(refreshInterval:(display:Off,section:0,value:0),time:(from:'2016-08-09 19:14:33-0600',mode:absolute,to:'2016-08-09 21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2" t="str">
            <v>N</v>
          </cell>
          <cell r="X202">
            <v>1</v>
          </cell>
          <cell r="Y202">
            <v>9.6699999999999994E-2</v>
          </cell>
          <cell r="Z202">
            <v>5.8917999999999999</v>
          </cell>
          <cell r="AA202">
            <v>5.7950999999999997</v>
          </cell>
          <cell r="AB202" t="e">
            <v>#N/A</v>
          </cell>
          <cell r="AC202" t="e">
            <v>#N/A</v>
          </cell>
          <cell r="AD202" t="str">
            <v>0843-09</v>
          </cell>
          <cell r="AE202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3">
          <cell r="A203" t="str">
            <v>844-09</v>
          </cell>
          <cell r="B203">
            <v>4008</v>
          </cell>
          <cell r="C203" t="str">
            <v>DE.1.0.7.0</v>
          </cell>
          <cell r="D203" t="str">
            <v>300:58606</v>
          </cell>
          <cell r="E203">
            <v>42591.903946759259</v>
          </cell>
          <cell r="F203">
            <v>42591.905798611115</v>
          </cell>
          <cell r="G203">
            <v>2</v>
          </cell>
          <cell r="H203" t="str">
            <v>204:740</v>
          </cell>
          <cell r="I203">
            <v>42591.91778935185</v>
          </cell>
          <cell r="J203">
            <v>0</v>
          </cell>
          <cell r="K203" t="str">
            <v>4007/4008</v>
          </cell>
          <cell r="L203" t="str">
            <v>STURGEON</v>
          </cell>
          <cell r="M203">
            <v>1.1990740735200234E-2</v>
          </cell>
          <cell r="N203">
            <v>17.266666658688337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https://search-rtdc-monitor-bjffxe2xuh6vdkpspy63sjmuny.us-east-1.es.amazonaws.com/_plugin/kibana/#/discover/Steve-Slow-Train-Analysis-(2080s-and-2083s)?_g=(refreshInterval:(display:Off,section:0,value:0),time:(from:'2016-08-09 20:41:41-0600',mode:absolute,to:'2016-08-09 23:01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3" t="str">
            <v>N</v>
          </cell>
          <cell r="X203">
            <v>1</v>
          </cell>
          <cell r="Y203">
            <v>5.8605999999999998</v>
          </cell>
          <cell r="Z203">
            <v>7.3999999999999996E-2</v>
          </cell>
          <cell r="AA203">
            <v>5.7866</v>
          </cell>
          <cell r="AB203" t="e">
            <v>#N/A</v>
          </cell>
          <cell r="AC203" t="e">
            <v>#N/A</v>
          </cell>
          <cell r="AD203" t="str">
            <v>0844-09</v>
          </cell>
          <cell r="AE203" t="str">
    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    </cell>
        </row>
        <row r="204">
          <cell r="A204" t="str">
            <v>845-09</v>
          </cell>
          <cell r="B204">
            <v>4007</v>
          </cell>
          <cell r="C204" t="str">
            <v>DE.1.0.7.0</v>
          </cell>
          <cell r="D204" t="str">
            <v>204:972</v>
          </cell>
          <cell r="E204">
            <v>42591.87840277778</v>
          </cell>
          <cell r="F204">
            <v>42591.879282407404</v>
          </cell>
          <cell r="G204">
            <v>1</v>
          </cell>
          <cell r="H204" t="str">
            <v>300:58914</v>
          </cell>
          <cell r="I204">
            <v>42591.902048611111</v>
          </cell>
          <cell r="J204">
            <v>0</v>
          </cell>
          <cell r="K204" t="str">
            <v>4007/4008</v>
          </cell>
          <cell r="L204" t="str">
            <v>STURGEON</v>
          </cell>
          <cell r="M204">
            <v>2.2766203706851229E-2</v>
          </cell>
          <cell r="N204">
            <v>32.78333333786577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https://search-rtdc-monitor-bjffxe2xuh6vdkpspy63sjmuny.us-east-1.es.amazonaws.com/_plugin/kibana/#/discover/Steve-Slow-Train-Analysis-(2080s-and-2083s)?_g=(refreshInterval:(display:Off,section:0,value:0),time:(from:'2016-08-09 20:04:54-0600',mode:absolute,to:'2016-08-09 22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04" t="str">
            <v>N</v>
          </cell>
          <cell r="X204">
            <v>1</v>
          </cell>
          <cell r="Y204">
            <v>9.7199999999999995E-2</v>
          </cell>
          <cell r="Z204">
            <v>5.8914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0845-09</v>
          </cell>
          <cell r="AE204" t="str">
    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    </cell>
        </row>
        <row r="205">
          <cell r="A205" t="str">
            <v>847-09</v>
          </cell>
          <cell r="B205" t="str">
            <v>-</v>
          </cell>
          <cell r="C205" t="str">
            <v>-</v>
          </cell>
          <cell r="D205" t="str">
            <v>-</v>
          </cell>
          <cell r="E205" t="str">
            <v>-</v>
          </cell>
          <cell r="F205" t="str">
            <v>-</v>
          </cell>
          <cell r="G205" t="str">
            <v>-</v>
          </cell>
          <cell r="H205" t="str">
            <v>-</v>
          </cell>
          <cell r="I205" t="str">
            <v>-</v>
          </cell>
          <cell r="J205" t="str">
            <v>-</v>
          </cell>
          <cell r="K205" t="str">
            <v>-</v>
          </cell>
          <cell r="L205" t="str">
            <v>-</v>
          </cell>
          <cell r="P205">
            <v>1</v>
          </cell>
          <cell r="R205" t="str">
            <v>Did not initialize</v>
          </cell>
          <cell r="T205" t="str">
            <v>NorthBound</v>
          </cell>
          <cell r="AD205" t="str">
            <v>0847-09</v>
          </cell>
        </row>
        <row r="206">
          <cell r="A206" t="str">
            <v>303-09</v>
          </cell>
          <cell r="B206">
            <v>4029</v>
          </cell>
          <cell r="C206" t="str">
            <v>DE.1.0.7.0</v>
          </cell>
          <cell r="D206" t="str">
            <v>204:477</v>
          </cell>
          <cell r="E206">
            <v>42591.778854166667</v>
          </cell>
          <cell r="F206">
            <v>42591.780011574076</v>
          </cell>
          <cell r="G206">
            <v>1</v>
          </cell>
          <cell r="H206" t="str">
            <v>300:23299</v>
          </cell>
          <cell r="I206">
            <v>42591.787997685184</v>
          </cell>
          <cell r="J206">
            <v>0</v>
          </cell>
          <cell r="K206" t="str">
            <v>4029/4030</v>
          </cell>
          <cell r="L206" t="str">
            <v>STRICKLAND</v>
          </cell>
          <cell r="M206">
            <v>7.9861111080390401E-3</v>
          </cell>
          <cell r="N206">
            <v>11.499999995576218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https://search-rtdc-monitor-bjffxe2xuh6vdkpspy63sjmuny.us-east-1.es.amazonaws.com/_plugin/kibana/#/discover/Steve-Slow-Train-Analysis-(2080s-and-2083s)?_g=(refreshInterval:(display:Off,section:0,value:0),time:(from:'2016-08-09 17:41:33-0600',mode:absolute,to:'2016-08-09 19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6" t="str">
            <v>Y</v>
          </cell>
          <cell r="X206">
            <v>-542</v>
          </cell>
          <cell r="Y206">
            <v>4.7699999999999999E-2</v>
          </cell>
          <cell r="Z206">
            <v>2.3298999999999999</v>
          </cell>
          <cell r="AA206">
            <v>2.2822</v>
          </cell>
          <cell r="AB206" t="e">
            <v>#N/A</v>
          </cell>
          <cell r="AC206" t="e">
            <v>#N/A</v>
          </cell>
          <cell r="AD206" t="str">
            <v>0303-09</v>
          </cell>
          <cell r="AE206" t="str">
    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    </cell>
        </row>
        <row r="207">
          <cell r="A207" t="str">
            <v>304-09</v>
          </cell>
          <cell r="B207">
            <v>4015</v>
          </cell>
          <cell r="C207" t="str">
            <v>DE.1.0.7.0</v>
          </cell>
          <cell r="D207" t="str">
            <v>300:24199</v>
          </cell>
          <cell r="E207">
            <v>42591.139618055553</v>
          </cell>
          <cell r="F207">
            <v>42591.141180555554</v>
          </cell>
          <cell r="G207">
            <v>2</v>
          </cell>
          <cell r="H207" t="str">
            <v>300:23273</v>
          </cell>
          <cell r="I207">
            <v>42591.142233796294</v>
          </cell>
          <cell r="J207">
            <v>1</v>
          </cell>
          <cell r="K207" t="str">
            <v>4015/4016</v>
          </cell>
          <cell r="L207" t="str">
            <v>ACKERMAN</v>
          </cell>
          <cell r="M207">
            <v>1.0532407395658083E-3</v>
          </cell>
          <cell r="N207">
            <v>1.516666664974764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https://search-rtdc-monitor-bjffxe2xuh6vdkpspy63sjmuny.us-east-1.es.amazonaws.com/_plugin/kibana/#/discover/Steve-Slow-Train-Analysis-(2080s-and-2083s)?_g=(refreshInterval:(display:Off,section:0,value:0),time:(from:'2016-08-09 02:21:03-0600',mode:absolute,to:'2016-08-09 04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07" t="str">
            <v>Y</v>
          </cell>
          <cell r="X207">
            <v>1</v>
          </cell>
          <cell r="Y207">
            <v>2.4199000000000002</v>
          </cell>
          <cell r="Z207">
            <v>2.3273000000000001</v>
          </cell>
          <cell r="AA207">
            <v>9.2600000000000016E-2</v>
          </cell>
          <cell r="AB207" t="e">
            <v>#N/A</v>
          </cell>
          <cell r="AC207" t="e">
            <v>#N/A</v>
          </cell>
          <cell r="AD207" t="str">
            <v>0304-09</v>
          </cell>
          <cell r="AE207" t="str">
            <v>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 &amp; 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</v>
          </cell>
        </row>
        <row r="208">
          <cell r="A208" t="str">
            <v>307-09</v>
          </cell>
          <cell r="B208">
            <v>4016</v>
          </cell>
          <cell r="C208" t="str">
            <v>DE.1.0.7.0</v>
          </cell>
          <cell r="D208" t="str">
            <v>204:466</v>
          </cell>
          <cell r="E208">
            <v>42591.818043981482</v>
          </cell>
          <cell r="F208">
            <v>42591.818981481483</v>
          </cell>
          <cell r="G208">
            <v>1</v>
          </cell>
          <cell r="H208" t="str">
            <v>300:23299</v>
          </cell>
          <cell r="I208">
            <v>42591.829826388886</v>
          </cell>
          <cell r="J208">
            <v>0</v>
          </cell>
          <cell r="K208" t="str">
            <v>4015/4016</v>
          </cell>
          <cell r="L208" t="str">
            <v>HAITHCOX</v>
          </cell>
          <cell r="M208">
            <v>1.0844907403225079E-2</v>
          </cell>
          <cell r="N208">
            <v>15.616666660644114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https://search-rtdc-monitor-bjffxe2xuh6vdkpspy63sjmuny.us-east-1.es.amazonaws.com/_plugin/kibana/#/discover/Steve-Slow-Train-Analysis-(2080s-and-2083s)?_g=(refreshInterval:(display:Off,section:0,value:0),time:(from:'2016-08-09 18:37:59-0600',mode:absolute,to:'2016-08-09 20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3</v>
          </cell>
          <cell r="Y208">
            <v>4.6600000000000003E-2</v>
          </cell>
          <cell r="Z208">
            <v>2.3298999999999999</v>
          </cell>
          <cell r="AA208">
            <v>2.2832999999999997</v>
          </cell>
          <cell r="AB208" t="e">
            <v>#N/A</v>
          </cell>
          <cell r="AC208" t="e">
            <v>#N/A</v>
          </cell>
          <cell r="AD208" t="str">
            <v>0307-09</v>
          </cell>
          <cell r="AE208" t="str">
    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    </cell>
        </row>
        <row r="209">
          <cell r="A209" t="str">
            <v>308-09</v>
          </cell>
          <cell r="B209">
            <v>4032</v>
          </cell>
          <cell r="C209" t="str">
            <v>DE.1.0.7.0</v>
          </cell>
          <cell r="D209" t="str">
            <v>300:24830</v>
          </cell>
          <cell r="E209">
            <v>42591.173900462964</v>
          </cell>
          <cell r="F209">
            <v>42591.175057870372</v>
          </cell>
          <cell r="G209">
            <v>1</v>
          </cell>
          <cell r="H209" t="str">
            <v>300:24462</v>
          </cell>
          <cell r="I209">
            <v>42591.175949074073</v>
          </cell>
          <cell r="J209">
            <v>1</v>
          </cell>
          <cell r="K209" t="str">
            <v>4031/4032</v>
          </cell>
          <cell r="L209" t="str">
            <v>SPECTOR</v>
          </cell>
          <cell r="M209">
            <v>8.9120370103046298E-4</v>
          </cell>
          <cell r="N209">
            <v>1.2833333294838667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https://search-rtdc-monitor-bjffxe2xuh6vdkpspy63sjmuny.us-east-1.es.amazonaws.com/_plugin/kibana/#/discover/Steve-Slow-Train-Analysis-(2080s-and-2083s)?_g=(refreshInterval:(display:Off,section:0,value:0),time:(from:'2016-08-09 03:10:25-0600',mode:absolute,to:'2016-08-09 05:13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    </cell>
          <cell r="W209" t="str">
            <v>Y</v>
          </cell>
          <cell r="X209">
            <v>1</v>
          </cell>
          <cell r="Y209">
            <v>2.4830000000000001</v>
          </cell>
          <cell r="Z209">
            <v>2.4462000000000002</v>
          </cell>
          <cell r="AA209">
            <v>3.6799999999999944E-2</v>
          </cell>
          <cell r="AB209" t="e">
            <v>#N/A</v>
          </cell>
          <cell r="AC209" t="e">
            <v>#N/A</v>
          </cell>
          <cell r="AD209" t="str">
            <v>0308-09</v>
          </cell>
          <cell r="AE209" t="str">
    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    </cell>
        </row>
        <row r="210">
          <cell r="A210" t="str">
            <v>309-09</v>
          </cell>
          <cell r="B210">
            <v>4040</v>
          </cell>
          <cell r="C210" t="str">
            <v>DE.1.0.7.0</v>
          </cell>
          <cell r="D210" t="str">
            <v>204:446</v>
          </cell>
          <cell r="E210">
            <v>42592.032500000001</v>
          </cell>
          <cell r="F210">
            <v>42592.033229166664</v>
          </cell>
          <cell r="G210">
            <v>1</v>
          </cell>
          <cell r="H210" t="str">
            <v>300:23189</v>
          </cell>
          <cell r="I210">
            <v>42592.04378472222</v>
          </cell>
          <cell r="J210">
            <v>0</v>
          </cell>
          <cell r="K210" t="str">
            <v>4039/4040</v>
          </cell>
          <cell r="L210" t="str">
            <v>ISHMAEL</v>
          </cell>
          <cell r="M210">
            <v>1.0555555556493346E-2</v>
          </cell>
          <cell r="N210">
            <v>15.200000001350418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https://search-rtdc-monitor-bjffxe2xuh6vdkpspy63sjmuny.us-east-1.es.amazonaws.com/_plugin/kibana/#/discover/Steve-Slow-Train-Analysis-(2080s-and-2083s)?_g=(refreshInterval:(display:Off,section:0,value:0),time:(from:'2016-08-09 23:46:48-0600',mode:absolute,to:'2016-08-10 02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0" t="str">
            <v>Y</v>
          </cell>
          <cell r="X210">
            <v>1</v>
          </cell>
          <cell r="Y210">
            <v>4.4600000000000001E-2</v>
          </cell>
          <cell r="Z210">
            <v>2.3189000000000002</v>
          </cell>
          <cell r="AA210">
            <v>2.2743000000000002</v>
          </cell>
          <cell r="AB210" t="e">
            <v>#N/A</v>
          </cell>
          <cell r="AC210" t="e">
            <v>#N/A</v>
          </cell>
          <cell r="AD210" t="str">
            <v>0309-09</v>
          </cell>
          <cell r="AE210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211">
          <cell r="A211" t="str">
            <v>310-09</v>
          </cell>
          <cell r="B211">
            <v>4030</v>
          </cell>
          <cell r="C211" t="str">
            <v>DE.1.0.7.0</v>
          </cell>
          <cell r="D211" t="str">
            <v>300:24449</v>
          </cell>
          <cell r="E211">
            <v>42591.181585648148</v>
          </cell>
          <cell r="F211">
            <v>42591.183182870373</v>
          </cell>
          <cell r="G211">
            <v>2</v>
          </cell>
          <cell r="H211" t="str">
            <v>300:24307</v>
          </cell>
          <cell r="I211">
            <v>42591.183900462966</v>
          </cell>
          <cell r="J211">
            <v>1</v>
          </cell>
          <cell r="K211" t="str">
            <v>4029/4030</v>
          </cell>
          <cell r="L211" t="str">
            <v>DAVIS</v>
          </cell>
          <cell r="M211">
            <v>7.1759259299142286E-4</v>
          </cell>
          <cell r="N211">
            <v>1.0333333339076489</v>
          </cell>
          <cell r="S211">
            <v>0</v>
          </cell>
          <cell r="T211" t="str">
            <v>Southbound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https://search-rtdc-monitor-bjffxe2xuh6vdkpspy63sjmuny.us-east-1.es.amazonaws.com/_plugin/kibana/#/discover/Steve-Slow-Train-Analysis-(2080s-and-2083s)?_g=(refreshInterval:(display:Off,section:0,value:0),time:(from:'2016-08-09 03:21:29-0600',mode:absolute,to:'2016-08-09 05:24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11" t="str">
            <v>Y</v>
          </cell>
          <cell r="X211">
            <v>1</v>
          </cell>
          <cell r="Y211">
            <v>2.4449000000000001</v>
          </cell>
          <cell r="Z211">
            <v>2.4306999999999999</v>
          </cell>
          <cell r="AA211">
            <v>1.4200000000000212E-2</v>
          </cell>
          <cell r="AB211" t="e">
            <v>#N/A</v>
          </cell>
          <cell r="AC211" t="e">
            <v>#N/A</v>
          </cell>
          <cell r="AD211" t="str">
            <v>0310-09</v>
          </cell>
          <cell r="AE211" t="str">
    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    </cell>
        </row>
        <row r="212">
          <cell r="A212" t="str">
            <v>311-09</v>
          </cell>
          <cell r="B212">
            <v>4011</v>
          </cell>
          <cell r="C212" t="str">
            <v>DE.1.0.7.0</v>
          </cell>
          <cell r="D212" t="str">
            <v>204:437</v>
          </cell>
          <cell r="E212">
            <v>42592.048715277779</v>
          </cell>
          <cell r="F212">
            <v>42592.049675925926</v>
          </cell>
          <cell r="G212">
            <v>1</v>
          </cell>
          <cell r="H212" t="str">
            <v>300:23306</v>
          </cell>
          <cell r="I212">
            <v>42592.059756944444</v>
          </cell>
          <cell r="J212">
            <v>0</v>
          </cell>
          <cell r="K212" t="str">
            <v>4011/4012</v>
          </cell>
          <cell r="L212" t="str">
            <v>COOLAHAN</v>
          </cell>
          <cell r="M212">
            <v>1.0081018517666962E-2</v>
          </cell>
          <cell r="N212">
            <v>14.516666665440425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https://search-rtdc-monitor-bjffxe2xuh6vdkpspy63sjmuny.us-east-1.es.amazonaws.com/_plugin/kibana/#/discover/Steve-Slow-Train-Analysis-(2080s-and-2083s)?_g=(refreshInterval:(display:Off,section:0,value:0),time:(from:'2016-08-10 00:10:09-0600',mode:absolute,to:'2016-08-10 02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2" t="str">
            <v>Y</v>
          </cell>
          <cell r="X212">
            <v>1</v>
          </cell>
          <cell r="Y212">
            <v>4.3700000000000003E-2</v>
          </cell>
          <cell r="Z212">
            <v>2.3306</v>
          </cell>
          <cell r="AA212">
            <v>2.2869000000000002</v>
          </cell>
          <cell r="AB212" t="e">
            <v>#N/A</v>
          </cell>
          <cell r="AC212" t="e">
            <v>#N/A</v>
          </cell>
          <cell r="AD212" t="str">
            <v>0311-09</v>
          </cell>
          <cell r="AE212" t="str">
            <v>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 &amp; 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</v>
          </cell>
        </row>
        <row r="213">
          <cell r="A213" t="str">
            <v>313-09</v>
          </cell>
          <cell r="B213">
            <v>4025</v>
          </cell>
          <cell r="C213" t="str">
            <v>DE.1.0.7.0</v>
          </cell>
          <cell r="D213" t="str">
            <v>204:475</v>
          </cell>
          <cell r="E213">
            <v>42592.068506944444</v>
          </cell>
          <cell r="F213">
            <v>42592.069212962961</v>
          </cell>
          <cell r="G213">
            <v>1</v>
          </cell>
          <cell r="H213" t="str">
            <v>300:23308</v>
          </cell>
          <cell r="I213">
            <v>42592.0778125</v>
          </cell>
          <cell r="J213">
            <v>0</v>
          </cell>
          <cell r="K213" t="str">
            <v>4025/4026</v>
          </cell>
          <cell r="L213" t="str">
            <v>STORY</v>
          </cell>
          <cell r="M213">
            <v>8.599537039117422E-3</v>
          </cell>
          <cell r="N213">
            <v>12.383333336329088</v>
          </cell>
          <cell r="S213">
            <v>1</v>
          </cell>
          <cell r="T213" t="str">
            <v>NorthBound</v>
          </cell>
          <cell r="U213">
            <v>1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https://search-rtdc-monitor-bjffxe2xuh6vdkpspy63sjmuny.us-east-1.es.amazonaws.com/_plugin/kibana/#/discover/Steve-Slow-Train-Analysis-(2080s-and-2083s)?_g=(refreshInterval:(display:Off,section:0,value:0),time:(from:'2016-08-10 00:38:39-0600',mode:absolute,to:'2016-08-10 02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13" t="str">
            <v>Y</v>
          </cell>
          <cell r="X213">
            <v>2</v>
          </cell>
          <cell r="Y213">
            <v>4.7500000000000001E-2</v>
          </cell>
          <cell r="Z213">
            <v>2.3308</v>
          </cell>
          <cell r="AA213">
            <v>2.2833000000000001</v>
          </cell>
          <cell r="AB213" t="e">
            <v>#N/A</v>
          </cell>
          <cell r="AC213" t="e">
            <v>#N/A</v>
          </cell>
          <cell r="AD213" t="str">
            <v>0313-09</v>
          </cell>
          <cell r="AE213" t="str">
            <v>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 &amp; 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</v>
          </cell>
        </row>
        <row r="214">
          <cell r="A214" t="str">
            <v>315-08</v>
          </cell>
          <cell r="B214">
            <v>4027</v>
          </cell>
          <cell r="C214" t="str">
            <v>DE.1.0.7.0</v>
          </cell>
          <cell r="D214" t="str">
            <v>204:519</v>
          </cell>
          <cell r="E214">
            <v>42591.089328703703</v>
          </cell>
          <cell r="F214">
            <v>42591.090081018519</v>
          </cell>
          <cell r="G214">
            <v>1</v>
          </cell>
          <cell r="H214" t="str">
            <v>300:23049</v>
          </cell>
          <cell r="I214">
            <v>42591.096203703702</v>
          </cell>
          <cell r="J214">
            <v>0</v>
          </cell>
          <cell r="K214" t="str">
            <v>4027/4028</v>
          </cell>
          <cell r="L214" t="str">
            <v>STORY</v>
          </cell>
          <cell r="M214">
            <v>6.1226851830724627E-3</v>
          </cell>
          <cell r="N214">
            <v>8.8166666636243463</v>
          </cell>
          <cell r="S214">
            <v>1</v>
          </cell>
          <cell r="T214" t="str">
            <v>NorthBound</v>
          </cell>
          <cell r="U214">
            <v>1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214" t="str">
            <v>Y</v>
          </cell>
          <cell r="X214">
            <v>2</v>
          </cell>
          <cell r="Y214">
            <v>5.1900000000000002E-2</v>
          </cell>
          <cell r="Z214">
            <v>2.3048999999999999</v>
          </cell>
          <cell r="AA214">
            <v>2.2530000000000001</v>
          </cell>
          <cell r="AB214" t="e">
            <v>#N/A</v>
          </cell>
          <cell r="AC214" t="e">
            <v>#N/A</v>
          </cell>
          <cell r="AD214" t="str">
            <v>0315-08</v>
          </cell>
          <cell r="AE214" t="str">
    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    </cell>
        </row>
        <row r="215">
          <cell r="A215" t="str">
            <v>315-09</v>
          </cell>
          <cell r="B215">
            <v>4031</v>
          </cell>
          <cell r="C215" t="str">
            <v>DE.1.0.7.0</v>
          </cell>
          <cell r="D215" t="str">
            <v>204:480</v>
          </cell>
          <cell r="E215">
            <v>42592.090833333335</v>
          </cell>
          <cell r="F215">
            <v>42592.09170138889</v>
          </cell>
          <cell r="G215">
            <v>1</v>
          </cell>
          <cell r="H215" t="str">
            <v>300:23306</v>
          </cell>
          <cell r="I215">
            <v>42592.100902777776</v>
          </cell>
          <cell r="J215">
            <v>0</v>
          </cell>
          <cell r="K215" t="str">
            <v>4031/4032</v>
          </cell>
          <cell r="L215" t="str">
            <v>CHANDLER</v>
          </cell>
          <cell r="M215">
            <v>9.2013888861401938E-3</v>
          </cell>
          <cell r="N215">
            <v>13.249999996041879</v>
          </cell>
          <cell r="S215">
            <v>1</v>
          </cell>
          <cell r="T215" t="str">
            <v>NorthBound</v>
          </cell>
          <cell r="U215">
            <v>1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15" t="str">
            <v>Y</v>
          </cell>
          <cell r="X215">
            <v>0</v>
          </cell>
          <cell r="Y215">
            <v>4.8000000000000001E-2</v>
          </cell>
          <cell r="Z215">
            <v>2.3306</v>
          </cell>
          <cell r="AA215">
            <v>2.2826</v>
          </cell>
          <cell r="AB215" t="e">
            <v>#N/A</v>
          </cell>
          <cell r="AC215" t="e">
            <v>#N/A</v>
          </cell>
          <cell r="AD215" t="str">
            <v>0315-09</v>
          </cell>
          <cell r="AE215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216">
          <cell r="A216" t="str">
            <v>903-09</v>
          </cell>
          <cell r="B216">
            <v>4014</v>
          </cell>
          <cell r="C216" t="str">
            <v>DE.1.0.7.0</v>
          </cell>
          <cell r="D216" t="str">
            <v>204:1042</v>
          </cell>
          <cell r="E216">
            <v>42591.354479166665</v>
          </cell>
          <cell r="F216">
            <v>42591.355208333334</v>
          </cell>
          <cell r="G216">
            <v>1</v>
          </cell>
          <cell r="H216" t="str">
            <v>300:24273</v>
          </cell>
          <cell r="I216">
            <v>42591.362916666665</v>
          </cell>
          <cell r="J216">
            <v>1</v>
          </cell>
          <cell r="K216" t="str">
            <v>4013/4014</v>
          </cell>
          <cell r="L216" t="str">
            <v>STARKS</v>
          </cell>
          <cell r="M216">
            <v>7.7083333308110014E-3</v>
          </cell>
          <cell r="N216">
            <v>11.099999996367842</v>
          </cell>
          <cell r="S216">
            <v>1</v>
          </cell>
          <cell r="T216" t="str">
            <v>NorthBound</v>
          </cell>
          <cell r="U216">
            <v>1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https://search-rtdc-monitor-bjffxe2xuh6vdkpspy63sjmuny.us-east-1.es.amazonaws.com/_plugin/kibana/#/discover/Steve-Slow-Train-Analysis-(2080s-and-2083s)?_g=(refreshInterval:(display:Off,section:0,value:0),time:(from:'2016-08-09 07:30:27-0600',mode:absolute,to:'2016-08-09 09:42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6" t="str">
            <v>Y</v>
          </cell>
          <cell r="X216">
            <v>588</v>
          </cell>
          <cell r="Y216">
            <v>0.1042</v>
          </cell>
          <cell r="Z216">
            <v>2.4272999999999998</v>
          </cell>
          <cell r="AA216">
            <v>2.3230999999999997</v>
          </cell>
          <cell r="AB216" t="e">
            <v>#N/A</v>
          </cell>
          <cell r="AC216" t="e">
            <v>#N/A</v>
          </cell>
          <cell r="AD216" t="str">
            <v>0903-09</v>
          </cell>
          <cell r="AE216" t="str">
    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    </cell>
        </row>
        <row r="217">
          <cell r="A217" t="str">
            <v>904-09</v>
          </cell>
          <cell r="B217">
            <v>4013</v>
          </cell>
          <cell r="C217" t="str">
            <v>DE.1.0.7.0</v>
          </cell>
          <cell r="D217" t="str">
            <v>300:24616</v>
          </cell>
          <cell r="E217">
            <v>42591.646249999998</v>
          </cell>
          <cell r="F217">
            <v>42591.647280092591</v>
          </cell>
          <cell r="G217">
            <v>1</v>
          </cell>
          <cell r="H217" t="str">
            <v>300:24254</v>
          </cell>
          <cell r="I217">
            <v>42591.64770833333</v>
          </cell>
          <cell r="J217">
            <v>1</v>
          </cell>
          <cell r="K217" t="str">
            <v>4013/4014</v>
          </cell>
          <cell r="L217" t="str">
            <v>STURGEON</v>
          </cell>
          <cell r="M217">
            <v>4.2824073898373172E-4</v>
          </cell>
          <cell r="N217">
            <v>0.61666666413657367</v>
          </cell>
          <cell r="S217">
            <v>0</v>
          </cell>
          <cell r="T217" t="str">
            <v>Southbound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https://search-rtdc-monitor-bjffxe2xuh6vdkpspy63sjmuny.us-east-1.es.amazonaws.com/_plugin/kibana/#/discover/Steve-Slow-Train-Analysis-(2080s-and-2083s)?_g=(refreshInterval:(display:Off,section:0,value:0),time:(from:'2016-08-09 14:30:36-0600',mode:absolute,to:'2016-08-09 16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7" t="str">
            <v>Y</v>
          </cell>
          <cell r="X217">
            <v>1</v>
          </cell>
          <cell r="Y217">
            <v>2.4615999999999998</v>
          </cell>
          <cell r="Z217">
            <v>2.4253999999999998</v>
          </cell>
          <cell r="AA217">
            <v>3.620000000000001E-2</v>
          </cell>
          <cell r="AB217" t="e">
            <v>#N/A</v>
          </cell>
          <cell r="AC217" t="e">
            <v>#N/A</v>
          </cell>
          <cell r="AD217" t="str">
            <v>0904-09</v>
          </cell>
          <cell r="AE217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218">
          <cell r="A218" t="str">
            <v>906-09</v>
          </cell>
          <cell r="B218">
            <v>4013</v>
          </cell>
          <cell r="C218" t="str">
            <v>DE.1.0.7.0</v>
          </cell>
          <cell r="D218" t="str">
            <v>300:58600</v>
          </cell>
          <cell r="E218">
            <v>42591.797835648147</v>
          </cell>
          <cell r="F218">
            <v>42591.798993055556</v>
          </cell>
          <cell r="G218">
            <v>1</v>
          </cell>
          <cell r="H218" t="str">
            <v>300:28795</v>
          </cell>
          <cell r="I218">
            <v>42591.804664351854</v>
          </cell>
          <cell r="J218">
            <v>0</v>
          </cell>
          <cell r="K218" t="str">
            <v>4013/4014</v>
          </cell>
          <cell r="L218" t="str">
            <v>STURGEON</v>
          </cell>
          <cell r="M218">
            <v>5.6712962978053838E-3</v>
          </cell>
          <cell r="N218">
            <v>8.1666666688397527</v>
          </cell>
          <cell r="S218">
            <v>0</v>
          </cell>
          <cell r="T218" t="str">
            <v>Southbound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https://search-rtdc-monitor-bjffxe2xuh6vdkpspy63sjmuny.us-east-1.es.amazonaws.com/_plugin/kibana/#/discover/Steve-Slow-Train-Analysis-(2080s-and-2083s)?_g=(refreshInterval:(display:Off,section:0,value:0),time:(from:'2016-08-09 18:08:53-0600',mode:absolute,to:'2016-08-09 20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18" t="str">
            <v>Y</v>
          </cell>
          <cell r="X218">
            <v>2</v>
          </cell>
          <cell r="Y218">
            <v>5.86</v>
          </cell>
          <cell r="Z218">
            <v>2.8795000000000002</v>
          </cell>
          <cell r="AA218">
            <v>2.9805000000000001</v>
          </cell>
          <cell r="AB218" t="e">
            <v>#N/A</v>
          </cell>
          <cell r="AC218" t="e">
            <v>#N/A</v>
          </cell>
          <cell r="AD218" t="str">
            <v>0906-09</v>
          </cell>
          <cell r="AE218" t="str">
    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    </cell>
        </row>
        <row r="219">
          <cell r="A219" t="str">
            <v>908-09</v>
          </cell>
          <cell r="B219">
            <v>4008</v>
          </cell>
          <cell r="C219" t="str">
            <v>DE.1.0.7.0</v>
          </cell>
          <cell r="D219" t="str">
            <v>300:58613</v>
          </cell>
          <cell r="E219">
            <v>42591.943865740737</v>
          </cell>
          <cell r="F219">
            <v>42591.945138888892</v>
          </cell>
          <cell r="G219">
            <v>1</v>
          </cell>
          <cell r="H219" t="str">
            <v>300:21759</v>
          </cell>
          <cell r="I219">
            <v>42591.95103009259</v>
          </cell>
          <cell r="J219">
            <v>0</v>
          </cell>
        </row>
      </sheetData>
      <sheetData sheetId="1" refreshError="1"/>
      <sheetData sheetId="2" refreshError="1"/>
      <sheetData sheetId="3">
        <row r="1">
          <cell r="C1" t="str">
            <v>242-08</v>
          </cell>
          <cell r="D1">
            <v>1800000</v>
          </cell>
          <cell r="E1" t="str">
            <v>CHANDLER</v>
          </cell>
        </row>
        <row r="2">
          <cell r="C2" t="str">
            <v>311-08</v>
          </cell>
          <cell r="D2">
            <v>1810000</v>
          </cell>
          <cell r="E2" t="str">
            <v>NEWELL</v>
          </cell>
        </row>
        <row r="3">
          <cell r="C3" t="str">
            <v>311-08</v>
          </cell>
          <cell r="D3">
            <v>1810000</v>
          </cell>
          <cell r="E3" t="str">
            <v>NEWELL</v>
          </cell>
        </row>
        <row r="4">
          <cell r="C4" t="str">
            <v>244-08</v>
          </cell>
          <cell r="D4">
            <v>1740000</v>
          </cell>
          <cell r="E4" t="str">
            <v>STORY</v>
          </cell>
        </row>
        <row r="5">
          <cell r="C5" t="str">
            <v>313-08</v>
          </cell>
          <cell r="D5">
            <v>1800000</v>
          </cell>
          <cell r="E5" t="str">
            <v>CHANDLER</v>
          </cell>
        </row>
        <row r="6">
          <cell r="C6" t="str">
            <v>315-08</v>
          </cell>
          <cell r="D6">
            <v>1740000</v>
          </cell>
          <cell r="E6" t="str">
            <v>STORY</v>
          </cell>
        </row>
        <row r="7">
          <cell r="C7" t="str">
            <v>315-08</v>
          </cell>
          <cell r="D7">
            <v>1740000</v>
          </cell>
          <cell r="E7" t="str">
            <v>STORY</v>
          </cell>
        </row>
        <row r="8">
          <cell r="C8" t="str">
            <v>302-09</v>
          </cell>
          <cell r="D8">
            <v>2030000</v>
          </cell>
          <cell r="E8" t="str">
            <v>KILLION</v>
          </cell>
        </row>
        <row r="9">
          <cell r="C9" t="str">
            <v>101-09</v>
          </cell>
          <cell r="D9">
            <v>2030000</v>
          </cell>
          <cell r="E9" t="str">
            <v>KILLION</v>
          </cell>
        </row>
        <row r="10">
          <cell r="C10" t="str">
            <v>304-09</v>
          </cell>
          <cell r="D10">
            <v>1260000</v>
          </cell>
          <cell r="E10" t="str">
            <v>ACKERMAN</v>
          </cell>
        </row>
        <row r="11">
          <cell r="C11" t="str">
            <v>103-09</v>
          </cell>
          <cell r="D11">
            <v>1260000</v>
          </cell>
          <cell r="E11" t="str">
            <v>ACKERMAN</v>
          </cell>
        </row>
        <row r="12">
          <cell r="C12" t="str">
            <v>102-09</v>
          </cell>
          <cell r="D12">
            <v>2030000</v>
          </cell>
          <cell r="E12" t="str">
            <v>KILLION</v>
          </cell>
        </row>
        <row r="13">
          <cell r="C13" t="str">
            <v>308-09</v>
          </cell>
          <cell r="D13">
            <v>1090000</v>
          </cell>
          <cell r="E13" t="str">
            <v>SPECTOR</v>
          </cell>
        </row>
        <row r="14">
          <cell r="C14" t="str">
            <v>310-09</v>
          </cell>
          <cell r="D14">
            <v>1990000</v>
          </cell>
          <cell r="E14" t="str">
            <v>DAVIS</v>
          </cell>
        </row>
        <row r="15">
          <cell r="C15" t="str">
            <v>107-09</v>
          </cell>
          <cell r="D15">
            <v>1090000</v>
          </cell>
          <cell r="E15" t="str">
            <v>SPECTOR</v>
          </cell>
        </row>
        <row r="16">
          <cell r="C16" t="str">
            <v>104-09</v>
          </cell>
          <cell r="D16">
            <v>1260000</v>
          </cell>
          <cell r="E16" t="str">
            <v>ACKERMAN</v>
          </cell>
        </row>
        <row r="17">
          <cell r="C17" t="str">
            <v>109-09</v>
          </cell>
          <cell r="D17">
            <v>1990000</v>
          </cell>
          <cell r="E17" t="str">
            <v>DAVIS</v>
          </cell>
        </row>
        <row r="18">
          <cell r="C18" t="str">
            <v>111-09</v>
          </cell>
          <cell r="D18">
            <v>2110000</v>
          </cell>
          <cell r="E18" t="str">
            <v>OUN</v>
          </cell>
        </row>
        <row r="19">
          <cell r="C19" t="str">
            <v>800-09</v>
          </cell>
          <cell r="D19">
            <v>910000</v>
          </cell>
          <cell r="E19" t="str">
            <v>SUR</v>
          </cell>
        </row>
        <row r="20">
          <cell r="C20" t="str">
            <v>113-09</v>
          </cell>
          <cell r="D20">
            <v>2030000</v>
          </cell>
          <cell r="E20" t="str">
            <v>KILLION</v>
          </cell>
        </row>
        <row r="21">
          <cell r="C21" t="str">
            <v>108-09</v>
          </cell>
          <cell r="D21">
            <v>1090000</v>
          </cell>
          <cell r="E21" t="str">
            <v>SPECTOR</v>
          </cell>
        </row>
        <row r="22">
          <cell r="C22" t="str">
            <v>115-09</v>
          </cell>
          <cell r="D22">
            <v>900000</v>
          </cell>
          <cell r="E22" t="str">
            <v>ROCHA</v>
          </cell>
        </row>
        <row r="23">
          <cell r="C23" t="str">
            <v>110-09</v>
          </cell>
          <cell r="D23">
            <v>1990000</v>
          </cell>
          <cell r="E23" t="str">
            <v>DAVIS</v>
          </cell>
        </row>
        <row r="24">
          <cell r="C24" t="str">
            <v>117-09</v>
          </cell>
          <cell r="D24">
            <v>1260000</v>
          </cell>
          <cell r="E24" t="str">
            <v>ACKERMAN</v>
          </cell>
        </row>
        <row r="25">
          <cell r="C25" t="str">
            <v>801-09</v>
          </cell>
          <cell r="D25">
            <v>1110000</v>
          </cell>
          <cell r="E25" t="str">
            <v>STARKS</v>
          </cell>
        </row>
        <row r="26">
          <cell r="C26" t="str">
            <v>112-09</v>
          </cell>
          <cell r="D26">
            <v>2110000</v>
          </cell>
          <cell r="E26" t="str">
            <v>OUN</v>
          </cell>
        </row>
        <row r="27">
          <cell r="C27" t="str">
            <v>114-09</v>
          </cell>
          <cell r="D27">
            <v>2030000</v>
          </cell>
          <cell r="E27" t="str">
            <v>KILLION</v>
          </cell>
        </row>
        <row r="28">
          <cell r="C28" t="str">
            <v>119-09</v>
          </cell>
          <cell r="D28">
            <v>1190000</v>
          </cell>
          <cell r="E28" t="str">
            <v>BRANNON</v>
          </cell>
        </row>
        <row r="29">
          <cell r="C29" t="str">
            <v>121-09</v>
          </cell>
          <cell r="D29">
            <v>1090000</v>
          </cell>
          <cell r="E29" t="str">
            <v>SPECTOR</v>
          </cell>
        </row>
        <row r="30">
          <cell r="C30" t="str">
            <v>802-09</v>
          </cell>
          <cell r="D30">
            <v>1110000</v>
          </cell>
          <cell r="E30" t="str">
            <v>STARKS</v>
          </cell>
        </row>
        <row r="31">
          <cell r="C31" t="str">
            <v>803-09</v>
          </cell>
          <cell r="D31">
            <v>1300000</v>
          </cell>
          <cell r="E31" t="str">
            <v>LEVIN</v>
          </cell>
        </row>
        <row r="32">
          <cell r="C32" t="str">
            <v>123-09</v>
          </cell>
          <cell r="D32">
            <v>1990000</v>
          </cell>
          <cell r="E32" t="str">
            <v>DAVIS</v>
          </cell>
        </row>
        <row r="33">
          <cell r="C33" t="str">
            <v>116-09</v>
          </cell>
          <cell r="D33">
            <v>900000</v>
          </cell>
          <cell r="E33" t="str">
            <v>ROCHA</v>
          </cell>
        </row>
        <row r="34">
          <cell r="C34" t="str">
            <v>118-09</v>
          </cell>
          <cell r="D34">
            <v>1260000</v>
          </cell>
          <cell r="E34" t="str">
            <v>ACKERMAN</v>
          </cell>
        </row>
        <row r="35">
          <cell r="C35" t="str">
            <v>804-09</v>
          </cell>
          <cell r="D35">
            <v>1300000</v>
          </cell>
          <cell r="E35" t="str">
            <v>LEVIN</v>
          </cell>
        </row>
        <row r="36">
          <cell r="C36" t="str">
            <v>125-09</v>
          </cell>
          <cell r="D36">
            <v>2110000</v>
          </cell>
          <cell r="E36" t="str">
            <v>OUN</v>
          </cell>
        </row>
        <row r="37">
          <cell r="C37" t="str">
            <v>120-09</v>
          </cell>
          <cell r="D37">
            <v>1190000</v>
          </cell>
          <cell r="E37" t="str">
            <v>BRANNON</v>
          </cell>
        </row>
        <row r="38">
          <cell r="C38" t="str">
            <v>802-09</v>
          </cell>
          <cell r="D38">
            <v>1110000</v>
          </cell>
          <cell r="E38" t="str">
            <v>STARKS</v>
          </cell>
        </row>
        <row r="39">
          <cell r="C39" t="str">
            <v>802-09</v>
          </cell>
          <cell r="D39">
            <v>1110000</v>
          </cell>
          <cell r="E39" t="str">
            <v>STARKS</v>
          </cell>
        </row>
        <row r="40">
          <cell r="C40" t="str">
            <v>805-09</v>
          </cell>
          <cell r="D40">
            <v>1110000</v>
          </cell>
          <cell r="E40" t="str">
            <v>STARKS</v>
          </cell>
        </row>
        <row r="41">
          <cell r="C41" t="str">
            <v>127-09</v>
          </cell>
          <cell r="D41">
            <v>2030000</v>
          </cell>
          <cell r="E41" t="str">
            <v>KILLION</v>
          </cell>
        </row>
        <row r="42">
          <cell r="C42" t="str">
            <v>122-09</v>
          </cell>
          <cell r="D42">
            <v>1090000</v>
          </cell>
          <cell r="E42" t="str">
            <v>SPECTOR</v>
          </cell>
        </row>
        <row r="43">
          <cell r="C43" t="str">
            <v>806-09</v>
          </cell>
          <cell r="D43">
            <v>1110000</v>
          </cell>
          <cell r="E43" t="str">
            <v>STARKS</v>
          </cell>
        </row>
        <row r="44">
          <cell r="C44" t="str">
            <v>807-09</v>
          </cell>
          <cell r="D44">
            <v>1300000</v>
          </cell>
          <cell r="E44" t="str">
            <v>LEVIN</v>
          </cell>
        </row>
        <row r="45">
          <cell r="C45" t="str">
            <v>129-09</v>
          </cell>
          <cell r="D45">
            <v>900000</v>
          </cell>
          <cell r="E45" t="str">
            <v>ROCHA</v>
          </cell>
        </row>
        <row r="46">
          <cell r="C46" t="str">
            <v>124-09</v>
          </cell>
          <cell r="D46">
            <v>1990000</v>
          </cell>
          <cell r="E46" t="str">
            <v>DAVIS</v>
          </cell>
        </row>
        <row r="47">
          <cell r="C47" t="str">
            <v>131-09</v>
          </cell>
          <cell r="D47">
            <v>1260000</v>
          </cell>
          <cell r="E47" t="str">
            <v>ACKERMAN</v>
          </cell>
        </row>
        <row r="48">
          <cell r="C48" t="str">
            <v>126-09</v>
          </cell>
          <cell r="D48">
            <v>2110000</v>
          </cell>
          <cell r="E48" t="str">
            <v>OUN</v>
          </cell>
        </row>
        <row r="49">
          <cell r="C49" t="str">
            <v>808-09</v>
          </cell>
          <cell r="D49">
            <v>1300000</v>
          </cell>
          <cell r="E49" t="str">
            <v>LEVIN</v>
          </cell>
        </row>
        <row r="50">
          <cell r="C50" t="str">
            <v>133-09</v>
          </cell>
          <cell r="D50">
            <v>1190000</v>
          </cell>
          <cell r="E50" t="str">
            <v>BRANNON</v>
          </cell>
        </row>
        <row r="51">
          <cell r="C51" t="str">
            <v>809-09</v>
          </cell>
          <cell r="D51">
            <v>1110000</v>
          </cell>
          <cell r="E51" t="str">
            <v>STARKS</v>
          </cell>
        </row>
        <row r="52">
          <cell r="C52" t="str">
            <v>128-09</v>
          </cell>
          <cell r="D52">
            <v>2030000</v>
          </cell>
          <cell r="E52" t="str">
            <v>KILLION</v>
          </cell>
        </row>
        <row r="53">
          <cell r="C53" t="str">
            <v>135-09</v>
          </cell>
          <cell r="D53">
            <v>1090000</v>
          </cell>
          <cell r="E53" t="str">
            <v>SPECTOR</v>
          </cell>
        </row>
        <row r="54">
          <cell r="C54" t="str">
            <v>130-09</v>
          </cell>
          <cell r="D54">
            <v>900000</v>
          </cell>
          <cell r="E54" t="str">
            <v>ROCHA</v>
          </cell>
        </row>
        <row r="55">
          <cell r="C55" t="str">
            <v>810-09</v>
          </cell>
          <cell r="D55">
            <v>1110000</v>
          </cell>
          <cell r="E55" t="str">
            <v>STARKS</v>
          </cell>
        </row>
        <row r="56">
          <cell r="C56" t="str">
            <v>137-09</v>
          </cell>
          <cell r="D56">
            <v>1990000</v>
          </cell>
          <cell r="E56" t="str">
            <v>DAVIS</v>
          </cell>
        </row>
        <row r="57">
          <cell r="C57" t="str">
            <v>811-09</v>
          </cell>
          <cell r="D57">
            <v>1300000</v>
          </cell>
          <cell r="E57" t="str">
            <v>LEVIN</v>
          </cell>
        </row>
        <row r="58">
          <cell r="C58" t="str">
            <v>132-09</v>
          </cell>
          <cell r="D58">
            <v>1260000</v>
          </cell>
          <cell r="E58" t="str">
            <v>ACKERMAN</v>
          </cell>
        </row>
        <row r="59">
          <cell r="C59" t="str">
            <v>139-09</v>
          </cell>
          <cell r="D59">
            <v>2110000</v>
          </cell>
          <cell r="E59" t="str">
            <v>OUN</v>
          </cell>
        </row>
        <row r="60">
          <cell r="C60" t="str">
            <v>903-09</v>
          </cell>
          <cell r="D60">
            <v>1110000</v>
          </cell>
          <cell r="E60" t="str">
            <v>STARKS</v>
          </cell>
        </row>
        <row r="61">
          <cell r="C61" t="str">
            <v>134-09</v>
          </cell>
          <cell r="D61">
            <v>1190000</v>
          </cell>
          <cell r="E61" t="str">
            <v>BRANNON</v>
          </cell>
        </row>
        <row r="62">
          <cell r="C62" t="str">
            <v>812-09</v>
          </cell>
          <cell r="D62">
            <v>1300000</v>
          </cell>
          <cell r="E62" t="str">
            <v>LEVIN</v>
          </cell>
        </row>
        <row r="63">
          <cell r="C63" t="str">
            <v>141-09</v>
          </cell>
          <cell r="D63">
            <v>2030000</v>
          </cell>
          <cell r="E63" t="str">
            <v>KILLION</v>
          </cell>
        </row>
        <row r="64">
          <cell r="C64" t="str">
            <v>136-09</v>
          </cell>
          <cell r="D64">
            <v>1090000</v>
          </cell>
          <cell r="E64" t="str">
            <v>SPECTOR</v>
          </cell>
        </row>
        <row r="65">
          <cell r="C65" t="str">
            <v>143-09</v>
          </cell>
          <cell r="D65">
            <v>900000</v>
          </cell>
          <cell r="E65" t="str">
            <v>ROCHA</v>
          </cell>
        </row>
        <row r="66">
          <cell r="C66" t="str">
            <v>138-09</v>
          </cell>
          <cell r="D66">
            <v>1990000</v>
          </cell>
          <cell r="E66" t="str">
            <v>DAVIS</v>
          </cell>
        </row>
        <row r="67">
          <cell r="C67" t="str">
            <v>145-09</v>
          </cell>
          <cell r="D67">
            <v>1260000</v>
          </cell>
          <cell r="E67" t="str">
            <v>ACKERMAN</v>
          </cell>
        </row>
        <row r="68">
          <cell r="C68" t="str">
            <v>813-09</v>
          </cell>
          <cell r="D68">
            <v>1300000</v>
          </cell>
          <cell r="E68" t="str">
            <v>LEVIN</v>
          </cell>
        </row>
        <row r="69">
          <cell r="C69" t="str">
            <v>140-09</v>
          </cell>
          <cell r="D69">
            <v>2110000</v>
          </cell>
          <cell r="E69" t="str">
            <v>OUN</v>
          </cell>
        </row>
        <row r="70">
          <cell r="C70" t="str">
            <v>147-09</v>
          </cell>
          <cell r="D70">
            <v>1190000</v>
          </cell>
          <cell r="E70" t="str">
            <v>BRANNON</v>
          </cell>
        </row>
        <row r="71">
          <cell r="C71" t="str">
            <v>142-09</v>
          </cell>
          <cell r="D71">
            <v>2030000</v>
          </cell>
          <cell r="E71" t="str">
            <v>KILLION</v>
          </cell>
        </row>
        <row r="72">
          <cell r="C72" t="str">
            <v>814-09</v>
          </cell>
          <cell r="D72">
            <v>1300000</v>
          </cell>
          <cell r="E72" t="str">
            <v>LEVIN</v>
          </cell>
        </row>
        <row r="73">
          <cell r="C73" t="str">
            <v>149-09</v>
          </cell>
          <cell r="D73">
            <v>1090000</v>
          </cell>
          <cell r="E73" t="str">
            <v>SPECTOR</v>
          </cell>
        </row>
        <row r="74">
          <cell r="C74" t="str">
            <v>144-09</v>
          </cell>
          <cell r="D74">
            <v>900000</v>
          </cell>
          <cell r="E74" t="str">
            <v>ROCHA</v>
          </cell>
        </row>
        <row r="75">
          <cell r="C75" t="str">
            <v>151-09</v>
          </cell>
          <cell r="D75">
            <v>1990000</v>
          </cell>
          <cell r="E75" t="str">
            <v>DAVIS</v>
          </cell>
        </row>
        <row r="76">
          <cell r="C76" t="str">
            <v>146-09</v>
          </cell>
          <cell r="D76">
            <v>1260000</v>
          </cell>
          <cell r="E76" t="str">
            <v>ACKERMAN</v>
          </cell>
        </row>
        <row r="77">
          <cell r="C77" t="str">
            <v>149-09</v>
          </cell>
          <cell r="D77">
            <v>1090000</v>
          </cell>
          <cell r="E77" t="str">
            <v>SPECTOR</v>
          </cell>
        </row>
        <row r="78">
          <cell r="C78" t="str">
            <v>153-09</v>
          </cell>
          <cell r="D78">
            <v>2110000</v>
          </cell>
          <cell r="E78" t="str">
            <v>OUN</v>
          </cell>
        </row>
        <row r="79">
          <cell r="C79" t="str">
            <v>815-09</v>
          </cell>
          <cell r="D79">
            <v>1300000</v>
          </cell>
          <cell r="E79" t="str">
            <v>LEVIN</v>
          </cell>
        </row>
        <row r="80">
          <cell r="C80" t="str">
            <v>148-09</v>
          </cell>
          <cell r="D80">
            <v>1190000</v>
          </cell>
          <cell r="E80" t="str">
            <v>BRANNON</v>
          </cell>
        </row>
        <row r="81">
          <cell r="C81" t="str">
            <v>155-09</v>
          </cell>
          <cell r="D81">
            <v>1110000</v>
          </cell>
          <cell r="E81" t="str">
            <v>STARKS</v>
          </cell>
        </row>
        <row r="82">
          <cell r="C82" t="str">
            <v>150-09</v>
          </cell>
          <cell r="D82">
            <v>1090000</v>
          </cell>
          <cell r="E82" t="str">
            <v>SPECTOR</v>
          </cell>
        </row>
        <row r="83">
          <cell r="C83" t="str">
            <v>816-09</v>
          </cell>
          <cell r="D83">
            <v>1300000</v>
          </cell>
          <cell r="E83" t="str">
            <v>LEVIN</v>
          </cell>
        </row>
        <row r="84">
          <cell r="C84" t="str">
            <v>157-09</v>
          </cell>
          <cell r="D84">
            <v>900000</v>
          </cell>
          <cell r="E84" t="str">
            <v>ROCHA</v>
          </cell>
        </row>
        <row r="85">
          <cell r="C85" t="str">
            <v>152-09</v>
          </cell>
          <cell r="D85">
            <v>1990000</v>
          </cell>
          <cell r="E85" t="str">
            <v>DAVIS</v>
          </cell>
        </row>
        <row r="86">
          <cell r="C86" t="str">
            <v>159-09</v>
          </cell>
          <cell r="D86">
            <v>1280000</v>
          </cell>
          <cell r="E86" t="str">
            <v>BARTLETT</v>
          </cell>
        </row>
        <row r="87">
          <cell r="C87" t="str">
            <v>154-09</v>
          </cell>
          <cell r="D87">
            <v>2110000</v>
          </cell>
          <cell r="E87" t="str">
            <v>OUN</v>
          </cell>
        </row>
        <row r="88">
          <cell r="C88" t="str">
            <v>817-09</v>
          </cell>
          <cell r="D88">
            <v>1300000</v>
          </cell>
          <cell r="E88" t="str">
            <v>LEVIN</v>
          </cell>
        </row>
        <row r="89">
          <cell r="C89" t="str">
            <v>161-09</v>
          </cell>
          <cell r="D89">
            <v>1740000</v>
          </cell>
          <cell r="E89" t="str">
            <v>STORY</v>
          </cell>
        </row>
        <row r="90">
          <cell r="C90" t="str">
            <v>156-09</v>
          </cell>
          <cell r="D90">
            <v>1110000</v>
          </cell>
          <cell r="E90" t="str">
            <v>STARKS</v>
          </cell>
        </row>
        <row r="91">
          <cell r="C91" t="str">
            <v>163-09</v>
          </cell>
          <cell r="D91">
            <v>1540000</v>
          </cell>
          <cell r="E91" t="str">
            <v>HELVIE</v>
          </cell>
        </row>
        <row r="92">
          <cell r="C92" t="str">
            <v>165-09</v>
          </cell>
          <cell r="D92">
            <v>1760000</v>
          </cell>
          <cell r="E92" t="str">
            <v>STRICKLAND</v>
          </cell>
        </row>
        <row r="93">
          <cell r="C93" t="str">
            <v>818-09</v>
          </cell>
          <cell r="D93">
            <v>1300000</v>
          </cell>
          <cell r="E93" t="str">
            <v>LEVIN</v>
          </cell>
        </row>
        <row r="94">
          <cell r="C94" t="str">
            <v>158-09</v>
          </cell>
          <cell r="D94">
            <v>900000</v>
          </cell>
          <cell r="E94" t="str">
            <v>ROCHA</v>
          </cell>
        </row>
        <row r="95">
          <cell r="C95" t="str">
            <v>160-09</v>
          </cell>
          <cell r="D95">
            <v>1280000</v>
          </cell>
          <cell r="E95" t="str">
            <v>BARTLETT</v>
          </cell>
        </row>
        <row r="96">
          <cell r="C96" t="str">
            <v>167-09</v>
          </cell>
          <cell r="D96">
            <v>1140000</v>
          </cell>
          <cell r="E96" t="str">
            <v>YOUNG</v>
          </cell>
        </row>
        <row r="97">
          <cell r="C97" t="str">
            <v>162-09</v>
          </cell>
          <cell r="D97">
            <v>1740000</v>
          </cell>
          <cell r="E97" t="str">
            <v>STORY</v>
          </cell>
        </row>
        <row r="98">
          <cell r="C98" t="str">
            <v>169-09</v>
          </cell>
          <cell r="D98">
            <v>2150000</v>
          </cell>
          <cell r="E98" t="str">
            <v>SWANSON</v>
          </cell>
        </row>
        <row r="99">
          <cell r="C99" t="str">
            <v>819-09</v>
          </cell>
          <cell r="D99">
            <v>1300000</v>
          </cell>
          <cell r="E99" t="str">
            <v>LEVIN</v>
          </cell>
        </row>
        <row r="100">
          <cell r="C100" t="str">
            <v>164-09</v>
          </cell>
          <cell r="D100">
            <v>1540000</v>
          </cell>
          <cell r="E100" t="str">
            <v>HELVIE</v>
          </cell>
        </row>
        <row r="101">
          <cell r="C101" t="str">
            <v>171-09</v>
          </cell>
          <cell r="D101">
            <v>2090000</v>
          </cell>
          <cell r="E101" t="str">
            <v>HAITHCOX</v>
          </cell>
        </row>
        <row r="102">
          <cell r="C102" t="str">
            <v>166-09</v>
          </cell>
          <cell r="D102">
            <v>1760000</v>
          </cell>
          <cell r="E102" t="str">
            <v>STRICKLAND</v>
          </cell>
        </row>
        <row r="103">
          <cell r="C103" t="str">
            <v>820-09</v>
          </cell>
          <cell r="D103">
            <v>1300000</v>
          </cell>
          <cell r="E103" t="str">
            <v>LEVIN</v>
          </cell>
        </row>
        <row r="104">
          <cell r="C104" t="str">
            <v>173-09</v>
          </cell>
          <cell r="D104">
            <v>1280000</v>
          </cell>
          <cell r="E104" t="str">
            <v>BARTLETT</v>
          </cell>
        </row>
        <row r="105">
          <cell r="C105" t="str">
            <v>168-09</v>
          </cell>
          <cell r="D105">
            <v>1140000</v>
          </cell>
          <cell r="E105" t="str">
            <v>YOUNG</v>
          </cell>
        </row>
        <row r="106">
          <cell r="C106" t="str">
            <v>170-09</v>
          </cell>
          <cell r="D106">
            <v>2150000</v>
          </cell>
          <cell r="E106" t="str">
            <v>SWANSON</v>
          </cell>
        </row>
        <row r="107">
          <cell r="C107" t="str">
            <v>175-09</v>
          </cell>
          <cell r="D107">
            <v>1780000</v>
          </cell>
          <cell r="E107" t="str">
            <v>DE LA ROSA</v>
          </cell>
        </row>
        <row r="108">
          <cell r="C108" t="str">
            <v>821-09</v>
          </cell>
          <cell r="D108">
            <v>1770000</v>
          </cell>
          <cell r="E108" t="str">
            <v>BRUDER</v>
          </cell>
        </row>
        <row r="109">
          <cell r="C109" t="str">
            <v>177-09</v>
          </cell>
          <cell r="D109">
            <v>1540000</v>
          </cell>
          <cell r="E109" t="str">
            <v>HELVIE</v>
          </cell>
        </row>
        <row r="110">
          <cell r="C110" t="str">
            <v>172-09</v>
          </cell>
          <cell r="D110">
            <v>2090000</v>
          </cell>
          <cell r="E110" t="str">
            <v>HAITHCOX</v>
          </cell>
        </row>
        <row r="111">
          <cell r="C111" t="str">
            <v>179-09</v>
          </cell>
          <cell r="D111">
            <v>1760000</v>
          </cell>
          <cell r="E111" t="str">
            <v>STRICKLAND</v>
          </cell>
        </row>
        <row r="112">
          <cell r="C112" t="str">
            <v>822-09</v>
          </cell>
          <cell r="D112">
            <v>1770000</v>
          </cell>
          <cell r="E112" t="str">
            <v>BRUDER</v>
          </cell>
        </row>
        <row r="113">
          <cell r="C113" t="str">
            <v>174-09</v>
          </cell>
          <cell r="D113">
            <v>1280000</v>
          </cell>
          <cell r="E113" t="str">
            <v>BARTLETT</v>
          </cell>
        </row>
        <row r="114">
          <cell r="C114" t="str">
            <v>181-09</v>
          </cell>
          <cell r="D114">
            <v>1140000</v>
          </cell>
          <cell r="E114" t="str">
            <v>YOUNG</v>
          </cell>
        </row>
        <row r="115">
          <cell r="C115" t="str">
            <v>176-09</v>
          </cell>
          <cell r="D115">
            <v>1780000</v>
          </cell>
          <cell r="E115" t="str">
            <v>DE LA ROSA</v>
          </cell>
        </row>
        <row r="116">
          <cell r="C116" t="str">
            <v>183-09</v>
          </cell>
          <cell r="D116">
            <v>2150000</v>
          </cell>
          <cell r="E116" t="str">
            <v>SWANSON</v>
          </cell>
        </row>
        <row r="117">
          <cell r="C117" t="str">
            <v>185-09</v>
          </cell>
          <cell r="D117">
            <v>2090000</v>
          </cell>
          <cell r="E117" t="str">
            <v>HAITHCOX</v>
          </cell>
        </row>
        <row r="118">
          <cell r="C118" t="str">
            <v>178-09</v>
          </cell>
          <cell r="D118">
            <v>1540000</v>
          </cell>
          <cell r="E118" t="str">
            <v>HELVIE</v>
          </cell>
        </row>
        <row r="119">
          <cell r="C119" t="str">
            <v>823-09</v>
          </cell>
          <cell r="D119">
            <v>1770000</v>
          </cell>
          <cell r="E119" t="str">
            <v>BRUDER</v>
          </cell>
        </row>
        <row r="120">
          <cell r="C120" t="str">
            <v>180-09</v>
          </cell>
          <cell r="D120">
            <v>1760000</v>
          </cell>
          <cell r="E120" t="str">
            <v>STRICKLAND</v>
          </cell>
        </row>
        <row r="121">
          <cell r="C121" t="str">
            <v>187-09</v>
          </cell>
          <cell r="D121">
            <v>1280000</v>
          </cell>
          <cell r="E121" t="str">
            <v>BARTLETT</v>
          </cell>
        </row>
        <row r="122">
          <cell r="C122" t="str">
            <v>182-09</v>
          </cell>
          <cell r="D122">
            <v>1140000</v>
          </cell>
          <cell r="E122" t="str">
            <v>YOUNG</v>
          </cell>
        </row>
        <row r="123">
          <cell r="C123" t="str">
            <v>824-09</v>
          </cell>
          <cell r="D123">
            <v>1770000</v>
          </cell>
          <cell r="E123" t="str">
            <v>BRUDER</v>
          </cell>
        </row>
        <row r="124">
          <cell r="C124" t="str">
            <v>184-09</v>
          </cell>
          <cell r="D124">
            <v>2150000</v>
          </cell>
          <cell r="E124" t="str">
            <v>SWANSON</v>
          </cell>
        </row>
        <row r="125">
          <cell r="C125" t="str">
            <v>189-09</v>
          </cell>
          <cell r="D125">
            <v>1780000</v>
          </cell>
          <cell r="E125" t="str">
            <v>DE LA ROSA</v>
          </cell>
        </row>
        <row r="126">
          <cell r="C126" t="str">
            <v>191-09</v>
          </cell>
          <cell r="D126">
            <v>1540000</v>
          </cell>
          <cell r="E126" t="str">
            <v>HELVIE</v>
          </cell>
        </row>
        <row r="127">
          <cell r="C127" t="str">
            <v>186-09</v>
          </cell>
          <cell r="D127">
            <v>2090000</v>
          </cell>
          <cell r="E127" t="str">
            <v>HAITHCOX</v>
          </cell>
        </row>
        <row r="128">
          <cell r="C128" t="str">
            <v>193-09</v>
          </cell>
          <cell r="D128">
            <v>1760000</v>
          </cell>
          <cell r="E128" t="str">
            <v>STRICKLAND</v>
          </cell>
        </row>
        <row r="129">
          <cell r="C129" t="str">
            <v>188-09</v>
          </cell>
          <cell r="D129">
            <v>1280000</v>
          </cell>
          <cell r="E129" t="str">
            <v>BARTLETT</v>
          </cell>
        </row>
        <row r="130">
          <cell r="C130" t="str">
            <v>825-09</v>
          </cell>
          <cell r="D130">
            <v>1770000</v>
          </cell>
          <cell r="E130" t="str">
            <v>BRUDER</v>
          </cell>
        </row>
        <row r="131">
          <cell r="C131" t="str">
            <v>195-09</v>
          </cell>
          <cell r="D131">
            <v>1140000</v>
          </cell>
          <cell r="E131" t="str">
            <v>YOUNG</v>
          </cell>
        </row>
        <row r="132">
          <cell r="C132" t="str">
            <v>904-09</v>
          </cell>
          <cell r="D132">
            <v>1480000</v>
          </cell>
          <cell r="E132" t="str">
            <v>STURGEON</v>
          </cell>
        </row>
        <row r="133">
          <cell r="C133" t="str">
            <v>190-09</v>
          </cell>
          <cell r="D133">
            <v>1780000</v>
          </cell>
          <cell r="E133" t="str">
            <v>DE LA ROSA</v>
          </cell>
        </row>
        <row r="134">
          <cell r="C134" t="str">
            <v>197-09</v>
          </cell>
          <cell r="D134">
            <v>2150000</v>
          </cell>
          <cell r="E134" t="str">
            <v>SWANSON</v>
          </cell>
        </row>
        <row r="135">
          <cell r="C135" t="str">
            <v>826-09</v>
          </cell>
          <cell r="D135">
            <v>1770000</v>
          </cell>
          <cell r="E135" t="str">
            <v>BRUDER</v>
          </cell>
        </row>
        <row r="136">
          <cell r="C136" t="str">
            <v>827-09</v>
          </cell>
          <cell r="D136">
            <v>1480000</v>
          </cell>
          <cell r="E136" t="str">
            <v>STURGEON</v>
          </cell>
        </row>
        <row r="137">
          <cell r="C137" t="str">
            <v>192-09</v>
          </cell>
          <cell r="D137">
            <v>1540000</v>
          </cell>
          <cell r="E137" t="str">
            <v>HELVIE</v>
          </cell>
        </row>
        <row r="138">
          <cell r="C138" t="str">
            <v>199-09</v>
          </cell>
          <cell r="D138">
            <v>2090000</v>
          </cell>
          <cell r="E138" t="str">
            <v>HAITHCOX</v>
          </cell>
        </row>
        <row r="139">
          <cell r="C139" t="str">
            <v>194-09</v>
          </cell>
          <cell r="D139">
            <v>1760000</v>
          </cell>
          <cell r="E139" t="str">
            <v>STRICKLAND</v>
          </cell>
        </row>
        <row r="140">
          <cell r="C140" t="str">
            <v>201-09</v>
          </cell>
          <cell r="D140">
            <v>1280000</v>
          </cell>
          <cell r="E140" t="str">
            <v>BARTLETT</v>
          </cell>
        </row>
        <row r="141">
          <cell r="C141" t="str">
            <v>828-09</v>
          </cell>
          <cell r="D141">
            <v>1480000</v>
          </cell>
          <cell r="E141" t="str">
            <v>STURGEON</v>
          </cell>
        </row>
        <row r="142">
          <cell r="C142" t="str">
            <v>829-09</v>
          </cell>
          <cell r="D142">
            <v>1770000</v>
          </cell>
          <cell r="E142" t="str">
            <v>BRUDER</v>
          </cell>
        </row>
        <row r="143">
          <cell r="C143" t="str">
            <v>196-09</v>
          </cell>
          <cell r="D143">
            <v>1140000</v>
          </cell>
          <cell r="E143" t="str">
            <v>YOUNG</v>
          </cell>
        </row>
        <row r="144">
          <cell r="C144" t="str">
            <v>203-09</v>
          </cell>
          <cell r="D144">
            <v>1780000</v>
          </cell>
          <cell r="E144" t="str">
            <v>DE LA ROSA</v>
          </cell>
        </row>
        <row r="145">
          <cell r="C145" t="str">
            <v>198-09</v>
          </cell>
          <cell r="D145">
            <v>2150000</v>
          </cell>
          <cell r="E145" t="str">
            <v>SWANSON</v>
          </cell>
        </row>
        <row r="146">
          <cell r="C146" t="str">
            <v>830-09</v>
          </cell>
          <cell r="D146">
            <v>1770000</v>
          </cell>
          <cell r="E146" t="str">
            <v>BRUDER</v>
          </cell>
        </row>
        <row r="147">
          <cell r="C147" t="str">
            <v>LEVERE-09</v>
          </cell>
          <cell r="D147">
            <v>1180000</v>
          </cell>
          <cell r="E147" t="str">
            <v>LEVERE</v>
          </cell>
        </row>
        <row r="148">
          <cell r="C148" t="str">
            <v>205-09</v>
          </cell>
          <cell r="D148">
            <v>1540000</v>
          </cell>
          <cell r="E148" t="str">
            <v>HELVIE</v>
          </cell>
        </row>
        <row r="149">
          <cell r="C149" t="str">
            <v>831-09</v>
          </cell>
          <cell r="D149">
            <v>1480000</v>
          </cell>
          <cell r="E149" t="str">
            <v>STURGEON</v>
          </cell>
        </row>
        <row r="150">
          <cell r="C150" t="str">
            <v>200-09</v>
          </cell>
          <cell r="D150">
            <v>2090000</v>
          </cell>
          <cell r="E150" t="str">
            <v>HAITHCOX</v>
          </cell>
        </row>
        <row r="151">
          <cell r="C151" t="str">
            <v>207-09</v>
          </cell>
          <cell r="D151">
            <v>1760000</v>
          </cell>
          <cell r="E151" t="str">
            <v>STRICKLAND</v>
          </cell>
        </row>
        <row r="152">
          <cell r="C152" t="str">
            <v>202-09</v>
          </cell>
          <cell r="D152">
            <v>1280000</v>
          </cell>
          <cell r="E152" t="str">
            <v>BARTLETT</v>
          </cell>
        </row>
        <row r="153">
          <cell r="C153" t="str">
            <v>209-09</v>
          </cell>
          <cell r="D153">
            <v>2100000</v>
          </cell>
          <cell r="E153" t="str">
            <v>ISHMAEL</v>
          </cell>
        </row>
        <row r="154">
          <cell r="C154" t="str">
            <v>832-09</v>
          </cell>
          <cell r="D154">
            <v>1480000</v>
          </cell>
          <cell r="E154" t="str">
            <v>STURGEON</v>
          </cell>
        </row>
        <row r="155">
          <cell r="C155" t="str">
            <v>COOLAHAN-09</v>
          </cell>
          <cell r="D155">
            <v>1290000</v>
          </cell>
          <cell r="E155" t="str">
            <v>COOLAHAN</v>
          </cell>
        </row>
        <row r="156">
          <cell r="C156" t="str">
            <v>833-09</v>
          </cell>
          <cell r="D156">
            <v>1770000</v>
          </cell>
          <cell r="E156" t="str">
            <v>BRUDER</v>
          </cell>
        </row>
        <row r="157">
          <cell r="C157" t="str">
            <v>204-09</v>
          </cell>
          <cell r="D157">
            <v>1780000</v>
          </cell>
          <cell r="E157" t="str">
            <v>DE LA ROSA</v>
          </cell>
        </row>
        <row r="158">
          <cell r="C158" t="str">
            <v>211-09</v>
          </cell>
          <cell r="D158">
            <v>1140000</v>
          </cell>
          <cell r="E158" t="str">
            <v>YOUNG</v>
          </cell>
        </row>
        <row r="159">
          <cell r="C159" t="str">
            <v>206-09</v>
          </cell>
          <cell r="D159">
            <v>1540000</v>
          </cell>
          <cell r="E159" t="str">
            <v>HELVIE</v>
          </cell>
        </row>
        <row r="160">
          <cell r="C160" t="str">
            <v>834-09</v>
          </cell>
          <cell r="D160">
            <v>1770000</v>
          </cell>
          <cell r="E160" t="str">
            <v>BRUDER</v>
          </cell>
        </row>
        <row r="161">
          <cell r="C161" t="str">
            <v>835-09</v>
          </cell>
          <cell r="D161">
            <v>1480000</v>
          </cell>
          <cell r="E161" t="str">
            <v>STURGEON</v>
          </cell>
        </row>
        <row r="162">
          <cell r="C162" t="str">
            <v>213-09</v>
          </cell>
          <cell r="D162">
            <v>1290000</v>
          </cell>
          <cell r="E162" t="str">
            <v>COOLAHAN</v>
          </cell>
        </row>
        <row r="163">
          <cell r="C163" t="str">
            <v>208-09</v>
          </cell>
          <cell r="D163">
            <v>1760000</v>
          </cell>
          <cell r="E163" t="str">
            <v>STRICKLAND</v>
          </cell>
        </row>
        <row r="164">
          <cell r="C164" t="str">
            <v>215-09</v>
          </cell>
          <cell r="D164">
            <v>2090000</v>
          </cell>
          <cell r="E164" t="str">
            <v>HAITHCOX</v>
          </cell>
        </row>
        <row r="165">
          <cell r="C165" t="str">
            <v>210-09</v>
          </cell>
          <cell r="D165">
            <v>2100000</v>
          </cell>
          <cell r="E165" t="str">
            <v>ISHMAEL</v>
          </cell>
        </row>
        <row r="166">
          <cell r="C166" t="str">
            <v>219-09</v>
          </cell>
          <cell r="D166">
            <v>1800000</v>
          </cell>
          <cell r="E166" t="str">
            <v>CHANDLER</v>
          </cell>
        </row>
        <row r="167">
          <cell r="C167" t="str">
            <v>836-09</v>
          </cell>
          <cell r="D167">
            <v>1480000</v>
          </cell>
          <cell r="E167" t="str">
            <v>STURGEON</v>
          </cell>
        </row>
        <row r="168">
          <cell r="C168" t="str">
            <v>217-09</v>
          </cell>
          <cell r="D168">
            <v>2140000</v>
          </cell>
          <cell r="E168" t="str">
            <v>ROBINSON</v>
          </cell>
        </row>
        <row r="169">
          <cell r="C169" t="str">
            <v>837-09</v>
          </cell>
          <cell r="D169">
            <v>1770000</v>
          </cell>
          <cell r="E169" t="str">
            <v>BRUDER</v>
          </cell>
        </row>
        <row r="170">
          <cell r="C170" t="str">
            <v>212-09</v>
          </cell>
          <cell r="D170">
            <v>1140000</v>
          </cell>
          <cell r="E170" t="str">
            <v>YOUNG</v>
          </cell>
        </row>
        <row r="171">
          <cell r="C171" t="str">
            <v>219-09</v>
          </cell>
          <cell r="D171">
            <v>1800000</v>
          </cell>
          <cell r="E171" t="str">
            <v>CHANDLER</v>
          </cell>
        </row>
        <row r="172">
          <cell r="C172" t="str">
            <v>HELVIE-09</v>
          </cell>
          <cell r="D172">
            <v>1540000</v>
          </cell>
          <cell r="E172" t="str">
            <v>HELVIE</v>
          </cell>
        </row>
        <row r="173">
          <cell r="C173" t="str">
            <v>214-09</v>
          </cell>
          <cell r="D173">
            <v>1290000</v>
          </cell>
          <cell r="E173" t="str">
            <v>COOLAHAN</v>
          </cell>
        </row>
        <row r="174">
          <cell r="C174" t="str">
            <v>838-09</v>
          </cell>
          <cell r="D174">
            <v>1770000</v>
          </cell>
          <cell r="E174" t="str">
            <v>BRUDER</v>
          </cell>
        </row>
        <row r="175">
          <cell r="C175" t="str">
            <v>839-09</v>
          </cell>
          <cell r="D175">
            <v>1480000</v>
          </cell>
          <cell r="E175" t="str">
            <v>STURGEON</v>
          </cell>
        </row>
        <row r="176">
          <cell r="C176" t="str">
            <v>303-09</v>
          </cell>
          <cell r="D176">
            <v>1760000</v>
          </cell>
          <cell r="E176" t="str">
            <v>STRICKLAND</v>
          </cell>
        </row>
        <row r="177">
          <cell r="C177" t="str">
            <v>216-09</v>
          </cell>
          <cell r="D177">
            <v>2090000</v>
          </cell>
          <cell r="E177" t="str">
            <v>HAITHCOX</v>
          </cell>
        </row>
        <row r="178">
          <cell r="C178" t="str">
            <v>221-09</v>
          </cell>
          <cell r="D178">
            <v>2100000</v>
          </cell>
          <cell r="E178" t="str">
            <v>ISHMAEL</v>
          </cell>
        </row>
        <row r="179">
          <cell r="C179" t="str">
            <v>218-09</v>
          </cell>
          <cell r="D179">
            <v>2140000</v>
          </cell>
          <cell r="E179" t="str">
            <v>ROBINSON</v>
          </cell>
        </row>
        <row r="180">
          <cell r="C180" t="str">
            <v>218-09</v>
          </cell>
          <cell r="D180">
            <v>2140000</v>
          </cell>
          <cell r="E180" t="str">
            <v>ROBINSON</v>
          </cell>
        </row>
        <row r="181">
          <cell r="C181" t="str">
            <v>906-09</v>
          </cell>
          <cell r="D181">
            <v>1480000</v>
          </cell>
          <cell r="E181" t="str">
            <v>STURGEON</v>
          </cell>
        </row>
        <row r="182">
          <cell r="C182" t="str">
            <v>841-09</v>
          </cell>
          <cell r="D182">
            <v>1770000</v>
          </cell>
          <cell r="E182" t="str">
            <v>BRUDER</v>
          </cell>
        </row>
        <row r="183">
          <cell r="C183" t="str">
            <v>220-09</v>
          </cell>
          <cell r="D183">
            <v>1800000</v>
          </cell>
          <cell r="E183" t="str">
            <v>CHANDLER</v>
          </cell>
        </row>
        <row r="184">
          <cell r="C184" t="str">
            <v>223-09</v>
          </cell>
          <cell r="D184">
            <v>1290000</v>
          </cell>
          <cell r="E184" t="str">
            <v>COOLAHAN</v>
          </cell>
        </row>
        <row r="185">
          <cell r="C185" t="str">
            <v>840-09</v>
          </cell>
          <cell r="D185">
            <v>1770000</v>
          </cell>
          <cell r="E185" t="str">
            <v>BRUDER</v>
          </cell>
        </row>
        <row r="186">
          <cell r="C186" t="str">
            <v>307-09</v>
          </cell>
          <cell r="D186">
            <v>2090000</v>
          </cell>
          <cell r="E186" t="str">
            <v>HAITHCOX</v>
          </cell>
        </row>
        <row r="187">
          <cell r="C187" t="str">
            <v>222-09</v>
          </cell>
          <cell r="D187">
            <v>2100000</v>
          </cell>
          <cell r="E187" t="str">
            <v>ISHMAEL</v>
          </cell>
        </row>
        <row r="188">
          <cell r="C188" t="str">
            <v>225-09</v>
          </cell>
          <cell r="D188">
            <v>2140000</v>
          </cell>
          <cell r="E188" t="str">
            <v>ROBINSON</v>
          </cell>
        </row>
        <row r="189">
          <cell r="C189" t="str">
            <v>843-09</v>
          </cell>
          <cell r="D189">
            <v>1770000</v>
          </cell>
          <cell r="E189" t="str">
            <v>BRUDER</v>
          </cell>
        </row>
        <row r="190">
          <cell r="C190" t="str">
            <v>224-09</v>
          </cell>
          <cell r="D190">
            <v>1290000</v>
          </cell>
          <cell r="E190" t="str">
            <v>COOLAHAN</v>
          </cell>
        </row>
        <row r="191">
          <cell r="C191" t="str">
            <v>227-09</v>
          </cell>
          <cell r="D191">
            <v>1800000</v>
          </cell>
          <cell r="E191" t="str">
            <v>CHANDLER</v>
          </cell>
        </row>
        <row r="192">
          <cell r="C192" t="str">
            <v>842-09</v>
          </cell>
          <cell r="D192">
            <v>1770000</v>
          </cell>
          <cell r="E192" t="str">
            <v>BRUDER</v>
          </cell>
        </row>
        <row r="193">
          <cell r="C193" t="str">
            <v>226-09</v>
          </cell>
          <cell r="D193">
            <v>2140000</v>
          </cell>
          <cell r="E193" t="str">
            <v>ROBINSON</v>
          </cell>
        </row>
        <row r="194">
          <cell r="C194" t="str">
            <v>229-09</v>
          </cell>
          <cell r="D194">
            <v>2100000</v>
          </cell>
          <cell r="E194" t="str">
            <v>ISHMAEL</v>
          </cell>
        </row>
        <row r="195">
          <cell r="C195" t="str">
            <v>226-09</v>
          </cell>
          <cell r="D195">
            <v>2140000</v>
          </cell>
          <cell r="E195" t="str">
            <v>ROBINSON</v>
          </cell>
        </row>
        <row r="196">
          <cell r="C196" t="str">
            <v>845-09</v>
          </cell>
          <cell r="D196">
            <v>1480000</v>
          </cell>
          <cell r="E196" t="str">
            <v>STURGEON</v>
          </cell>
        </row>
        <row r="197">
          <cell r="C197" t="str">
            <v>228-09</v>
          </cell>
          <cell r="D197">
            <v>1800000</v>
          </cell>
          <cell r="E197" t="str">
            <v>CHANDLER</v>
          </cell>
        </row>
        <row r="198">
          <cell r="C198" t="str">
            <v>231-09</v>
          </cell>
          <cell r="D198">
            <v>1290000</v>
          </cell>
          <cell r="E198" t="str">
            <v>COOLAHAN</v>
          </cell>
        </row>
        <row r="199">
          <cell r="C199" t="str">
            <v>844-09</v>
          </cell>
          <cell r="D199">
            <v>1480000</v>
          </cell>
          <cell r="E199" t="str">
            <v>STURGEON</v>
          </cell>
        </row>
        <row r="200">
          <cell r="C200" t="str">
            <v>230-09</v>
          </cell>
          <cell r="D200">
            <v>2100000</v>
          </cell>
          <cell r="E200" t="str">
            <v>ISHMAEL</v>
          </cell>
        </row>
        <row r="201">
          <cell r="C201" t="str">
            <v>233-09</v>
          </cell>
          <cell r="D201">
            <v>2140000</v>
          </cell>
          <cell r="E201" t="str">
            <v>ROBINSON</v>
          </cell>
        </row>
        <row r="202">
          <cell r="C202" t="str">
            <v>232-09</v>
          </cell>
          <cell r="D202">
            <v>1290000</v>
          </cell>
          <cell r="E202" t="str">
            <v>COOLAHAN</v>
          </cell>
        </row>
        <row r="203">
          <cell r="C203" t="str">
            <v>235-09</v>
          </cell>
          <cell r="D203">
            <v>1800000</v>
          </cell>
          <cell r="E203" t="str">
            <v>CHANDLER</v>
          </cell>
        </row>
        <row r="204">
          <cell r="C204" t="str">
            <v>908-09</v>
          </cell>
          <cell r="D204">
            <v>1480000</v>
          </cell>
          <cell r="E204" t="str">
            <v>STURGEON</v>
          </cell>
        </row>
        <row r="205">
          <cell r="C205" t="str">
            <v>234-09</v>
          </cell>
          <cell r="D205">
            <v>2140000</v>
          </cell>
          <cell r="E205" t="str">
            <v>ROBINSON</v>
          </cell>
        </row>
        <row r="206">
          <cell r="C206" t="str">
            <v>237-09</v>
          </cell>
          <cell r="D206">
            <v>2100000</v>
          </cell>
          <cell r="E206" t="str">
            <v>ISHMAEL</v>
          </cell>
        </row>
        <row r="207">
          <cell r="C207" t="str">
            <v>236-09</v>
          </cell>
          <cell r="D207">
            <v>1800000</v>
          </cell>
          <cell r="E207" t="str">
            <v>CHANDLER</v>
          </cell>
        </row>
        <row r="208">
          <cell r="C208" t="str">
            <v>239-09</v>
          </cell>
          <cell r="D208">
            <v>1290000</v>
          </cell>
          <cell r="E208" t="str">
            <v>COOLAHAN</v>
          </cell>
        </row>
        <row r="209">
          <cell r="C209" t="str">
            <v>238-09</v>
          </cell>
          <cell r="D209">
            <v>2100000</v>
          </cell>
          <cell r="E209" t="str">
            <v>ISHMAEL</v>
          </cell>
        </row>
        <row r="210">
          <cell r="C210" t="str">
            <v>241-09</v>
          </cell>
          <cell r="D210">
            <v>1740000</v>
          </cell>
          <cell r="E210" t="str">
            <v>STORY</v>
          </cell>
        </row>
        <row r="211">
          <cell r="C211" t="str">
            <v>238-09</v>
          </cell>
          <cell r="D211">
            <v>2100000</v>
          </cell>
          <cell r="E211" t="str">
            <v>ISHMAEL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101-10</v>
          </cell>
          <cell r="B13">
            <v>4020</v>
          </cell>
          <cell r="C13" t="str">
            <v>DE.1.0.7.0</v>
          </cell>
          <cell r="D13" t="str">
            <v>204:704</v>
          </cell>
          <cell r="E13">
            <v>42592.129305555558</v>
          </cell>
          <cell r="F13">
            <v>42592.130277777775</v>
          </cell>
          <cell r="G13">
            <v>1</v>
          </cell>
          <cell r="H13" t="str">
            <v>204:233293</v>
          </cell>
          <cell r="I13">
            <v>42592.161585648151</v>
          </cell>
          <cell r="J13">
            <v>0</v>
          </cell>
          <cell r="K13" t="str">
            <v>4019/4020</v>
          </cell>
          <cell r="L13" t="str">
            <v>MAELZER</v>
          </cell>
          <cell r="M13">
            <v>3.1307870376622304E-2</v>
          </cell>
          <cell r="N13">
            <v>45.083333342336118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https://search-rtdc-monitor-bjffxe2xuh6vdkpspy63sjmuny.us-east-1.es.amazonaws.com/_plugin/kibana/#/discover/Steve-Slow-Train-Analysis-(2080s-and-2083s)?_g=(refreshInterval:(display:Off,section:0,value:0),time:(from:'2016-08-10 02:06:12-0600',mode:absolute,to:'2016-08-10 04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13" t="str">
            <v>N</v>
          </cell>
          <cell r="X13" t="e">
            <v>#VALUE!</v>
          </cell>
          <cell r="Y13">
            <v>7.0400000000000004E-2</v>
          </cell>
          <cell r="Z13">
            <v>23.3293</v>
          </cell>
          <cell r="AA13">
            <v>23.258900000000001</v>
          </cell>
          <cell r="AB13" t="e">
            <v>#N/A</v>
          </cell>
          <cell r="AC13" t="e">
            <v>#N/A</v>
          </cell>
          <cell r="AD13" t="str">
            <v>0101-10</v>
          </cell>
          <cell r="AE13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14">
          <cell r="A14" t="str">
            <v>102-10</v>
          </cell>
          <cell r="B14">
            <v>4010</v>
          </cell>
          <cell r="C14" t="str">
            <v>DE.1.0.7.0</v>
          </cell>
          <cell r="D14" t="str">
            <v>204:232656</v>
          </cell>
          <cell r="E14">
            <v>42592.170729166668</v>
          </cell>
          <cell r="F14">
            <v>42592.171655092592</v>
          </cell>
          <cell r="G14">
            <v>1</v>
          </cell>
          <cell r="H14" t="str">
            <v>204:109</v>
          </cell>
          <cell r="I14">
            <v>42592.203194444446</v>
          </cell>
          <cell r="J14">
            <v>0</v>
          </cell>
          <cell r="K14" t="str">
            <v>4009/4010</v>
          </cell>
          <cell r="L14" t="str">
            <v>MAELZER</v>
          </cell>
          <cell r="M14">
            <v>3.1539351854007691E-2</v>
          </cell>
          <cell r="N14">
            <v>45.416666669771075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https://search-rtdc-monitor-bjffxe2xuh6vdkpspy63sjmuny.us-east-1.es.amazonaws.com/_plugin/kibana/#/discover/Steve-Slow-Train-Analysis-(2080s-and-2083s)?_g=(refreshInterval:(display:Off,section:0,value:0),time:(from:'2016-08-10 03:05:51-0600',mode:absolute,to:'2016-08-10 05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23.265599999999999</v>
          </cell>
          <cell r="Z14">
            <v>1.09E-2</v>
          </cell>
          <cell r="AA14">
            <v>23.2547</v>
          </cell>
          <cell r="AB14" t="e">
            <v>#N/A</v>
          </cell>
          <cell r="AC14" t="e">
            <v>#N/A</v>
          </cell>
          <cell r="AD14" t="str">
            <v>0102-10</v>
          </cell>
          <cell r="AE14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5">
          <cell r="A15" t="str">
            <v>103-10</v>
          </cell>
          <cell r="B15">
            <v>4016</v>
          </cell>
          <cell r="C15" t="str">
            <v>DE.1.0.7.0</v>
          </cell>
          <cell r="D15" t="str">
            <v>204:657</v>
          </cell>
          <cell r="E15">
            <v>42592.152314814812</v>
          </cell>
          <cell r="F15">
            <v>42592.153645833336</v>
          </cell>
          <cell r="G15">
            <v>1</v>
          </cell>
          <cell r="H15" t="str">
            <v>204:233345</v>
          </cell>
          <cell r="I15">
            <v>42592.182974537034</v>
          </cell>
          <cell r="J15">
            <v>1</v>
          </cell>
          <cell r="K15" t="str">
            <v>4015/4016</v>
          </cell>
          <cell r="L15" t="str">
            <v>ACKERMAN</v>
          </cell>
          <cell r="M15">
            <v>2.9328703698411118E-2</v>
          </cell>
          <cell r="N15">
            <v>42.23333332571201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https://search-rtdc-monitor-bjffxe2xuh6vdkpspy63sjmuny.us-east-1.es.amazonaws.com/_plugin/kibana/#/discover/Steve-Slow-Train-Analysis-(2080s-and-2083s)?_g=(refreshInterval:(display:Off,section:0,value:0),time:(from:'2016-08-10 02:39:20-0600',mode:absolute,to:'2016-08-10 05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5" t="str">
            <v>N</v>
          </cell>
          <cell r="X15">
            <v>1</v>
          </cell>
          <cell r="Y15">
            <v>6.5699999999999995E-2</v>
          </cell>
          <cell r="Z15">
            <v>23.334499999999998</v>
          </cell>
          <cell r="AA15">
            <v>23.268799999999999</v>
          </cell>
          <cell r="AB15" t="e">
            <v>#N/A</v>
          </cell>
          <cell r="AC15" t="e">
            <v>#N/A</v>
          </cell>
          <cell r="AD15" t="str">
            <v>0103-10</v>
          </cell>
          <cell r="AE15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6">
          <cell r="A16" t="str">
            <v>104-10</v>
          </cell>
          <cell r="B16">
            <v>4030</v>
          </cell>
          <cell r="C16" t="str">
            <v>DE.1.0.7.0</v>
          </cell>
          <cell r="D16" t="str">
            <v>204:232723</v>
          </cell>
          <cell r="E16">
            <v>42592.192569444444</v>
          </cell>
          <cell r="F16">
            <v>42592.193252314813</v>
          </cell>
          <cell r="G16">
            <v>0</v>
          </cell>
          <cell r="H16" t="str">
            <v>204:163</v>
          </cell>
          <cell r="I16">
            <v>42592.224444444444</v>
          </cell>
          <cell r="J16">
            <v>1</v>
          </cell>
          <cell r="K16" t="str">
            <v>4029/4030</v>
          </cell>
          <cell r="L16" t="str">
            <v>ACKERMAN</v>
          </cell>
          <cell r="M16">
            <v>3.1192129630653653E-2</v>
          </cell>
          <cell r="N16">
            <v>44.916666668141261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https://search-rtdc-monitor-bjffxe2xuh6vdkpspy63sjmuny.us-east-1.es.amazonaws.com/_plugin/kibana/#/discover/Steve-Slow-Train-Analysis-(2080s-and-2083s)?_g=(refreshInterval:(display:Off,section:0,value:0),time:(from:'2016-08-10 03:37:18-0600',mode:absolute,to:'2016-08-10 06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6" t="str">
            <v>N</v>
          </cell>
          <cell r="X16">
            <v>1</v>
          </cell>
          <cell r="Y16">
            <v>23.272300000000001</v>
          </cell>
          <cell r="Z16">
            <v>1.6299999999999999E-2</v>
          </cell>
          <cell r="AA16">
            <v>23.256</v>
          </cell>
          <cell r="AB16">
            <v>1</v>
          </cell>
          <cell r="AC16" t="str">
            <v>TRACK WARRANT AUTHORITY</v>
          </cell>
          <cell r="AD16" t="str">
            <v>0104-10</v>
          </cell>
          <cell r="AE16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7">
          <cell r="A17" t="str">
            <v>105-10</v>
          </cell>
          <cell r="B17">
            <v>4018</v>
          </cell>
          <cell r="C17" t="str">
            <v>DE.1.0.7.0</v>
          </cell>
          <cell r="D17" t="str">
            <v>204:1737</v>
          </cell>
          <cell r="E17">
            <v>42592.177152777775</v>
          </cell>
          <cell r="F17">
            <v>42592.1796875</v>
          </cell>
          <cell r="G17">
            <v>3</v>
          </cell>
          <cell r="H17" t="str">
            <v>204:233307</v>
          </cell>
          <cell r="I17">
            <v>42592.204386574071</v>
          </cell>
          <cell r="J17">
            <v>0</v>
          </cell>
          <cell r="K17" t="str">
            <v>4017/4018</v>
          </cell>
          <cell r="L17" t="str">
            <v>STAMBAUGH</v>
          </cell>
          <cell r="M17">
            <v>2.4699074070667848E-2</v>
          </cell>
          <cell r="N17">
            <v>35.566666661761701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https://search-rtdc-monitor-bjffxe2xuh6vdkpspy63sjmuny.us-east-1.es.amazonaws.com/_plugin/kibana/#/discover/Steve-Slow-Train-Analysis-(2080s-and-2083s)?_g=(refreshInterval:(display:Off,section:0,value:0),time:(from:'2016-08-10 03:15:06-0600',mode:absolute,to:'2016-08-10 05:54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7" t="str">
            <v>N</v>
          </cell>
          <cell r="X17">
            <v>1</v>
          </cell>
          <cell r="Y17">
            <v>0.17369999999999999</v>
          </cell>
          <cell r="Z17">
            <v>23.3307</v>
          </cell>
          <cell r="AA17">
            <v>23.157</v>
          </cell>
          <cell r="AB17" t="e">
            <v>#N/A</v>
          </cell>
          <cell r="AC17" t="e">
            <v>#N/A</v>
          </cell>
          <cell r="AD17" t="str">
            <v>0105-10</v>
          </cell>
          <cell r="AE17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8">
          <cell r="A18" t="str">
            <v>106-10</v>
          </cell>
          <cell r="B18">
            <v>4037</v>
          </cell>
          <cell r="C18" t="str">
            <v>DE.1.0.7.0</v>
          </cell>
          <cell r="D18" t="str">
            <v>204:232656</v>
          </cell>
          <cell r="E18">
            <v>42592.213055555556</v>
          </cell>
          <cell r="F18">
            <v>42592.214444444442</v>
          </cell>
          <cell r="G18">
            <v>1</v>
          </cell>
          <cell r="H18" t="str">
            <v>204:109</v>
          </cell>
          <cell r="I18">
            <v>42592.243217592593</v>
          </cell>
          <cell r="J18">
            <v>0</v>
          </cell>
          <cell r="K18" t="str">
            <v>4037/4038</v>
          </cell>
          <cell r="L18" t="str">
            <v>STAMBAUGH</v>
          </cell>
          <cell r="M18">
            <v>2.8773148151230998E-2</v>
          </cell>
          <cell r="N18">
            <v>41.433333337772638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https://search-rtdc-monitor-bjffxe2xuh6vdkpspy63sjmuny.us-east-1.es.amazonaws.com/_plugin/kibana/#/discover/Steve-Slow-Train-Analysis-(2080s-and-2083s)?_g=(refreshInterval:(display:Off,section:0,value:0),time:(from:'2016-08-10 04:06:48-0600',mode:absolute,to:'2016-08-10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    </cell>
          <cell r="W18" t="str">
            <v>N</v>
          </cell>
          <cell r="X18">
            <v>1</v>
          </cell>
          <cell r="Y18">
            <v>23.265599999999999</v>
          </cell>
          <cell r="Z18">
            <v>1.09E-2</v>
          </cell>
          <cell r="AA18">
            <v>23.2547</v>
          </cell>
          <cell r="AB18" t="e">
            <v>#N/A</v>
          </cell>
          <cell r="AC18" t="e">
            <v>#N/A</v>
          </cell>
          <cell r="AD18" t="str">
            <v>0106-10</v>
          </cell>
          <cell r="AE18" t="str">
            <v>aws s3 cp s3://rtdc.mdm.uploadarchive/RTDC4037/2016-08-10/ "%USERPROFILE%\AppData\Local\Temp\OnboardLogs"\RTDC4037\2016-08-10 --recursive &amp; "%USERPROFILE%\Documents\GitHub\mrs-test-scripts\Headless Mode &amp; Sideloading\WalkAndUnGZ.bat" "%USERPROFILE%\AppData\Local\Temp\OnboardLogs"\RTDC4037\2016-08-10 &amp; 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</v>
          </cell>
        </row>
        <row r="19">
          <cell r="A19" t="str">
            <v>107-10</v>
          </cell>
          <cell r="B19">
            <v>4007</v>
          </cell>
          <cell r="C19" t="str">
            <v>DE.1.0.7.0</v>
          </cell>
          <cell r="D19" t="str">
            <v>204:467</v>
          </cell>
          <cell r="E19">
            <v>42592.184664351851</v>
          </cell>
          <cell r="F19">
            <v>42592.185567129629</v>
          </cell>
          <cell r="G19">
            <v>1</v>
          </cell>
          <cell r="H19" t="str">
            <v>204:233308</v>
          </cell>
          <cell r="I19">
            <v>42592.213402777779</v>
          </cell>
          <cell r="J19">
            <v>0</v>
          </cell>
          <cell r="K19" t="str">
            <v>4007/4008</v>
          </cell>
          <cell r="L19" t="str">
            <v>SPECTOR</v>
          </cell>
          <cell r="M19">
            <v>2.7835648150357883E-2</v>
          </cell>
          <cell r="N19">
            <v>40.083333336515352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https://search-rtdc-monitor-bjffxe2xuh6vdkpspy63sjmuny.us-east-1.es.amazonaws.com/_plugin/kibana/#/discover/Steve-Slow-Train-Analysis-(2080s-and-2083s)?_g=(refreshInterval:(display:Off,section:0,value:0),time:(from:'2016-08-10 03:25:55-0600',mode:absolute,to:'2016-08-10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9" t="str">
            <v>N</v>
          </cell>
          <cell r="X19">
            <v>1</v>
          </cell>
          <cell r="Y19">
            <v>4.6699999999999998E-2</v>
          </cell>
          <cell r="Z19">
            <v>23.3308</v>
          </cell>
          <cell r="AA19">
            <v>23.284099999999999</v>
          </cell>
          <cell r="AB19" t="e">
            <v>#N/A</v>
          </cell>
          <cell r="AC19" t="e">
            <v>#N/A</v>
          </cell>
          <cell r="AD19" t="str">
            <v>0107-10</v>
          </cell>
          <cell r="AE19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20">
          <cell r="A20" t="str">
            <v>108-10</v>
          </cell>
          <cell r="B20">
            <v>4008</v>
          </cell>
          <cell r="C20" t="str">
            <v>DE.1.0.7.0</v>
          </cell>
          <cell r="D20" t="str">
            <v>204:232989</v>
          </cell>
          <cell r="E20">
            <v>42592.219155092593</v>
          </cell>
          <cell r="F20">
            <v>42592.220138888886</v>
          </cell>
          <cell r="G20">
            <v>1</v>
          </cell>
          <cell r="H20" t="str">
            <v>204:150</v>
          </cell>
          <cell r="I20">
            <v>42592.252893518518</v>
          </cell>
          <cell r="J20">
            <v>0</v>
          </cell>
          <cell r="K20" t="str">
            <v>4007/4008</v>
          </cell>
          <cell r="L20" t="str">
            <v>SPECTOR</v>
          </cell>
          <cell r="M20">
            <v>3.2754629632108845E-2</v>
          </cell>
          <cell r="N20">
            <v>47.166666670236737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https://search-rtdc-monitor-bjffxe2xuh6vdkpspy63sjmuny.us-east-1.es.amazonaws.com/_plugin/kibana/#/discover/Steve-Slow-Train-Analysis-(2080s-and-2083s)?_g=(refreshInterval:(display:Off,section:0,value:0),time:(from:'2016-08-10 04:15:35-0600',mode:absolute,to:'2016-08-10 07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0" t="str">
            <v>N</v>
          </cell>
          <cell r="X20">
            <v>1</v>
          </cell>
          <cell r="Y20">
            <v>23.2989</v>
          </cell>
          <cell r="Z20">
            <v>1.4999999999999999E-2</v>
          </cell>
          <cell r="AA20">
            <v>23.283899999999999</v>
          </cell>
          <cell r="AB20" t="e">
            <v>#N/A</v>
          </cell>
          <cell r="AC20" t="e">
            <v>#N/A</v>
          </cell>
          <cell r="AD20" t="str">
            <v>0108-10</v>
          </cell>
          <cell r="AE20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21">
          <cell r="A21" t="str">
            <v>109-10</v>
          </cell>
          <cell r="B21">
            <v>4040</v>
          </cell>
          <cell r="C21" t="str">
            <v>DE.1.0.7.0</v>
          </cell>
          <cell r="D21" t="str">
            <v>204:491</v>
          </cell>
          <cell r="E21">
            <v>42592.191412037035</v>
          </cell>
          <cell r="F21">
            <v>42592.19258101852</v>
          </cell>
          <cell r="G21">
            <v>1</v>
          </cell>
          <cell r="H21" t="str">
            <v>204:233288</v>
          </cell>
          <cell r="I21">
            <v>42592.223310185182</v>
          </cell>
          <cell r="J21">
            <v>0</v>
          </cell>
          <cell r="K21" t="str">
            <v>4039/4040</v>
          </cell>
          <cell r="L21" t="str">
            <v>KILLION</v>
          </cell>
          <cell r="M21">
            <v>3.0729166661330964E-2</v>
          </cell>
          <cell r="N21">
            <v>44.249999992316589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https://search-rtdc-monitor-bjffxe2xuh6vdkpspy63sjmuny.us-east-1.es.amazonaws.com/_plugin/kibana/#/discover/Steve-Slow-Train-Analysis-(2080s-and-2083s)?_g=(refreshInterval:(display:Off,section:0,value:0),time:(from:'2016-08-10 03:35:38-0600',mode:absolute,to:'2016-08-10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" t="str">
            <v>N</v>
          </cell>
          <cell r="X21">
            <v>1</v>
          </cell>
          <cell r="Y21">
            <v>4.9099999999999998E-2</v>
          </cell>
          <cell r="Z21">
            <v>23.328800000000001</v>
          </cell>
          <cell r="AA21">
            <v>23.279700000000002</v>
          </cell>
          <cell r="AB21" t="e">
            <v>#N/A</v>
          </cell>
          <cell r="AC21" t="e">
            <v>#N/A</v>
          </cell>
          <cell r="AD21" t="str">
            <v>0109-10</v>
          </cell>
          <cell r="AE21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22">
          <cell r="A22" t="str">
            <v>110-10</v>
          </cell>
          <cell r="B22">
            <v>4039</v>
          </cell>
          <cell r="C22" t="str">
            <v>DE.1.0.7.0</v>
          </cell>
          <cell r="D22" t="str">
            <v>204:232952</v>
          </cell>
          <cell r="E22">
            <v>42592.230266203704</v>
          </cell>
          <cell r="F22">
            <v>42592.231377314813</v>
          </cell>
          <cell r="G22">
            <v>1</v>
          </cell>
          <cell r="H22" t="str">
            <v>204:154</v>
          </cell>
          <cell r="I22">
            <v>42592.264930555553</v>
          </cell>
          <cell r="J22">
            <v>0</v>
          </cell>
          <cell r="K22" t="str">
            <v>4039/4040</v>
          </cell>
          <cell r="L22" t="str">
            <v>KILLION</v>
          </cell>
          <cell r="M22">
            <v>3.3553240740729962E-2</v>
          </cell>
          <cell r="N22">
            <v>48.316666666651145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https://search-rtdc-monitor-bjffxe2xuh6vdkpspy63sjmuny.us-east-1.es.amazonaws.com/_plugin/kibana/#/discover/Steve-Slow-Train-Analysis-(2080s-and-2083s)?_g=(refreshInterval:(display:Off,section:0,value:0),time:(from:'2016-08-10 04:31:35-0600',mode:absolute,to:'2016-08-10 07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22" t="str">
            <v>N</v>
          </cell>
          <cell r="X22">
            <v>1</v>
          </cell>
          <cell r="Y22">
            <v>23.295200000000001</v>
          </cell>
          <cell r="Z22">
            <v>1.54E-2</v>
          </cell>
          <cell r="AA22">
            <v>23.279800000000002</v>
          </cell>
          <cell r="AB22" t="e">
            <v>#N/A</v>
          </cell>
          <cell r="AC22" t="e">
            <v>#N/A</v>
          </cell>
          <cell r="AD22" t="str">
            <v>0110-10</v>
          </cell>
          <cell r="AE22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23">
          <cell r="A23" t="str">
            <v>111-10</v>
          </cell>
          <cell r="B23">
            <v>4020</v>
          </cell>
          <cell r="C23" t="str">
            <v>DE.1.0.7.0</v>
          </cell>
          <cell r="D23" t="str">
            <v>204:737</v>
          </cell>
          <cell r="E23">
            <v>42592.20821759259</v>
          </cell>
          <cell r="F23">
            <v>42592.209143518521</v>
          </cell>
          <cell r="G23">
            <v>1</v>
          </cell>
          <cell r="H23" t="str">
            <v>204:233332</v>
          </cell>
          <cell r="I23">
            <v>42592.234791666669</v>
          </cell>
          <cell r="J23">
            <v>0</v>
          </cell>
          <cell r="K23" t="str">
            <v>4019/4020</v>
          </cell>
          <cell r="L23" t="str">
            <v>ROCHA</v>
          </cell>
          <cell r="M23">
            <v>2.5648148148320615E-2</v>
          </cell>
          <cell r="N23">
            <v>36.933333333581686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https://search-rtdc-monitor-bjffxe2xuh6vdkpspy63sjmuny.us-east-1.es.amazonaws.com/_plugin/kibana/#/discover/Steve-Slow-Train-Analysis-(2080s-and-2083s)?_g=(refreshInterval:(display:Off,section:0,value:0),time:(from:'2016-08-10 03:59:50-0600',mode:absolute,to:'2016-08-10 06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23" t="str">
            <v>N</v>
          </cell>
          <cell r="X23">
            <v>1</v>
          </cell>
          <cell r="Y23">
            <v>7.3700000000000002E-2</v>
          </cell>
          <cell r="Z23">
            <v>23.333200000000001</v>
          </cell>
          <cell r="AA23">
            <v>23.259500000000003</v>
          </cell>
          <cell r="AB23" t="e">
            <v>#N/A</v>
          </cell>
          <cell r="AC23" t="e">
            <v>#N/A</v>
          </cell>
          <cell r="AD23" t="str">
            <v>0111-10</v>
          </cell>
          <cell r="AE23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24">
          <cell r="A24" t="str">
            <v>112-10</v>
          </cell>
          <cell r="B24">
            <v>4019</v>
          </cell>
          <cell r="C24" t="str">
            <v>DE.1.0.7.0</v>
          </cell>
          <cell r="D24" t="str">
            <v>204:232985</v>
          </cell>
          <cell r="E24">
            <v>42592.244710648149</v>
          </cell>
          <cell r="F24">
            <v>42592.245636574073</v>
          </cell>
          <cell r="G24">
            <v>1</v>
          </cell>
          <cell r="H24" t="str">
            <v>204:154</v>
          </cell>
          <cell r="I24">
            <v>42592.274722222224</v>
          </cell>
          <cell r="J24">
            <v>0</v>
          </cell>
          <cell r="K24" t="str">
            <v>4019/4020</v>
          </cell>
          <cell r="L24" t="str">
            <v>ROCHA</v>
          </cell>
          <cell r="M24">
            <v>2.9085648151522037E-2</v>
          </cell>
          <cell r="N24">
            <v>41.883333338191733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https://search-rtdc-monitor-bjffxe2xuh6vdkpspy63sjmuny.us-east-1.es.amazonaws.com/_plugin/kibana/#/discover/Steve-Slow-Train-Analysis-(2080s-and-2083s)?_g=(refreshInterval:(display:Off,section:0,value:0),time:(from:'2016-08-10 04:52:23-0600',mode:absolute,to:'2016-08-10 07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24" t="str">
            <v>N</v>
          </cell>
          <cell r="X24">
            <v>1</v>
          </cell>
          <cell r="Y24">
            <v>23.298500000000001</v>
          </cell>
          <cell r="Z24">
            <v>1.54E-2</v>
          </cell>
          <cell r="AA24">
            <v>23.283100000000001</v>
          </cell>
          <cell r="AB24" t="e">
            <v>#N/A</v>
          </cell>
          <cell r="AC24" t="e">
            <v>#N/A</v>
          </cell>
          <cell r="AD24" t="str">
            <v>0112-10</v>
          </cell>
          <cell r="AE24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25">
          <cell r="A25" t="str">
            <v>113-10</v>
          </cell>
          <cell r="B25">
            <v>4009</v>
          </cell>
          <cell r="C25" t="str">
            <v>DE.1.0.7.0</v>
          </cell>
          <cell r="D25" t="str">
            <v>204:400</v>
          </cell>
          <cell r="E25">
            <v>42592.210625</v>
          </cell>
          <cell r="F25">
            <v>42592.211481481485</v>
          </cell>
          <cell r="G25">
            <v>1</v>
          </cell>
          <cell r="H25" t="str">
            <v>204:233299</v>
          </cell>
          <cell r="I25">
            <v>42592.244513888887</v>
          </cell>
          <cell r="J25">
            <v>0</v>
          </cell>
          <cell r="K25" t="str">
            <v>4009/4010</v>
          </cell>
          <cell r="L25" t="str">
            <v>MAELZER</v>
          </cell>
          <cell r="M25">
            <v>3.3032407402060926E-2</v>
          </cell>
          <cell r="N25">
            <v>47.566666658967733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https://search-rtdc-monitor-bjffxe2xuh6vdkpspy63sjmuny.us-east-1.es.amazonaws.com/_plugin/kibana/#/discover/Steve-Slow-Train-Analysis-(2080s-and-2083s)?_g=(refreshInterval:(display:Off,section:0,value:0),time:(from:'2016-08-10 04:03:18-0600',mode:absolute,to:'2016-08-10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0.04</v>
          </cell>
          <cell r="Z25">
            <v>23.329899999999999</v>
          </cell>
          <cell r="AA25">
            <v>23.289899999999999</v>
          </cell>
          <cell r="AB25" t="e">
            <v>#N/A</v>
          </cell>
          <cell r="AC25" t="e">
            <v>#N/A</v>
          </cell>
          <cell r="AD25" t="str">
            <v>0113-10</v>
          </cell>
          <cell r="AE25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26">
          <cell r="A26" t="str">
            <v>114-10</v>
          </cell>
          <cell r="B26">
            <v>4010</v>
          </cell>
          <cell r="C26" t="str">
            <v>DE.1.0.7.0</v>
          </cell>
          <cell r="D26" t="str">
            <v>204:232990</v>
          </cell>
          <cell r="E26">
            <v>42592.250277777777</v>
          </cell>
          <cell r="F26">
            <v>42592.251157407409</v>
          </cell>
          <cell r="G26">
            <v>1</v>
          </cell>
          <cell r="H26" t="str">
            <v>204:141</v>
          </cell>
          <cell r="I26">
            <v>42592.284571759257</v>
          </cell>
          <cell r="J26">
            <v>2</v>
          </cell>
          <cell r="K26" t="str">
            <v>4009/4010</v>
          </cell>
          <cell r="L26" t="str">
            <v>MAELZER</v>
          </cell>
          <cell r="M26">
            <v>3.3414351848477963E-2</v>
          </cell>
          <cell r="N26">
            <v>48.116666661808267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23.298999999999999</v>
          </cell>
          <cell r="Z26">
            <v>1.41E-2</v>
          </cell>
          <cell r="AA26">
            <v>23.2849</v>
          </cell>
          <cell r="AB26">
            <v>5457</v>
          </cell>
          <cell r="AC26" t="str">
            <v>PERMANENT SPEED RESTRICTION</v>
          </cell>
          <cell r="AD26" t="str">
            <v>0114-10</v>
          </cell>
          <cell r="AE26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27">
          <cell r="A27" t="str">
            <v>115-10</v>
          </cell>
          <cell r="B27">
            <v>4016</v>
          </cell>
          <cell r="C27" t="str">
            <v>DE.1.0.7.0</v>
          </cell>
          <cell r="D27" t="str">
            <v>204:748</v>
          </cell>
          <cell r="E27">
            <v>42592.229814814818</v>
          </cell>
          <cell r="F27">
            <v>42592.230891203704</v>
          </cell>
          <cell r="G27">
            <v>1</v>
          </cell>
          <cell r="H27" t="str">
            <v>204:233315</v>
          </cell>
          <cell r="I27">
            <v>42592.256689814814</v>
          </cell>
          <cell r="J27">
            <v>0</v>
          </cell>
          <cell r="K27" t="str">
            <v>4015/4016</v>
          </cell>
          <cell r="L27" t="str">
            <v>BRANNON</v>
          </cell>
          <cell r="M27">
            <v>2.5798611110076308E-2</v>
          </cell>
          <cell r="N27">
            <v>37.149999998509884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https://search-rtdc-monitor-bjffxe2xuh6vdkpspy63sjmuny.us-east-1.es.amazonaws.com/_plugin/kibana/#/discover/Steve-Slow-Train-Analysis-(2080s-and-2083s)?_g=(refreshInterval:(display:Off,section:0,value:0),time:(from:'2016-08-10 04:30:56-0600',mode:absolute,to:'2016-08-10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7" t="str">
            <v>N</v>
          </cell>
          <cell r="X27">
            <v>1</v>
          </cell>
          <cell r="Y27">
            <v>7.4800000000000005E-2</v>
          </cell>
          <cell r="Z27">
            <v>23.331499999999998</v>
          </cell>
          <cell r="AA27">
            <v>23.256699999999999</v>
          </cell>
          <cell r="AB27" t="e">
            <v>#N/A</v>
          </cell>
          <cell r="AC27" t="e">
            <v>#N/A</v>
          </cell>
          <cell r="AD27" t="str">
            <v>0115-10</v>
          </cell>
          <cell r="AE27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28">
          <cell r="A28" t="str">
            <v>116-10</v>
          </cell>
          <cell r="B28">
            <v>4015</v>
          </cell>
          <cell r="C28" t="str">
            <v>DE.1.0.7.0</v>
          </cell>
          <cell r="D28" t="str">
            <v>204:232996</v>
          </cell>
          <cell r="E28">
            <v>42592.264756944445</v>
          </cell>
          <cell r="F28">
            <v>42592.265740740739</v>
          </cell>
          <cell r="G28">
            <v>1</v>
          </cell>
          <cell r="H28" t="str">
            <v>204:158</v>
          </cell>
          <cell r="I28">
            <v>42592.296157407407</v>
          </cell>
          <cell r="J28">
            <v>0</v>
          </cell>
          <cell r="K28" t="str">
            <v>4015/4016</v>
          </cell>
          <cell r="L28" t="str">
            <v>BRANNON</v>
          </cell>
          <cell r="M28">
            <v>3.0416666668315884E-2</v>
          </cell>
          <cell r="N28">
            <v>43.800000002374873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https://search-rtdc-monitor-bjffxe2xuh6vdkpspy63sjmuny.us-east-1.es.amazonaws.com/_plugin/kibana/#/discover/Steve-Slow-Train-Analysis-(2080s-and-2083s)?_g=(refreshInterval:(display:Off,section:0,value:0),time:(from:'2016-08-10 05:21:15-0600',mode:absolute,to:'2016-08-10 08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28" t="str">
            <v>N</v>
          </cell>
          <cell r="X28">
            <v>1</v>
          </cell>
          <cell r="Y28">
            <v>23.299600000000002</v>
          </cell>
          <cell r="Z28">
            <v>1.5800000000000002E-2</v>
          </cell>
          <cell r="AA28">
            <v>23.283800000000003</v>
          </cell>
          <cell r="AB28" t="e">
            <v>#N/A</v>
          </cell>
          <cell r="AC28" t="e">
            <v>#N/A</v>
          </cell>
          <cell r="AD28" t="str">
            <v>0116-10</v>
          </cell>
          <cell r="AE28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29">
          <cell r="A29" t="str">
            <v>117-10</v>
          </cell>
          <cell r="B29">
            <v>4029</v>
          </cell>
          <cell r="C29" t="str">
            <v>DE.1.0.7.0</v>
          </cell>
          <cell r="D29" t="str">
            <v>204:457</v>
          </cell>
          <cell r="E29">
            <v>42592.233888888892</v>
          </cell>
          <cell r="F29">
            <v>42592.23505787037</v>
          </cell>
          <cell r="G29">
            <v>1</v>
          </cell>
          <cell r="H29" t="str">
            <v>204:233295</v>
          </cell>
          <cell r="I29">
            <v>42592.264675925922</v>
          </cell>
          <cell r="J29">
            <v>1</v>
          </cell>
          <cell r="K29" t="str">
            <v>4029/4030</v>
          </cell>
          <cell r="L29" t="str">
            <v>ACKERMAN</v>
          </cell>
          <cell r="M29">
            <v>2.9618055552418809E-2</v>
          </cell>
          <cell r="N29">
            <v>42.649999995483086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https://search-rtdc-monitor-bjffxe2xuh6vdkpspy63sjmuny.us-east-1.es.amazonaws.com/_plugin/kibana/#/discover/Steve-Slow-Train-Analysis-(2080s-and-2083s)?_g=(refreshInterval:(display:Off,section:0,value:0),time:(from:'2016-08-10 04:36:48-0600',mode:absolute,to:'2016-08-10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9" t="str">
            <v>N</v>
          </cell>
          <cell r="X29">
            <v>1</v>
          </cell>
          <cell r="Y29">
            <v>4.5699999999999998E-2</v>
          </cell>
          <cell r="Z29">
            <v>23.329499999999999</v>
          </cell>
          <cell r="AA29">
            <v>23.283799999999999</v>
          </cell>
          <cell r="AB29" t="e">
            <v>#N/A</v>
          </cell>
          <cell r="AC29" t="e">
            <v>#N/A</v>
          </cell>
          <cell r="AD29" t="str">
            <v>0117-10</v>
          </cell>
          <cell r="AE29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30">
          <cell r="A30" t="str">
            <v>118-10</v>
          </cell>
          <cell r="B30">
            <v>4030</v>
          </cell>
          <cell r="C30" t="str">
            <v>DE.1.0.7.0</v>
          </cell>
          <cell r="D30" t="str">
            <v>204:232959</v>
          </cell>
          <cell r="E30">
            <v>42592.272581018522</v>
          </cell>
          <cell r="F30">
            <v>42592.273587962962</v>
          </cell>
          <cell r="G30">
            <v>1</v>
          </cell>
          <cell r="H30" t="str">
            <v>204:132</v>
          </cell>
          <cell r="I30">
            <v>42592.307256944441</v>
          </cell>
          <cell r="J30">
            <v>0</v>
          </cell>
          <cell r="K30" t="str">
            <v>4029/4030</v>
          </cell>
          <cell r="L30" t="str">
            <v>ACKERMAN</v>
          </cell>
          <cell r="M30">
            <v>3.3668981479422655E-2</v>
          </cell>
          <cell r="N30">
            <v>48.483333330368623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https://search-rtdc-monitor-bjffxe2xuh6vdkpspy63sjmuny.us-east-1.es.amazonaws.com/_plugin/kibana/#/discover/Steve-Slow-Train-Analysis-(2080s-and-2083s)?_g=(refreshInterval:(display:Off,section:0,value:0),time:(from:'2016-08-10 05:32:31-0600',mode:absolute,to:'2016-08-10 08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30" t="str">
            <v>N</v>
          </cell>
          <cell r="X30">
            <v>1</v>
          </cell>
          <cell r="Y30">
            <v>23.2959</v>
          </cell>
          <cell r="Z30">
            <v>1.32E-2</v>
          </cell>
          <cell r="AA30">
            <v>23.282699999999998</v>
          </cell>
          <cell r="AB30" t="e">
            <v>#N/A</v>
          </cell>
          <cell r="AC30" t="e">
            <v>#N/A</v>
          </cell>
          <cell r="AD30" t="str">
            <v>0118-10</v>
          </cell>
          <cell r="AE30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31">
          <cell r="A31" t="str">
            <v>119-10</v>
          </cell>
          <cell r="B31">
            <v>4018</v>
          </cell>
          <cell r="C31" t="str">
            <v>DE.1.0.7.0</v>
          </cell>
          <cell r="D31" t="str">
            <v>204:779</v>
          </cell>
          <cell r="E31">
            <v>42592.246990740743</v>
          </cell>
          <cell r="F31">
            <v>42592.247986111113</v>
          </cell>
          <cell r="G31">
            <v>1</v>
          </cell>
          <cell r="H31" t="str">
            <v>204:233315</v>
          </cell>
          <cell r="I31">
            <v>42592.275150462963</v>
          </cell>
          <cell r="J31">
            <v>0</v>
          </cell>
          <cell r="K31" t="str">
            <v>4017/4018</v>
          </cell>
          <cell r="L31" t="str">
            <v>STAMBAUGH</v>
          </cell>
          <cell r="M31">
            <v>2.7164351849933155E-2</v>
          </cell>
          <cell r="N31">
            <v>39.116666663903743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https://search-rtdc-monitor-bjffxe2xuh6vdkpspy63sjmuny.us-east-1.es.amazonaws.com/_plugin/kibana/#/discover/Steve-Slow-Train-Analysis-(2080s-and-2083s)?_g=(refreshInterval:(display:Off,section:0,value:0),time:(from:'2016-08-10 04:55:40-0600',mode:absolute,to:'2016-08-10 07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31" t="str">
            <v>N</v>
          </cell>
          <cell r="X31">
            <v>1</v>
          </cell>
          <cell r="Y31">
            <v>7.7899999999999997E-2</v>
          </cell>
          <cell r="Z31">
            <v>23.331499999999998</v>
          </cell>
          <cell r="AA31">
            <v>23.253599999999999</v>
          </cell>
          <cell r="AB31" t="e">
            <v>#N/A</v>
          </cell>
          <cell r="AC31" t="e">
            <v>#N/A</v>
          </cell>
          <cell r="AD31" t="str">
            <v>0119-10</v>
          </cell>
          <cell r="AE31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32">
          <cell r="A32" t="str">
            <v>120-10</v>
          </cell>
          <cell r="B32">
            <v>4017</v>
          </cell>
          <cell r="C32" t="str">
            <v>DE.1.0.7.0</v>
          </cell>
          <cell r="D32" t="str">
            <v>204:233000</v>
          </cell>
          <cell r="E32">
            <v>42592.284687500003</v>
          </cell>
          <cell r="F32">
            <v>42592.285520833335</v>
          </cell>
          <cell r="G32">
            <v>1</v>
          </cell>
          <cell r="H32" t="str">
            <v>204:139</v>
          </cell>
          <cell r="I32">
            <v>42592.316493055558</v>
          </cell>
          <cell r="J32">
            <v>0</v>
          </cell>
          <cell r="K32" t="str">
            <v>4017/4018</v>
          </cell>
          <cell r="L32" t="str">
            <v>STAMBAUGH</v>
          </cell>
          <cell r="M32">
            <v>3.0972222222771961E-2</v>
          </cell>
          <cell r="N32">
            <v>44.600000000791624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https://search-rtdc-monitor-bjffxe2xuh6vdkpspy63sjmuny.us-east-1.es.amazonaws.com/_plugin/kibana/#/discover/Steve-Slow-Train-Analysis-(2080s-and-2083s)?_g=(refreshInterval:(display:Off,section:0,value:0),time:(from:'2016-08-10 05:49:57-0600',mode:absolute,to:'2016-08-10 08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32" t="str">
            <v>N</v>
          </cell>
          <cell r="X32">
            <v>1</v>
          </cell>
          <cell r="Y32">
            <v>23.3</v>
          </cell>
          <cell r="Z32">
            <v>1.3899999999999999E-2</v>
          </cell>
          <cell r="AA32">
            <v>23.286100000000001</v>
          </cell>
          <cell r="AB32" t="e">
            <v>#N/A</v>
          </cell>
          <cell r="AC32" t="e">
            <v>#N/A</v>
          </cell>
          <cell r="AD32" t="str">
            <v>0120-10</v>
          </cell>
          <cell r="AE32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33">
          <cell r="A33" t="str">
            <v>121-10</v>
          </cell>
          <cell r="B33">
            <v>4007</v>
          </cell>
          <cell r="C33" t="str">
            <v>DE.1.0.7.0</v>
          </cell>
          <cell r="D33" t="str">
            <v>204:449</v>
          </cell>
          <cell r="E33">
            <v>42592.255520833336</v>
          </cell>
          <cell r="F33">
            <v>42592.256412037037</v>
          </cell>
          <cell r="G33">
            <v>1</v>
          </cell>
          <cell r="H33" t="str">
            <v>204:233295</v>
          </cell>
          <cell r="I33">
            <v>42592.28769675926</v>
          </cell>
          <cell r="J33">
            <v>1</v>
          </cell>
          <cell r="K33" t="str">
            <v>4007/4008</v>
          </cell>
          <cell r="L33" t="str">
            <v>SPECTOR</v>
          </cell>
          <cell r="M33">
            <v>3.1284722223063E-2</v>
          </cell>
          <cell r="N33">
            <v>45.050000001210719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https://search-rtdc-monitor-bjffxe2xuh6vdkpspy63sjmuny.us-east-1.es.amazonaws.com/_plugin/kibana/#/discover/Steve-Slow-Train-Analysis-(2080s-and-2083s)?_g=(refreshInterval:(display:Off,section:0,value:0),time:(from:'2016-08-10 05:07:57-0600',mode:absolute,to:'2016-08-10 07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3" t="str">
            <v>N</v>
          </cell>
          <cell r="X33">
            <v>1</v>
          </cell>
          <cell r="Y33">
            <v>4.4900000000000002E-2</v>
          </cell>
          <cell r="Z33">
            <v>23.329499999999999</v>
          </cell>
          <cell r="AA33">
            <v>23.284600000000001</v>
          </cell>
          <cell r="AB33">
            <v>63069</v>
          </cell>
          <cell r="AC33" t="str">
            <v>GRADE CROSSING</v>
          </cell>
          <cell r="AD33" t="str">
            <v>0121-10</v>
          </cell>
          <cell r="AE33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34">
          <cell r="A34" t="str">
            <v>122-10</v>
          </cell>
          <cell r="B34">
            <v>4008</v>
          </cell>
          <cell r="C34" t="str">
            <v>DE.1.0.7.0</v>
          </cell>
          <cell r="D34" t="str">
            <v>204:232982</v>
          </cell>
          <cell r="E34">
            <v>42592.293263888889</v>
          </cell>
          <cell r="F34">
            <v>42592.294166666667</v>
          </cell>
          <cell r="G34">
            <v>1</v>
          </cell>
          <cell r="H34" t="str">
            <v>204:145</v>
          </cell>
          <cell r="I34">
            <v>42592.325740740744</v>
          </cell>
          <cell r="J34">
            <v>0</v>
          </cell>
          <cell r="K34" t="str">
            <v>4007/4008</v>
          </cell>
          <cell r="L34" t="str">
            <v>SPECTOR</v>
          </cell>
          <cell r="M34">
            <v>3.1574074077070691E-2</v>
          </cell>
          <cell r="N34">
            <v>45.466666670981795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https://search-rtdc-monitor-bjffxe2xuh6vdkpspy63sjmuny.us-east-1.es.amazonaws.com/_plugin/kibana/#/discover/Steve-Slow-Train-Analysis-(2080s-and-2083s)?_g=(refreshInterval:(display:Off,section:0,value:0),time:(from:'2016-08-10 06:02:18-0600',mode:absolute,to:'2016-08-10 08:49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4" t="str">
            <v>N</v>
          </cell>
          <cell r="X34">
            <v>1</v>
          </cell>
          <cell r="Y34">
            <v>23.298200000000001</v>
          </cell>
          <cell r="Z34">
            <v>1.4500000000000001E-2</v>
          </cell>
          <cell r="AA34">
            <v>23.2837</v>
          </cell>
          <cell r="AB34" t="e">
            <v>#N/A</v>
          </cell>
          <cell r="AC34" t="e">
            <v>#N/A</v>
          </cell>
          <cell r="AD34" t="str">
            <v>0122-10</v>
          </cell>
          <cell r="AE34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35">
          <cell r="A35" t="str">
            <v>123-10</v>
          </cell>
          <cell r="B35">
            <v>4040</v>
          </cell>
          <cell r="C35" t="str">
            <v>DE.1.0.7.0</v>
          </cell>
          <cell r="D35" t="str">
            <v>204:451</v>
          </cell>
          <cell r="E35">
            <v>42592.266238425924</v>
          </cell>
          <cell r="F35">
            <v>42592.267500000002</v>
          </cell>
          <cell r="G35">
            <v>1</v>
          </cell>
          <cell r="H35" t="str">
            <v>204:233306</v>
          </cell>
          <cell r="I35">
            <v>42592.296493055554</v>
          </cell>
          <cell r="J35">
            <v>0</v>
          </cell>
          <cell r="K35" t="str">
            <v>4039/4040</v>
          </cell>
          <cell r="L35" t="str">
            <v>KILLION</v>
          </cell>
          <cell r="M35">
            <v>2.8993055551836733E-2</v>
          </cell>
          <cell r="N35">
            <v>41.749999994644895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https://search-rtdc-monitor-bjffxe2xuh6vdkpspy63sjmuny.us-east-1.es.amazonaws.com/_plugin/kibana/#/discover/Steve-Slow-Train-Analysis-(2080s-and-2083s)?_g=(refreshInterval:(display:Off,section:0,value:0),time:(from:'2016-08-10 05:23:23-0600',mode:absolute,to:'2016-08-10 08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35" t="str">
            <v>N</v>
          </cell>
          <cell r="X35">
            <v>1</v>
          </cell>
          <cell r="Y35">
            <v>4.5100000000000001E-2</v>
          </cell>
          <cell r="Z35">
            <v>23.3306</v>
          </cell>
          <cell r="AA35">
            <v>23.285499999999999</v>
          </cell>
          <cell r="AB35" t="e">
            <v>#N/A</v>
          </cell>
          <cell r="AC35" t="e">
            <v>#N/A</v>
          </cell>
          <cell r="AD35" t="str">
            <v>0123-10</v>
          </cell>
          <cell r="AE35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36">
          <cell r="A36" t="str">
            <v>124-10</v>
          </cell>
          <cell r="B36">
            <v>4039</v>
          </cell>
          <cell r="C36" t="str">
            <v>DE.1.0.7.0</v>
          </cell>
          <cell r="D36" t="str">
            <v>204:232985</v>
          </cell>
          <cell r="E36">
            <v>42592.305219907408</v>
          </cell>
          <cell r="F36">
            <v>42592.306030092594</v>
          </cell>
          <cell r="G36">
            <v>1</v>
          </cell>
          <cell r="H36" t="str">
            <v>204:158</v>
          </cell>
          <cell r="I36">
            <v>42592.337453703702</v>
          </cell>
          <cell r="J36">
            <v>0</v>
          </cell>
          <cell r="K36" t="str">
            <v>4039/4040</v>
          </cell>
          <cell r="L36" t="str">
            <v>KILLION</v>
          </cell>
          <cell r="M36">
            <v>3.142361110803904E-2</v>
          </cell>
          <cell r="N36">
            <v>45.249999995576218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https://search-rtdc-monitor-bjffxe2xuh6vdkpspy63sjmuny.us-east-1.es.amazonaws.com/_plugin/kibana/#/discover/Steve-Slow-Train-Analysis-(2080s-and-2083s)?_g=(refreshInterval:(display:Off,section:0,value:0),time:(from:'2016-08-10 06:19:31-0600',mode:absolute,to:'2016-08-10 09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1.5800000000000002E-2</v>
          </cell>
          <cell r="AA36">
            <v>23.282700000000002</v>
          </cell>
          <cell r="AB36" t="e">
            <v>#N/A</v>
          </cell>
          <cell r="AC36" t="e">
            <v>#N/A</v>
          </cell>
          <cell r="AD36" t="str">
            <v>0124-10</v>
          </cell>
          <cell r="AE36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37">
          <cell r="A37" t="str">
            <v>125-10</v>
          </cell>
          <cell r="B37">
            <v>4020</v>
          </cell>
          <cell r="C37" t="str">
            <v>DE.1.0.7.0</v>
          </cell>
          <cell r="D37" t="str">
            <v>204:471</v>
          </cell>
          <cell r="E37">
            <v>42592.279699074075</v>
          </cell>
          <cell r="F37">
            <v>42592.280486111114</v>
          </cell>
          <cell r="G37">
            <v>1</v>
          </cell>
          <cell r="H37" t="str">
            <v>204:233299</v>
          </cell>
          <cell r="I37">
            <v>42592.306261574071</v>
          </cell>
          <cell r="J37">
            <v>0</v>
          </cell>
          <cell r="K37" t="str">
            <v>4019/4020</v>
          </cell>
          <cell r="L37" t="str">
            <v>ROCHA</v>
          </cell>
          <cell r="M37">
            <v>2.5775462956517003E-2</v>
          </cell>
          <cell r="N37">
            <v>37.116666657384485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https://search-rtdc-monitor-bjffxe2xuh6vdkpspy63sjmuny.us-east-1.es.amazonaws.com/_plugin/kibana/#/discover/Steve-Slow-Train-Analysis-(2080s-and-2083s)?_g=(refreshInterval:(display:Off,section:0,value:0),time:(from:'2016-08-10 05:42:46-0600',mode:absolute,to:'2016-08-10 08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37" t="str">
            <v>N</v>
          </cell>
          <cell r="X37">
            <v>1</v>
          </cell>
          <cell r="Y37">
            <v>4.7100000000000003E-2</v>
          </cell>
          <cell r="Z37">
            <v>23.329899999999999</v>
          </cell>
          <cell r="AA37">
            <v>23.282799999999998</v>
          </cell>
          <cell r="AB37" t="e">
            <v>#N/A</v>
          </cell>
          <cell r="AC37" t="e">
            <v>#N/A</v>
          </cell>
          <cell r="AD37" t="str">
            <v>0125-10</v>
          </cell>
          <cell r="AE37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38">
          <cell r="A38" t="str">
            <v>126-10</v>
          </cell>
          <cell r="B38">
            <v>4019</v>
          </cell>
          <cell r="C38" t="str">
            <v>DE.1.0.7.0</v>
          </cell>
          <cell r="D38" t="str">
            <v>204:232971</v>
          </cell>
          <cell r="E38">
            <v>42592.318680555552</v>
          </cell>
          <cell r="F38">
            <v>42592.320405092592</v>
          </cell>
          <cell r="G38">
            <v>2</v>
          </cell>
          <cell r="H38" t="str">
            <v>204:143</v>
          </cell>
          <cell r="I38">
            <v>42592.347812499997</v>
          </cell>
          <cell r="J38">
            <v>0</v>
          </cell>
          <cell r="K38" t="str">
            <v>4019/4020</v>
          </cell>
          <cell r="L38" t="str">
            <v>ROCHA</v>
          </cell>
          <cell r="M38">
            <v>2.7407407404098194E-2</v>
          </cell>
          <cell r="N38">
            <v>39.466666661901399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https://search-rtdc-monitor-bjffxe2xuh6vdkpspy63sjmuny.us-east-1.es.amazonaws.com/_plugin/kibana/#/discover/Steve-Slow-Train-Analysis-(2080s-and-2083s)?_g=(refreshInterval:(display:Off,section:0,value:0),time:(from:'2016-08-10 06:38:54-0600',mode:absolute,to:'2016-08-10 09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38" t="str">
            <v>N</v>
          </cell>
          <cell r="X38">
            <v>1</v>
          </cell>
          <cell r="Y38">
            <v>23.2971</v>
          </cell>
          <cell r="Z38">
            <v>1.43E-2</v>
          </cell>
          <cell r="AA38">
            <v>23.282800000000002</v>
          </cell>
          <cell r="AB38" t="e">
            <v>#N/A</v>
          </cell>
          <cell r="AC38" t="e">
            <v>#N/A</v>
          </cell>
          <cell r="AD38" t="str">
            <v>0126-10</v>
          </cell>
          <cell r="AE38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39">
          <cell r="A39" t="str">
            <v>127-10</v>
          </cell>
          <cell r="B39">
            <v>4009</v>
          </cell>
          <cell r="C39" t="str">
            <v>DE.1.0.7.0</v>
          </cell>
          <cell r="D39" t="str">
            <v>204:447</v>
          </cell>
          <cell r="E39">
            <v>42592.286053240743</v>
          </cell>
          <cell r="F39">
            <v>42592.287175925929</v>
          </cell>
          <cell r="G39">
            <v>1</v>
          </cell>
          <cell r="H39" t="str">
            <v>204:233310</v>
          </cell>
          <cell r="I39">
            <v>42592.317696759259</v>
          </cell>
          <cell r="J39">
            <v>0</v>
          </cell>
          <cell r="K39" t="str">
            <v>4009/4010</v>
          </cell>
          <cell r="L39" t="str">
            <v>MAELZER</v>
          </cell>
          <cell r="M39">
            <v>3.0520833330228925E-2</v>
          </cell>
          <cell r="N39">
            <v>43.949999995529652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https://search-rtdc-monitor-bjffxe2xuh6vdkpspy63sjmuny.us-east-1.es.amazonaws.com/_plugin/kibana/#/discover/Steve-Slow-Train-Analysis-(2080s-and-2083s)?_g=(refreshInterval:(display:Off,section:0,value:0),time:(from:'2016-08-10 05:51:55-0600',mode:absolute,to:'2016-08-10 08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N</v>
          </cell>
          <cell r="X39">
            <v>1</v>
          </cell>
          <cell r="Y39">
            <v>4.4699999999999997E-2</v>
          </cell>
          <cell r="Z39">
            <v>23.331</v>
          </cell>
          <cell r="AA39">
            <v>23.286300000000001</v>
          </cell>
          <cell r="AB39" t="e">
            <v>#N/A</v>
          </cell>
          <cell r="AC39" t="e">
            <v>#N/A</v>
          </cell>
          <cell r="AD39" t="str">
            <v>0127-10</v>
          </cell>
          <cell r="AE39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40">
          <cell r="A40" t="str">
            <v>128-10</v>
          </cell>
          <cell r="B40">
            <v>4010</v>
          </cell>
          <cell r="C40" t="str">
            <v>DE.1.0.7.0</v>
          </cell>
          <cell r="D40" t="str">
            <v>204:232993</v>
          </cell>
          <cell r="E40">
            <v>42592.322696759256</v>
          </cell>
          <cell r="F40">
            <v>42592.323472222219</v>
          </cell>
          <cell r="G40">
            <v>1</v>
          </cell>
          <cell r="H40" t="str">
            <v>204:150</v>
          </cell>
          <cell r="I40">
            <v>42592.35800925926</v>
          </cell>
          <cell r="J40">
            <v>1</v>
          </cell>
          <cell r="K40" t="str">
            <v>4009/4010</v>
          </cell>
          <cell r="L40" t="str">
            <v>MAELZER</v>
          </cell>
          <cell r="M40">
            <v>3.4537037041445728E-2</v>
          </cell>
          <cell r="N40">
            <v>49.733333339681849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https://search-rtdc-monitor-bjffxe2xuh6vdkpspy63sjmuny.us-east-1.es.amazonaws.com/_plugin/kibana/#/discover/Steve-Slow-Train-Analysis-(2080s-and-2083s)?_g=(refreshInterval:(display:Off,section:0,value:0),time:(from:'2016-08-10 06:44:41-0600',mode:absolute,to:'2016-08-10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0" t="str">
            <v>N</v>
          </cell>
          <cell r="X40">
            <v>1</v>
          </cell>
          <cell r="Y40">
            <v>23.299299999999999</v>
          </cell>
          <cell r="Z40">
            <v>1.4999999999999999E-2</v>
          </cell>
          <cell r="AA40">
            <v>23.284299999999998</v>
          </cell>
          <cell r="AB40">
            <v>2822</v>
          </cell>
          <cell r="AC40" t="str">
            <v>SWITCH UNKNOWN</v>
          </cell>
          <cell r="AD40" t="str">
            <v>0128-10</v>
          </cell>
          <cell r="AE40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41">
          <cell r="A41" t="str">
            <v>129-10</v>
          </cell>
          <cell r="B41">
            <v>4016</v>
          </cell>
          <cell r="C41" t="str">
            <v>DE.1.0.7.0</v>
          </cell>
          <cell r="D41" t="str">
            <v>204:446</v>
          </cell>
          <cell r="E41">
            <v>42592.297418981485</v>
          </cell>
          <cell r="F41">
            <v>42592.298715277779</v>
          </cell>
          <cell r="G41">
            <v>1</v>
          </cell>
          <cell r="H41" t="str">
            <v>204:233314</v>
          </cell>
          <cell r="I41">
            <v>42592.329479166663</v>
          </cell>
          <cell r="J41">
            <v>1</v>
          </cell>
          <cell r="K41" t="str">
            <v>4015/4016</v>
          </cell>
          <cell r="L41" t="str">
            <v>BRANNON</v>
          </cell>
          <cell r="M41">
            <v>3.0763888884393964E-2</v>
          </cell>
          <cell r="N41">
            <v>44.299999993527308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https://search-rtdc-monitor-bjffxe2xuh6vdkpspy63sjmuny.us-east-1.es.amazonaws.com/_plugin/kibana/#/discover/Steve-Slow-Train-Analysis-(2080s-and-2083s)?_g=(refreshInterval:(display:Off,section:0,value:0),time:(from:'2016-08-10 06:08:17-0600',mode:absolute,to:'2016-08-10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1" t="str">
            <v>N</v>
          </cell>
          <cell r="X41">
            <v>1</v>
          </cell>
          <cell r="Y41">
            <v>4.4600000000000001E-2</v>
          </cell>
          <cell r="Z41">
            <v>23.331399999999999</v>
          </cell>
          <cell r="AA41">
            <v>23.286799999999999</v>
          </cell>
          <cell r="AB41">
            <v>33137</v>
          </cell>
          <cell r="AC41" t="str">
            <v>GRADE CROSSING</v>
          </cell>
          <cell r="AD41" t="str">
            <v>0129-10</v>
          </cell>
          <cell r="AE41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42">
          <cell r="A42" t="str">
            <v>130-10</v>
          </cell>
          <cell r="B42">
            <v>4015</v>
          </cell>
          <cell r="C42" t="str">
            <v>DE.1.0.7.0</v>
          </cell>
          <cell r="D42" t="str">
            <v>204:232982</v>
          </cell>
          <cell r="E42">
            <v>42592.338206018518</v>
          </cell>
          <cell r="F42">
            <v>42592.339270833334</v>
          </cell>
          <cell r="G42">
            <v>1</v>
          </cell>
          <cell r="H42" t="str">
            <v>204:147</v>
          </cell>
          <cell r="I42">
            <v>42592.369606481479</v>
          </cell>
          <cell r="J42">
            <v>0</v>
          </cell>
          <cell r="K42" t="str">
            <v>4015/4016</v>
          </cell>
          <cell r="L42" t="str">
            <v>BRANNON</v>
          </cell>
          <cell r="M42">
            <v>3.0335648145410232E-2</v>
          </cell>
          <cell r="N42">
            <v>43.683333329390734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https://search-rtdc-monitor-bjffxe2xuh6vdkpspy63sjmuny.us-east-1.es.amazonaws.com/_plugin/kibana/#/discover/Steve-Slow-Train-Analysis-(2080s-and-2083s)?_g=(refreshInterval:(display:Off,section:0,value:0),time:(from:'2016-08-10 07:07:01-0600',mode:absolute,to:'2016-08-10 09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2" t="str">
            <v>N</v>
          </cell>
          <cell r="X42">
            <v>1</v>
          </cell>
          <cell r="Y42">
            <v>23.298200000000001</v>
          </cell>
          <cell r="Z42">
            <v>1.47E-2</v>
          </cell>
          <cell r="AA42">
            <v>23.2835</v>
          </cell>
          <cell r="AB42" t="e">
            <v>#N/A</v>
          </cell>
          <cell r="AC42" t="e">
            <v>#N/A</v>
          </cell>
          <cell r="AD42" t="str">
            <v>0130-10</v>
          </cell>
          <cell r="AE42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43">
          <cell r="A43" t="str">
            <v>131-10</v>
          </cell>
          <cell r="B43">
            <v>4029</v>
          </cell>
          <cell r="C43" t="str">
            <v>DE.1.0.7.0</v>
          </cell>
          <cell r="D43" t="str">
            <v>204:435</v>
          </cell>
          <cell r="E43">
            <v>42592.308807870373</v>
          </cell>
          <cell r="F43">
            <v>42592.309791666667</v>
          </cell>
          <cell r="G43">
            <v>1</v>
          </cell>
          <cell r="H43" t="str">
            <v>204:233293</v>
          </cell>
          <cell r="I43">
            <v>42592.337893518517</v>
          </cell>
          <cell r="J43">
            <v>0</v>
          </cell>
          <cell r="K43" t="str">
            <v>4029/4030</v>
          </cell>
          <cell r="L43" t="str">
            <v>ACKERMAN</v>
          </cell>
          <cell r="M43">
            <v>2.810185185080627E-2</v>
          </cell>
          <cell r="N43">
            <v>40.466666665161029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https://search-rtdc-monitor-bjffxe2xuh6vdkpspy63sjmuny.us-east-1.es.amazonaws.com/_plugin/kibana/#/discover/Steve-Slow-Train-Analysis-(2080s-and-2083s)?_g=(refreshInterval:(display:Off,section:0,value:0),time:(from:'2016-08-10 06:24:41-0600',mode:absolute,to:'2016-08-10 09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N</v>
          </cell>
          <cell r="X43">
            <v>1</v>
          </cell>
          <cell r="Y43">
            <v>4.3499999999999997E-2</v>
          </cell>
          <cell r="Z43">
            <v>23.3293</v>
          </cell>
          <cell r="AA43">
            <v>23.285799999999998</v>
          </cell>
          <cell r="AB43" t="e">
            <v>#N/A</v>
          </cell>
          <cell r="AC43" t="e">
            <v>#N/A</v>
          </cell>
          <cell r="AD43" t="str">
            <v>0131-10</v>
          </cell>
          <cell r="AE43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44">
          <cell r="A44" t="str">
            <v>132-10</v>
          </cell>
          <cell r="B44">
            <v>4030</v>
          </cell>
          <cell r="C44" t="str">
            <v>DE.1.0.7.0</v>
          </cell>
          <cell r="D44" t="str">
            <v>204:232989</v>
          </cell>
          <cell r="E44">
            <v>42592.344502314816</v>
          </cell>
          <cell r="F44">
            <v>42592.345578703702</v>
          </cell>
          <cell r="G44">
            <v>1</v>
          </cell>
          <cell r="H44" t="str">
            <v>204:149</v>
          </cell>
          <cell r="I44">
            <v>42592.378148148149</v>
          </cell>
          <cell r="J44">
            <v>1</v>
          </cell>
          <cell r="K44" t="str">
            <v>4029/4030</v>
          </cell>
          <cell r="L44" t="str">
            <v>ACKERMAN</v>
          </cell>
          <cell r="M44">
            <v>3.2569444447290152E-2</v>
          </cell>
          <cell r="N44">
            <v>46.900000004097819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https://search-rtdc-monitor-bjffxe2xuh6vdkpspy63sjmuny.us-east-1.es.amazonaws.com/_plugin/kibana/#/discover/Steve-Slow-Train-Analysis-(2080s-and-2083s)?_g=(refreshInterval:(display:Off,section:0,value:0),time:(from:'2016-08-10 07:16:05-0600',mode:absolute,to:'2016-08-10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23.2989</v>
          </cell>
          <cell r="Z44">
            <v>1.49E-2</v>
          </cell>
          <cell r="AA44">
            <v>23.283999999999999</v>
          </cell>
          <cell r="AB44" t="e">
            <v>#N/A</v>
          </cell>
          <cell r="AC44" t="e">
            <v>#N/A</v>
          </cell>
          <cell r="AD44" t="str">
            <v>0132-10</v>
          </cell>
          <cell r="AE44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45">
          <cell r="A45" t="str">
            <v>133-10</v>
          </cell>
          <cell r="B45">
            <v>4018</v>
          </cell>
          <cell r="C45" t="str">
            <v>DE.1.0.7.0</v>
          </cell>
          <cell r="D45" t="str">
            <v>204:458</v>
          </cell>
          <cell r="E45">
            <v>42592.31821759259</v>
          </cell>
          <cell r="F45">
            <v>42592.319224537037</v>
          </cell>
          <cell r="G45">
            <v>1</v>
          </cell>
          <cell r="H45" t="str">
            <v>204:233286</v>
          </cell>
          <cell r="I45">
            <v>42592.348136574074</v>
          </cell>
          <cell r="J45">
            <v>0</v>
          </cell>
          <cell r="K45" t="str">
            <v>4017/4018</v>
          </cell>
          <cell r="L45" t="str">
            <v>STAMBAUGH</v>
          </cell>
          <cell r="M45">
            <v>2.8912037036207039E-2</v>
          </cell>
          <cell r="N45">
            <v>41.633333332138136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https://search-rtdc-monitor-bjffxe2xuh6vdkpspy63sjmuny.us-east-1.es.amazonaws.com/_plugin/kibana/#/discover/Steve-Slow-Train-Analysis-(2080s-and-2083s)?_g=(refreshInterval:(display:Off,section:0,value:0),time:(from:'2016-08-10 06:38:14-0600',mode:absolute,to:'2016-08-10 09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45" t="str">
            <v>N</v>
          </cell>
          <cell r="X45">
            <v>1</v>
          </cell>
          <cell r="Y45">
            <v>4.58E-2</v>
          </cell>
          <cell r="Z45">
            <v>23.328600000000002</v>
          </cell>
          <cell r="AA45">
            <v>23.282800000000002</v>
          </cell>
          <cell r="AB45" t="e">
            <v>#N/A</v>
          </cell>
          <cell r="AC45" t="e">
            <v>#N/A</v>
          </cell>
          <cell r="AD45" t="str">
            <v>0133-10</v>
          </cell>
          <cell r="AE45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46">
          <cell r="A46" t="str">
            <v>134-10</v>
          </cell>
          <cell r="B46">
            <v>4017</v>
          </cell>
          <cell r="C46" t="str">
            <v>DE.1.0.7.0</v>
          </cell>
          <cell r="D46" t="str">
            <v>204:232961</v>
          </cell>
          <cell r="E46">
            <v>42592.357870370368</v>
          </cell>
          <cell r="F46">
            <v>42592.358576388891</v>
          </cell>
          <cell r="G46">
            <v>1</v>
          </cell>
          <cell r="H46" t="str">
            <v>204:154</v>
          </cell>
          <cell r="I46">
            <v>42592.389027777775</v>
          </cell>
          <cell r="J46">
            <v>1</v>
          </cell>
          <cell r="K46" t="str">
            <v>4017/4018</v>
          </cell>
          <cell r="L46" t="str">
            <v>STAMBAUGH</v>
          </cell>
          <cell r="M46">
            <v>3.0451388884102926E-2</v>
          </cell>
          <cell r="N46">
            <v>43.849999993108213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https://search-rtdc-monitor-bjffxe2xuh6vdkpspy63sjmuny.us-east-1.es.amazonaws.com/_plugin/kibana/#/discover/Steve-Slow-Train-Analysis-(2080s-and-2083s)?_g=(refreshInterval:(display:Off,section:0,value:0),time:(from:'2016-08-10 07:35:20-0600',mode:absolute,to:'2016-08-10 10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46" t="str">
            <v>N</v>
          </cell>
          <cell r="X46">
            <v>1</v>
          </cell>
          <cell r="Y46">
            <v>23.296099999999999</v>
          </cell>
          <cell r="Z46">
            <v>1.54E-2</v>
          </cell>
          <cell r="AA46">
            <v>23.2807</v>
          </cell>
          <cell r="AB46" t="e">
            <v>#N/A</v>
          </cell>
          <cell r="AC46" t="e">
            <v>#N/A</v>
          </cell>
          <cell r="AD46" t="str">
            <v>0134-10</v>
          </cell>
          <cell r="AE46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47">
          <cell r="A47" t="str">
            <v>135-10</v>
          </cell>
          <cell r="B47">
            <v>4007</v>
          </cell>
          <cell r="C47" t="str">
            <v>DE.1.0.7.0</v>
          </cell>
          <cell r="D47" t="str">
            <v>204:447</v>
          </cell>
          <cell r="E47">
            <v>42592.327997685185</v>
          </cell>
          <cell r="F47">
            <v>42592.328923611109</v>
          </cell>
          <cell r="G47">
            <v>1</v>
          </cell>
          <cell r="H47" t="str">
            <v>204:233319</v>
          </cell>
          <cell r="I47">
            <v>42592.359039351853</v>
          </cell>
          <cell r="J47">
            <v>0</v>
          </cell>
          <cell r="K47" t="str">
            <v>4007/4008</v>
          </cell>
          <cell r="L47" t="str">
            <v>SPECTOR</v>
          </cell>
          <cell r="M47">
            <v>3.0115740744804498E-2</v>
          </cell>
          <cell r="N47">
            <v>43.366666672518477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https://search-rtdc-monitor-bjffxe2xuh6vdkpspy63sjmuny.us-east-1.es.amazonaws.com/_plugin/kibana/#/discover/Steve-Slow-Train-Analysis-(2080s-and-2083s)?_g=(refreshInterval:(display:Off,section:0,value:0),time:(from:'2016-08-10 06:52:19-0600',mode:absolute,to:'2016-08-10 09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23.331900000000001</v>
          </cell>
          <cell r="AA47">
            <v>23.287200000000002</v>
          </cell>
          <cell r="AB47" t="e">
            <v>#N/A</v>
          </cell>
          <cell r="AC47" t="e">
            <v>#N/A</v>
          </cell>
          <cell r="AD47" t="str">
            <v>0135-10</v>
          </cell>
          <cell r="AE47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48">
          <cell r="A48" t="str">
            <v>136-10</v>
          </cell>
          <cell r="B48">
            <v>4008</v>
          </cell>
          <cell r="C48" t="str">
            <v>DE.1.0.7.0</v>
          </cell>
          <cell r="D48" t="str">
            <v>204:233000</v>
          </cell>
          <cell r="E48">
            <v>42592.364976851852</v>
          </cell>
          <cell r="F48">
            <v>42592.366377314815</v>
          </cell>
          <cell r="G48">
            <v>2</v>
          </cell>
          <cell r="H48" t="str">
            <v>204:138</v>
          </cell>
          <cell r="I48">
            <v>42592.398819444446</v>
          </cell>
          <cell r="J48">
            <v>0</v>
          </cell>
          <cell r="K48" t="str">
            <v>4007/4008</v>
          </cell>
          <cell r="L48" t="str">
            <v>SPECTOR</v>
          </cell>
          <cell r="M48">
            <v>3.2442129631817807E-2</v>
          </cell>
          <cell r="N48">
            <v>46.716666669817641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https://search-rtdc-monitor-bjffxe2xuh6vdkpspy63sjmuny.us-east-1.es.amazonaws.com/_plugin/kibana/#/discover/Steve-Slow-Train-Analysis-(2080s-and-2083s)?_g=(refreshInterval:(display:Off,section:0,value:0),time:(from:'2016-08-10 07:45:34-0600',mode:absolute,to:'2016-08-10 10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48" t="str">
            <v>N</v>
          </cell>
          <cell r="X48">
            <v>1</v>
          </cell>
          <cell r="Y48">
            <v>23.3</v>
          </cell>
          <cell r="Z48">
            <v>1.38E-2</v>
          </cell>
          <cell r="AA48">
            <v>23.286200000000001</v>
          </cell>
          <cell r="AB48" t="e">
            <v>#N/A</v>
          </cell>
          <cell r="AC48" t="e">
            <v>#N/A</v>
          </cell>
          <cell r="AD48" t="str">
            <v>0136-10</v>
          </cell>
          <cell r="AE48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49">
          <cell r="A49" t="str">
            <v>137-10</v>
          </cell>
          <cell r="B49">
            <v>4040</v>
          </cell>
          <cell r="C49" t="str">
            <v>DE.1.0.7.0</v>
          </cell>
          <cell r="D49" t="str">
            <v>204:462</v>
          </cell>
          <cell r="E49">
            <v>42592.341354166667</v>
          </cell>
          <cell r="F49">
            <v>42592.342407407406</v>
          </cell>
          <cell r="G49">
            <v>1</v>
          </cell>
          <cell r="H49" t="str">
            <v>204:233286</v>
          </cell>
          <cell r="I49">
            <v>42592.368796296294</v>
          </cell>
          <cell r="J49">
            <v>0</v>
          </cell>
          <cell r="K49" t="str">
            <v>4039/4040</v>
          </cell>
          <cell r="L49" t="str">
            <v>KILLION</v>
          </cell>
          <cell r="M49">
            <v>2.6388888887595385E-2</v>
          </cell>
          <cell r="N49">
            <v>37.999999998137355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https://search-rtdc-monitor-bjffxe2xuh6vdkpspy63sjmuny.us-east-1.es.amazonaws.com/_plugin/kibana/#/discover/Steve-Slow-Train-Analysis-(2080s-and-2083s)?_g=(refreshInterval:(display:Off,section:0,value:0),time:(from:'2016-08-10 07:11:33-0600',mode:absolute,to:'2016-08-10 09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49" t="str">
            <v>N</v>
          </cell>
          <cell r="X49">
            <v>1</v>
          </cell>
          <cell r="Y49">
            <v>4.6199999999999998E-2</v>
          </cell>
          <cell r="Z49">
            <v>23.328600000000002</v>
          </cell>
          <cell r="AA49">
            <v>23.282400000000003</v>
          </cell>
          <cell r="AB49" t="e">
            <v>#N/A</v>
          </cell>
          <cell r="AC49" t="e">
            <v>#N/A</v>
          </cell>
          <cell r="AD49" t="str">
            <v>0137-10</v>
          </cell>
          <cell r="AE49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50">
          <cell r="A50" t="str">
            <v>138-10</v>
          </cell>
          <cell r="B50">
            <v>4039</v>
          </cell>
          <cell r="C50" t="str">
            <v>DE.1.0.7.0</v>
          </cell>
          <cell r="D50" t="str">
            <v>204:232969</v>
          </cell>
          <cell r="E50">
            <v>42592.376701388886</v>
          </cell>
          <cell r="F50">
            <v>42592.377650462964</v>
          </cell>
          <cell r="G50">
            <v>1</v>
          </cell>
          <cell r="H50" t="str">
            <v>204:141</v>
          </cell>
          <cell r="I50">
            <v>42592.409733796296</v>
          </cell>
          <cell r="J50">
            <v>0</v>
          </cell>
          <cell r="K50" t="str">
            <v>4039/4040</v>
          </cell>
          <cell r="L50" t="str">
            <v>KILLION</v>
          </cell>
          <cell r="M50">
            <v>3.2083333331684116E-2</v>
          </cell>
          <cell r="N50">
            <v>46.199999997625127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https://search-rtdc-monitor-bjffxe2xuh6vdkpspy63sjmuny.us-east-1.es.amazonaws.com/_plugin/kibana/#/discover/Steve-Slow-Train-Analysis-(2080s-and-2083s)?_g=(refreshInterval:(display:Off,section:0,value:0),time:(from:'2016-08-10 08:02:27-0600',mode:absolute,to:'2016-08-10 10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50" t="str">
            <v>N</v>
          </cell>
          <cell r="X50">
            <v>1</v>
          </cell>
          <cell r="Y50">
            <v>23.296900000000001</v>
          </cell>
          <cell r="Z50">
            <v>1.41E-2</v>
          </cell>
          <cell r="AA50">
            <v>23.282800000000002</v>
          </cell>
          <cell r="AB50" t="e">
            <v>#N/A</v>
          </cell>
          <cell r="AC50" t="e">
            <v>#N/A</v>
          </cell>
          <cell r="AD50" t="str">
            <v>0138-10</v>
          </cell>
          <cell r="AE50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51">
          <cell r="A51" t="str">
            <v>139-10</v>
          </cell>
          <cell r="B51">
            <v>4020</v>
          </cell>
          <cell r="C51" t="str">
            <v>DE.1.0.7.0</v>
          </cell>
          <cell r="D51" t="str">
            <v>204:471</v>
          </cell>
          <cell r="E51">
            <v>42592.353182870371</v>
          </cell>
          <cell r="F51">
            <v>42592.354247685187</v>
          </cell>
          <cell r="G51">
            <v>1</v>
          </cell>
          <cell r="H51" t="str">
            <v>204:233319</v>
          </cell>
          <cell r="I51">
            <v>42592.37939814815</v>
          </cell>
          <cell r="J51">
            <v>0</v>
          </cell>
          <cell r="K51" t="str">
            <v>4019/4020</v>
          </cell>
          <cell r="L51" t="str">
            <v>ROCHA</v>
          </cell>
          <cell r="M51">
            <v>2.5150462963210884E-2</v>
          </cell>
          <cell r="N51">
            <v>36.216666667023674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https://search-rtdc-monitor-bjffxe2xuh6vdkpspy63sjmuny.us-east-1.es.amazonaws.com/_plugin/kibana/#/discover/Steve-Slow-Train-Analysis-(2080s-and-2083s)?_g=(refreshInterval:(display:Off,section:0,value:0),time:(from:'2016-08-10 07:28:35-0600',mode:absolute,to:'2016-08-10 10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51" t="str">
            <v>N</v>
          </cell>
          <cell r="X51">
            <v>1</v>
          </cell>
          <cell r="Y51">
            <v>4.7100000000000003E-2</v>
          </cell>
          <cell r="Z51">
            <v>23.331900000000001</v>
          </cell>
          <cell r="AA51">
            <v>23.284800000000001</v>
          </cell>
          <cell r="AB51" t="e">
            <v>#N/A</v>
          </cell>
          <cell r="AC51" t="e">
            <v>#N/A</v>
          </cell>
          <cell r="AD51" t="str">
            <v>0139-10</v>
          </cell>
          <cell r="AE51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52">
          <cell r="A52" t="str">
            <v>140-10</v>
          </cell>
          <cell r="B52">
            <v>4019</v>
          </cell>
          <cell r="C52" t="str">
            <v>DE.1.0.7.0</v>
          </cell>
          <cell r="D52" t="str">
            <v>204:232985</v>
          </cell>
          <cell r="E52">
            <v>42592.387060185189</v>
          </cell>
          <cell r="F52">
            <v>42592.387928240743</v>
          </cell>
          <cell r="G52">
            <v>1</v>
          </cell>
          <cell r="H52" t="str">
            <v>204:136</v>
          </cell>
          <cell r="I52">
            <v>42592.420300925929</v>
          </cell>
          <cell r="J52">
            <v>0</v>
          </cell>
          <cell r="K52" t="str">
            <v>4019/4020</v>
          </cell>
          <cell r="L52" t="str">
            <v>ROCHA</v>
          </cell>
          <cell r="M52">
            <v>3.2372685185691807E-2</v>
          </cell>
          <cell r="N52">
            <v>46.616666667396203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https://search-rtdc-monitor-bjffxe2xuh6vdkpspy63sjmuny.us-east-1.es.amazonaws.com/_plugin/kibana/#/discover/Steve-Slow-Train-Analysis-(2080s-and-2083s)?_g=(refreshInterval:(display:Off,section:0,value:0),time:(from:'2016-08-10 08:17:22-0600',mode:absolute,to:'2016-08-10 11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52" t="str">
            <v>N</v>
          </cell>
          <cell r="X52">
            <v>1</v>
          </cell>
          <cell r="Y52">
            <v>23.298500000000001</v>
          </cell>
          <cell r="Z52">
            <v>1.3599999999999999E-2</v>
          </cell>
          <cell r="AA52">
            <v>23.2849</v>
          </cell>
          <cell r="AB52" t="e">
            <v>#N/A</v>
          </cell>
          <cell r="AC52" t="e">
            <v>#N/A</v>
          </cell>
          <cell r="AD52" t="str">
            <v>0140-10</v>
          </cell>
          <cell r="AE52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53">
          <cell r="A53" t="str">
            <v>141-10</v>
          </cell>
          <cell r="B53">
            <v>4009</v>
          </cell>
          <cell r="C53" t="str">
            <v>DE.1.0.7.0</v>
          </cell>
          <cell r="D53" t="str">
            <v>204:438</v>
          </cell>
          <cell r="E53">
            <v>42592.361215277779</v>
          </cell>
          <cell r="F53">
            <v>42592.362881944442</v>
          </cell>
          <cell r="G53">
            <v>2</v>
          </cell>
          <cell r="H53" t="str">
            <v>204:233288</v>
          </cell>
          <cell r="I53">
            <v>42592.389965277776</v>
          </cell>
          <cell r="J53">
            <v>0</v>
          </cell>
          <cell r="K53" t="str">
            <v>4009/4010</v>
          </cell>
          <cell r="L53" t="str">
            <v>MAELZER</v>
          </cell>
          <cell r="M53">
            <v>2.7083333334303461E-2</v>
          </cell>
          <cell r="N53">
            <v>39.000000001396984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https://search-rtdc-monitor-bjffxe2xuh6vdkpspy63sjmuny.us-east-1.es.amazonaws.com/_plugin/kibana/#/discover/Steve-Slow-Train-Analysis-(2080s-and-2083s)?_g=(refreshInterval:(display:Off,section:0,value:0),time:(from:'2016-08-10 07:40:09-0600',mode:absolute,to:'2016-08-10 10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3" t="str">
            <v>N</v>
          </cell>
          <cell r="X53">
            <v>1</v>
          </cell>
          <cell r="Y53">
            <v>4.3799999999999999E-2</v>
          </cell>
          <cell r="Z53">
            <v>23.328800000000001</v>
          </cell>
          <cell r="AA53">
            <v>23.285</v>
          </cell>
          <cell r="AB53" t="e">
            <v>#N/A</v>
          </cell>
          <cell r="AC53" t="e">
            <v>#N/A</v>
          </cell>
          <cell r="AD53" t="str">
            <v>0141-10</v>
          </cell>
          <cell r="AE53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54">
          <cell r="A54" t="str">
            <v>142-10</v>
          </cell>
          <cell r="B54">
            <v>4010</v>
          </cell>
          <cell r="C54" t="str">
            <v>DE.1.0.7.0</v>
          </cell>
          <cell r="D54" t="str">
            <v>204:232963</v>
          </cell>
          <cell r="E54">
            <v>42592.39439814815</v>
          </cell>
          <cell r="F54">
            <v>42592.395219907405</v>
          </cell>
          <cell r="G54">
            <v>1</v>
          </cell>
          <cell r="H54" t="str">
            <v>204:152</v>
          </cell>
          <cell r="I54">
            <v>42592.43</v>
          </cell>
          <cell r="J54">
            <v>0</v>
          </cell>
          <cell r="K54" t="str">
            <v>4009/4010</v>
          </cell>
          <cell r="L54" t="str">
            <v>MAELZER</v>
          </cell>
          <cell r="M54">
            <v>3.4780092595610768E-2</v>
          </cell>
          <cell r="N54">
            <v>50.083333337679505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https://search-rtdc-monitor-bjffxe2xuh6vdkpspy63sjmuny.us-east-1.es.amazonaws.com/_plugin/kibana/#/discover/Steve-Slow-Train-Analysis-(2080s-and-2083s)?_g=(refreshInterval:(display:Off,section:0,value:0),time:(from:'2016-08-10 08:27:56-0600',mode:absolute,to:'2016-08-10 11:19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4" t="str">
            <v>N</v>
          </cell>
          <cell r="X54">
            <v>1</v>
          </cell>
          <cell r="Y54">
            <v>23.296299999999999</v>
          </cell>
          <cell r="Z54">
            <v>1.52E-2</v>
          </cell>
          <cell r="AA54">
            <v>23.281099999999999</v>
          </cell>
          <cell r="AB54" t="e">
            <v>#N/A</v>
          </cell>
          <cell r="AC54" t="e">
            <v>#N/A</v>
          </cell>
          <cell r="AD54" t="str">
            <v>0142-10</v>
          </cell>
          <cell r="AE54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55">
          <cell r="A55" t="str">
            <v>143-10</v>
          </cell>
          <cell r="B55">
            <v>4016</v>
          </cell>
          <cell r="C55" t="str">
            <v>DE.1.0.7.0</v>
          </cell>
          <cell r="D55" t="str">
            <v>204:469</v>
          </cell>
          <cell r="E55">
            <v>42592.370891203704</v>
          </cell>
          <cell r="F55">
            <v>42592.371886574074</v>
          </cell>
          <cell r="G55">
            <v>1</v>
          </cell>
          <cell r="H55" t="str">
            <v>204:233287</v>
          </cell>
          <cell r="I55">
            <v>42592.402002314811</v>
          </cell>
          <cell r="J55">
            <v>0</v>
          </cell>
          <cell r="K55" t="str">
            <v>4015/4016</v>
          </cell>
          <cell r="L55" t="str">
            <v>BRANNON</v>
          </cell>
          <cell r="M55">
            <v>3.011574073752854E-2</v>
          </cell>
          <cell r="N55">
            <v>43.366666662041098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https://search-rtdc-monitor-bjffxe2xuh6vdkpspy63sjmuny.us-east-1.es.amazonaws.com/_plugin/kibana/#/discover/Steve-Slow-Train-Analysis-(2080s-and-2083s)?_g=(refreshInterval:(display:Off,section:0,value:0),time:(from:'2016-08-10 07:54:05-0600',mode:absolute,to:'2016-08-10 10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5" t="str">
            <v>N</v>
          </cell>
          <cell r="X55">
            <v>1</v>
          </cell>
          <cell r="Y55">
            <v>4.6899999999999997E-2</v>
          </cell>
          <cell r="Z55">
            <v>23.328700000000001</v>
          </cell>
          <cell r="AA55">
            <v>23.2818</v>
          </cell>
          <cell r="AB55" t="e">
            <v>#N/A</v>
          </cell>
          <cell r="AC55" t="e">
            <v>#N/A</v>
          </cell>
          <cell r="AD55" t="str">
            <v>0143-10</v>
          </cell>
          <cell r="AE55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56">
          <cell r="A56" t="str">
            <v>144-10</v>
          </cell>
          <cell r="B56">
            <v>4015</v>
          </cell>
          <cell r="C56" t="str">
            <v>DE.1.0.7.0</v>
          </cell>
          <cell r="D56" t="str">
            <v>204:232987</v>
          </cell>
          <cell r="E56">
            <v>42592.409062500003</v>
          </cell>
          <cell r="F56">
            <v>42592.410937499997</v>
          </cell>
          <cell r="G56">
            <v>2</v>
          </cell>
          <cell r="H56" t="str">
            <v>204:156</v>
          </cell>
          <cell r="I56">
            <v>42592.442881944444</v>
          </cell>
          <cell r="J56">
            <v>1</v>
          </cell>
          <cell r="K56" t="str">
            <v>4015/4016</v>
          </cell>
          <cell r="L56" t="str">
            <v>BRANNON</v>
          </cell>
          <cell r="M56">
            <v>3.1944444446708076E-2</v>
          </cell>
          <cell r="N56">
            <v>46.000000003259629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https://search-rtdc-monitor-bjffxe2xuh6vdkpspy63sjmuny.us-east-1.es.amazonaws.com/_plugin/kibana/#/discover/Steve-Slow-Train-Analysis-(2080s-and-2083s)?_g=(refreshInterval:(display:Off,section:0,value:0),time:(from:'2016-08-10 08:49:03-0600',mode:absolute,to:'2016-08-10 11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56" t="str">
            <v>N</v>
          </cell>
          <cell r="X56">
            <v>1</v>
          </cell>
          <cell r="Y56">
            <v>23.2987</v>
          </cell>
          <cell r="Z56">
            <v>1.5599999999999999E-2</v>
          </cell>
          <cell r="AA56">
            <v>23.283100000000001</v>
          </cell>
          <cell r="AB56">
            <v>42961</v>
          </cell>
          <cell r="AC56" t="str">
            <v>GRADE CROSSING</v>
          </cell>
          <cell r="AD56" t="str">
            <v>0144-10</v>
          </cell>
          <cell r="AE56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57">
          <cell r="A57" t="str">
            <v>145-10</v>
          </cell>
          <cell r="B57">
            <v>4029</v>
          </cell>
          <cell r="C57" t="str">
            <v>DE.1.0.7.0</v>
          </cell>
          <cell r="D57" t="str">
            <v>204:437</v>
          </cell>
          <cell r="E57">
            <v>42592.380393518521</v>
          </cell>
          <cell r="F57">
            <v>42592.381608796299</v>
          </cell>
          <cell r="G57">
            <v>1</v>
          </cell>
          <cell r="H57" t="str">
            <v>204:233297</v>
          </cell>
          <cell r="I57">
            <v>42592.410196759258</v>
          </cell>
          <cell r="J57">
            <v>0</v>
          </cell>
          <cell r="K57" t="str">
            <v>4029/4030</v>
          </cell>
          <cell r="L57" t="str">
            <v>ACKERMAN</v>
          </cell>
          <cell r="M57">
            <v>2.8587962959136348E-2</v>
          </cell>
          <cell r="N57">
            <v>41.166666661156341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https://search-rtdc-monitor-bjffxe2xuh6vdkpspy63sjmuny.us-east-1.es.amazonaws.com/_plugin/kibana/#/discover/Steve-Slow-Train-Analysis-(2080s-and-2083s)?_g=(refreshInterval:(display:Off,section:0,value:0),time:(from:'2016-08-10 08:07:46-0600',mode:absolute,to:'2016-08-10 10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4.3700000000000003E-2</v>
          </cell>
          <cell r="Z57">
            <v>23.329699999999999</v>
          </cell>
          <cell r="AA57">
            <v>23.285999999999998</v>
          </cell>
          <cell r="AB57" t="e">
            <v>#N/A</v>
          </cell>
          <cell r="AC57" t="e">
            <v>#N/A</v>
          </cell>
          <cell r="AD57" t="str">
            <v>0145-10</v>
          </cell>
          <cell r="AE57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58">
          <cell r="A58" t="str">
            <v>146-10</v>
          </cell>
          <cell r="B58">
            <v>4030</v>
          </cell>
          <cell r="C58" t="str">
            <v>DE.1.0.7.0</v>
          </cell>
          <cell r="D58" t="str">
            <v>204:232977</v>
          </cell>
          <cell r="E58">
            <v>42592.417372685188</v>
          </cell>
          <cell r="F58">
            <v>42592.41883101852</v>
          </cell>
          <cell r="G58">
            <v>2</v>
          </cell>
          <cell r="H58" t="str">
            <v>204:125</v>
          </cell>
          <cell r="I58">
            <v>42592.451331018521</v>
          </cell>
          <cell r="J58">
            <v>0</v>
          </cell>
          <cell r="K58" t="str">
            <v>4029/4030</v>
          </cell>
          <cell r="L58" t="str">
            <v>ACKERMAN</v>
          </cell>
          <cell r="M58">
            <v>3.2500000001164153E-2</v>
          </cell>
          <cell r="N58">
            <v>46.800000001676381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https://search-rtdc-monitor-bjffxe2xuh6vdkpspy63sjmuny.us-east-1.es.amazonaws.com/_plugin/kibana/#/discover/Steve-Slow-Train-Analysis-(2080s-and-2083s)?_g=(refreshInterval:(display:Off,section:0,value:0),time:(from:'2016-08-10 09:01:01-0600',mode:absolute,to:'2016-08-10 11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23.297699999999999</v>
          </cell>
          <cell r="Z58">
            <v>1.2500000000000001E-2</v>
          </cell>
          <cell r="AA58">
            <v>23.2852</v>
          </cell>
          <cell r="AB58" t="e">
            <v>#N/A</v>
          </cell>
          <cell r="AC58" t="e">
            <v>#N/A</v>
          </cell>
          <cell r="AD58" t="str">
            <v>0146-10</v>
          </cell>
          <cell r="AE58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59">
          <cell r="A59" t="str">
            <v>147-10</v>
          </cell>
          <cell r="B59">
            <v>4018</v>
          </cell>
          <cell r="C59" t="str">
            <v>DE.1.0.7.0</v>
          </cell>
          <cell r="D59" t="str">
            <v>204:451</v>
          </cell>
          <cell r="E59">
            <v>42592.390983796293</v>
          </cell>
          <cell r="F59">
            <v>42592.391863425924</v>
          </cell>
          <cell r="G59">
            <v>1</v>
          </cell>
          <cell r="H59" t="str">
            <v>204:233334</v>
          </cell>
          <cell r="I59">
            <v>42592.421099537038</v>
          </cell>
          <cell r="J59">
            <v>0</v>
          </cell>
          <cell r="K59" t="str">
            <v>4017/4018</v>
          </cell>
          <cell r="L59" t="str">
            <v>STAMBAUGH</v>
          </cell>
          <cell r="M59">
            <v>2.923611111327773E-2</v>
          </cell>
          <cell r="N59">
            <v>42.100000003119931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https://search-rtdc-monitor-bjffxe2xuh6vdkpspy63sjmuny.us-east-1.es.amazonaws.com/_plugin/kibana/#/discover/Steve-Slow-Train-Analysis-(2080s-and-2083s)?_g=(refreshInterval:(display:Off,section:0,value:0),time:(from:'2016-08-10 08:23:01-0600',mode:absolute,to:'2016-08-10 11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59" t="str">
            <v>N</v>
          </cell>
          <cell r="X59">
            <v>1</v>
          </cell>
          <cell r="Y59">
            <v>4.5100000000000001E-2</v>
          </cell>
          <cell r="Z59">
            <v>23.333400000000001</v>
          </cell>
          <cell r="AA59">
            <v>23.2883</v>
          </cell>
          <cell r="AB59" t="e">
            <v>#N/A</v>
          </cell>
          <cell r="AC59" t="e">
            <v>#N/A</v>
          </cell>
          <cell r="AD59" t="str">
            <v>0147-10</v>
          </cell>
          <cell r="AE59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60">
          <cell r="A60" t="str">
            <v>148-10</v>
          </cell>
          <cell r="B60">
            <v>4017</v>
          </cell>
          <cell r="C60" t="str">
            <v>DE.1.0.7.0</v>
          </cell>
          <cell r="D60" t="str">
            <v>204:233021</v>
          </cell>
          <cell r="E60">
            <v>42592.429097222222</v>
          </cell>
          <cell r="F60">
            <v>42592.429918981485</v>
          </cell>
          <cell r="G60">
            <v>1</v>
          </cell>
          <cell r="H60" t="str">
            <v>204:141</v>
          </cell>
          <cell r="I60">
            <v>42592.461655092593</v>
          </cell>
          <cell r="J60">
            <v>0</v>
          </cell>
          <cell r="K60" t="str">
            <v>4017/4018</v>
          </cell>
          <cell r="L60" t="str">
            <v>STAMBAUGH</v>
          </cell>
          <cell r="M60">
            <v>3.1736111108330078E-2</v>
          </cell>
          <cell r="N60">
            <v>45.699999995995313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https://search-rtdc-monitor-bjffxe2xuh6vdkpspy63sjmuny.us-east-1.es.amazonaws.com/_plugin/kibana/#/discover/Steve-Slow-Train-Analysis-(2080s-and-2083s)?_g=(refreshInterval:(display:Off,section:0,value:0),time:(from:'2016-08-10 09:17:54-0600',mode:absolute,to:'2016-08-10 12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60" t="str">
            <v>N</v>
          </cell>
          <cell r="X60">
            <v>1</v>
          </cell>
          <cell r="Y60">
            <v>23.302099999999999</v>
          </cell>
          <cell r="Z60">
            <v>1.41E-2</v>
          </cell>
          <cell r="AA60">
            <v>23.288</v>
          </cell>
          <cell r="AB60" t="e">
            <v>#N/A</v>
          </cell>
          <cell r="AC60" t="e">
            <v>#N/A</v>
          </cell>
          <cell r="AD60" t="str">
            <v>0148-10</v>
          </cell>
          <cell r="AE60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61">
          <cell r="A61" t="str">
            <v>149-10</v>
          </cell>
          <cell r="B61">
            <v>4007</v>
          </cell>
          <cell r="C61" t="str">
            <v>DE.1.0.7.0</v>
          </cell>
          <cell r="D61" t="str">
            <v>204:440</v>
          </cell>
          <cell r="E61">
            <v>42592.401030092595</v>
          </cell>
          <cell r="F61">
            <v>42592.402060185188</v>
          </cell>
          <cell r="G61">
            <v>1</v>
          </cell>
          <cell r="H61" t="str">
            <v>204:233320</v>
          </cell>
          <cell r="I61">
            <v>42592.431030092594</v>
          </cell>
          <cell r="J61">
            <v>0</v>
          </cell>
          <cell r="K61" t="str">
            <v>4007/4008</v>
          </cell>
          <cell r="L61" t="str">
            <v>SPECTOR</v>
          </cell>
          <cell r="M61">
            <v>2.8969907405553386E-2</v>
          </cell>
          <cell r="N61">
            <v>41.716666663996875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https://search-rtdc-monitor-bjffxe2xuh6vdkpspy63sjmuny.us-east-1.es.amazonaws.com/_plugin/kibana/#/discover/Steve-Slow-Train-Analysis-(2080s-and-2083s)?_g=(refreshInterval:(display:Off,section:0,value:0),time:(from:'2016-08-10 08:37:29-0600',mode:absolute,to:'2016-08-10 11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61" t="str">
            <v>N</v>
          </cell>
          <cell r="X61">
            <v>1</v>
          </cell>
          <cell r="Y61">
            <v>4.3999999999999997E-2</v>
          </cell>
          <cell r="Z61">
            <v>23.332000000000001</v>
          </cell>
          <cell r="AA61">
            <v>23.288</v>
          </cell>
          <cell r="AB61" t="e">
            <v>#N/A</v>
          </cell>
          <cell r="AC61" t="e">
            <v>#N/A</v>
          </cell>
          <cell r="AD61" t="str">
            <v>0149-10</v>
          </cell>
          <cell r="AE61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62">
          <cell r="A62" t="str">
            <v>150-10</v>
          </cell>
          <cell r="B62">
            <v>4008</v>
          </cell>
          <cell r="C62" t="str">
            <v>DE.1.0.7.0</v>
          </cell>
          <cell r="D62" t="str">
            <v>204:233013</v>
          </cell>
          <cell r="E62">
            <v>42592.437002314815</v>
          </cell>
          <cell r="F62">
            <v>42592.437974537039</v>
          </cell>
          <cell r="G62">
            <v>1</v>
          </cell>
          <cell r="H62" t="str">
            <v>204:158</v>
          </cell>
          <cell r="I62">
            <v>42592.473252314812</v>
          </cell>
          <cell r="J62">
            <v>0</v>
          </cell>
          <cell r="K62" t="str">
            <v>4007/4008</v>
          </cell>
          <cell r="L62" t="str">
            <v>SPECTOR</v>
          </cell>
          <cell r="M62">
            <v>3.5277777773444541E-2</v>
          </cell>
          <cell r="N62">
            <v>50.799999993760139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https://search-rtdc-monitor-bjffxe2xuh6vdkpspy63sjmuny.us-east-1.es.amazonaws.com/_plugin/kibana/#/discover/Steve-Slow-Train-Analysis-(2080s-and-2083s)?_g=(refreshInterval:(display:Off,section:0,value:0),time:(from:'2016-08-10 09:29:17-0600',mode:absolute,to:'2016-08-10 12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62" t="str">
            <v>N</v>
          </cell>
          <cell r="X62">
            <v>1</v>
          </cell>
          <cell r="Y62">
            <v>23.301300000000001</v>
          </cell>
          <cell r="Z62">
            <v>1.5800000000000002E-2</v>
          </cell>
          <cell r="AA62">
            <v>23.285500000000003</v>
          </cell>
          <cell r="AB62" t="e">
            <v>#N/A</v>
          </cell>
          <cell r="AC62" t="e">
            <v>#N/A</v>
          </cell>
          <cell r="AD62" t="str">
            <v>0150-10</v>
          </cell>
          <cell r="AE62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63">
          <cell r="A63" t="str">
            <v>151-10</v>
          </cell>
          <cell r="B63">
            <v>4040</v>
          </cell>
          <cell r="C63" t="str">
            <v>DE.1.0.7.0</v>
          </cell>
          <cell r="D63" t="str">
            <v>204:449</v>
          </cell>
          <cell r="E63">
            <v>42592.411261574074</v>
          </cell>
          <cell r="F63">
            <v>42592.412280092591</v>
          </cell>
          <cell r="G63">
            <v>1</v>
          </cell>
          <cell r="H63" t="str">
            <v>204:233287</v>
          </cell>
          <cell r="I63">
            <v>42592.442152777781</v>
          </cell>
          <cell r="J63">
            <v>0</v>
          </cell>
          <cell r="K63" t="str">
            <v>4039/4040</v>
          </cell>
          <cell r="L63" t="str">
            <v>KILLION</v>
          </cell>
          <cell r="M63">
            <v>2.9872685190639459E-2</v>
          </cell>
          <cell r="N63">
            <v>43.01666667452082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https://search-rtdc-monitor-bjffxe2xuh6vdkpspy63sjmuny.us-east-1.es.amazonaws.com/_plugin/kibana/#/discover/Steve-Slow-Train-Analysis-(2080s-and-2083s)?_g=(refreshInterval:(display:Off,section:0,value:0),time:(from:'2016-08-10 08:52:13-0600',mode:absolute,to:'2016-08-10 11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63" t="str">
            <v>N</v>
          </cell>
          <cell r="X63">
            <v>1</v>
          </cell>
          <cell r="Y63">
            <v>4.4900000000000002E-2</v>
          </cell>
          <cell r="Z63">
            <v>23.328700000000001</v>
          </cell>
          <cell r="AA63">
            <v>23.283800000000003</v>
          </cell>
          <cell r="AB63" t="e">
            <v>#N/A</v>
          </cell>
          <cell r="AC63" t="e">
            <v>#N/A</v>
          </cell>
          <cell r="AD63" t="str">
            <v>0151-10</v>
          </cell>
          <cell r="AE63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64">
          <cell r="A64" t="str">
            <v>152-10</v>
          </cell>
          <cell r="B64">
            <v>4039</v>
          </cell>
          <cell r="C64" t="str">
            <v>DE.1.0.7.0</v>
          </cell>
          <cell r="D64" t="str">
            <v>204:232981</v>
          </cell>
          <cell r="E64">
            <v>42592.449467592596</v>
          </cell>
          <cell r="F64">
            <v>42592.450370370374</v>
          </cell>
          <cell r="G64">
            <v>1</v>
          </cell>
          <cell r="H64" t="str">
            <v>204:156</v>
          </cell>
          <cell r="I64">
            <v>42592.484513888892</v>
          </cell>
          <cell r="J64">
            <v>0</v>
          </cell>
          <cell r="K64" t="str">
            <v>4039/4040</v>
          </cell>
          <cell r="L64" t="str">
            <v>KILLION</v>
          </cell>
          <cell r="M64">
            <v>3.4143518518249039E-2</v>
          </cell>
          <cell r="N64">
            <v>49.166666666278616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https://search-rtdc-monitor-bjffxe2xuh6vdkpspy63sjmuny.us-east-1.es.amazonaws.com/_plugin/kibana/#/discover/Steve-Slow-Train-Analysis-(2080s-and-2083s)?_g=(refreshInterval:(display:Off,section:0,value:0),time:(from:'2016-08-10 09:47:14-0600',mode:absolute,to:'2016-08-10 12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64" t="str">
            <v>N</v>
          </cell>
          <cell r="X64">
            <v>1</v>
          </cell>
          <cell r="Y64">
            <v>23.298100000000002</v>
          </cell>
          <cell r="Z64">
            <v>1.5599999999999999E-2</v>
          </cell>
          <cell r="AA64">
            <v>23.282500000000002</v>
          </cell>
          <cell r="AB64" t="e">
            <v>#N/A</v>
          </cell>
          <cell r="AC64" t="e">
            <v>#N/A</v>
          </cell>
          <cell r="AD64" t="str">
            <v>0152-10</v>
          </cell>
          <cell r="AE64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65">
          <cell r="A65" t="str">
            <v>153-10</v>
          </cell>
          <cell r="B65">
            <v>4020</v>
          </cell>
          <cell r="C65" t="str">
            <v>DE.1.0.7.0</v>
          </cell>
          <cell r="D65" t="str">
            <v>204:447</v>
          </cell>
          <cell r="E65">
            <v>42592.421122685184</v>
          </cell>
          <cell r="F65">
            <v>42592.422210648147</v>
          </cell>
          <cell r="G65">
            <v>1</v>
          </cell>
          <cell r="H65" t="str">
            <v>204:233289</v>
          </cell>
          <cell r="I65">
            <v>42592.451527777775</v>
          </cell>
          <cell r="J65">
            <v>0</v>
          </cell>
          <cell r="K65" t="str">
            <v>4019/4020</v>
          </cell>
          <cell r="L65" t="str">
            <v>ROCHA</v>
          </cell>
          <cell r="M65">
            <v>2.9317129628907423E-2</v>
          </cell>
          <cell r="N65">
            <v>42.21666666562669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https://search-rtdc-monitor-bjffxe2xuh6vdkpspy63sjmuny.us-east-1.es.amazonaws.com/_plugin/kibana/#/discover/Steve-Slow-Train-Analysis-(2080s-and-2083s)?_g=(refreshInterval:(display:Off,section:0,value:0),time:(from:'2016-08-10 09:06:25-0600',mode:absolute,to:'2016-08-10 11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65" t="str">
            <v>N</v>
          </cell>
          <cell r="X65">
            <v>1</v>
          </cell>
          <cell r="Y65">
            <v>4.4699999999999997E-2</v>
          </cell>
          <cell r="Z65">
            <v>23.328900000000001</v>
          </cell>
          <cell r="AA65">
            <v>23.284200000000002</v>
          </cell>
          <cell r="AB65" t="e">
            <v>#N/A</v>
          </cell>
          <cell r="AC65" t="e">
            <v>#N/A</v>
          </cell>
          <cell r="AD65" t="str">
            <v>0153-10</v>
          </cell>
          <cell r="AE65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66">
          <cell r="A66" t="str">
            <v>154-10</v>
          </cell>
          <cell r="B66">
            <v>4019</v>
          </cell>
          <cell r="C66" t="str">
            <v>DE.1.0.7.0</v>
          </cell>
          <cell r="D66" t="str">
            <v>204:231005</v>
          </cell>
          <cell r="E66">
            <v>42592.465613425928</v>
          </cell>
          <cell r="F66">
            <v>42592.467361111114</v>
          </cell>
          <cell r="G66">
            <v>2</v>
          </cell>
          <cell r="H66" t="str">
            <v>204:152</v>
          </cell>
          <cell r="I66">
            <v>42592.492743055554</v>
          </cell>
          <cell r="J66">
            <v>0</v>
          </cell>
          <cell r="K66" t="str">
            <v>4019/4020</v>
          </cell>
          <cell r="L66" t="str">
            <v>ROCHA</v>
          </cell>
          <cell r="M66">
            <v>2.5381944440596271E-2</v>
          </cell>
          <cell r="N66">
            <v>36.549999994458631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https://search-rtdc-monitor-bjffxe2xuh6vdkpspy63sjmuny.us-east-1.es.amazonaws.com/_plugin/kibana/#/discover/Steve-Slow-Train-Analysis-(2080s-and-2083s)?_g=(refreshInterval:(display:Off,section:0,value:0),time:(from:'2016-08-10 10:10:29-0600',mode:absolute,to:'2016-08-10 12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66" t="str">
            <v>N</v>
          </cell>
          <cell r="X66">
            <v>1</v>
          </cell>
          <cell r="Y66">
            <v>23.1005</v>
          </cell>
          <cell r="Z66">
            <v>1.52E-2</v>
          </cell>
          <cell r="AA66">
            <v>23.0853</v>
          </cell>
          <cell r="AB66" t="e">
            <v>#N/A</v>
          </cell>
          <cell r="AC66" t="e">
            <v>#N/A</v>
          </cell>
          <cell r="AD66" t="str">
            <v>0154-10</v>
          </cell>
          <cell r="AE66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67">
          <cell r="A67" t="str">
            <v>155-10</v>
          </cell>
          <cell r="B67">
            <v>4009</v>
          </cell>
          <cell r="C67" t="str">
            <v>DE.1.0.7.0</v>
          </cell>
          <cell r="D67" t="str">
            <v>204:19128</v>
          </cell>
          <cell r="E67">
            <v>42592.442187499997</v>
          </cell>
          <cell r="F67">
            <v>42592.442997685182</v>
          </cell>
          <cell r="G67">
            <v>1</v>
          </cell>
          <cell r="H67" t="str">
            <v>204:233298</v>
          </cell>
          <cell r="I67">
            <v>42592.465451388889</v>
          </cell>
          <cell r="J67">
            <v>0</v>
          </cell>
          <cell r="K67" t="str">
            <v>4009/4010</v>
          </cell>
          <cell r="L67" t="str">
            <v>GRASTON</v>
          </cell>
          <cell r="M67">
            <v>2.2453703706560191E-2</v>
          </cell>
          <cell r="P67">
            <v>32.333333337446675</v>
          </cell>
          <cell r="R67" t="str">
            <v>Dispatcher error - trip wasn't available until 38th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https://search-rtdc-monitor-bjffxe2xuh6vdkpspy63sjmuny.us-east-1.es.amazonaws.com/_plugin/kibana/#/discover/Steve-Slow-Train-Analysis-(2080s-and-2083s)?_g=(refreshInterval:(display:Off,section:0,value:0),time:(from:'2016-08-10 09:36:45-0600',mode:absolute,to:'2016-08-10 12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7" t="str">
            <v>Y</v>
          </cell>
          <cell r="X67">
            <v>1</v>
          </cell>
          <cell r="Y67">
            <v>1.9128000000000001</v>
          </cell>
          <cell r="Z67">
            <v>23.329799999999999</v>
          </cell>
          <cell r="AA67">
            <v>21.416999999999998</v>
          </cell>
          <cell r="AB67" t="e">
            <v>#N/A</v>
          </cell>
          <cell r="AC67" t="e">
            <v>#N/A</v>
          </cell>
          <cell r="AD67" t="str">
            <v>0155-10</v>
          </cell>
          <cell r="AE67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68">
          <cell r="A68" t="str">
            <v>156-10</v>
          </cell>
          <cell r="B68">
            <v>4010</v>
          </cell>
          <cell r="C68" t="str">
            <v>DE.1.0.7.0</v>
          </cell>
          <cell r="D68" t="str">
            <v>204:232974</v>
          </cell>
          <cell r="E68">
            <v>42592.472662037035</v>
          </cell>
          <cell r="F68">
            <v>42592.473483796297</v>
          </cell>
          <cell r="G68">
            <v>1</v>
          </cell>
          <cell r="H68" t="str">
            <v>204:154</v>
          </cell>
          <cell r="I68">
            <v>42592.502430555556</v>
          </cell>
          <cell r="J68">
            <v>0</v>
          </cell>
          <cell r="K68" t="str">
            <v>4009/4010</v>
          </cell>
          <cell r="L68" t="str">
            <v>GRASTON</v>
          </cell>
          <cell r="M68">
            <v>2.8946759259270038E-2</v>
          </cell>
          <cell r="N68">
            <v>41.683333333348855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https://search-rtdc-monitor-bjffxe2xuh6vdkpspy63sjmuny.us-east-1.es.amazonaws.com/_plugin/kibana/#/discover/Steve-Slow-Train-Analysis-(2080s-and-2083s)?_g=(refreshInterval:(display:Off,section:0,value:0),time:(from:'2016-08-10 10:20:38-0600',mode:absolute,to:'2016-08-10 13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68" t="str">
            <v>N</v>
          </cell>
          <cell r="X68">
            <v>1</v>
          </cell>
          <cell r="Y68">
            <v>23.2974</v>
          </cell>
          <cell r="Z68">
            <v>1.54E-2</v>
          </cell>
          <cell r="AA68">
            <v>23.282</v>
          </cell>
          <cell r="AB68" t="e">
            <v>#N/A</v>
          </cell>
          <cell r="AC68" t="e">
            <v>#N/A</v>
          </cell>
          <cell r="AD68" t="str">
            <v>0156-10</v>
          </cell>
          <cell r="AE68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69">
          <cell r="A69" t="str">
            <v>157-10</v>
          </cell>
          <cell r="B69">
            <v>4016</v>
          </cell>
          <cell r="C69" t="str">
            <v>DE.1.0.7.0</v>
          </cell>
          <cell r="D69" t="str">
            <v>204:477</v>
          </cell>
          <cell r="E69">
            <v>42592.444618055553</v>
          </cell>
          <cell r="F69">
            <v>42592.44804398148</v>
          </cell>
          <cell r="G69">
            <v>4</v>
          </cell>
          <cell r="H69" t="str">
            <v>204:233293</v>
          </cell>
          <cell r="I69">
            <v>42592.474502314813</v>
          </cell>
          <cell r="J69">
            <v>0</v>
          </cell>
          <cell r="K69" t="str">
            <v>4015/4016</v>
          </cell>
          <cell r="L69" t="str">
            <v>BRANNON</v>
          </cell>
          <cell r="M69">
            <v>2.6458333333721384E-2</v>
          </cell>
          <cell r="N69">
            <v>38.100000000558794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https://search-rtdc-monitor-bjffxe2xuh6vdkpspy63sjmuny.us-east-1.es.amazonaws.com/_plugin/kibana/#/discover/Steve-Slow-Train-Analysis-(2080s-and-2083s)?_g=(refreshInterval:(display:Off,section:0,value:0),time:(from:'2016-08-10 09:40:15-0600',mode:absolute,to:'2016-08-10 12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69" t="str">
            <v>N</v>
          </cell>
          <cell r="X69">
            <v>1</v>
          </cell>
          <cell r="Y69">
            <v>4.7699999999999999E-2</v>
          </cell>
          <cell r="Z69">
            <v>23.3293</v>
          </cell>
          <cell r="AA69">
            <v>23.281600000000001</v>
          </cell>
          <cell r="AB69" t="e">
            <v>#N/A</v>
          </cell>
          <cell r="AC69" t="e">
            <v>#N/A</v>
          </cell>
          <cell r="AD69" t="str">
            <v>0157-10</v>
          </cell>
          <cell r="AE69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70">
          <cell r="A70" t="str">
            <v>158-10</v>
          </cell>
          <cell r="B70">
            <v>4015</v>
          </cell>
          <cell r="C70" t="str">
            <v>DE.1.0.7.0</v>
          </cell>
          <cell r="D70" t="str">
            <v>204:232978</v>
          </cell>
          <cell r="E70">
            <v>42592.482592592591</v>
          </cell>
          <cell r="F70">
            <v>42592.483599537038</v>
          </cell>
          <cell r="G70">
            <v>1</v>
          </cell>
          <cell r="H70" t="str">
            <v>204:86793</v>
          </cell>
          <cell r="I70">
            <v>42592.501793981479</v>
          </cell>
          <cell r="J70">
            <v>1</v>
          </cell>
          <cell r="K70" t="str">
            <v>4015/4016</v>
          </cell>
          <cell r="L70" t="str">
            <v>BRANNON</v>
          </cell>
          <cell r="M70">
            <v>1.8194444441178348E-2</v>
          </cell>
          <cell r="P70">
            <v>42.066666661994532</v>
          </cell>
          <cell r="R70" t="str">
            <v>Wi-MAX outage</v>
          </cell>
          <cell r="S70">
            <v>0.91666666666666663</v>
          </cell>
          <cell r="T70" t="str">
            <v>Southbound</v>
          </cell>
          <cell r="U70">
            <v>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https://search-rtdc-monitor-bjffxe2xuh6vdkpspy63sjmuny.us-east-1.es.amazonaws.com/_plugin/kibana/#/discover/Steve-Slow-Train-Analysis-(2080s-and-2083s)?_g=(refreshInterval:(display:Off,section:0,value:0),time:(from:'2016-08-10 10:34:56-0600',mode:absolute,to:'2016-08-10 13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0" t="str">
            <v>Y</v>
          </cell>
          <cell r="X70">
            <v>1</v>
          </cell>
          <cell r="Y70">
            <v>23.297799999999999</v>
          </cell>
          <cell r="Z70">
            <v>8.6792999999999996</v>
          </cell>
          <cell r="AA70">
            <v>14.618499999999999</v>
          </cell>
          <cell r="AB70">
            <v>87902</v>
          </cell>
          <cell r="AC70" t="str">
            <v>SIGNAL</v>
          </cell>
          <cell r="AD70" t="str">
            <v>0158-10</v>
          </cell>
          <cell r="AE70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71">
          <cell r="A71" t="str">
            <v>158-10</v>
          </cell>
          <cell r="B71">
            <v>4015</v>
          </cell>
          <cell r="C71" t="str">
            <v>DE.1.0.7.0</v>
          </cell>
          <cell r="D71" t="str">
            <v>204:64157</v>
          </cell>
          <cell r="E71">
            <v>42592.506192129629</v>
          </cell>
          <cell r="F71">
            <v>42592.506921296299</v>
          </cell>
          <cell r="G71">
            <v>1</v>
          </cell>
          <cell r="H71" t="str">
            <v>204:178</v>
          </cell>
          <cell r="I71">
            <v>42592.517939814818</v>
          </cell>
          <cell r="J71">
            <v>0</v>
          </cell>
          <cell r="K71" t="str">
            <v>4015/4016</v>
          </cell>
          <cell r="L71" t="str">
            <v>BRANNON</v>
          </cell>
          <cell r="M71">
            <v>1.1018518518540077E-2</v>
          </cell>
          <cell r="T71" t="str">
            <v>Southbound</v>
          </cell>
          <cell r="U71">
            <v>9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https://search-rtdc-monitor-bjffxe2xuh6vdkpspy63sjmuny.us-east-1.es.amazonaws.com/_plugin/kibana/#/discover/Steve-Slow-Train-Analysis-(2080s-and-2083s)?_g=(refreshInterval:(display:Off,section:0,value:0),time:(from:'2016-08-10 11:08:55-0600',mode:absolute,to:'2016-08-10 13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1" t="str">
            <v>Y</v>
          </cell>
          <cell r="X71">
            <v>0</v>
          </cell>
          <cell r="Y71">
            <v>6.4157000000000002</v>
          </cell>
          <cell r="Z71">
            <v>1.78E-2</v>
          </cell>
          <cell r="AA71">
            <v>6.3978999999999999</v>
          </cell>
          <cell r="AB71">
            <v>87902</v>
          </cell>
          <cell r="AC71" t="str">
            <v>SIGNAL</v>
          </cell>
          <cell r="AD71" t="str">
            <v>0158-10</v>
          </cell>
          <cell r="AE7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72">
          <cell r="A72" t="str">
            <v>159-10</v>
          </cell>
          <cell r="B72">
            <v>4029</v>
          </cell>
          <cell r="C72" t="str">
            <v>DE.1.0.7.0</v>
          </cell>
          <cell r="D72" t="str">
            <v>204:440</v>
          </cell>
          <cell r="E72">
            <v>42592.454039351855</v>
          </cell>
          <cell r="F72">
            <v>42592.455335648148</v>
          </cell>
          <cell r="G72">
            <v>1</v>
          </cell>
          <cell r="H72" t="str">
            <v>204:233340</v>
          </cell>
          <cell r="I72">
            <v>42592.482812499999</v>
          </cell>
          <cell r="J72">
            <v>0</v>
          </cell>
          <cell r="K72" t="str">
            <v>4029/4030</v>
          </cell>
          <cell r="L72" t="str">
            <v>SWANSON</v>
          </cell>
          <cell r="M72">
            <v>2.7476851850224193E-2</v>
          </cell>
          <cell r="N72">
            <v>39.566666664322838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https://search-rtdc-monitor-bjffxe2xuh6vdkpspy63sjmuny.us-east-1.es.amazonaws.com/_plugin/kibana/#/discover/Steve-Slow-Train-Analysis-(2080s-and-2083s)?_g=(refreshInterval:(display:Off,section:0,value:0),time:(from:'2016-08-10 09:53:49-0600',mode:absolute,to:'2016-08-10 12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2" t="str">
            <v>N</v>
          </cell>
          <cell r="X72">
            <v>1</v>
          </cell>
          <cell r="Y72">
            <v>4.3999999999999997E-2</v>
          </cell>
          <cell r="Z72">
            <v>23.334</v>
          </cell>
          <cell r="AA72">
            <v>23.29</v>
          </cell>
          <cell r="AB72" t="e">
            <v>#N/A</v>
          </cell>
          <cell r="AC72" t="e">
            <v>#N/A</v>
          </cell>
          <cell r="AD72" t="str">
            <v>0159-10</v>
          </cell>
          <cell r="AE72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73">
          <cell r="A73" t="str">
            <v>160-10</v>
          </cell>
          <cell r="B73">
            <v>4030</v>
          </cell>
          <cell r="C73" t="str">
            <v>DE.1.0.7.0</v>
          </cell>
          <cell r="D73" t="str">
            <v>204:233019</v>
          </cell>
          <cell r="E73">
            <v>42592.495636574073</v>
          </cell>
          <cell r="F73">
            <v>42592.496840277781</v>
          </cell>
          <cell r="G73">
            <v>1</v>
          </cell>
          <cell r="H73" t="str">
            <v>204:167</v>
          </cell>
          <cell r="I73">
            <v>42592.526574074072</v>
          </cell>
          <cell r="J73">
            <v>1</v>
          </cell>
          <cell r="K73" t="str">
            <v>4029/4030</v>
          </cell>
          <cell r="L73" t="str">
            <v>SWANSON</v>
          </cell>
          <cell r="M73">
            <v>2.9733796291111503E-2</v>
          </cell>
          <cell r="N73">
            <v>42.816666659200564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https://search-rtdc-monitor-bjffxe2xuh6vdkpspy63sjmuny.us-east-1.es.amazonaws.com/_plugin/kibana/#/discover/Steve-Slow-Train-Analysis-(2080s-and-2083s)?_g=(refreshInterval:(display:Off,section:0,value:0),time:(from:'2016-08-10 10:53:43-0600',mode:absolute,to:'2016-08-10 13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3" t="str">
            <v>N</v>
          </cell>
          <cell r="X73">
            <v>1</v>
          </cell>
          <cell r="Y73">
            <v>23.3019</v>
          </cell>
          <cell r="Z73">
            <v>1.67E-2</v>
          </cell>
          <cell r="AA73">
            <v>23.2852</v>
          </cell>
          <cell r="AB73">
            <v>21848</v>
          </cell>
          <cell r="AC73" t="str">
            <v>PERMANENT SPEED RESTRICTION</v>
          </cell>
          <cell r="AD73" t="str">
            <v>0160-10</v>
          </cell>
          <cell r="AE73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74">
          <cell r="A74" t="str">
            <v>161-10</v>
          </cell>
          <cell r="B74">
            <v>4018</v>
          </cell>
          <cell r="C74" t="str">
            <v>DE.1.0.7.0</v>
          </cell>
          <cell r="D74" t="str">
            <v>204:455</v>
          </cell>
          <cell r="E74">
            <v>42592.463229166664</v>
          </cell>
          <cell r="F74">
            <v>42592.464050925926</v>
          </cell>
          <cell r="G74">
            <v>1</v>
          </cell>
          <cell r="H74" t="str">
            <v>204:233337</v>
          </cell>
          <cell r="I74">
            <v>42592.494421296295</v>
          </cell>
          <cell r="J74">
            <v>0</v>
          </cell>
          <cell r="K74" t="str">
            <v>4017/4018</v>
          </cell>
          <cell r="L74" t="str">
            <v>BARTLETT</v>
          </cell>
          <cell r="M74">
            <v>3.0370370368473232E-2</v>
          </cell>
          <cell r="N74">
            <v>43.733333330601454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https://search-rtdc-monitor-bjffxe2xuh6vdkpspy63sjmuny.us-east-1.es.amazonaws.com/_plugin/kibana/#/discover/Steve-Slow-Train-Analysis-(2080s-and-2083s)?_g=(refreshInterval:(display:Off,section:0,value:0),time:(from:'2016-08-10 10:07:03-0600',mode:absolute,to:'2016-08-10 12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74" t="str">
            <v>N</v>
          </cell>
          <cell r="X74">
            <v>1</v>
          </cell>
          <cell r="Y74">
            <v>4.5499999999999999E-2</v>
          </cell>
          <cell r="Z74">
            <v>23.3337</v>
          </cell>
          <cell r="AA74">
            <v>23.2882</v>
          </cell>
          <cell r="AB74" t="e">
            <v>#N/A</v>
          </cell>
          <cell r="AC74" t="e">
            <v>#N/A</v>
          </cell>
          <cell r="AD74" t="str">
            <v>0161-10</v>
          </cell>
          <cell r="AE74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75">
          <cell r="A75" t="str">
            <v>162-10</v>
          </cell>
          <cell r="B75">
            <v>4017</v>
          </cell>
          <cell r="C75" t="str">
            <v>DE.1.0.7.0</v>
          </cell>
          <cell r="D75" t="str">
            <v>204:232998</v>
          </cell>
          <cell r="E75">
            <v>42592.49664351852</v>
          </cell>
          <cell r="F75">
            <v>42592.497847222221</v>
          </cell>
          <cell r="G75">
            <v>1</v>
          </cell>
          <cell r="H75" t="str">
            <v>204:143</v>
          </cell>
          <cell r="I75">
            <v>42592.535185185188</v>
          </cell>
          <cell r="J75">
            <v>0</v>
          </cell>
          <cell r="K75" t="str">
            <v>4017/4018</v>
          </cell>
          <cell r="L75" t="str">
            <v>BARTLETT</v>
          </cell>
          <cell r="M75">
            <v>3.7337962967285421E-2</v>
          </cell>
          <cell r="N75">
            <v>53.766666672891006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https://search-rtdc-monitor-bjffxe2xuh6vdkpspy63sjmuny.us-east-1.es.amazonaws.com/_plugin/kibana/#/discover/Steve-Slow-Train-Analysis-(2080s-and-2083s)?_g=(refreshInterval:(display:Off,section:0,value:0),time:(from:'2016-08-10 10:55:10-0600',mode:absolute,to:'2016-08-10 13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75" t="str">
            <v>N</v>
          </cell>
          <cell r="X75">
            <v>1</v>
          </cell>
          <cell r="Y75">
            <v>23.299800000000001</v>
          </cell>
          <cell r="Z75">
            <v>1.43E-2</v>
          </cell>
          <cell r="AA75">
            <v>23.285500000000003</v>
          </cell>
          <cell r="AB75" t="e">
            <v>#N/A</v>
          </cell>
          <cell r="AC75" t="e">
            <v>#N/A</v>
          </cell>
          <cell r="AD75" t="str">
            <v>0162-10</v>
          </cell>
          <cell r="AE75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76">
          <cell r="A76" t="str">
            <v>163-10</v>
          </cell>
          <cell r="B76">
            <v>4007</v>
          </cell>
          <cell r="C76" t="str">
            <v>DE.1.0.7.0</v>
          </cell>
          <cell r="D76" t="str">
            <v>204:440</v>
          </cell>
          <cell r="E76">
            <v>42592.476782407408</v>
          </cell>
          <cell r="F76">
            <v>42592.478078703702</v>
          </cell>
          <cell r="G76">
            <v>1</v>
          </cell>
          <cell r="H76" t="str">
            <v>204:233293</v>
          </cell>
          <cell r="I76">
            <v>42592.508298611108</v>
          </cell>
          <cell r="J76">
            <v>0</v>
          </cell>
          <cell r="K76" t="str">
            <v>4007/4008</v>
          </cell>
          <cell r="L76" t="str">
            <v>HELVIE</v>
          </cell>
          <cell r="M76">
            <v>3.0219907406717539E-2</v>
          </cell>
          <cell r="N76">
            <v>43.516666665673256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https://search-rtdc-monitor-bjffxe2xuh6vdkpspy63sjmuny.us-east-1.es.amazonaws.com/_plugin/kibana/#/discover/Steve-Slow-Train-Analysis-(2080s-and-2083s)?_g=(refreshInterval:(display:Off,section:0,value:0),time:(from:'2016-08-10 10:26:34-0600',mode:absolute,to:'2016-08-10 13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76" t="str">
            <v>N</v>
          </cell>
          <cell r="X76">
            <v>1</v>
          </cell>
          <cell r="Y76">
            <v>4.3999999999999997E-2</v>
          </cell>
          <cell r="Z76">
            <v>23.3293</v>
          </cell>
          <cell r="AA76">
            <v>23.285299999999999</v>
          </cell>
          <cell r="AB76" t="e">
            <v>#N/A</v>
          </cell>
          <cell r="AC76" t="e">
            <v>#N/A</v>
          </cell>
          <cell r="AD76" t="str">
            <v>0163-10</v>
          </cell>
          <cell r="AE76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77">
          <cell r="A77" t="str">
            <v>164-10</v>
          </cell>
          <cell r="B77">
            <v>4008</v>
          </cell>
          <cell r="C77" t="str">
            <v>DE.1.0.7.0</v>
          </cell>
          <cell r="D77" t="str">
            <v>204:232983</v>
          </cell>
          <cell r="E77">
            <v>42592.514641203707</v>
          </cell>
          <cell r="F77">
            <v>42592.515960648147</v>
          </cell>
          <cell r="G77">
            <v>1</v>
          </cell>
          <cell r="H77" t="str">
            <v>204:127</v>
          </cell>
          <cell r="I77">
            <v>42592.548055555555</v>
          </cell>
          <cell r="J77">
            <v>1</v>
          </cell>
          <cell r="K77" t="str">
            <v>4007/4008</v>
          </cell>
          <cell r="L77" t="str">
            <v>HELVIE</v>
          </cell>
          <cell r="M77">
            <v>3.2094907408463769E-2</v>
          </cell>
          <cell r="N77">
            <v>46.216666668187827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https://search-rtdc-monitor-bjffxe2xuh6vdkpspy63sjmuny.us-east-1.es.amazonaws.com/_plugin/kibana/#/discover/Steve-Slow-Train-Analysis-(2080s-and-2083s)?_g=(refreshInterval:(display:Off,section:0,value:0),time:(from:'2016-08-10 11:21:05-0600',mode:absolute,to:'2016-08-10 14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77" t="str">
            <v>N</v>
          </cell>
          <cell r="X77">
            <v>1</v>
          </cell>
          <cell r="Y77">
            <v>23.298300000000001</v>
          </cell>
          <cell r="Z77">
            <v>1.2699999999999999E-2</v>
          </cell>
          <cell r="AA77">
            <v>23.285600000000002</v>
          </cell>
          <cell r="AB77">
            <v>183829</v>
          </cell>
          <cell r="AC77" t="str">
            <v>PERMANENT SPEED RESTRICTION</v>
          </cell>
          <cell r="AD77" t="str">
            <v>0164-10</v>
          </cell>
          <cell r="AE77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78">
          <cell r="A78" t="str">
            <v>165-10</v>
          </cell>
          <cell r="B78">
            <v>4040</v>
          </cell>
          <cell r="C78" t="str">
            <v>DE.1.0.7.0</v>
          </cell>
          <cell r="D78" t="str">
            <v>204:462</v>
          </cell>
          <cell r="E78">
            <v>42592.486655092594</v>
          </cell>
          <cell r="F78">
            <v>42592.487893518519</v>
          </cell>
          <cell r="G78">
            <v>1</v>
          </cell>
          <cell r="H78" t="str">
            <v>204:233264</v>
          </cell>
          <cell r="I78">
            <v>42592.514687499999</v>
          </cell>
          <cell r="J78">
            <v>0</v>
          </cell>
          <cell r="K78" t="str">
            <v>4039/4040</v>
          </cell>
          <cell r="L78" t="str">
            <v>DE LA ROSA</v>
          </cell>
          <cell r="M78">
            <v>2.679398148029577E-2</v>
          </cell>
          <cell r="N78">
            <v>38.583333331625909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https://search-rtdc-monitor-bjffxe2xuh6vdkpspy63sjmuny.us-east-1.es.amazonaws.com/_plugin/kibana/#/discover/Steve-Slow-Train-Analysis-(2080s-and-2083s)?_g=(refreshInterval:(display:Off,section:0,value:0),time:(from:'2016-08-10 10:40:47-0600',mode:absolute,to:'2016-08-10 13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78" t="str">
            <v>N</v>
          </cell>
          <cell r="X78">
            <v>1</v>
          </cell>
          <cell r="Y78">
            <v>4.6199999999999998E-2</v>
          </cell>
          <cell r="Z78">
            <v>23.3264</v>
          </cell>
          <cell r="AA78">
            <v>23.280200000000001</v>
          </cell>
          <cell r="AB78" t="e">
            <v>#N/A</v>
          </cell>
          <cell r="AC78" t="e">
            <v>#N/A</v>
          </cell>
          <cell r="AD78" t="str">
            <v>0165-10</v>
          </cell>
          <cell r="AE78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79">
          <cell r="A79" t="str">
            <v>166-10</v>
          </cell>
          <cell r="B79">
            <v>4039</v>
          </cell>
          <cell r="C79" t="str">
            <v>DE.1.0.7.0</v>
          </cell>
          <cell r="D79" t="str">
            <v>204:232978</v>
          </cell>
          <cell r="E79">
            <v>42592.524675925924</v>
          </cell>
          <cell r="F79">
            <v>42592.525763888887</v>
          </cell>
          <cell r="G79">
            <v>1</v>
          </cell>
          <cell r="H79" t="str">
            <v>204:138</v>
          </cell>
          <cell r="I79">
            <v>42592.557060185187</v>
          </cell>
          <cell r="J79">
            <v>1</v>
          </cell>
          <cell r="K79" t="str">
            <v>4039/4040</v>
          </cell>
          <cell r="L79" t="str">
            <v>DE LA ROSA</v>
          </cell>
          <cell r="M79">
            <v>3.1296296299842652E-2</v>
          </cell>
          <cell r="N79">
            <v>45.066666671773419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https://search-rtdc-monitor-bjffxe2xuh6vdkpspy63sjmuny.us-east-1.es.amazonaws.com/_plugin/kibana/#/discover/Steve-Slow-Train-Analysis-(2080s-and-2083s)?_g=(refreshInterval:(display:Off,section:0,value:0),time:(from:'2016-08-10 11:35:32-0600',mode:absolute,to:'2016-08-10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79" t="str">
            <v>N</v>
          </cell>
          <cell r="X79">
            <v>1</v>
          </cell>
          <cell r="Y79">
            <v>23.297799999999999</v>
          </cell>
          <cell r="Z79">
            <v>1.38E-2</v>
          </cell>
          <cell r="AA79">
            <v>23.283999999999999</v>
          </cell>
          <cell r="AB79" t="e">
            <v>#N/A</v>
          </cell>
          <cell r="AC79" t="e">
            <v>#N/A</v>
          </cell>
          <cell r="AD79" t="str">
            <v>0166-10</v>
          </cell>
          <cell r="AE79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80">
          <cell r="A80" t="str">
            <v>167-10</v>
          </cell>
          <cell r="B80">
            <v>4020</v>
          </cell>
          <cell r="C80" t="str">
            <v>DE.1.0.7.0</v>
          </cell>
          <cell r="D80" t="str">
            <v>204:467</v>
          </cell>
          <cell r="E80">
            <v>42592.496157407404</v>
          </cell>
          <cell r="F80">
            <v>42592.497696759259</v>
          </cell>
          <cell r="G80">
            <v>2</v>
          </cell>
          <cell r="H80" t="str">
            <v>204:233312</v>
          </cell>
          <cell r="I80">
            <v>42592.527754629627</v>
          </cell>
          <cell r="J80">
            <v>0</v>
          </cell>
          <cell r="K80" t="str">
            <v>4019/4020</v>
          </cell>
          <cell r="L80" t="str">
            <v>YOUNG</v>
          </cell>
          <cell r="M80">
            <v>3.0057870368182193E-2</v>
          </cell>
          <cell r="N80">
            <v>43.283333330182359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https://search-rtdc-monitor-bjffxe2xuh6vdkpspy63sjmuny.us-east-1.es.amazonaws.com/_plugin/kibana/#/discover/Steve-Slow-Train-Analysis-(2080s-and-2083s)?_g=(refreshInterval:(display:Off,section:0,value:0),time:(from:'2016-08-10 10:54:28-0600',mode:absolute,to:'2016-08-10 13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23.331199999999999</v>
          </cell>
          <cell r="AA80">
            <v>23.284499999999998</v>
          </cell>
          <cell r="AB80" t="e">
            <v>#N/A</v>
          </cell>
          <cell r="AC80" t="e">
            <v>#N/A</v>
          </cell>
          <cell r="AD80" t="str">
            <v>0167-10</v>
          </cell>
          <cell r="AE80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81">
          <cell r="A81" t="str">
            <v>168-10</v>
          </cell>
          <cell r="B81">
            <v>4019</v>
          </cell>
          <cell r="C81" t="str">
            <v>DE.1.0.7.0</v>
          </cell>
          <cell r="D81" t="str">
            <v>204:233008</v>
          </cell>
          <cell r="E81">
            <v>42592.530092592591</v>
          </cell>
          <cell r="F81">
            <v>42592.531597222223</v>
          </cell>
          <cell r="G81">
            <v>2</v>
          </cell>
          <cell r="H81" t="str">
            <v>204:189</v>
          </cell>
          <cell r="I81">
            <v>42592.569363425922</v>
          </cell>
          <cell r="J81">
            <v>0</v>
          </cell>
          <cell r="K81" t="str">
            <v>4019/4020</v>
          </cell>
          <cell r="L81" t="str">
            <v>YOUNG</v>
          </cell>
          <cell r="M81">
            <v>3.7766203698993195E-2</v>
          </cell>
          <cell r="N81">
            <v>54.383333326550201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https://search-rtdc-monitor-bjffxe2xuh6vdkpspy63sjmuny.us-east-1.es.amazonaws.com/_plugin/kibana/#/discover/Steve-Slow-Train-Analysis-(2080s-and-2083s)?_g=(refreshInterval:(display:Off,section:0,value:0),time:(from:'2016-08-10 11:43:20-0600',mode:absolute,to:'2016-08-10 14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81" t="str">
            <v>N</v>
          </cell>
          <cell r="X81">
            <v>1</v>
          </cell>
          <cell r="Y81">
            <v>23.300799999999999</v>
          </cell>
          <cell r="Z81">
            <v>1.89E-2</v>
          </cell>
          <cell r="AA81">
            <v>23.2819</v>
          </cell>
          <cell r="AB81" t="e">
            <v>#N/A</v>
          </cell>
          <cell r="AC81" t="e">
            <v>#N/A</v>
          </cell>
          <cell r="AD81" t="str">
            <v>0168-10</v>
          </cell>
          <cell r="AE81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82">
          <cell r="A82" t="str">
            <v>169-10</v>
          </cell>
          <cell r="B82">
            <v>4009</v>
          </cell>
          <cell r="C82" t="str">
            <v>DE.1.0.7.0</v>
          </cell>
          <cell r="D82" t="str">
            <v>204:457</v>
          </cell>
          <cell r="E82">
            <v>42592.507291666669</v>
          </cell>
          <cell r="F82">
            <v>42592.508831018517</v>
          </cell>
          <cell r="G82">
            <v>2</v>
          </cell>
          <cell r="H82" t="str">
            <v>204:233268</v>
          </cell>
          <cell r="I82">
            <v>42592.536539351851</v>
          </cell>
          <cell r="J82">
            <v>0</v>
          </cell>
          <cell r="K82" t="str">
            <v>4009/4010</v>
          </cell>
          <cell r="L82" t="str">
            <v>BRUDER</v>
          </cell>
          <cell r="M82">
            <v>2.7708333334885538E-2</v>
          </cell>
          <cell r="N82">
            <v>39.900000002235174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https://search-rtdc-monitor-bjffxe2xuh6vdkpspy63sjmuny.us-east-1.es.amazonaws.com/_plugin/kibana/#/discover/Steve-Slow-Train-Analysis-(2080s-and-2083s)?_g=(refreshInterval:(display:Off,section:0,value:0),time:(from:'2016-08-10 11:10:30-0600',mode:absolute,to:'2016-08-10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23.326799999999999</v>
          </cell>
          <cell r="AA82">
            <v>23.281099999999999</v>
          </cell>
          <cell r="AB82" t="e">
            <v>#N/A</v>
          </cell>
          <cell r="AC82" t="e">
            <v>#N/A</v>
          </cell>
          <cell r="AD82" t="str">
            <v>0169-10</v>
          </cell>
          <cell r="AE82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83">
          <cell r="A83" t="str">
            <v>170-10</v>
          </cell>
          <cell r="B83">
            <v>4010</v>
          </cell>
          <cell r="C83" t="str">
            <v>DE.1.0.7.0</v>
          </cell>
          <cell r="D83" t="str">
            <v>204:232980</v>
          </cell>
          <cell r="E83">
            <v>42592.544108796297</v>
          </cell>
          <cell r="F83">
            <v>42592.545543981483</v>
          </cell>
          <cell r="G83">
            <v>2</v>
          </cell>
          <cell r="H83" t="str">
            <v>204:143</v>
          </cell>
          <cell r="I83">
            <v>42592.577743055554</v>
          </cell>
          <cell r="J83">
            <v>0</v>
          </cell>
          <cell r="K83" t="str">
            <v>4009/4010</v>
          </cell>
          <cell r="L83" t="str">
            <v>BRUDER</v>
          </cell>
          <cell r="M83">
            <v>3.219907407037681E-2</v>
          </cell>
          <cell r="N83">
            <v>46.366666661342606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https://search-rtdc-monitor-bjffxe2xuh6vdkpspy63sjmuny.us-east-1.es.amazonaws.com/_plugin/kibana/#/discover/Steve-Slow-Train-Analysis-(2080s-and-2083s)?_g=(refreshInterval:(display:Off,section:0,value:0),time:(from:'2016-08-10 12:03:31-0600',mode:absolute,to:'2016-08-10 14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3" t="str">
            <v>N</v>
          </cell>
          <cell r="X83">
            <v>1</v>
          </cell>
          <cell r="Y83">
            <v>23.297999999999998</v>
          </cell>
          <cell r="Z83">
            <v>1.43E-2</v>
          </cell>
          <cell r="AA83">
            <v>23.2837</v>
          </cell>
          <cell r="AB83" t="e">
            <v>#N/A</v>
          </cell>
          <cell r="AC83" t="e">
            <v>#N/A</v>
          </cell>
          <cell r="AD83" t="str">
            <v>0170-10</v>
          </cell>
          <cell r="AE83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84">
          <cell r="A84" t="str">
            <v>171-10</v>
          </cell>
          <cell r="B84">
            <v>4016</v>
          </cell>
          <cell r="C84" t="str">
            <v>DE.1.0.7.0</v>
          </cell>
          <cell r="D84" t="str">
            <v>204:484</v>
          </cell>
          <cell r="E84">
            <v>42592.520069444443</v>
          </cell>
          <cell r="F84">
            <v>42592.522118055553</v>
          </cell>
          <cell r="G84">
            <v>2</v>
          </cell>
          <cell r="H84" t="str">
            <v>204:233293</v>
          </cell>
          <cell r="I84">
            <v>42592.548182870371</v>
          </cell>
          <cell r="J84">
            <v>0</v>
          </cell>
          <cell r="K84" t="str">
            <v>4015/4016</v>
          </cell>
          <cell r="L84" t="str">
            <v>HAITHCOX</v>
          </cell>
          <cell r="M84">
            <v>2.6064814817800652E-2</v>
          </cell>
          <cell r="N84">
            <v>37.533333337632939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https://search-rtdc-monitor-bjffxe2xuh6vdkpspy63sjmuny.us-east-1.es.amazonaws.com/_plugin/kibana/#/discover/Steve-Slow-Train-Analysis-(2080s-and-2083s)?_g=(refreshInterval:(display:Off,section:0,value:0),time:(from:'2016-08-10 11:28:54-0600',mode:absolute,to:'2016-08-10 14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4" t="str">
            <v>N</v>
          </cell>
          <cell r="X84">
            <v>1</v>
          </cell>
          <cell r="Y84">
            <v>4.8399999999999999E-2</v>
          </cell>
          <cell r="Z84">
            <v>23.3293</v>
          </cell>
          <cell r="AA84">
            <v>23.280899999999999</v>
          </cell>
          <cell r="AB84" t="e">
            <v>#N/A</v>
          </cell>
          <cell r="AC84" t="e">
            <v>#N/A</v>
          </cell>
          <cell r="AD84" t="str">
            <v>0171-10</v>
          </cell>
          <cell r="AE84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85">
          <cell r="A85" t="str">
            <v>172-10</v>
          </cell>
          <cell r="B85">
            <v>4015</v>
          </cell>
          <cell r="C85" t="str">
            <v>DE.1.0.7.0</v>
          </cell>
          <cell r="D85" t="str">
            <v>204:232983</v>
          </cell>
          <cell r="E85">
            <v>42592.558356481481</v>
          </cell>
          <cell r="F85">
            <v>42592.559629629628</v>
          </cell>
          <cell r="G85">
            <v>1</v>
          </cell>
          <cell r="H85" t="str">
            <v>204:152</v>
          </cell>
          <cell r="I85">
            <v>42592.590289351851</v>
          </cell>
          <cell r="J85">
            <v>2</v>
          </cell>
          <cell r="K85" t="str">
            <v>4015/4016</v>
          </cell>
          <cell r="L85" t="str">
            <v>HAITHCOX</v>
          </cell>
          <cell r="M85">
            <v>3.0659722222480923E-2</v>
          </cell>
          <cell r="N85">
            <v>44.150000000372529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5" t="str">
            <v>N</v>
          </cell>
          <cell r="X85">
            <v>1</v>
          </cell>
          <cell r="Y85">
            <v>23.298300000000001</v>
          </cell>
          <cell r="Z85">
            <v>1.52E-2</v>
          </cell>
          <cell r="AA85">
            <v>23.283100000000001</v>
          </cell>
          <cell r="AB85">
            <v>156300</v>
          </cell>
          <cell r="AC85" t="str">
            <v>PERMANENT SPEED RESTRICTION</v>
          </cell>
          <cell r="AD85" t="str">
            <v>0172-10</v>
          </cell>
          <cell r="AE85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86">
          <cell r="A86" t="str">
            <v>173-10</v>
          </cell>
          <cell r="B86">
            <v>4029</v>
          </cell>
          <cell r="C86" t="str">
            <v>DE.1.0.7.0</v>
          </cell>
          <cell r="D86" t="str">
            <v>204:473</v>
          </cell>
          <cell r="E86">
            <v>42592.528171296297</v>
          </cell>
          <cell r="F86">
            <v>42592.529247685183</v>
          </cell>
          <cell r="G86">
            <v>1</v>
          </cell>
          <cell r="H86" t="str">
            <v>204:233299</v>
          </cell>
          <cell r="I86">
            <v>42592.556840277779</v>
          </cell>
          <cell r="J86">
            <v>0</v>
          </cell>
          <cell r="K86" t="str">
            <v>4029/4030</v>
          </cell>
          <cell r="L86" t="str">
            <v>SWANSON</v>
          </cell>
          <cell r="M86">
            <v>2.7592592596192844E-2</v>
          </cell>
          <cell r="N86">
            <v>39.733333338517696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https://search-rtdc-monitor-bjffxe2xuh6vdkpspy63sjmuny.us-east-1.es.amazonaws.com/_plugin/kibana/#/discover/Steve-Slow-Train-Analysis-(2080s-and-2083s)?_g=(refreshInterval:(display:Off,section:0,value:0),time:(from:'2016-08-10 11:40:34-0600',mode:absolute,to:'2016-08-10 14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6" t="str">
            <v>N</v>
          </cell>
          <cell r="X86">
            <v>1</v>
          </cell>
          <cell r="Y86">
            <v>4.7300000000000002E-2</v>
          </cell>
          <cell r="Z86">
            <v>23.329899999999999</v>
          </cell>
          <cell r="AA86">
            <v>23.282599999999999</v>
          </cell>
          <cell r="AB86" t="e">
            <v>#N/A</v>
          </cell>
          <cell r="AC86" t="e">
            <v>#N/A</v>
          </cell>
          <cell r="AD86" t="str">
            <v>0173-10</v>
          </cell>
          <cell r="AE86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87">
          <cell r="A87" t="str">
            <v>174-10</v>
          </cell>
          <cell r="B87">
            <v>4030</v>
          </cell>
          <cell r="C87" t="str">
            <v>DE.1.0.7.0</v>
          </cell>
          <cell r="D87" t="str">
            <v>204:232982</v>
          </cell>
          <cell r="E87">
            <v>42592.565879629627</v>
          </cell>
          <cell r="F87">
            <v>42592.566770833335</v>
          </cell>
          <cell r="G87">
            <v>1</v>
          </cell>
          <cell r="H87" t="str">
            <v>204:174</v>
          </cell>
          <cell r="I87">
            <v>42592.597592592596</v>
          </cell>
          <cell r="J87">
            <v>1</v>
          </cell>
          <cell r="K87" t="str">
            <v>4029/4030</v>
          </cell>
          <cell r="L87" t="str">
            <v>SWANSON</v>
          </cell>
          <cell r="M87">
            <v>3.0821759261016268E-2</v>
          </cell>
          <cell r="N87">
            <v>44.383333335863426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https://search-rtdc-monitor-bjffxe2xuh6vdkpspy63sjmuny.us-east-1.es.amazonaws.com/_plugin/kibana/#/discover/Steve-Slow-Train-Analysis-(2080s-and-2083s)?_g=(refreshInterval:(display:Off,section:0,value:0),time:(from:'2016-08-10 12:34:52-0600',mode:absolute,to:'2016-08-10 15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7" t="str">
            <v>N</v>
          </cell>
          <cell r="X87">
            <v>1</v>
          </cell>
          <cell r="Y87">
            <v>23.298200000000001</v>
          </cell>
          <cell r="Z87">
            <v>1.7399999999999999E-2</v>
          </cell>
          <cell r="AA87">
            <v>23.280800000000003</v>
          </cell>
          <cell r="AB87" t="e">
            <v>#N/A</v>
          </cell>
          <cell r="AC87" t="e">
            <v>#N/A</v>
          </cell>
          <cell r="AD87" t="str">
            <v>0174-10</v>
          </cell>
          <cell r="AE87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88">
          <cell r="A88" t="str">
            <v>175-10</v>
          </cell>
          <cell r="B88">
            <v>4018</v>
          </cell>
          <cell r="C88" t="str">
            <v>DE.1.0.7.0</v>
          </cell>
          <cell r="D88" t="str">
            <v>204:453</v>
          </cell>
          <cell r="E88">
            <v>42592.536817129629</v>
          </cell>
          <cell r="F88">
            <v>42592.537800925929</v>
          </cell>
          <cell r="G88">
            <v>1</v>
          </cell>
          <cell r="H88" t="str">
            <v>204:233327</v>
          </cell>
          <cell r="I88">
            <v>42592.5702662037</v>
          </cell>
          <cell r="J88">
            <v>0</v>
          </cell>
          <cell r="K88" t="str">
            <v>4017/4018</v>
          </cell>
          <cell r="L88" t="str">
            <v>BARTLETT</v>
          </cell>
          <cell r="M88">
            <v>3.2465277770825196E-2</v>
          </cell>
          <cell r="N88">
            <v>46.749999989988282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https://search-rtdc-monitor-bjffxe2xuh6vdkpspy63sjmuny.us-east-1.es.amazonaws.com/_plugin/kibana/#/discover/Steve-Slow-Train-Analysis-(2080s-and-2083s)?_g=(refreshInterval:(display:Off,section:0,value:0),time:(from:'2016-08-10 11:53:01-0600',mode:absolute,to:'2016-08-10 14:41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88" t="str">
            <v>N</v>
          </cell>
          <cell r="X88">
            <v>1</v>
          </cell>
          <cell r="Y88">
            <v>4.53E-2</v>
          </cell>
          <cell r="Z88">
            <v>23.332699999999999</v>
          </cell>
          <cell r="AA88">
            <v>23.287399999999998</v>
          </cell>
          <cell r="AB88" t="e">
            <v>#N/A</v>
          </cell>
          <cell r="AC88" t="e">
            <v>#N/A</v>
          </cell>
          <cell r="AD88" t="str">
            <v>0175-10</v>
          </cell>
          <cell r="AE8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89">
          <cell r="A89" t="str">
            <v>176-10</v>
          </cell>
          <cell r="B89">
            <v>4017</v>
          </cell>
          <cell r="C89" t="str">
            <v>DE.1.0.7.0</v>
          </cell>
          <cell r="D89" t="str">
            <v>204:233004</v>
          </cell>
          <cell r="E89">
            <v>42592.577488425923</v>
          </cell>
          <cell r="F89">
            <v>42592.578460648147</v>
          </cell>
          <cell r="G89">
            <v>1</v>
          </cell>
          <cell r="H89" t="str">
            <v>204:147</v>
          </cell>
          <cell r="I89">
            <v>42592.607592592591</v>
          </cell>
          <cell r="J89">
            <v>0</v>
          </cell>
          <cell r="K89" t="str">
            <v>4017/4018</v>
          </cell>
          <cell r="L89" t="str">
            <v>BARTLETT</v>
          </cell>
          <cell r="M89">
            <v>2.9131944444088731E-2</v>
          </cell>
          <cell r="N89">
            <v>41.949999999487773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https://search-rtdc-monitor-bjffxe2xuh6vdkpspy63sjmuny.us-east-1.es.amazonaws.com/_plugin/kibana/#/discover/Steve-Slow-Train-Analysis-(2080s-and-2083s)?_g=(refreshInterval:(display:Off,section:0,value:0),time:(from:'2016-08-10 12:51:35-0600',mode:absolute,to:'2016-08-10 15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89" t="str">
            <v>N</v>
          </cell>
          <cell r="X89">
            <v>1</v>
          </cell>
          <cell r="Y89">
            <v>23.3004</v>
          </cell>
          <cell r="Z89">
            <v>1.47E-2</v>
          </cell>
          <cell r="AA89">
            <v>23.285699999999999</v>
          </cell>
          <cell r="AB89" t="e">
            <v>#N/A</v>
          </cell>
          <cell r="AC89" t="e">
            <v>#N/A</v>
          </cell>
          <cell r="AD89" t="str">
            <v>0176-10</v>
          </cell>
          <cell r="AE89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90">
          <cell r="A90" t="str">
            <v>177-10</v>
          </cell>
          <cell r="B90">
            <v>4007</v>
          </cell>
          <cell r="C90" t="str">
            <v>DE.1.0.7.0</v>
          </cell>
          <cell r="D90" t="str">
            <v>204:447</v>
          </cell>
          <cell r="E90">
            <v>42592.550069444442</v>
          </cell>
          <cell r="F90">
            <v>42592.551435185182</v>
          </cell>
          <cell r="G90">
            <v>1</v>
          </cell>
          <cell r="H90" t="str">
            <v>204:233303</v>
          </cell>
          <cell r="I90">
            <v>42592.576724537037</v>
          </cell>
          <cell r="J90">
            <v>0</v>
          </cell>
          <cell r="K90" t="str">
            <v>4007/4008</v>
          </cell>
          <cell r="L90" t="str">
            <v>HELVIE</v>
          </cell>
          <cell r="M90">
            <v>2.5289351855462883E-2</v>
          </cell>
          <cell r="N90">
            <v>36.416666671866551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https://search-rtdc-monitor-bjffxe2xuh6vdkpspy63sjmuny.us-east-1.es.amazonaws.com/_plugin/kibana/#/discover/Steve-Slow-Train-Analysis-(2080s-and-2083s)?_g=(refreshInterval:(display:Off,section:0,value:0),time:(from:'2016-08-10 12:12:06-0600',mode:absolute,to:'2016-08-10 14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90" t="str">
            <v>N</v>
          </cell>
          <cell r="X90">
            <v>1</v>
          </cell>
          <cell r="Y90">
            <v>4.4699999999999997E-2</v>
          </cell>
          <cell r="Z90">
            <v>23.330300000000001</v>
          </cell>
          <cell r="AA90">
            <v>23.285600000000002</v>
          </cell>
          <cell r="AB90" t="e">
            <v>#N/A</v>
          </cell>
          <cell r="AC90" t="e">
            <v>#N/A</v>
          </cell>
          <cell r="AD90" t="str">
            <v>0177-10</v>
          </cell>
          <cell r="AE90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91">
          <cell r="A91" t="str">
            <v>178-10</v>
          </cell>
          <cell r="B91">
            <v>4008</v>
          </cell>
          <cell r="C91" t="str">
            <v>DE.1.0.7.0</v>
          </cell>
          <cell r="D91" t="str">
            <v>204:232971</v>
          </cell>
          <cell r="E91">
            <v>42592.587743055556</v>
          </cell>
          <cell r="F91">
            <v>42592.588750000003</v>
          </cell>
          <cell r="G91">
            <v>1</v>
          </cell>
          <cell r="H91" t="str">
            <v>204:145</v>
          </cell>
          <cell r="I91">
            <v>42592.650636574072</v>
          </cell>
          <cell r="J91">
            <v>0</v>
          </cell>
          <cell r="K91" t="str">
            <v>4007/4008</v>
          </cell>
          <cell r="L91" t="str">
            <v>HELVIE</v>
          </cell>
          <cell r="M91">
            <v>6.1886574068921618E-2</v>
          </cell>
          <cell r="N91">
            <v>89.11666665924713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https://search-rtdc-monitor-bjffxe2xuh6vdkpspy63sjmuny.us-east-1.es.amazonaws.com/_plugin/kibana/#/discover/Steve-Slow-Train-Analysis-(2080s-and-2083s)?_g=(refreshInterval:(display:Off,section:0,value:0),time:(from:'2016-08-10 13:06:21-0600',mode:absolute,to:'2016-08-10 16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91" t="str">
            <v>N</v>
          </cell>
          <cell r="X91">
            <v>1</v>
          </cell>
          <cell r="Y91">
            <v>23.2971</v>
          </cell>
          <cell r="Z91">
            <v>1.4500000000000001E-2</v>
          </cell>
          <cell r="AA91">
            <v>23.282599999999999</v>
          </cell>
          <cell r="AB91" t="e">
            <v>#N/A</v>
          </cell>
          <cell r="AC91" t="e">
            <v>#N/A</v>
          </cell>
          <cell r="AD91" t="str">
            <v>0178-10</v>
          </cell>
          <cell r="AE91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92">
          <cell r="A92" t="str">
            <v>179-10</v>
          </cell>
          <cell r="B92">
            <v>4040</v>
          </cell>
          <cell r="C92" t="str">
            <v>DE.1.0.7.0</v>
          </cell>
          <cell r="D92" t="str">
            <v>204:471</v>
          </cell>
          <cell r="E92">
            <v>42592.559571759259</v>
          </cell>
          <cell r="F92">
            <v>42592.560810185183</v>
          </cell>
          <cell r="G92">
            <v>1</v>
          </cell>
          <cell r="H92" t="str">
            <v>204:233295</v>
          </cell>
          <cell r="I92">
            <v>42592.588449074072</v>
          </cell>
          <cell r="J92">
            <v>0</v>
          </cell>
          <cell r="K92" t="str">
            <v>4039/4040</v>
          </cell>
          <cell r="L92" t="str">
            <v>DE LA ROSA</v>
          </cell>
          <cell r="M92">
            <v>2.7638888888759539E-2</v>
          </cell>
          <cell r="N92">
            <v>39.799999999813735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https://search-rtdc-monitor-bjffxe2xuh6vdkpspy63sjmuny.us-east-1.es.amazonaws.com/_plugin/kibana/#/discover/Steve-Slow-Train-Analysis-(2080s-and-2083s)?_g=(refreshInterval:(display:Off,section:0,value:0),time:(from:'2016-08-10 12:25:47-0600',mode:absolute,to:'2016-08-10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92" t="str">
            <v>N</v>
          </cell>
          <cell r="X92">
            <v>1</v>
          </cell>
          <cell r="Y92">
            <v>4.7100000000000003E-2</v>
          </cell>
          <cell r="Z92">
            <v>23.329499999999999</v>
          </cell>
          <cell r="AA92">
            <v>23.282399999999999</v>
          </cell>
          <cell r="AB92" t="e">
            <v>#N/A</v>
          </cell>
          <cell r="AC92" t="e">
            <v>#N/A</v>
          </cell>
          <cell r="AD92" t="str">
            <v>0179-10</v>
          </cell>
          <cell r="AE92" t="str">
            <v>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 &amp; aws s3 cp s3://rtdc.mdm.uploadarchive/RTDC4040/2016-08-11/ "%USERPROFILE%\AppData\Local\Temp\OnboardLogs"\RTDC4040\2016-08-11 --recursive &amp; "%USERPROFILE%\Documents\GitHub\mrs-test-scripts\Headless Mode &amp; Sideloading\WalkAndUnGZ.bat" "%USERPROFILE%\AppData\Local\Temp\OnboardLogs"\RTDC4040\2016-08-11</v>
          </cell>
        </row>
        <row r="93">
          <cell r="A93" t="str">
            <v>180-10</v>
          </cell>
          <cell r="B93">
            <v>4039</v>
          </cell>
          <cell r="C93" t="str">
            <v>DE.1.0.7.0</v>
          </cell>
          <cell r="D93" t="str">
            <v>204:232981</v>
          </cell>
          <cell r="E93">
            <v>42592.597071759257</v>
          </cell>
          <cell r="F93">
            <v>42592.598171296297</v>
          </cell>
          <cell r="G93">
            <v>1</v>
          </cell>
          <cell r="H93" t="str">
            <v>204:202982</v>
          </cell>
          <cell r="I93">
            <v>42592.649988425925</v>
          </cell>
          <cell r="J93">
            <v>1</v>
          </cell>
          <cell r="K93" t="str">
            <v>4039/4040</v>
          </cell>
          <cell r="L93" t="str">
            <v>DE LA ROSA</v>
          </cell>
          <cell r="M93">
            <v>5.1817129628034309E-2</v>
          </cell>
          <cell r="P93">
            <v>74.616666664369404</v>
          </cell>
          <cell r="R93" t="str">
            <v>OCS Power Outage between 61st and Pena</v>
          </cell>
          <cell r="S93">
            <v>0</v>
          </cell>
          <cell r="T93" t="str">
            <v>Southbound</v>
          </cell>
          <cell r="U93">
            <v>0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https://search-rtdc-monitor-bjffxe2xuh6vdkpspy63sjmuny.us-east-1.es.amazonaws.com/_plugin/kibana/#/discover/Steve-Slow-Train-Analysis-(2080s-and-2083s)?_g=(refreshInterval:(display:Off,section:0,value:0),time:(from:'2016-08-10 13:19:47-0600',mode:absolute,to:'2016-08-10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    </cell>
          <cell r="W93" t="str">
            <v>Y</v>
          </cell>
          <cell r="X93">
            <v>1</v>
          </cell>
          <cell r="Y93">
            <v>23.298100000000002</v>
          </cell>
          <cell r="Z93">
            <v>20.298200000000001</v>
          </cell>
          <cell r="AA93">
            <v>2.9999000000000002</v>
          </cell>
          <cell r="AB93">
            <v>204340</v>
          </cell>
          <cell r="AC93" t="str">
            <v>SIGNAL</v>
          </cell>
          <cell r="AD93" t="str">
            <v>0180-10</v>
          </cell>
          <cell r="AE93" t="str">
    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    </cell>
        </row>
        <row r="94">
          <cell r="A94" t="str">
            <v>181-10</v>
          </cell>
          <cell r="B94">
            <v>4020</v>
          </cell>
          <cell r="C94" t="str">
            <v>DE.1.0.7.0</v>
          </cell>
          <cell r="D94" t="str">
            <v>204:493</v>
          </cell>
          <cell r="E94">
            <v>42592.571331018517</v>
          </cell>
          <cell r="F94">
            <v>42592.572268518517</v>
          </cell>
          <cell r="G94">
            <v>1</v>
          </cell>
          <cell r="H94" t="str">
            <v>204:233303</v>
          </cell>
          <cell r="I94">
            <v>42592.599618055552</v>
          </cell>
          <cell r="J94">
            <v>0</v>
          </cell>
          <cell r="K94" t="str">
            <v>4019/4020</v>
          </cell>
          <cell r="L94" t="str">
            <v>YOUNG</v>
          </cell>
          <cell r="M94">
            <v>2.7349537034751847E-2</v>
          </cell>
          <cell r="N94">
            <v>39.38333333004266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https://search-rtdc-monitor-bjffxe2xuh6vdkpspy63sjmuny.us-east-1.es.amazonaws.com/_plugin/kibana/#/discover/Steve-Slow-Train-Analysis-(2080s-and-2083s)?_g=(refreshInterval:(display:Off,section:0,value:0),time:(from:'2016-08-10 12:42:43-0600',mode:absolute,to:'2016-08-10 15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    </cell>
          <cell r="W94" t="str">
            <v>N</v>
          </cell>
          <cell r="X94">
            <v>1</v>
          </cell>
          <cell r="Y94">
            <v>4.9299999999999997E-2</v>
          </cell>
          <cell r="Z94">
            <v>23.330300000000001</v>
          </cell>
          <cell r="AA94">
            <v>23.281000000000002</v>
          </cell>
          <cell r="AB94" t="e">
            <v>#N/A</v>
          </cell>
          <cell r="AC94" t="e">
            <v>#N/A</v>
          </cell>
          <cell r="AD94" t="str">
            <v>0181-10</v>
          </cell>
          <cell r="AE94" t="str">
            <v>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 &amp; aws s3 cp s3://rtdc.mdm.uploadarchive/RTDC4020/2016-08-11/ "%USERPROFILE%\AppData\Local\Temp\OnboardLogs"\RTDC4020\2016-08-11 --recursive &amp; "%USERPROFILE%\Documents\GitHub\mrs-test-scripts\Headless Mode &amp; Sideloading\WalkAndUnGZ.bat" "%USERPROFILE%\AppData\Local\Temp\OnboardLogs"\RTDC4020\2016-08-11</v>
          </cell>
        </row>
        <row r="95">
          <cell r="A95" t="str">
            <v>182-10</v>
          </cell>
          <cell r="B95">
            <v>4019</v>
          </cell>
          <cell r="C95" t="str">
            <v>DE.1.0.7.0</v>
          </cell>
          <cell r="D95" t="str">
            <v>204:232994</v>
          </cell>
          <cell r="E95">
            <v>42592.608680555553</v>
          </cell>
          <cell r="F95">
            <v>42592.610023148147</v>
          </cell>
          <cell r="G95">
            <v>1</v>
          </cell>
          <cell r="H95" t="str">
            <v>204:232990</v>
          </cell>
          <cell r="I95">
            <v>42592.797060185185</v>
          </cell>
          <cell r="J95">
            <v>0</v>
          </cell>
          <cell r="K95" t="str">
            <v>4019/4020</v>
          </cell>
          <cell r="L95" t="str">
            <v>YOUNG</v>
          </cell>
          <cell r="M95">
            <v>0.18703703703795327</v>
          </cell>
          <cell r="P95">
            <v>269.33333333465271</v>
          </cell>
          <cell r="R95" t="str">
            <v>OCS Power Outage between 61st and Pena</v>
          </cell>
          <cell r="S95">
            <v>0</v>
          </cell>
          <cell r="T95" t="str">
            <v>Southbound</v>
          </cell>
          <cell r="U95">
            <v>0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https://search-rtdc-monitor-bjffxe2xuh6vdkpspy63sjmuny.us-east-1.es.amazonaws.com/_plugin/kibana/#/discover/Steve-Slow-Train-Analysis-(2080s-and-2083s)?_g=(refreshInterval:(display:Off,section:0,value:0),time:(from:'2016-08-10 13:36:30-0600',mode:absolute,to:'2016-08-10 20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    </cell>
          <cell r="W95" t="str">
            <v>Y</v>
          </cell>
          <cell r="X95">
            <v>1</v>
          </cell>
          <cell r="Y95">
            <v>23.299399999999999</v>
          </cell>
          <cell r="Z95">
            <v>23.298999999999999</v>
          </cell>
          <cell r="AA95">
            <v>3.9999999999906777E-4</v>
          </cell>
          <cell r="AB95" t="e">
            <v>#N/A</v>
          </cell>
          <cell r="AC95" t="e">
            <v>#N/A</v>
          </cell>
          <cell r="AD95" t="str">
            <v>0182-10</v>
          </cell>
          <cell r="AE95" t="str">
            <v>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 &amp; aws s3 cp s3://rtdc.mdm.uploadarchive/RTDC4019/2016-08-11/ "%USERPROFILE%\AppData\Local\Temp\OnboardLogs"\RTDC4019\2016-08-11 --recursive &amp; "%USERPROFILE%\Documents\GitHub\mrs-test-scripts\Headless Mode &amp; Sideloading\WalkAndUnGZ.bat" "%USERPROFILE%\AppData\Local\Temp\OnboardLogs"\RTDC4019\2016-08-11</v>
          </cell>
        </row>
        <row r="96">
          <cell r="A96" t="str">
            <v>183-10</v>
          </cell>
          <cell r="B96">
            <v>4009</v>
          </cell>
          <cell r="C96" t="str">
            <v>DE.1.0.7.0</v>
          </cell>
          <cell r="D96" t="str">
            <v>204:460</v>
          </cell>
          <cell r="E96">
            <v>42592.579108796293</v>
          </cell>
          <cell r="F96">
            <v>42592.580104166664</v>
          </cell>
          <cell r="G96">
            <v>1</v>
          </cell>
          <cell r="H96" t="str">
            <v>204:232969</v>
          </cell>
          <cell r="I96">
            <v>42592.65724537037</v>
          </cell>
          <cell r="J96">
            <v>1</v>
          </cell>
          <cell r="K96" t="str">
            <v>4009/4010</v>
          </cell>
          <cell r="L96" t="str">
            <v>BRUDER</v>
          </cell>
          <cell r="M96">
            <v>7.7141203706560191E-2</v>
          </cell>
          <cell r="N96">
            <v>111.08333333744667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https://search-rtdc-monitor-bjffxe2xuh6vdkpspy63sjmuny.us-east-1.es.amazonaws.com/_plugin/kibana/#/discover/Steve-Slow-Train-Analysis-(2080s-and-2083s)?_g=(refreshInterval:(display:Off,section:0,value:0),time:(from:'2016-08-10 12:53:55-0600',mode:absolute,to:'2016-08-10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6" t="str">
            <v>N</v>
          </cell>
          <cell r="X96">
            <v>1</v>
          </cell>
          <cell r="Y96">
            <v>4.5999999999999999E-2</v>
          </cell>
          <cell r="Z96">
            <v>23.296900000000001</v>
          </cell>
          <cell r="AA96">
            <v>23.250900000000001</v>
          </cell>
          <cell r="AB96">
            <v>190834</v>
          </cell>
          <cell r="AC96" t="str">
            <v>SWITCH UNKNOWN</v>
          </cell>
          <cell r="AD96" t="str">
            <v>0183-10</v>
          </cell>
          <cell r="AE96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97">
          <cell r="A97" t="str">
            <v>184-10</v>
          </cell>
          <cell r="P97">
            <v>1</v>
          </cell>
          <cell r="R97" t="str">
            <v>OCS Power Outage between 61st and Pena</v>
          </cell>
          <cell r="S97">
            <v>0</v>
          </cell>
          <cell r="T97" t="str">
            <v>Southbound</v>
          </cell>
          <cell r="U97">
            <v>0</v>
          </cell>
          <cell r="V97" t="e">
            <v>#VALUE!</v>
          </cell>
          <cell r="W97" t="e">
            <v>#VALUE!</v>
          </cell>
          <cell r="X97">
            <v>1</v>
          </cell>
          <cell r="Y97" t="e">
            <v>#VALUE!</v>
          </cell>
          <cell r="Z97" t="e">
            <v>#VALUE!</v>
          </cell>
          <cell r="AA97" t="e">
            <v>#VALUE!</v>
          </cell>
          <cell r="AD97" t="str">
            <v>0184-10</v>
          </cell>
        </row>
        <row r="98">
          <cell r="A98" t="str">
            <v>185-10</v>
          </cell>
          <cell r="B98">
            <v>4016</v>
          </cell>
          <cell r="C98" t="str">
            <v>DE.1.0.7.0</v>
          </cell>
          <cell r="D98" t="str">
            <v>204:453</v>
          </cell>
          <cell r="E98">
            <v>42592.591770833336</v>
          </cell>
          <cell r="F98">
            <v>42592.594131944446</v>
          </cell>
          <cell r="G98">
            <v>3</v>
          </cell>
          <cell r="H98" t="str">
            <v>204:154429</v>
          </cell>
          <cell r="I98">
            <v>42592.625960648147</v>
          </cell>
          <cell r="J98">
            <v>0</v>
          </cell>
          <cell r="K98" t="str">
            <v>4015/4016</v>
          </cell>
          <cell r="L98" t="str">
            <v>HAITHCOX</v>
          </cell>
          <cell r="M98">
            <v>3.1828703700739425E-2</v>
          </cell>
          <cell r="P98">
            <v>45.833333329064772</v>
          </cell>
          <cell r="R98" t="str">
            <v>OCS Power Outage between 61st and Pena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https://search-rtdc-monitor-bjffxe2xuh6vdkpspy63sjmuny.us-east-1.es.amazonaws.com/_plugin/kibana/#/discover/Steve-Slow-Train-Analysis-(2080s-and-2083s)?_g=(refreshInterval:(display:Off,section:0,value:0),time:(from:'2016-08-10 13:12:09-0600',mode:absolute,to:'2016-08-10 16:01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98" t="str">
            <v>Y</v>
          </cell>
          <cell r="X98">
            <v>1</v>
          </cell>
          <cell r="Y98">
            <v>4.53E-2</v>
          </cell>
          <cell r="Z98">
            <v>15.4429</v>
          </cell>
          <cell r="AA98">
            <v>15.397600000000001</v>
          </cell>
          <cell r="AB98" t="e">
            <v>#N/A</v>
          </cell>
          <cell r="AC98" t="e">
            <v>#N/A</v>
          </cell>
          <cell r="AD98" t="str">
            <v>0185-10</v>
          </cell>
          <cell r="AE98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99">
          <cell r="A99" t="str">
            <v>186-10</v>
          </cell>
          <cell r="B99">
            <v>4015</v>
          </cell>
          <cell r="C99" t="str">
            <v>DE.1.0.7.0</v>
          </cell>
          <cell r="D99" t="str">
            <v>204:154165</v>
          </cell>
          <cell r="E99">
            <v>42592.628761574073</v>
          </cell>
          <cell r="F99">
            <v>42592.629560185182</v>
          </cell>
          <cell r="G99">
            <v>1</v>
          </cell>
          <cell r="H99" t="str">
            <v>204:145</v>
          </cell>
          <cell r="I99">
            <v>42592.65965277778</v>
          </cell>
          <cell r="J99">
            <v>0</v>
          </cell>
          <cell r="K99" t="str">
            <v>4015/4016</v>
          </cell>
          <cell r="L99" t="str">
            <v>HAITHCOX</v>
          </cell>
          <cell r="M99">
            <v>3.0092592598521151E-2</v>
          </cell>
          <cell r="P99">
            <v>43.333333341870457</v>
          </cell>
          <cell r="R99" t="str">
            <v>OCS Power Outage between 61st and Pena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https://search-rtdc-monitor-bjffxe2xuh6vdkpspy63sjmuny.us-east-1.es.amazonaws.com/_plugin/kibana/#/discover/Steve-Slow-Train-Analysis-(2080s-and-2083s)?_g=(refreshInterval:(display:Off,section:0,value:0),time:(from:'2016-08-10 14:05:25-0600',mode:absolute,to:'2016-08-10 16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99" t="str">
            <v>Y</v>
          </cell>
          <cell r="X99">
            <v>1</v>
          </cell>
          <cell r="Y99">
            <v>15.416499999999999</v>
          </cell>
          <cell r="Z99">
            <v>1.4500000000000001E-2</v>
          </cell>
          <cell r="AA99">
            <v>15.401999999999999</v>
          </cell>
          <cell r="AB99" t="e">
            <v>#N/A</v>
          </cell>
          <cell r="AC99" t="e">
            <v>#N/A</v>
          </cell>
          <cell r="AD99" t="str">
            <v>0186-10</v>
          </cell>
          <cell r="AE99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00">
          <cell r="A100" t="str">
            <v>187-10</v>
          </cell>
          <cell r="B100">
            <v>4029</v>
          </cell>
          <cell r="C100" t="str">
            <v>DE.1.0.7.0</v>
          </cell>
          <cell r="D100" t="str">
            <v>204:488</v>
          </cell>
          <cell r="E100">
            <v>42592.599629629629</v>
          </cell>
          <cell r="F100">
            <v>42592.600590277776</v>
          </cell>
          <cell r="G100">
            <v>1</v>
          </cell>
          <cell r="H100" t="str">
            <v>204:19130</v>
          </cell>
          <cell r="I100">
            <v>42592.618043981478</v>
          </cell>
          <cell r="J100">
            <v>0</v>
          </cell>
          <cell r="K100" t="str">
            <v>4029/4030</v>
          </cell>
          <cell r="L100" t="str">
            <v>SWANSON</v>
          </cell>
          <cell r="M100">
            <v>1.7453703701903578E-2</v>
          </cell>
          <cell r="P100">
            <v>25.133333330741152</v>
          </cell>
          <cell r="R100" t="str">
            <v>OCS Power Outage between 61st and Pena</v>
          </cell>
          <cell r="S100">
            <v>0</v>
          </cell>
          <cell r="T100" t="str">
            <v>NorthBound</v>
          </cell>
          <cell r="U100">
            <v>0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https://search-rtdc-monitor-bjffxe2xuh6vdkpspy63sjmuny.us-east-1.es.amazonaws.com/_plugin/kibana/#/discover/Steve-Slow-Train-Analysis-(2080s-and-2083s)?_g=(refreshInterval:(display:Off,section:0,value:0),time:(from:'2016-08-10 13:23:28-0600',mode:absolute,to:'2016-08-10 15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0" t="str">
            <v>Y</v>
          </cell>
          <cell r="X100">
            <v>1</v>
          </cell>
          <cell r="Y100">
            <v>4.8800000000000003E-2</v>
          </cell>
          <cell r="Z100">
            <v>1.913</v>
          </cell>
          <cell r="AA100">
            <v>1.8642000000000001</v>
          </cell>
          <cell r="AB100" t="e">
            <v>#N/A</v>
          </cell>
          <cell r="AC100" t="e">
            <v>#N/A</v>
          </cell>
          <cell r="AD100" t="str">
            <v>0187-10</v>
          </cell>
          <cell r="AE100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01">
          <cell r="A101" t="str">
            <v>188-10</v>
          </cell>
          <cell r="P101">
            <v>1</v>
          </cell>
          <cell r="R101" t="str">
            <v>OCS Power Outage between 61st and Pena</v>
          </cell>
          <cell r="S101">
            <v>0</v>
          </cell>
          <cell r="T101" t="str">
            <v>Southbound</v>
          </cell>
          <cell r="U101">
            <v>0</v>
          </cell>
          <cell r="V101" t="e">
            <v>#VALUE!</v>
          </cell>
          <cell r="W101" t="e">
            <v>#VALUE!</v>
          </cell>
          <cell r="X101">
            <v>1</v>
          </cell>
          <cell r="Y101" t="e">
            <v>#VALUE!</v>
          </cell>
          <cell r="Z101" t="e">
            <v>#VALUE!</v>
          </cell>
          <cell r="AA101" t="e">
            <v>#VALUE!</v>
          </cell>
          <cell r="AD101" t="str">
            <v>0188-10</v>
          </cell>
        </row>
        <row r="102">
          <cell r="A102" t="str">
            <v>189-10</v>
          </cell>
          <cell r="B102">
            <v>4018</v>
          </cell>
          <cell r="C102" t="str">
            <v>DE.1.0.7.0</v>
          </cell>
          <cell r="D102" t="str">
            <v>204:457</v>
          </cell>
          <cell r="E102">
            <v>42592.610185185185</v>
          </cell>
          <cell r="F102">
            <v>42592.611585648148</v>
          </cell>
          <cell r="G102">
            <v>2</v>
          </cell>
          <cell r="H102" t="str">
            <v>204:457</v>
          </cell>
          <cell r="I102">
            <v>42592.621689814812</v>
          </cell>
          <cell r="J102">
            <v>0</v>
          </cell>
          <cell r="K102" t="str">
            <v>4017/4018</v>
          </cell>
          <cell r="L102" t="str">
            <v>BARTLETT</v>
          </cell>
          <cell r="M102">
            <v>1.0104166663950309E-2</v>
          </cell>
          <cell r="P102">
            <v>14.549999996088445</v>
          </cell>
          <cell r="R102" t="str">
            <v>OCS Power Outage between 61st and Pena</v>
          </cell>
          <cell r="S102">
            <v>0</v>
          </cell>
          <cell r="T102" t="str">
            <v>NorthBound</v>
          </cell>
          <cell r="U102">
            <v>0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https://search-rtdc-monitor-bjffxe2xuh6vdkpspy63sjmuny.us-east-1.es.amazonaws.com/_plugin/kibana/#/discover/Steve-Slow-Train-Analysis-(2080s-and-2083s)?_g=(refreshInterval:(display:Off,section:0,value:0),time:(from:'2016-08-10 13:38:40-0600',mode:absolute,to:'2016-08-10 15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02" t="str">
            <v>Y</v>
          </cell>
          <cell r="X102">
            <v>1</v>
          </cell>
          <cell r="Y102">
            <v>4.5699999999999998E-2</v>
          </cell>
          <cell r="Z102">
            <v>4.5699999999999998E-2</v>
          </cell>
          <cell r="AA102">
            <v>0</v>
          </cell>
          <cell r="AB102" t="e">
            <v>#N/A</v>
          </cell>
          <cell r="AC102" t="e">
            <v>#N/A</v>
          </cell>
          <cell r="AD102" t="str">
            <v>0189-10</v>
          </cell>
          <cell r="AE102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03">
          <cell r="A103" t="str">
            <v>190-10</v>
          </cell>
          <cell r="P103">
            <v>1</v>
          </cell>
          <cell r="R103" t="str">
            <v>OCS Power Outage between 61st and Pena</v>
          </cell>
          <cell r="S103">
            <v>0</v>
          </cell>
          <cell r="T103" t="str">
            <v>Southbound</v>
          </cell>
          <cell r="U103">
            <v>0</v>
          </cell>
          <cell r="V103" t="e">
            <v>#VALUE!</v>
          </cell>
          <cell r="W103" t="e">
            <v>#VALUE!</v>
          </cell>
          <cell r="X103">
            <v>1</v>
          </cell>
          <cell r="Y103" t="e">
            <v>#VALUE!</v>
          </cell>
          <cell r="Z103" t="e">
            <v>#VALUE!</v>
          </cell>
          <cell r="AA103" t="e">
            <v>#VALUE!</v>
          </cell>
          <cell r="AD103" t="str">
            <v>0190-10</v>
          </cell>
        </row>
        <row r="104">
          <cell r="A104" t="str">
            <v>191-10</v>
          </cell>
          <cell r="P104">
            <v>1</v>
          </cell>
          <cell r="R104" t="str">
            <v>OCS Power Outage between 61st and Pena</v>
          </cell>
          <cell r="S104">
            <v>0</v>
          </cell>
          <cell r="T104" t="str">
            <v>NorthBound</v>
          </cell>
          <cell r="U104">
            <v>0</v>
          </cell>
          <cell r="V104" t="e">
            <v>#VALUE!</v>
          </cell>
          <cell r="W104" t="e">
            <v>#VALUE!</v>
          </cell>
          <cell r="X104">
            <v>1</v>
          </cell>
          <cell r="Y104" t="e">
            <v>#VALUE!</v>
          </cell>
          <cell r="Z104" t="e">
            <v>#VALUE!</v>
          </cell>
          <cell r="AA104" t="e">
            <v>#VALUE!</v>
          </cell>
          <cell r="AD104" t="str">
            <v>0191-10</v>
          </cell>
        </row>
        <row r="105">
          <cell r="A105" t="str">
            <v>192-10</v>
          </cell>
          <cell r="P105">
            <v>1</v>
          </cell>
          <cell r="R105" t="str">
            <v>OCS Power Outage between 61st and Pena</v>
          </cell>
          <cell r="S105">
            <v>0</v>
          </cell>
          <cell r="T105" t="str">
            <v>Southbound</v>
          </cell>
          <cell r="U105">
            <v>0</v>
          </cell>
          <cell r="V105" t="e">
            <v>#VALUE!</v>
          </cell>
          <cell r="W105" t="e">
            <v>#VALUE!</v>
          </cell>
          <cell r="X105">
            <v>1</v>
          </cell>
          <cell r="Y105" t="e">
            <v>#VALUE!</v>
          </cell>
          <cell r="Z105" t="e">
            <v>#VALUE!</v>
          </cell>
          <cell r="AA105" t="e">
            <v>#VALUE!</v>
          </cell>
          <cell r="AD105" t="str">
            <v>0192-10</v>
          </cell>
        </row>
        <row r="106">
          <cell r="A106" t="str">
            <v>193-10</v>
          </cell>
          <cell r="B106">
            <v>4029</v>
          </cell>
          <cell r="C106" t="str">
            <v>DE.1.0.7.0</v>
          </cell>
          <cell r="D106" t="str">
            <v>204:788</v>
          </cell>
          <cell r="E106">
            <v>42592.631261574075</v>
          </cell>
          <cell r="F106">
            <v>42592.632557870369</v>
          </cell>
          <cell r="G106">
            <v>1</v>
          </cell>
          <cell r="H106" t="str">
            <v>204:154506</v>
          </cell>
          <cell r="I106">
            <v>42592.655173611114</v>
          </cell>
          <cell r="J106">
            <v>0</v>
          </cell>
          <cell r="K106" t="str">
            <v>4029/4030</v>
          </cell>
          <cell r="L106" t="str">
            <v>BARTLETT</v>
          </cell>
          <cell r="M106">
            <v>2.2615740745095536E-2</v>
          </cell>
          <cell r="P106">
            <v>1</v>
          </cell>
          <cell r="R106" t="str">
            <v>OCS Power Outage between 61st and Pena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https://search-rtdc-monitor-bjffxe2xuh6vdkpspy63sjmuny.us-east-1.es.amazonaws.com/_plugin/kibana/#/discover/Steve-Slow-Train-Analysis-(2080s-and-2083s)?_g=(refreshInterval:(display:Off,section:0,value:0),time:(from:'2016-08-10 14:09:01-0600',mode:absolute,to:'2016-08-10 16:43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06" t="str">
            <v>Y</v>
          </cell>
          <cell r="X106">
            <v>1</v>
          </cell>
          <cell r="Y106">
            <v>7.8799999999999995E-2</v>
          </cell>
          <cell r="Z106">
            <v>15.4506</v>
          </cell>
          <cell r="AA106">
            <v>15.3718</v>
          </cell>
          <cell r="AB106" t="e">
            <v>#N/A</v>
          </cell>
          <cell r="AC106" t="e">
            <v>#N/A</v>
          </cell>
          <cell r="AD106" t="str">
            <v>0193-10</v>
          </cell>
          <cell r="AE106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07">
          <cell r="A107" t="str">
            <v>194-10</v>
          </cell>
          <cell r="B107">
            <v>4017</v>
          </cell>
          <cell r="C107" t="str">
            <v>DE.1.0.7.0</v>
          </cell>
          <cell r="D107" t="str">
            <v>204:153960</v>
          </cell>
          <cell r="E107">
            <v>42592.659039351849</v>
          </cell>
          <cell r="F107">
            <v>42592.660254629627</v>
          </cell>
          <cell r="G107">
            <v>1</v>
          </cell>
          <cell r="H107" t="str">
            <v>204:150702</v>
          </cell>
          <cell r="I107">
            <v>42592.662372685183</v>
          </cell>
          <cell r="J107">
            <v>0</v>
          </cell>
          <cell r="K107" t="str">
            <v>4017/4018</v>
          </cell>
          <cell r="L107" t="str">
            <v>BARTLETT</v>
          </cell>
          <cell r="M107">
            <v>2.118055555911269E-3</v>
          </cell>
          <cell r="P107">
            <v>1</v>
          </cell>
          <cell r="R107" t="str">
            <v>OCS Power Outage between 61st and Pena</v>
          </cell>
          <cell r="S107">
            <v>0</v>
          </cell>
          <cell r="T107" t="str">
            <v>Southbound</v>
          </cell>
          <cell r="U107">
            <v>0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https://search-rtdc-monitor-bjffxe2xuh6vdkpspy63sjmuny.us-east-1.es.amazonaws.com/_plugin/kibana/#/discover/Steve-Slow-Train-Analysis-(2080s-and-2083s)?_g=(refreshInterval:(display:Off,section:0,value:0),time:(from:'2016-08-10 14:49:01-0600',mode:absolute,to:'2016-08-10 16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07" t="str">
            <v>Y</v>
          </cell>
          <cell r="X107">
            <v>1</v>
          </cell>
          <cell r="Y107">
            <v>15.396000000000001</v>
          </cell>
          <cell r="Z107">
            <v>15.0702</v>
          </cell>
          <cell r="AA107">
            <v>0.32580000000000098</v>
          </cell>
          <cell r="AB107" t="e">
            <v>#N/A</v>
          </cell>
          <cell r="AC107" t="e">
            <v>#N/A</v>
          </cell>
          <cell r="AD107" t="str">
            <v>0194-10</v>
          </cell>
          <cell r="AE10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08">
          <cell r="A108" t="str">
            <v>195-10</v>
          </cell>
          <cell r="B108">
            <v>4007</v>
          </cell>
          <cell r="C108" t="str">
            <v>DE.1.0.7.0</v>
          </cell>
          <cell r="D108" t="str">
            <v>204:497</v>
          </cell>
          <cell r="E108">
            <v>42592.653136574074</v>
          </cell>
          <cell r="F108">
            <v>42592.654351851852</v>
          </cell>
          <cell r="G108">
            <v>1</v>
          </cell>
          <cell r="H108" t="str">
            <v>204:155011</v>
          </cell>
          <cell r="I108">
            <v>42592.682453703703</v>
          </cell>
          <cell r="J108">
            <v>0</v>
          </cell>
          <cell r="K108" t="str">
            <v>4007/4008</v>
          </cell>
          <cell r="L108" t="str">
            <v>YOUNG</v>
          </cell>
          <cell r="M108">
            <v>2.810185185080627E-2</v>
          </cell>
          <cell r="P108">
            <v>1</v>
          </cell>
          <cell r="R108" t="str">
            <v>OCS Power Outage between 61st and Pena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https://search-rtdc-monitor-bjffxe2xuh6vdkpspy63sjmuny.us-east-1.es.amazonaws.com/_plugin/kibana/#/discover/Steve-Slow-Train-Analysis-(2080s-and-2083s)?_g=(refreshInterval:(display:Off,section:0,value:0),time:(from:'2016-08-10 14:40:31-0600',mode:absolute,to:'2016-08-10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08" t="str">
            <v>Y</v>
          </cell>
          <cell r="X108">
            <v>1</v>
          </cell>
          <cell r="Y108">
            <v>4.9700000000000001E-2</v>
          </cell>
          <cell r="Z108">
            <v>15.501099999999999</v>
          </cell>
          <cell r="AA108">
            <v>15.4514</v>
          </cell>
          <cell r="AB108" t="e">
            <v>#N/A</v>
          </cell>
          <cell r="AC108" t="e">
            <v>#N/A</v>
          </cell>
          <cell r="AD108" t="str">
            <v>0195-10</v>
          </cell>
          <cell r="AE108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09">
          <cell r="A109" t="str">
            <v>196-10</v>
          </cell>
          <cell r="B109">
            <v>4008</v>
          </cell>
          <cell r="C109" t="str">
            <v>DE.1.0.7.0</v>
          </cell>
          <cell r="D109" t="str">
            <v>204:154021</v>
          </cell>
          <cell r="E109">
            <v>42592.685925925929</v>
          </cell>
          <cell r="F109">
            <v>42592.686921296299</v>
          </cell>
          <cell r="G109">
            <v>1</v>
          </cell>
          <cell r="H109" t="str">
            <v>204:147</v>
          </cell>
          <cell r="I109">
            <v>42592.709560185183</v>
          </cell>
          <cell r="J109">
            <v>0</v>
          </cell>
          <cell r="K109" t="str">
            <v>4007/4008</v>
          </cell>
          <cell r="L109" t="str">
            <v>HELVIE</v>
          </cell>
          <cell r="M109">
            <v>2.2638888884102926E-2</v>
          </cell>
          <cell r="P109">
            <v>1</v>
          </cell>
          <cell r="R109" t="str">
            <v>OCS Power Outage between 61st and Pena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https://search-rtdc-monitor-bjffxe2xuh6vdkpspy63sjmuny.us-east-1.es.amazonaws.com/_plugin/kibana/#/discover/Steve-Slow-Train-Analysis-(2080s-and-2083s)?_g=(refreshInterval:(display:Off,section:0,value:0),time:(from:'2016-08-10 15:27:44-0600',mode:absolute,to:'2016-08-10 18:01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09" t="str">
            <v>Y</v>
          </cell>
          <cell r="X109">
            <v>1</v>
          </cell>
          <cell r="Y109">
            <v>15.402100000000001</v>
          </cell>
          <cell r="Z109">
            <v>1.47E-2</v>
          </cell>
          <cell r="AA109">
            <v>15.387400000000001</v>
          </cell>
          <cell r="AB109" t="e">
            <v>#N/A</v>
          </cell>
          <cell r="AC109" t="e">
            <v>#N/A</v>
          </cell>
          <cell r="AD109" t="str">
            <v>0196-10</v>
          </cell>
          <cell r="AE10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10">
          <cell r="A110" t="str">
            <v>197-10</v>
          </cell>
          <cell r="B110">
            <v>4016</v>
          </cell>
          <cell r="C110" t="str">
            <v>DE.1.0.7.0</v>
          </cell>
          <cell r="D110" t="str">
            <v>204:438</v>
          </cell>
          <cell r="E110">
            <v>42592.66097222222</v>
          </cell>
          <cell r="F110">
            <v>42592.66201388889</v>
          </cell>
          <cell r="G110">
            <v>1</v>
          </cell>
          <cell r="H110" t="str">
            <v>204:154509</v>
          </cell>
          <cell r="I110">
            <v>42592.689513888887</v>
          </cell>
          <cell r="J110">
            <v>0</v>
          </cell>
          <cell r="K110" t="str">
            <v>4015/4016</v>
          </cell>
          <cell r="L110" t="str">
            <v>HAITHCOX</v>
          </cell>
          <cell r="M110">
            <v>2.749999999650754E-2</v>
          </cell>
          <cell r="P110">
            <v>1</v>
          </cell>
          <cell r="R110" t="str">
            <v>OCS Power Outage between 61st and Pena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https://search-rtdc-monitor-bjffxe2xuh6vdkpspy63sjmuny.us-east-1.es.amazonaws.com/_plugin/kibana/#/discover/Steve-Slow-Train-Analysis-(2080s-and-2083s)?_g=(refreshInterval:(display:Off,section:0,value:0),time:(from:'2016-08-10 14:51:48-0600',mode:absolute,to:'2016-08-10 17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0" t="str">
            <v>Y</v>
          </cell>
          <cell r="X110">
            <v>1</v>
          </cell>
          <cell r="Y110">
            <v>4.3799999999999999E-2</v>
          </cell>
          <cell r="Z110">
            <v>15.450900000000001</v>
          </cell>
          <cell r="AA110">
            <v>15.407100000000002</v>
          </cell>
          <cell r="AB110" t="e">
            <v>#N/A</v>
          </cell>
          <cell r="AC110" t="e">
            <v>#N/A</v>
          </cell>
          <cell r="AD110" t="str">
            <v>0197-10</v>
          </cell>
          <cell r="AE110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11">
          <cell r="A111" t="str">
            <v>198-10</v>
          </cell>
          <cell r="B111">
            <v>4015</v>
          </cell>
          <cell r="C111" t="str">
            <v>DE.1.0.7.0</v>
          </cell>
          <cell r="D111" t="str">
            <v>204:157434</v>
          </cell>
          <cell r="E111">
            <v>42592.692685185182</v>
          </cell>
          <cell r="F111">
            <v>42592.69363425926</v>
          </cell>
          <cell r="G111">
            <v>1</v>
          </cell>
          <cell r="H111" t="str">
            <v>204:149</v>
          </cell>
          <cell r="I111">
            <v>42592.722453703704</v>
          </cell>
          <cell r="J111">
            <v>0</v>
          </cell>
          <cell r="K111" t="str">
            <v>4015/4016</v>
          </cell>
          <cell r="L111" t="str">
            <v>HAITHCOX</v>
          </cell>
          <cell r="M111">
            <v>2.8819444443797693E-2</v>
          </cell>
          <cell r="P111">
            <v>1</v>
          </cell>
          <cell r="R111" t="str">
            <v>OCS Power Outage between 61st and Pena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https://search-rtdc-monitor-bjffxe2xuh6vdkpspy63sjmuny.us-east-1.es.amazonaws.com/_plugin/kibana/#/discover/Steve-Slow-Train-Analysis-(2080s-and-2083s)?_g=(refreshInterval:(display:Off,section:0,value:0),time:(from:'2016-08-10 15:37:28-0600',mode:absolute,to:'2016-08-10 18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1" t="str">
            <v>Y</v>
          </cell>
          <cell r="X111">
            <v>1</v>
          </cell>
          <cell r="Y111">
            <v>15.743399999999999</v>
          </cell>
          <cell r="Z111">
            <v>1.49E-2</v>
          </cell>
          <cell r="AA111">
            <v>15.728499999999999</v>
          </cell>
          <cell r="AB111" t="e">
            <v>#N/A</v>
          </cell>
          <cell r="AC111" t="e">
            <v>#N/A</v>
          </cell>
          <cell r="AD111" t="str">
            <v>0198-10</v>
          </cell>
          <cell r="AE11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12">
          <cell r="A112" t="str">
            <v>199-10</v>
          </cell>
          <cell r="P112">
            <v>1</v>
          </cell>
          <cell r="R112" t="str">
            <v>OCS Power Outage between 61st and Pena</v>
          </cell>
          <cell r="S112">
            <v>0</v>
          </cell>
          <cell r="T112" t="str">
            <v>NorthBound</v>
          </cell>
          <cell r="U112">
            <v>0</v>
          </cell>
          <cell r="V112" t="e">
            <v>#VALUE!</v>
          </cell>
          <cell r="W112" t="e">
            <v>#VALUE!</v>
          </cell>
          <cell r="X112">
            <v>1</v>
          </cell>
          <cell r="Y112" t="e">
            <v>#VALUE!</v>
          </cell>
          <cell r="Z112" t="e">
            <v>#VALUE!</v>
          </cell>
          <cell r="AA112" t="e">
            <v>#VALUE!</v>
          </cell>
          <cell r="AD112" t="str">
            <v>0199-10</v>
          </cell>
        </row>
        <row r="113">
          <cell r="A113" t="str">
            <v>200-10</v>
          </cell>
          <cell r="B113">
            <v>4010</v>
          </cell>
          <cell r="C113" t="str">
            <v>DE.1.0.7.0</v>
          </cell>
          <cell r="D113" t="str">
            <v>204:154004</v>
          </cell>
          <cell r="E113">
            <v>42592.710706018515</v>
          </cell>
          <cell r="F113">
            <v>42592.711608796293</v>
          </cell>
          <cell r="G113">
            <v>1</v>
          </cell>
          <cell r="H113" t="str">
            <v>204:147</v>
          </cell>
          <cell r="I113">
            <v>42592.733969907407</v>
          </cell>
          <cell r="J113">
            <v>0</v>
          </cell>
          <cell r="K113" t="str">
            <v>4009/4010</v>
          </cell>
          <cell r="L113" t="str">
            <v>BRUDER</v>
          </cell>
          <cell r="M113">
            <v>2.2361111114150845E-2</v>
          </cell>
          <cell r="P113">
            <v>1</v>
          </cell>
          <cell r="R113" t="str">
            <v>OCS Power Outage between 61st and Pena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https://search-rtdc-monitor-bjffxe2xuh6vdkpspy63sjmuny.us-east-1.es.amazonaws.com/_plugin/kibana/#/discover/Steve-Slow-Train-Analysis-(2080s-and-2083s)?_g=(refreshInterval:(display:Off,section:0,value:0),time:(from:'2016-08-10 16:03:25-0600',mode:absolute,to:'2016-08-10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3" t="str">
            <v>Y</v>
          </cell>
          <cell r="X113">
            <v>1</v>
          </cell>
          <cell r="Y113">
            <v>15.400399999999999</v>
          </cell>
          <cell r="Z113">
            <v>1.47E-2</v>
          </cell>
          <cell r="AA113">
            <v>15.3857</v>
          </cell>
          <cell r="AB113" t="e">
            <v>#N/A</v>
          </cell>
          <cell r="AC113" t="e">
            <v>#N/A</v>
          </cell>
          <cell r="AD113" t="str">
            <v>0200-10</v>
          </cell>
          <cell r="AE113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14">
          <cell r="A114" t="str">
            <v>201-10</v>
          </cell>
          <cell r="P114">
            <v>1</v>
          </cell>
          <cell r="R114" t="str">
            <v>OCS Power Outage between 61st and Pena</v>
          </cell>
          <cell r="S114">
            <v>0</v>
          </cell>
          <cell r="T114" t="str">
            <v>NorthBound</v>
          </cell>
          <cell r="U114">
            <v>0</v>
          </cell>
          <cell r="V114" t="e">
            <v>#VALUE!</v>
          </cell>
          <cell r="W114" t="e">
            <v>#VALUE!</v>
          </cell>
          <cell r="X114">
            <v>1</v>
          </cell>
          <cell r="Y114" t="e">
            <v>#VALUE!</v>
          </cell>
          <cell r="Z114" t="e">
            <v>#VALUE!</v>
          </cell>
          <cell r="AA114" t="e">
            <v>#VALUE!</v>
          </cell>
          <cell r="AD114" t="str">
            <v>0201-10</v>
          </cell>
        </row>
        <row r="115">
          <cell r="A115" t="str">
            <v>202-10</v>
          </cell>
          <cell r="B115">
            <v>4030</v>
          </cell>
          <cell r="C115" t="str">
            <v>DE.1.0.7.0</v>
          </cell>
          <cell r="D115" t="str">
            <v>204:154012</v>
          </cell>
          <cell r="E115">
            <v>42592.723587962966</v>
          </cell>
          <cell r="F115">
            <v>42592.724652777775</v>
          </cell>
          <cell r="G115">
            <v>1</v>
          </cell>
          <cell r="H115" t="str">
            <v>204:130</v>
          </cell>
          <cell r="I115">
            <v>42592.746157407404</v>
          </cell>
          <cell r="J115">
            <v>1</v>
          </cell>
          <cell r="K115" t="str">
            <v>4029/4030</v>
          </cell>
          <cell r="L115" t="str">
            <v>STORY</v>
          </cell>
          <cell r="M115">
            <v>2.1504629628907423E-2</v>
          </cell>
          <cell r="P115">
            <v>1</v>
          </cell>
          <cell r="R115" t="str">
            <v>OCS Power Outage between 61st and Pena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https://search-rtdc-monitor-bjffxe2xuh6vdkpspy63sjmuny.us-east-1.es.amazonaws.com/_plugin/kibana/#/discover/Steve-Slow-Train-Analysis-(2080s-and-2083s)?_g=(refreshInterval:(display:Off,section:0,value:0),time:(from:'2016-08-10 16:21:58-0600',mode:absolute,to:'2016-08-10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5" t="str">
            <v>Y</v>
          </cell>
          <cell r="X115">
            <v>1</v>
          </cell>
          <cell r="Y115">
            <v>15.401199999999999</v>
          </cell>
          <cell r="Z115">
            <v>1.2999999999999999E-2</v>
          </cell>
          <cell r="AA115">
            <v>15.388199999999999</v>
          </cell>
          <cell r="AB115">
            <v>157300</v>
          </cell>
          <cell r="AC115" t="str">
            <v>SIGNAL</v>
          </cell>
          <cell r="AD115" t="str">
            <v>0202-10</v>
          </cell>
          <cell r="AE115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16">
          <cell r="A116" t="str">
            <v>203-10</v>
          </cell>
          <cell r="P116">
            <v>1</v>
          </cell>
          <cell r="R116" t="str">
            <v>OCS Power Outage between 61st and Pena</v>
          </cell>
          <cell r="S116">
            <v>0</v>
          </cell>
          <cell r="T116" t="str">
            <v>NorthBound</v>
          </cell>
          <cell r="U116">
            <v>0</v>
          </cell>
          <cell r="V116" t="e">
            <v>#VALUE!</v>
          </cell>
          <cell r="W116" t="e">
            <v>#VALUE!</v>
          </cell>
          <cell r="X116">
            <v>1</v>
          </cell>
          <cell r="Y116" t="e">
            <v>#VALUE!</v>
          </cell>
          <cell r="Z116" t="e">
            <v>#VALUE!</v>
          </cell>
          <cell r="AA116" t="e">
            <v>#VALUE!</v>
          </cell>
          <cell r="AD116" t="str">
            <v>0203-10</v>
          </cell>
        </row>
        <row r="117">
          <cell r="A117" t="str">
            <v>204-10</v>
          </cell>
          <cell r="B117">
            <v>4017</v>
          </cell>
          <cell r="C117" t="str">
            <v>DE.1.0.7.0</v>
          </cell>
          <cell r="D117" t="str">
            <v>204:154013</v>
          </cell>
          <cell r="E117">
            <v>42592.732662037037</v>
          </cell>
          <cell r="F117">
            <v>42592.73364583333</v>
          </cell>
          <cell r="G117">
            <v>1</v>
          </cell>
          <cell r="H117" t="str">
            <v>204:3383</v>
          </cell>
          <cell r="I117">
            <v>42592.753287037034</v>
          </cell>
          <cell r="J117">
            <v>0</v>
          </cell>
          <cell r="K117" t="str">
            <v>4017/4018</v>
          </cell>
          <cell r="L117" t="str">
            <v>BARTLETT</v>
          </cell>
          <cell r="M117">
            <v>1.9641203703940846E-2</v>
          </cell>
          <cell r="P117">
            <v>1</v>
          </cell>
          <cell r="R117" t="str">
            <v>OCS Power Outage between 61st and Pena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https://search-rtdc-monitor-bjffxe2xuh6vdkpspy63sjmuny.us-east-1.es.amazonaws.com/_plugin/kibana/#/discover/Steve-Slow-Train-Analysis-(2080s-and-2083s)?_g=(refreshInterval:(display:Off,section:0,value:0),time:(from:'2016-08-10 16:35:02-0600',mode:absolute,to:'2016-08-10 19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17" t="str">
            <v>Y</v>
          </cell>
          <cell r="X117">
            <v>1</v>
          </cell>
          <cell r="Y117">
            <v>15.401300000000001</v>
          </cell>
          <cell r="Z117">
            <v>0.33829999999999999</v>
          </cell>
          <cell r="AA117">
            <v>15.063000000000001</v>
          </cell>
          <cell r="AB117" t="e">
            <v>#N/A</v>
          </cell>
          <cell r="AC117" t="e">
            <v>#N/A</v>
          </cell>
          <cell r="AD117" t="str">
            <v>0204-10</v>
          </cell>
          <cell r="AE11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18">
          <cell r="A118" t="str">
            <v>205-10</v>
          </cell>
          <cell r="B118">
            <v>4018</v>
          </cell>
          <cell r="C118" t="str">
            <v>DE.1.0.7.0</v>
          </cell>
          <cell r="D118" t="str">
            <v>204:340</v>
          </cell>
          <cell r="E118">
            <v>42592.698831018519</v>
          </cell>
          <cell r="F118">
            <v>42592.69971064815</v>
          </cell>
          <cell r="G118">
            <v>1</v>
          </cell>
          <cell r="H118" t="str">
            <v>204:154430</v>
          </cell>
          <cell r="I118">
            <v>42592.727199074077</v>
          </cell>
          <cell r="J118">
            <v>0</v>
          </cell>
          <cell r="K118" t="str">
            <v>4017/4018</v>
          </cell>
          <cell r="L118" t="str">
            <v>BARTLETT</v>
          </cell>
          <cell r="M118">
            <v>2.7488425927003846E-2</v>
          </cell>
          <cell r="P118">
            <v>1</v>
          </cell>
          <cell r="R118" t="str">
            <v>OCS Power Outage between 61st and Pena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https://search-rtdc-monitor-bjffxe2xuh6vdkpspy63sjmuny.us-east-1.es.amazonaws.com/_plugin/kibana/#/discover/Steve-Slow-Train-Analysis-(2080s-and-2083s)?_g=(refreshInterval:(display:Off,section:0,value:0),time:(from:'2016-08-10 15:46:19-0600',mode:absolute,to:'2016-08-10 18:27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18" t="str">
            <v>Y</v>
          </cell>
          <cell r="X118">
            <v>1</v>
          </cell>
          <cell r="Y118">
            <v>3.4000000000000002E-2</v>
          </cell>
          <cell r="Z118">
            <v>15.443</v>
          </cell>
          <cell r="AA118">
            <v>15.408999999999999</v>
          </cell>
          <cell r="AB118" t="e">
            <v>#N/A</v>
          </cell>
          <cell r="AC118" t="e">
            <v>#N/A</v>
          </cell>
          <cell r="AD118" t="str">
            <v>0205-10</v>
          </cell>
          <cell r="AE11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19">
          <cell r="A119" t="str">
            <v>206-10</v>
          </cell>
          <cell r="B119">
            <v>4008</v>
          </cell>
          <cell r="C119" t="str">
            <v>DE.1.0.7.0</v>
          </cell>
          <cell r="D119" t="str">
            <v>204:154026</v>
          </cell>
          <cell r="E119">
            <v>42592.743692129632</v>
          </cell>
          <cell r="F119">
            <v>42592.744560185187</v>
          </cell>
          <cell r="G119">
            <v>1</v>
          </cell>
          <cell r="H119" t="str">
            <v>204:169</v>
          </cell>
          <cell r="I119">
            <v>42592.768773148149</v>
          </cell>
          <cell r="J119">
            <v>1</v>
          </cell>
          <cell r="K119" t="str">
            <v>4007/4008</v>
          </cell>
          <cell r="L119" t="str">
            <v>HELVIE</v>
          </cell>
          <cell r="M119">
            <v>2.421296296233777E-2</v>
          </cell>
          <cell r="P119">
            <v>1</v>
          </cell>
          <cell r="R119" t="str">
            <v>OCS Power Outage between 61st and Pena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https://search-rtdc-monitor-bjffxe2xuh6vdkpspy63sjmuny.us-east-1.es.amazonaws.com/_plugin/kibana/#/discover/Steve-Slow-Train-Analysis-(2080s-and-2083s)?_g=(refreshInterval:(display:Off,section:0,value:0),time:(from:'2016-08-10 16:50:55-0600',mode:absolute,to:'2016-08-10 19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19" t="str">
            <v>Y</v>
          </cell>
          <cell r="X119">
            <v>1</v>
          </cell>
          <cell r="Y119">
            <v>15.4026</v>
          </cell>
          <cell r="Z119">
            <v>1.6899999999999998E-2</v>
          </cell>
          <cell r="AA119">
            <v>15.3857</v>
          </cell>
          <cell r="AB119">
            <v>103800</v>
          </cell>
          <cell r="AC119" t="str">
            <v>GRADE CROSSING</v>
          </cell>
          <cell r="AD119" t="str">
            <v>0206-10</v>
          </cell>
          <cell r="AE11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20">
          <cell r="A120" t="str">
            <v>207-10</v>
          </cell>
          <cell r="B120">
            <v>4007</v>
          </cell>
          <cell r="C120" t="str">
            <v>DE.1.0.7.0</v>
          </cell>
          <cell r="D120" t="str">
            <v>204:458</v>
          </cell>
          <cell r="E120">
            <v>42592.712094907409</v>
          </cell>
          <cell r="F120">
            <v>42592.713252314818</v>
          </cell>
          <cell r="G120">
            <v>1</v>
          </cell>
          <cell r="H120" t="str">
            <v>204:154411</v>
          </cell>
          <cell r="I120">
            <v>42592.739421296297</v>
          </cell>
          <cell r="J120">
            <v>0</v>
          </cell>
          <cell r="K120" t="str">
            <v>4007/4008</v>
          </cell>
          <cell r="L120" t="str">
            <v>HELVIE</v>
          </cell>
          <cell r="M120">
            <v>2.6168981479713693E-2</v>
          </cell>
          <cell r="P120">
            <v>37.683333330787718</v>
          </cell>
          <cell r="R120" t="str">
            <v>OCS Power Outage between 61st and Pena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https://search-rtdc-monitor-bjffxe2xuh6vdkpspy63sjmuny.us-east-1.es.amazonaws.com/_plugin/kibana/#/discover/Steve-Slow-Train-Analysis-(2080s-and-2083s)?_g=(refreshInterval:(display:Off,section:0,value:0),time:(from:'2016-08-10 16:05:25-0600',mode:absolute,to:'2016-08-10 18:44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20" t="str">
            <v>Y</v>
          </cell>
          <cell r="X120">
            <v>1</v>
          </cell>
          <cell r="Y120">
            <v>4.58E-2</v>
          </cell>
          <cell r="Z120">
            <v>15.4411</v>
          </cell>
          <cell r="AA120">
            <v>15.395300000000001</v>
          </cell>
          <cell r="AB120" t="e">
            <v>#N/A</v>
          </cell>
          <cell r="AC120" t="e">
            <v>#N/A</v>
          </cell>
          <cell r="AD120" t="str">
            <v>0207-10</v>
          </cell>
          <cell r="AE120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21">
          <cell r="A121" t="str">
            <v>208-10</v>
          </cell>
          <cell r="B121">
            <v>4015</v>
          </cell>
          <cell r="C121" t="str">
            <v>DE.1.0.7.0</v>
          </cell>
          <cell r="D121" t="str">
            <v>204:127878</v>
          </cell>
          <cell r="E121">
            <v>42592.763113425928</v>
          </cell>
          <cell r="F121">
            <v>42592.763935185183</v>
          </cell>
          <cell r="G121">
            <v>1</v>
          </cell>
          <cell r="H121" t="str">
            <v>204:161</v>
          </cell>
          <cell r="I121">
            <v>42592.781539351854</v>
          </cell>
          <cell r="J121">
            <v>0</v>
          </cell>
          <cell r="K121" t="str">
            <v>4015/4016</v>
          </cell>
          <cell r="L121" t="str">
            <v>STURGEON</v>
          </cell>
          <cell r="M121">
            <v>1.7604166670935228E-2</v>
          </cell>
          <cell r="P121">
            <v>25.350000006146729</v>
          </cell>
          <cell r="R121" t="str">
            <v>OCS Power Outage between 61st and Pena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https://search-rtdc-monitor-bjffxe2xuh6vdkpspy63sjmuny.us-east-1.es.amazonaws.com/_plugin/kibana/#/discover/Steve-Slow-Train-Analysis-(2080s-and-2083s)?_g=(refreshInterval:(display:Off,section:0,value:0),time:(from:'2016-08-10 17:18:53-0600',mode:absolute,to:'2016-08-10 19:45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1" t="str">
            <v>Y</v>
          </cell>
          <cell r="X121">
            <v>1</v>
          </cell>
          <cell r="Y121">
            <v>12.787800000000001</v>
          </cell>
          <cell r="Z121">
            <v>1.61E-2</v>
          </cell>
          <cell r="AA121">
            <v>12.771700000000001</v>
          </cell>
          <cell r="AB121" t="e">
            <v>#N/A</v>
          </cell>
          <cell r="AC121" t="e">
            <v>#N/A</v>
          </cell>
          <cell r="AD121" t="str">
            <v>0208-10</v>
          </cell>
          <cell r="AE121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22">
          <cell r="A122" t="str">
            <v>209-10</v>
          </cell>
          <cell r="B122">
            <v>4016</v>
          </cell>
          <cell r="C122" t="str">
            <v>DE.1.0.7.0</v>
          </cell>
          <cell r="D122" t="str">
            <v>204:480</v>
          </cell>
          <cell r="E122">
            <v>42592.724907407406</v>
          </cell>
          <cell r="F122">
            <v>42592.727175925924</v>
          </cell>
          <cell r="G122">
            <v>3</v>
          </cell>
          <cell r="H122" t="str">
            <v>204:154638</v>
          </cell>
          <cell r="I122">
            <v>42592.749456018515</v>
          </cell>
          <cell r="J122">
            <v>0</v>
          </cell>
          <cell r="K122" t="str">
            <v>4015/4016</v>
          </cell>
          <cell r="L122" t="str">
            <v>STURGEON</v>
          </cell>
          <cell r="M122">
            <v>2.2280092591245193E-2</v>
          </cell>
          <cell r="P122">
            <v>32.083333331393078</v>
          </cell>
          <cell r="R122" t="str">
            <v>OCS Power Outage between 61st and Pena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https://search-rtdc-monitor-bjffxe2xuh6vdkpspy63sjmuny.us-east-1.es.amazonaws.com/_plugin/kibana/#/discover/Steve-Slow-Train-Analysis-(2080s-and-2083s)?_g=(refreshInterval:(display:Off,section:0,value:0),time:(from:'2016-08-10 16:23:52-0600',mode:absolute,to:'2016-08-10 18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2" t="str">
            <v>Y</v>
          </cell>
          <cell r="X122">
            <v>1</v>
          </cell>
          <cell r="Y122">
            <v>4.8000000000000001E-2</v>
          </cell>
          <cell r="Z122">
            <v>15.463800000000001</v>
          </cell>
          <cell r="AA122">
            <v>15.415800000000001</v>
          </cell>
          <cell r="AB122" t="e">
            <v>#N/A</v>
          </cell>
          <cell r="AC122" t="e">
            <v>#N/A</v>
          </cell>
          <cell r="AD122" t="str">
            <v>0209-10</v>
          </cell>
          <cell r="AE122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23">
          <cell r="A123" t="str">
            <v>210-10</v>
          </cell>
          <cell r="B123">
            <v>4015</v>
          </cell>
          <cell r="C123" t="str">
            <v>DE.1.0.7.0</v>
          </cell>
          <cell r="D123" t="str">
            <v>204:153997</v>
          </cell>
          <cell r="E123">
            <v>42592.753692129627</v>
          </cell>
          <cell r="F123">
            <v>42592.754999999997</v>
          </cell>
          <cell r="G123">
            <v>1</v>
          </cell>
          <cell r="H123" t="str">
            <v>204:127843</v>
          </cell>
          <cell r="I123">
            <v>42592.761886574073</v>
          </cell>
          <cell r="J123">
            <v>0</v>
          </cell>
          <cell r="K123" t="str">
            <v>4015/4016</v>
          </cell>
          <cell r="L123" t="str">
            <v>STURGEON</v>
          </cell>
          <cell r="M123">
            <v>6.8865740759065375E-3</v>
          </cell>
          <cell r="P123">
            <v>9.916666669305414</v>
          </cell>
          <cell r="R123" t="str">
            <v>OCS Power Outage between 61st and Pena</v>
          </cell>
          <cell r="S123">
            <v>0</v>
          </cell>
          <cell r="T123" t="str">
            <v>Southbound</v>
          </cell>
          <cell r="U123">
            <v>0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https://search-rtdc-monitor-bjffxe2xuh6vdkpspy63sjmuny.us-east-1.es.amazonaws.com/_plugin/kibana/#/discover/Steve-Slow-Train-Analysis-(2080s-and-2083s)?_g=(refreshInterval:(display:Off,section:0,value:0),time:(from:'2016-08-10 17:05:19-0600',mode:absolute,to:'2016-08-10 19:17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23" t="str">
            <v>Y</v>
          </cell>
          <cell r="X123">
            <v>1</v>
          </cell>
          <cell r="Y123">
            <v>15.399699999999999</v>
          </cell>
          <cell r="Z123">
            <v>12.7843</v>
          </cell>
          <cell r="AA123">
            <v>2.6153999999999993</v>
          </cell>
          <cell r="AB123" t="e">
            <v>#N/A</v>
          </cell>
          <cell r="AC123" t="e">
            <v>#N/A</v>
          </cell>
          <cell r="AD123" t="str">
            <v>0210-10</v>
          </cell>
          <cell r="AE123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24">
          <cell r="A124" t="str">
            <v>211-10</v>
          </cell>
          <cell r="B124">
            <v>4009</v>
          </cell>
          <cell r="C124" t="str">
            <v>DE.1.0.7.0</v>
          </cell>
          <cell r="D124" t="str">
            <v>204:467</v>
          </cell>
          <cell r="E124">
            <v>42592.736400462964</v>
          </cell>
          <cell r="F124">
            <v>42592.738391203704</v>
          </cell>
          <cell r="G124">
            <v>2</v>
          </cell>
          <cell r="H124" t="str">
            <v>204:154430</v>
          </cell>
          <cell r="I124">
            <v>42592.758900462963</v>
          </cell>
          <cell r="J124">
            <v>0</v>
          </cell>
          <cell r="K124" t="str">
            <v>4009/4010</v>
          </cell>
          <cell r="L124" t="str">
            <v>HAITHCOX</v>
          </cell>
          <cell r="M124">
            <v>2.0509259258687962E-2</v>
          </cell>
          <cell r="P124">
            <v>29.533333332510665</v>
          </cell>
          <cell r="R124" t="str">
            <v>OCS Power Outage between 61st and Pena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https://search-rtdc-monitor-bjffxe2xuh6vdkpspy63sjmuny.us-east-1.es.amazonaws.com/_plugin/kibana/#/discover/Steve-Slow-Train-Analysis-(2080s-and-2083s)?_g=(refreshInterval:(display:Off,section:0,value:0),time:(from:'2016-08-10 16:40:25-0600',mode:absolute,to:'2016-08-10 19:12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4" t="str">
            <v>Y</v>
          </cell>
          <cell r="X124">
            <v>1</v>
          </cell>
          <cell r="Y124">
            <v>4.6699999999999998E-2</v>
          </cell>
          <cell r="Z124">
            <v>15.443</v>
          </cell>
          <cell r="AA124">
            <v>15.3963</v>
          </cell>
          <cell r="AB124" t="e">
            <v>#N/A</v>
          </cell>
          <cell r="AC124" t="e">
            <v>#N/A</v>
          </cell>
          <cell r="AD124" t="str">
            <v>0211-10</v>
          </cell>
          <cell r="AE124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125">
          <cell r="A125" t="str">
            <v>212-10</v>
          </cell>
          <cell r="B125">
            <v>4030</v>
          </cell>
          <cell r="C125" t="str">
            <v>DE.1.0.7.0</v>
          </cell>
          <cell r="D125" t="str">
            <v>204:154001</v>
          </cell>
          <cell r="E125">
            <v>42592.77753472222</v>
          </cell>
          <cell r="F125">
            <v>42592.778564814813</v>
          </cell>
          <cell r="G125">
            <v>1</v>
          </cell>
          <cell r="H125" t="str">
            <v>204:154</v>
          </cell>
          <cell r="I125">
            <v>42592.800219907411</v>
          </cell>
          <cell r="J125">
            <v>1</v>
          </cell>
          <cell r="K125" t="str">
            <v>4029/4030</v>
          </cell>
          <cell r="L125" t="str">
            <v>STORY</v>
          </cell>
          <cell r="M125">
            <v>2.1655092597939074E-2</v>
          </cell>
          <cell r="P125">
            <v>31.183333341032267</v>
          </cell>
          <cell r="R125" t="str">
            <v>OCS Power Outage between 61st and Pena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https://search-rtdc-monitor-bjffxe2xuh6vdkpspy63sjmuny.us-east-1.es.amazonaws.com/_plugin/kibana/#/discover/Steve-Slow-Train-Analysis-(2080s-and-2083s)?_g=(refreshInterval:(display:Off,section:0,value:0),time:(from:'2016-08-10 17:39:39-0600',mode:absolute,to:'2016-08-10 20:12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5" t="str">
            <v>Y</v>
          </cell>
          <cell r="X125">
            <v>1</v>
          </cell>
          <cell r="Y125">
            <v>15.4001</v>
          </cell>
          <cell r="Z125">
            <v>1.54E-2</v>
          </cell>
          <cell r="AA125">
            <v>15.3847</v>
          </cell>
          <cell r="AB125">
            <v>157300</v>
          </cell>
          <cell r="AC125" t="str">
            <v>SIGNAL</v>
          </cell>
          <cell r="AD125" t="str">
            <v>0212-10</v>
          </cell>
          <cell r="AE125" t="str">
    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    </cell>
        </row>
        <row r="126">
          <cell r="A126" t="str">
            <v>213-10</v>
          </cell>
          <cell r="P126">
            <v>1</v>
          </cell>
          <cell r="R126" t="str">
            <v>OCS Power Outage between 61st and Pena</v>
          </cell>
          <cell r="S126">
            <v>0</v>
          </cell>
          <cell r="T126" t="str">
            <v>NorthBound</v>
          </cell>
          <cell r="U126">
            <v>0</v>
          </cell>
          <cell r="V126" t="e">
            <v>#VALUE!</v>
          </cell>
          <cell r="W126" t="str">
            <v>Y</v>
          </cell>
          <cell r="X126">
            <v>1</v>
          </cell>
          <cell r="Y126" t="e">
            <v>#VALUE!</v>
          </cell>
          <cell r="AD126" t="str">
            <v>0213-10</v>
          </cell>
        </row>
        <row r="127">
          <cell r="A127" t="str">
            <v>214-10</v>
          </cell>
          <cell r="B127">
            <v>4017</v>
          </cell>
          <cell r="C127" t="str">
            <v>DE.1.0.7.0</v>
          </cell>
          <cell r="D127" t="str">
            <v>204:157578</v>
          </cell>
          <cell r="E127">
            <v>42592.785775462966</v>
          </cell>
          <cell r="F127">
            <v>42592.786666666667</v>
          </cell>
          <cell r="G127">
            <v>1</v>
          </cell>
          <cell r="H127" t="str">
            <v>204:152</v>
          </cell>
          <cell r="I127">
            <v>42592.809756944444</v>
          </cell>
          <cell r="J127">
            <v>0</v>
          </cell>
          <cell r="K127" t="str">
            <v>4017/4018</v>
          </cell>
          <cell r="L127" t="str">
            <v>YANAI</v>
          </cell>
          <cell r="M127">
            <v>2.3090277776645962E-2</v>
          </cell>
          <cell r="P127">
            <v>33.249999998370185</v>
          </cell>
          <cell r="R127" t="str">
            <v>OCS Power Outage between 61st and Pena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https://search-rtdc-monitor-bjffxe2xuh6vdkpspy63sjmuny.us-east-1.es.amazonaws.com/_plugin/kibana/#/discover/Steve-Slow-Train-Analysis-(2080s-and-2083s)?_g=(refreshInterval:(display:Off,section:0,value:0),time:(from:'2016-08-10 17:51:31-0600',mode:absolute,to:'2016-08-10 20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    </cell>
          <cell r="W127" t="str">
            <v>Y</v>
          </cell>
          <cell r="X127">
            <v>1</v>
          </cell>
          <cell r="Y127">
            <v>15.7578</v>
          </cell>
          <cell r="Z127">
            <v>1.52E-2</v>
          </cell>
          <cell r="AA127">
            <v>15.742599999999999</v>
          </cell>
          <cell r="AB127" t="e">
            <v>#N/A</v>
          </cell>
          <cell r="AC127" t="e">
            <v>#N/A</v>
          </cell>
          <cell r="AD127" t="str">
            <v>0214-10</v>
          </cell>
          <cell r="AE127" t="str">
    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    </cell>
        </row>
        <row r="128">
          <cell r="A128" t="str">
            <v>215-10</v>
          </cell>
          <cell r="B128">
            <v>4029</v>
          </cell>
          <cell r="C128" t="str">
            <v>DE.1.0.7.0</v>
          </cell>
          <cell r="D128" t="str">
            <v>204:437</v>
          </cell>
          <cell r="E128">
            <v>42592.748726851853</v>
          </cell>
          <cell r="F128">
            <v>42592.750590277778</v>
          </cell>
          <cell r="G128">
            <v>2</v>
          </cell>
          <cell r="H128" t="str">
            <v>204:154441</v>
          </cell>
          <cell r="I128">
            <v>42592.773287037038</v>
          </cell>
          <cell r="J128">
            <v>0</v>
          </cell>
          <cell r="K128" t="str">
            <v>4029/4030</v>
          </cell>
          <cell r="L128" t="str">
            <v>STORY</v>
          </cell>
          <cell r="M128">
            <v>2.269675926072523E-2</v>
          </cell>
          <cell r="P128">
            <v>32.683333335444331</v>
          </cell>
          <cell r="R128" t="str">
            <v>OCS Power Outage between 61st and Pena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https://search-rtdc-monitor-bjffxe2xuh6vdkpspy63sjmuny.us-east-1.es.amazonaws.com/_plugin/kibana/#/discover/Steve-Slow-Train-Analysis-(2080s-and-2083s)?_g=(refreshInterval:(display:Off,section:0,value:0),time:(from:'2016-08-10 16:58:10-0600',mode:absolute,to:'2016-08-10 19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8" t="str">
            <v>Y</v>
          </cell>
          <cell r="X128">
            <v>1</v>
          </cell>
          <cell r="Y128">
            <v>4.3700000000000003E-2</v>
          </cell>
          <cell r="Z128">
            <v>15.444100000000001</v>
          </cell>
          <cell r="AA128">
            <v>15.400400000000001</v>
          </cell>
          <cell r="AB128" t="e">
            <v>#N/A</v>
          </cell>
          <cell r="AC128" t="e">
            <v>#N/A</v>
          </cell>
          <cell r="AD128" t="str">
            <v>0215-10</v>
          </cell>
          <cell r="AE128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129">
          <cell r="A129" t="str">
            <v>216-10</v>
          </cell>
          <cell r="B129">
            <v>4008</v>
          </cell>
          <cell r="C129" t="str">
            <v>DE.1.0.7.0</v>
          </cell>
          <cell r="D129" t="str">
            <v>204:154013</v>
          </cell>
          <cell r="E129">
            <v>42592.797210648147</v>
          </cell>
          <cell r="F129">
            <v>42592.798078703701</v>
          </cell>
          <cell r="G129">
            <v>1</v>
          </cell>
          <cell r="H129" t="str">
            <v>204:143</v>
          </cell>
          <cell r="I129">
            <v>42592.817743055559</v>
          </cell>
          <cell r="J129">
            <v>1</v>
          </cell>
          <cell r="K129" t="str">
            <v>4007/4008</v>
          </cell>
          <cell r="L129" t="str">
            <v>LEVIN</v>
          </cell>
          <cell r="M129">
            <v>1.9664351857500151E-2</v>
          </cell>
          <cell r="P129">
            <v>28.316666674800217</v>
          </cell>
          <cell r="R129" t="str">
            <v>OCS Power Outage between 61st and Pena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https://search-rtdc-monitor-bjffxe2xuh6vdkpspy63sjmuny.us-east-1.es.amazonaws.com/_plugin/kibana/#/discover/Steve-Slow-Train-Analysis-(2080s-and-2083s)?_g=(refreshInterval:(display:Off,section:0,value:0),time:(from:'2016-08-10 18:07:59-0600',mode:absolute,to:'2016-08-10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129" t="str">
            <v>Y</v>
          </cell>
          <cell r="X129">
            <v>1</v>
          </cell>
          <cell r="Y129">
            <v>15.401300000000001</v>
          </cell>
          <cell r="Z129">
            <v>1.43E-2</v>
          </cell>
          <cell r="AA129">
            <v>15.387</v>
          </cell>
          <cell r="AB129">
            <v>157300</v>
          </cell>
          <cell r="AC129" t="str">
            <v>SIGNAL</v>
          </cell>
          <cell r="AD129" t="str">
            <v>0216-10</v>
          </cell>
          <cell r="AE129" t="str">
    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    </cell>
        </row>
        <row r="130">
          <cell r="A130" t="str">
            <v>217-10</v>
          </cell>
          <cell r="B130">
            <v>4018</v>
          </cell>
          <cell r="C130" t="str">
            <v>DE.1.0.7.0</v>
          </cell>
          <cell r="D130" t="str">
            <v>204:438</v>
          </cell>
          <cell r="E130">
            <v>42592.75708333333</v>
          </cell>
          <cell r="F130">
            <v>42592.757916666669</v>
          </cell>
          <cell r="G130">
            <v>1</v>
          </cell>
          <cell r="H130" t="str">
            <v>204:154426</v>
          </cell>
          <cell r="I130">
            <v>42592.78019675926</v>
          </cell>
          <cell r="J130">
            <v>0</v>
          </cell>
          <cell r="K130" t="str">
            <v>4017/4018</v>
          </cell>
          <cell r="L130" t="str">
            <v>YANAI</v>
          </cell>
          <cell r="M130">
            <v>2.2280092591245193E-2</v>
          </cell>
          <cell r="P130">
            <v>32.083333331393078</v>
          </cell>
          <cell r="R130" t="str">
            <v>OCS Power Outage between 61st and Pena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https://search-rtdc-monitor-bjffxe2xuh6vdkpspy63sjmuny.us-east-1.es.amazonaws.com/_plugin/kibana/#/discover/Steve-Slow-Train-Analysis-(2080s-and-2083s)?_g=(refreshInterval:(display:Off,section:0,value:0),time:(from:'2016-08-10 17:10:12-0600',mode:absolute,to:'2016-08-10 19:43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0" t="str">
            <v>Y</v>
          </cell>
          <cell r="X130">
            <v>1</v>
          </cell>
          <cell r="Y130">
            <v>4.3799999999999999E-2</v>
          </cell>
          <cell r="Z130">
            <v>15.442600000000001</v>
          </cell>
          <cell r="AA130">
            <v>15.398800000000001</v>
          </cell>
          <cell r="AB130" t="e">
            <v>#N/A</v>
          </cell>
          <cell r="AC130" t="e">
            <v>#N/A</v>
          </cell>
          <cell r="AD130" t="str">
            <v>0217-10</v>
          </cell>
          <cell r="AE130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31">
          <cell r="A131" t="str">
            <v>218-10</v>
          </cell>
          <cell r="P131">
            <v>1</v>
          </cell>
          <cell r="R131" t="str">
            <v>OCS Power Outage between 61st and Pena</v>
          </cell>
          <cell r="S131">
            <v>0</v>
          </cell>
          <cell r="T131" t="str">
            <v>Southbound</v>
          </cell>
          <cell r="U131">
            <v>0</v>
          </cell>
          <cell r="V131" t="e">
            <v>#VALUE!</v>
          </cell>
          <cell r="W131" t="str">
            <v>Y</v>
          </cell>
          <cell r="X131">
            <v>1</v>
          </cell>
          <cell r="Y131" t="e">
            <v>#VALUE!</v>
          </cell>
          <cell r="AD131" t="str">
            <v>0218-10</v>
          </cell>
        </row>
        <row r="132">
          <cell r="A132" t="str">
            <v>219-10</v>
          </cell>
          <cell r="B132">
            <v>4007</v>
          </cell>
          <cell r="C132" t="str">
            <v>DE.1.0.7.0</v>
          </cell>
          <cell r="D132" t="str">
            <v>204:451</v>
          </cell>
          <cell r="E132">
            <v>42592.770879629628</v>
          </cell>
          <cell r="F132">
            <v>42592.772789351853</v>
          </cell>
          <cell r="G132">
            <v>2</v>
          </cell>
          <cell r="H132" t="str">
            <v>204:154433</v>
          </cell>
          <cell r="I132">
            <v>42592.790995370371</v>
          </cell>
          <cell r="J132">
            <v>0</v>
          </cell>
          <cell r="K132" t="str">
            <v>4007/4008</v>
          </cell>
          <cell r="L132" t="str">
            <v>LEVIN</v>
          </cell>
          <cell r="M132">
            <v>1.8206018517958E-2</v>
          </cell>
          <cell r="P132">
            <v>26.21666666585952</v>
          </cell>
          <cell r="R132" t="str">
            <v>OCS Power Outage between 61st and Pena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https://search-rtdc-monitor-bjffxe2xuh6vdkpspy63sjmuny.us-east-1.es.amazonaws.com/_plugin/kibana/#/discover/Steve-Slow-Train-Analysis-(2080s-and-2083s)?_g=(refreshInterval:(display:Off,section:0,value:0),time:(from:'2016-08-10 17:30:04-0600',mode:absolute,to:'2016-08-10 19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2" t="str">
            <v>Y</v>
          </cell>
          <cell r="X132">
            <v>1</v>
          </cell>
          <cell r="Y132">
            <v>4.5100000000000001E-2</v>
          </cell>
          <cell r="Z132">
            <v>15.443300000000001</v>
          </cell>
          <cell r="AA132">
            <v>15.398200000000001</v>
          </cell>
          <cell r="AB132" t="e">
            <v>#N/A</v>
          </cell>
          <cell r="AC132" t="e">
            <v>#N/A</v>
          </cell>
          <cell r="AD132" t="str">
            <v>0219-10</v>
          </cell>
          <cell r="AE132" t="str">
    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    </cell>
        </row>
        <row r="133">
          <cell r="A133" t="str">
            <v>220-10</v>
          </cell>
          <cell r="B133">
            <v>4015</v>
          </cell>
          <cell r="C133" t="str">
            <v>DE.1.0.7.0</v>
          </cell>
          <cell r="D133" t="str">
            <v>204:154021</v>
          </cell>
          <cell r="E133">
            <v>42592.816643518519</v>
          </cell>
          <cell r="F133">
            <v>42592.817395833335</v>
          </cell>
          <cell r="G133">
            <v>1</v>
          </cell>
          <cell r="H133" t="str">
            <v>204:158</v>
          </cell>
          <cell r="I133">
            <v>42592.839120370372</v>
          </cell>
          <cell r="J133">
            <v>0</v>
          </cell>
          <cell r="K133" t="str">
            <v>4015/4016</v>
          </cell>
          <cell r="L133" t="str">
            <v>STURGEON</v>
          </cell>
          <cell r="M133">
            <v>2.1724537036789116E-2</v>
          </cell>
          <cell r="P133">
            <v>31.283333332976326</v>
          </cell>
          <cell r="R133" t="str">
            <v>OCS Power Outage between 61st and Pena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https://search-rtdc-monitor-bjffxe2xuh6vdkpspy63sjmuny.us-east-1.es.amazonaws.com/_plugin/kibana/#/discover/Steve-Slow-Train-Analysis-(2080s-and-2083s)?_g=(refreshInterval:(display:Off,section:0,value:0),time:(from:'2016-08-10 18:35:58-0600',mode:absolute,to:'2016-08-10 21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3" t="str">
            <v>Y</v>
          </cell>
          <cell r="X133">
            <v>1</v>
          </cell>
          <cell r="Y133">
            <v>15.402100000000001</v>
          </cell>
          <cell r="Z133">
            <v>1.5800000000000002E-2</v>
          </cell>
          <cell r="AA133">
            <v>15.3863</v>
          </cell>
          <cell r="AB133" t="e">
            <v>#N/A</v>
          </cell>
          <cell r="AC133" t="e">
            <v>#N/A</v>
          </cell>
          <cell r="AD133" t="str">
            <v>0220-10</v>
          </cell>
          <cell r="AE133" t="str">
    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    </cell>
        </row>
        <row r="134">
          <cell r="A134" t="str">
            <v>221-10</v>
          </cell>
          <cell r="B134">
            <v>4016</v>
          </cell>
          <cell r="C134" t="str">
            <v>DE.1.0.7.0</v>
          </cell>
          <cell r="D134" t="str">
            <v>204:486</v>
          </cell>
          <cell r="E134">
            <v>42592.785543981481</v>
          </cell>
          <cell r="F134">
            <v>42592.787395833337</v>
          </cell>
          <cell r="G134">
            <v>2</v>
          </cell>
          <cell r="H134" t="str">
            <v>204:154822</v>
          </cell>
          <cell r="I134">
            <v>42592.812789351854</v>
          </cell>
          <cell r="J134">
            <v>0</v>
          </cell>
          <cell r="K134" t="str">
            <v>4015/4016</v>
          </cell>
          <cell r="L134" t="str">
            <v>STURGEON</v>
          </cell>
          <cell r="M134">
            <v>2.5393518517375924E-2</v>
          </cell>
          <cell r="P134">
            <v>36.56666666502133</v>
          </cell>
          <cell r="R134" t="str">
            <v>OCS Power Outage between 61st and Pena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https://search-rtdc-monitor-bjffxe2xuh6vdkpspy63sjmuny.us-east-1.es.amazonaws.com/_plugin/kibana/#/discover/Steve-Slow-Train-Analysis-(2080s-and-2083s)?_g=(refreshInterval:(display:Off,section:0,value:0),time:(from:'2016-08-10 17:51:11-0600',mode:absolute,to:'2016-08-10 20:30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34" t="str">
            <v>Y</v>
          </cell>
          <cell r="X134">
            <v>1</v>
          </cell>
          <cell r="Y134">
            <v>4.8599999999999997E-2</v>
          </cell>
          <cell r="Z134">
            <v>15.482200000000001</v>
          </cell>
          <cell r="AA134">
            <v>15.4336</v>
          </cell>
          <cell r="AB134" t="e">
            <v>#N/A</v>
          </cell>
          <cell r="AC134" t="e">
            <v>#N/A</v>
          </cell>
          <cell r="AD134" t="str">
            <v>0221-10</v>
          </cell>
          <cell r="AE134" t="str">
    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    </cell>
        </row>
        <row r="135">
          <cell r="A135" t="str">
            <v>222-10</v>
          </cell>
          <cell r="B135">
            <v>4010</v>
          </cell>
          <cell r="C135" t="str">
            <v>DE.1.0.7.0</v>
          </cell>
          <cell r="D135" t="str">
            <v>204:153999</v>
          </cell>
          <cell r="E135">
            <v>42592.837962962964</v>
          </cell>
          <cell r="F135">
            <v>42592.838865740741</v>
          </cell>
          <cell r="G135">
            <v>1</v>
          </cell>
          <cell r="H135" t="str">
            <v>204:163</v>
          </cell>
          <cell r="I135">
            <v>42592.864942129629</v>
          </cell>
          <cell r="J135">
            <v>1</v>
          </cell>
          <cell r="K135" t="str">
            <v>4009/4010</v>
          </cell>
          <cell r="L135" t="str">
            <v>COOLAHAN</v>
          </cell>
          <cell r="M135">
            <v>2.6076388887304347E-2</v>
          </cell>
          <cell r="P135">
            <v>37.54999999771826</v>
          </cell>
          <cell r="R135" t="str">
            <v>OCS Power Outage between 61st and Pena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https://search-rtdc-monitor-bjffxe2xuh6vdkpspy63sjmuny.us-east-1.es.amazonaws.com/_plugin/kibana/#/discover/Steve-Slow-Train-Analysis-(2080s-and-2083s)?_g=(refreshInterval:(display:Off,section:0,value:0),time:(from:'2016-08-10 19:06:40-0600',mode:absolute,to:'2016-08-10 21:45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35" t="str">
            <v>Y</v>
          </cell>
          <cell r="X135">
            <v>1</v>
          </cell>
          <cell r="Y135">
            <v>15.399900000000001</v>
          </cell>
          <cell r="Z135">
            <v>1.6299999999999999E-2</v>
          </cell>
          <cell r="AA135">
            <v>15.383600000000001</v>
          </cell>
          <cell r="AB135">
            <v>157300</v>
          </cell>
          <cell r="AC135" t="str">
            <v>SIGNAL</v>
          </cell>
          <cell r="AD135" t="str">
            <v>0222-10</v>
          </cell>
          <cell r="AE135" t="str">
    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    </cell>
        </row>
        <row r="136">
          <cell r="A136" t="str">
            <v>223-10</v>
          </cell>
          <cell r="B136">
            <v>4009</v>
          </cell>
          <cell r="C136" t="str">
            <v>DE.1.0.7.0</v>
          </cell>
          <cell r="D136" t="str">
            <v>204:464</v>
          </cell>
          <cell r="E136">
            <v>42592.797337962962</v>
          </cell>
          <cell r="F136">
            <v>42592.798518518517</v>
          </cell>
          <cell r="G136">
            <v>1</v>
          </cell>
          <cell r="H136" t="str">
            <v>204:154277</v>
          </cell>
          <cell r="I136">
            <v>42592.832777777781</v>
          </cell>
          <cell r="J136">
            <v>0</v>
          </cell>
          <cell r="K136" t="str">
            <v>4009/4010</v>
          </cell>
          <cell r="L136" t="str">
            <v>COOLAHAN</v>
          </cell>
          <cell r="M136">
            <v>3.425925926421769E-2</v>
          </cell>
          <cell r="P136">
            <v>49.333333340473473</v>
          </cell>
          <cell r="R136" t="str">
            <v>OCS Power Outage between 61st and Pena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https://search-rtdc-monitor-bjffxe2xuh6vdkpspy63sjmuny.us-east-1.es.amazonaws.com/_plugin/kibana/#/discover/Steve-Slow-Train-Analysis-(2080s-and-2083s)?_g=(refreshInterval:(display:Off,section:0,value:0),time:(from:'2016-08-10 18:08:10-0600',mode:absolute,to:'2016-08-10 20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36" t="str">
            <v>Y</v>
          </cell>
          <cell r="X136">
            <v>1</v>
          </cell>
          <cell r="Y136">
            <v>4.6399999999999997E-2</v>
          </cell>
          <cell r="Z136">
            <v>15.4277</v>
          </cell>
          <cell r="AA136">
            <v>15.3813</v>
          </cell>
          <cell r="AB136" t="e">
            <v>#N/A</v>
          </cell>
          <cell r="AC136" t="e">
            <v>#N/A</v>
          </cell>
          <cell r="AD136" t="str">
            <v>0223-10</v>
          </cell>
          <cell r="AE136" t="str">
    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    </cell>
        </row>
        <row r="137">
          <cell r="A137" t="str">
            <v>224-10</v>
          </cell>
          <cell r="P137">
            <v>1</v>
          </cell>
          <cell r="R137" t="str">
            <v>OCS Power Outage between 61st and Pena</v>
          </cell>
          <cell r="S137">
            <v>0</v>
          </cell>
          <cell r="T137" t="str">
            <v>Southbound</v>
          </cell>
          <cell r="U137">
            <v>0</v>
          </cell>
          <cell r="V137" t="e">
            <v>#VALUE!</v>
          </cell>
          <cell r="W137" t="str">
            <v>Y</v>
          </cell>
          <cell r="X137">
            <v>1</v>
          </cell>
          <cell r="AD137" t="str">
            <v>0224-10</v>
          </cell>
        </row>
        <row r="138">
          <cell r="A138" t="str">
            <v>225-10</v>
          </cell>
          <cell r="B138">
            <v>4018</v>
          </cell>
          <cell r="C138" t="str">
            <v>DE.1.0.7.0</v>
          </cell>
          <cell r="D138" t="str">
            <v>204:464</v>
          </cell>
          <cell r="E138">
            <v>42592.827800925923</v>
          </cell>
          <cell r="F138">
            <v>42592.830347222225</v>
          </cell>
          <cell r="G138">
            <v>3</v>
          </cell>
          <cell r="H138" t="str">
            <v>204:233282</v>
          </cell>
          <cell r="I138">
            <v>42592.860127314816</v>
          </cell>
          <cell r="J138">
            <v>0</v>
          </cell>
          <cell r="K138" t="str">
            <v>4017/4018</v>
          </cell>
          <cell r="L138" t="str">
            <v>YANAI</v>
          </cell>
          <cell r="M138">
            <v>2.9780092590954155E-2</v>
          </cell>
          <cell r="N138">
            <v>42.883333330973983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https://search-rtdc-monitor-bjffxe2xuh6vdkpspy63sjmuny.us-east-1.es.amazonaws.com/_plugin/kibana/#/discover/Steve-Slow-Train-Analysis-(2080s-and-2083s)?_g=(refreshInterval:(display:Off,section:0,value:0),time:(from:'2016-08-10 18:52:02-0600',mode:absolute,to:'2016-08-10 21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    </cell>
          <cell r="W138" t="str">
            <v>N</v>
          </cell>
          <cell r="X138">
            <v>1</v>
          </cell>
          <cell r="Y138">
            <v>4.6399999999999997E-2</v>
          </cell>
          <cell r="Z138">
            <v>23.328199999999999</v>
          </cell>
          <cell r="AA138">
            <v>23.2818</v>
          </cell>
          <cell r="AB138" t="e">
            <v>#N/A</v>
          </cell>
          <cell r="AC138" t="e">
            <v>#N/A</v>
          </cell>
          <cell r="AD138" t="str">
            <v>0225-10</v>
          </cell>
          <cell r="AE138" t="str">
            <v>aws s3 cp s3://rtdc.mdm.uploadarchive/RTDC4018/2016-08-10/ "%USERPROFILE%\AppData\Local\Temp\OnboardLogs"\RTDC4018\2016-08-10 --recursive &amp; "%USERPROFILE%\Documents\GitHub\mrs-test-scripts\Headless Mode &amp; Sideloading\WalkAndUnGZ.bat" "%USERPROFILE%\AppData\Local\Temp\OnboardLogs"\RTDC4018\2016-08-10 &amp; aws s3 cp s3://rtdc.mdm.uploadarchive/RTDC4018/2016-08-11/ "%USERPROFILE%\AppData\Local\Temp\OnboardLogs"\RTDC4018\2016-08-11 --recursive &amp; "%USERPROFILE%\Documents\GitHub\mrs-test-scripts\Headless Mode &amp; Sideloading\WalkAndUnGZ.bat" "%USERPROFILE%\AppData\Local\Temp\OnboardLogs"\RTDC4018\2016-08-11</v>
          </cell>
        </row>
        <row r="139">
          <cell r="A139" t="str">
            <v>226-10</v>
          </cell>
          <cell r="B139" t="str">
            <v>-</v>
          </cell>
          <cell r="C139" t="str">
            <v>-</v>
          </cell>
          <cell r="D139" t="str">
            <v>-</v>
          </cell>
          <cell r="E139" t="str">
            <v>-</v>
          </cell>
          <cell r="F139" t="str">
            <v>-</v>
          </cell>
          <cell r="G139" t="str">
            <v>-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P139">
            <v>1</v>
          </cell>
          <cell r="R139" t="str">
            <v>Did not initialize (OCS Power Outage)</v>
          </cell>
          <cell r="S139">
            <v>0</v>
          </cell>
          <cell r="T139" t="str">
            <v>Southbound</v>
          </cell>
          <cell r="U139">
            <v>0</v>
          </cell>
          <cell r="V139" t="e">
            <v>#VALUE!</v>
          </cell>
          <cell r="W139" t="e">
            <v>#VALUE!</v>
          </cell>
          <cell r="X139">
            <v>1</v>
          </cell>
          <cell r="Y139" t="e">
            <v>#VALUE!</v>
          </cell>
          <cell r="Z139" t="e">
            <v>#VALUE!</v>
          </cell>
          <cell r="AA139" t="e">
            <v>#VALUE!</v>
          </cell>
          <cell r="AB139" t="e">
            <v>#N/A</v>
          </cell>
          <cell r="AC139" t="e">
            <v>#N/A</v>
          </cell>
          <cell r="AD139" t="str">
            <v>0226-10</v>
          </cell>
          <cell r="AE139" t="e">
            <v>#VALUE!</v>
          </cell>
        </row>
        <row r="140">
          <cell r="A140" t="str">
            <v>227-10</v>
          </cell>
          <cell r="B140" t="str">
            <v>-</v>
          </cell>
          <cell r="C140" t="str">
            <v>-</v>
          </cell>
          <cell r="D140" t="str">
            <v>-</v>
          </cell>
          <cell r="E140" t="str">
            <v>-</v>
          </cell>
          <cell r="F140" t="str">
            <v>-</v>
          </cell>
          <cell r="G140" t="str">
            <v>-</v>
          </cell>
          <cell r="H140" t="str">
            <v>-</v>
          </cell>
          <cell r="I140" t="str">
            <v>-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P140">
            <v>1</v>
          </cell>
          <cell r="R140" t="str">
            <v>Did not initialize (OCS Power Outage)</v>
          </cell>
          <cell r="S140">
            <v>0</v>
          </cell>
          <cell r="T140" t="str">
            <v>NorthBound</v>
          </cell>
          <cell r="U140">
            <v>0</v>
          </cell>
          <cell r="V140" t="e">
            <v>#VALUE!</v>
          </cell>
          <cell r="W140" t="e">
            <v>#VALUE!</v>
          </cell>
          <cell r="X140">
            <v>1</v>
          </cell>
          <cell r="Y140" t="e">
            <v>#VALUE!</v>
          </cell>
          <cell r="Z140" t="e">
            <v>#VALUE!</v>
          </cell>
          <cell r="AA140" t="e">
            <v>#VALUE!</v>
          </cell>
          <cell r="AB140" t="e">
            <v>#N/A</v>
          </cell>
          <cell r="AC140" t="e">
            <v>#N/A</v>
          </cell>
          <cell r="AD140" t="str">
            <v>0227-10</v>
          </cell>
          <cell r="AE140" t="e">
            <v>#VALUE!</v>
          </cell>
        </row>
        <row r="141">
          <cell r="A141" t="str">
            <v>228-10</v>
          </cell>
          <cell r="B141" t="str">
            <v>-</v>
          </cell>
          <cell r="C141" t="str">
            <v>-</v>
          </cell>
          <cell r="D141" t="str">
            <v>-</v>
          </cell>
          <cell r="E141" t="str">
            <v>-</v>
          </cell>
          <cell r="F141" t="str">
            <v>-</v>
          </cell>
          <cell r="G141" t="str">
            <v>-</v>
          </cell>
          <cell r="H141" t="str">
            <v>-</v>
          </cell>
          <cell r="I141" t="str">
            <v>-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P141">
            <v>1</v>
          </cell>
          <cell r="R141" t="str">
            <v>Did not initialize (OCS Power Outage)</v>
          </cell>
          <cell r="S141">
            <v>0</v>
          </cell>
          <cell r="T141" t="str">
            <v>Southbound</v>
          </cell>
          <cell r="U141">
            <v>0</v>
          </cell>
          <cell r="V141" t="e">
            <v>#VALUE!</v>
          </cell>
          <cell r="W141" t="e">
            <v>#VALUE!</v>
          </cell>
          <cell r="X141">
            <v>1</v>
          </cell>
          <cell r="Y141" t="e">
            <v>#VALUE!</v>
          </cell>
          <cell r="Z141" t="e">
            <v>#VALUE!</v>
          </cell>
          <cell r="AA141" t="e">
            <v>#VALUE!</v>
          </cell>
          <cell r="AB141" t="e">
            <v>#N/A</v>
          </cell>
          <cell r="AC141" t="e">
            <v>#N/A</v>
          </cell>
          <cell r="AD141" t="str">
            <v>0228-10</v>
          </cell>
          <cell r="AE141" t="e">
            <v>#VALUE!</v>
          </cell>
        </row>
        <row r="142">
          <cell r="A142" t="str">
            <v>229-10</v>
          </cell>
          <cell r="B142" t="str">
            <v>-</v>
          </cell>
          <cell r="C142" t="str">
            <v>-</v>
          </cell>
          <cell r="D142" t="str">
            <v>-</v>
          </cell>
          <cell r="E142" t="str">
            <v>-</v>
          </cell>
          <cell r="F142" t="str">
            <v>-</v>
          </cell>
          <cell r="G142" t="str">
            <v>-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P142">
            <v>1</v>
          </cell>
          <cell r="R142" t="str">
            <v>Did not initialize (OCS Power Outage)</v>
          </cell>
          <cell r="S142">
            <v>0</v>
          </cell>
          <cell r="T142" t="str">
            <v>NorthBound</v>
          </cell>
          <cell r="U142">
            <v>0</v>
          </cell>
          <cell r="V142" t="e">
            <v>#VALUE!</v>
          </cell>
          <cell r="W142" t="e">
            <v>#VALUE!</v>
          </cell>
          <cell r="X142">
            <v>1</v>
          </cell>
          <cell r="Y142" t="e">
            <v>#VALUE!</v>
          </cell>
          <cell r="Z142" t="e">
            <v>#VALUE!</v>
          </cell>
          <cell r="AA142" t="e">
            <v>#VALUE!</v>
          </cell>
          <cell r="AB142" t="e">
            <v>#N/A</v>
          </cell>
          <cell r="AC142" t="e">
            <v>#N/A</v>
          </cell>
          <cell r="AD142" t="str">
            <v>0229-10</v>
          </cell>
          <cell r="AE142" t="e">
            <v>#VALUE!</v>
          </cell>
        </row>
        <row r="143">
          <cell r="A143" t="str">
            <v>230-10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P143">
            <v>1</v>
          </cell>
          <cell r="R143" t="str">
            <v>Did not initialize (OCS Power Outage)</v>
          </cell>
          <cell r="S143">
            <v>0</v>
          </cell>
          <cell r="T143" t="str">
            <v>Southbound</v>
          </cell>
          <cell r="U143">
            <v>0</v>
          </cell>
          <cell r="V143" t="e">
            <v>#VALUE!</v>
          </cell>
          <cell r="W143" t="e">
            <v>#VALUE!</v>
          </cell>
          <cell r="X143">
            <v>1</v>
          </cell>
          <cell r="Y143" t="e">
            <v>#VALUE!</v>
          </cell>
          <cell r="Z143" t="e">
            <v>#VALUE!</v>
          </cell>
          <cell r="AA143" t="e">
            <v>#VALUE!</v>
          </cell>
          <cell r="AB143" t="e">
            <v>#N/A</v>
          </cell>
          <cell r="AC143" t="e">
            <v>#N/A</v>
          </cell>
          <cell r="AD143" t="str">
            <v>0230-10</v>
          </cell>
          <cell r="AE143" t="e">
            <v>#VALUE!</v>
          </cell>
        </row>
        <row r="144">
          <cell r="A144" t="str">
            <v>231-10</v>
          </cell>
          <cell r="B144" t="str">
            <v>-</v>
          </cell>
          <cell r="C144" t="str">
            <v>-</v>
          </cell>
          <cell r="D144" t="str">
            <v>-</v>
          </cell>
          <cell r="E144" t="str">
            <v>-</v>
          </cell>
          <cell r="F144" t="str">
            <v>-</v>
          </cell>
          <cell r="G144" t="str">
            <v>-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P144">
            <v>1</v>
          </cell>
          <cell r="R144" t="str">
            <v>Did not initialize (OCS Power Outage)</v>
          </cell>
          <cell r="S144">
            <v>0</v>
          </cell>
          <cell r="T144" t="str">
            <v>NorthBound</v>
          </cell>
          <cell r="U144">
            <v>0</v>
          </cell>
          <cell r="V144" t="e">
            <v>#VALUE!</v>
          </cell>
          <cell r="W144" t="e">
            <v>#VALUE!</v>
          </cell>
          <cell r="X144">
            <v>1</v>
          </cell>
          <cell r="Y144" t="e">
            <v>#VALUE!</v>
          </cell>
          <cell r="Z144" t="e">
            <v>#VALUE!</v>
          </cell>
          <cell r="AA144" t="e">
            <v>#VALUE!</v>
          </cell>
          <cell r="AB144" t="e">
            <v>#N/A</v>
          </cell>
          <cell r="AC144" t="e">
            <v>#N/A</v>
          </cell>
          <cell r="AD144" t="str">
            <v>0231-10</v>
          </cell>
          <cell r="AE144" t="e">
            <v>#VALUE!</v>
          </cell>
        </row>
        <row r="145">
          <cell r="A145" t="str">
            <v>232-10</v>
          </cell>
          <cell r="B145" t="str">
            <v>-</v>
          </cell>
          <cell r="C145" t="str">
            <v>-</v>
          </cell>
          <cell r="D145" t="str">
            <v>-</v>
          </cell>
          <cell r="E145" t="str">
            <v>-</v>
          </cell>
          <cell r="F145" t="str">
            <v>-</v>
          </cell>
          <cell r="G145" t="str">
            <v>-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P145">
            <v>1</v>
          </cell>
          <cell r="R145" t="str">
            <v>Did not initialize (OCS Power Outage)</v>
          </cell>
          <cell r="S145">
            <v>0</v>
          </cell>
          <cell r="T145" t="str">
            <v>Southbound</v>
          </cell>
          <cell r="U145">
            <v>0</v>
          </cell>
          <cell r="V145" t="e">
            <v>#VALUE!</v>
          </cell>
          <cell r="W145" t="e">
            <v>#VALUE!</v>
          </cell>
          <cell r="X145">
            <v>1</v>
          </cell>
          <cell r="Y145" t="e">
            <v>#VALUE!</v>
          </cell>
          <cell r="Z145" t="e">
            <v>#VALUE!</v>
          </cell>
          <cell r="AA145" t="e">
            <v>#VALUE!</v>
          </cell>
          <cell r="AB145" t="e">
            <v>#N/A</v>
          </cell>
          <cell r="AC145" t="e">
            <v>#N/A</v>
          </cell>
          <cell r="AD145" t="str">
            <v>0232-10</v>
          </cell>
          <cell r="AE145" t="e">
            <v>#VALUE!</v>
          </cell>
        </row>
        <row r="146">
          <cell r="A146" t="str">
            <v>233-10</v>
          </cell>
          <cell r="B146" t="str">
            <v>-</v>
          </cell>
          <cell r="C146" t="str">
            <v>-</v>
          </cell>
          <cell r="D146" t="str">
            <v>-</v>
          </cell>
          <cell r="E146" t="str">
            <v>-</v>
          </cell>
          <cell r="F146" t="str">
            <v>-</v>
          </cell>
          <cell r="G146" t="str">
            <v>-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P146">
            <v>1</v>
          </cell>
          <cell r="R146" t="str">
            <v>Did not initialize (OCS Power Outage)</v>
          </cell>
          <cell r="S146">
            <v>0</v>
          </cell>
          <cell r="T146" t="str">
            <v>NorthBound</v>
          </cell>
          <cell r="U146">
            <v>0</v>
          </cell>
          <cell r="V146" t="e">
            <v>#VALUE!</v>
          </cell>
          <cell r="W146" t="e">
            <v>#VALUE!</v>
          </cell>
          <cell r="X146">
            <v>1</v>
          </cell>
          <cell r="Y146" t="e">
            <v>#VALUE!</v>
          </cell>
          <cell r="Z146" t="e">
            <v>#VALUE!</v>
          </cell>
          <cell r="AA146" t="e">
            <v>#VALUE!</v>
          </cell>
          <cell r="AB146" t="e">
            <v>#N/A</v>
          </cell>
          <cell r="AC146" t="e">
            <v>#N/A</v>
          </cell>
          <cell r="AD146" t="str">
            <v>0233-10</v>
          </cell>
          <cell r="AE146" t="e">
            <v>#VALUE!</v>
          </cell>
        </row>
        <row r="147">
          <cell r="A147" t="str">
            <v>234-10</v>
          </cell>
          <cell r="B147" t="str">
            <v>-</v>
          </cell>
          <cell r="C147" t="str">
            <v>-</v>
          </cell>
          <cell r="D147" t="str">
            <v>-</v>
          </cell>
          <cell r="E147" t="str">
            <v>-</v>
          </cell>
          <cell r="F147" t="str">
            <v>-</v>
          </cell>
          <cell r="G147" t="str">
            <v>-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P147">
            <v>1</v>
          </cell>
          <cell r="R147" t="str">
            <v>Did not initialize (OCS Power Outage)</v>
          </cell>
          <cell r="S147">
            <v>0</v>
          </cell>
          <cell r="T147" t="str">
            <v>Southbound</v>
          </cell>
          <cell r="U147">
            <v>0</v>
          </cell>
          <cell r="V147" t="e">
            <v>#VALUE!</v>
          </cell>
          <cell r="W147" t="e">
            <v>#VALUE!</v>
          </cell>
          <cell r="X147">
            <v>1</v>
          </cell>
          <cell r="Y147" t="e">
            <v>#VALUE!</v>
          </cell>
          <cell r="Z147" t="e">
            <v>#VALUE!</v>
          </cell>
          <cell r="AA147" t="e">
            <v>#VALUE!</v>
          </cell>
          <cell r="AB147" t="e">
            <v>#N/A</v>
          </cell>
          <cell r="AC147" t="e">
            <v>#N/A</v>
          </cell>
          <cell r="AD147" t="str">
            <v>0234-10</v>
          </cell>
          <cell r="AE147" t="e">
            <v>#VALUE!</v>
          </cell>
        </row>
        <row r="148">
          <cell r="A148" t="str">
            <v>235-10</v>
          </cell>
          <cell r="B148" t="str">
            <v>-</v>
          </cell>
          <cell r="C148" t="str">
            <v>-</v>
          </cell>
          <cell r="D148" t="str">
            <v>-</v>
          </cell>
          <cell r="E148" t="str">
            <v>-</v>
          </cell>
          <cell r="F148" t="str">
            <v>-</v>
          </cell>
          <cell r="G148" t="str">
            <v>-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P148">
            <v>1</v>
          </cell>
          <cell r="R148" t="str">
            <v>Did not initialize (OCS Power Outage)</v>
          </cell>
          <cell r="S148">
            <v>0</v>
          </cell>
          <cell r="T148" t="str">
            <v>NorthBound</v>
          </cell>
          <cell r="U148">
            <v>0</v>
          </cell>
          <cell r="V148" t="e">
            <v>#VALUE!</v>
          </cell>
          <cell r="W148" t="e">
            <v>#VALUE!</v>
          </cell>
          <cell r="X148">
            <v>1</v>
          </cell>
          <cell r="Y148" t="e">
            <v>#VALUE!</v>
          </cell>
          <cell r="Z148" t="e">
            <v>#VALUE!</v>
          </cell>
          <cell r="AA148" t="e">
            <v>#VALUE!</v>
          </cell>
          <cell r="AB148" t="e">
            <v>#N/A</v>
          </cell>
          <cell r="AC148" t="e">
            <v>#N/A</v>
          </cell>
          <cell r="AD148" t="str">
            <v>0235-10</v>
          </cell>
          <cell r="AE148" t="e">
            <v>#VALUE!</v>
          </cell>
        </row>
        <row r="149">
          <cell r="A149" t="str">
            <v>236-10</v>
          </cell>
          <cell r="B149" t="str">
            <v>-</v>
          </cell>
          <cell r="C149" t="str">
            <v>-</v>
          </cell>
          <cell r="D149" t="str">
            <v>-</v>
          </cell>
          <cell r="E149" t="str">
            <v>-</v>
          </cell>
          <cell r="F149" t="str">
            <v>-</v>
          </cell>
          <cell r="G149" t="str">
            <v>-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P149">
            <v>1</v>
          </cell>
          <cell r="R149" t="str">
            <v>Did not initialize (OCS Power Outage)</v>
          </cell>
          <cell r="S149">
            <v>0</v>
          </cell>
          <cell r="T149" t="str">
            <v>Southbound</v>
          </cell>
          <cell r="U149">
            <v>0</v>
          </cell>
          <cell r="V149" t="e">
            <v>#VALUE!</v>
          </cell>
          <cell r="W149" t="e">
            <v>#VALUE!</v>
          </cell>
          <cell r="X149">
            <v>1</v>
          </cell>
          <cell r="Y149" t="e">
            <v>#VALUE!</v>
          </cell>
          <cell r="Z149" t="e">
            <v>#VALUE!</v>
          </cell>
          <cell r="AA149" t="e">
            <v>#VALUE!</v>
          </cell>
          <cell r="AB149" t="e">
            <v>#N/A</v>
          </cell>
          <cell r="AC149" t="e">
            <v>#N/A</v>
          </cell>
          <cell r="AD149" t="str">
            <v>0236-10</v>
          </cell>
          <cell r="AE149" t="e">
            <v>#VALUE!</v>
          </cell>
        </row>
        <row r="150">
          <cell r="A150" t="str">
            <v>237-10</v>
          </cell>
          <cell r="B150" t="str">
            <v>-</v>
          </cell>
          <cell r="C150" t="str">
            <v>-</v>
          </cell>
          <cell r="D150" t="str">
            <v>-</v>
          </cell>
          <cell r="E150" t="str">
            <v>-</v>
          </cell>
          <cell r="F150" t="str">
            <v>-</v>
          </cell>
          <cell r="G150" t="str">
            <v>-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P150">
            <v>1</v>
          </cell>
          <cell r="R150" t="str">
            <v>Did not initialize (OCS Power Outage)</v>
          </cell>
          <cell r="S150">
            <v>0</v>
          </cell>
          <cell r="T150" t="str">
            <v>NorthBound</v>
          </cell>
          <cell r="U150">
            <v>0</v>
          </cell>
          <cell r="V150" t="e">
            <v>#VALUE!</v>
          </cell>
          <cell r="W150" t="e">
            <v>#VALUE!</v>
          </cell>
          <cell r="X150">
            <v>1</v>
          </cell>
          <cell r="Y150" t="e">
            <v>#VALUE!</v>
          </cell>
          <cell r="Z150" t="e">
            <v>#VALUE!</v>
          </cell>
          <cell r="AA150" t="e">
            <v>#VALUE!</v>
          </cell>
          <cell r="AB150" t="e">
            <v>#N/A</v>
          </cell>
          <cell r="AC150" t="e">
            <v>#N/A</v>
          </cell>
          <cell r="AD150" t="str">
            <v>0237-10</v>
          </cell>
          <cell r="AE150" t="e">
            <v>#VALUE!</v>
          </cell>
        </row>
        <row r="151">
          <cell r="A151" t="str">
            <v>238-10</v>
          </cell>
          <cell r="B151" t="str">
            <v>-</v>
          </cell>
          <cell r="C151" t="str">
            <v>-</v>
          </cell>
          <cell r="D151" t="str">
            <v>-</v>
          </cell>
          <cell r="E151" t="str">
            <v>-</v>
          </cell>
          <cell r="F151" t="str">
            <v>-</v>
          </cell>
          <cell r="G151" t="str">
            <v>-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P151">
            <v>1</v>
          </cell>
          <cell r="R151" t="str">
            <v>Did not initialize (OCS Power Outage)</v>
          </cell>
          <cell r="S151">
            <v>0</v>
          </cell>
          <cell r="T151" t="str">
            <v>Southbound</v>
          </cell>
          <cell r="U151">
            <v>0</v>
          </cell>
          <cell r="V151" t="e">
            <v>#VALUE!</v>
          </cell>
          <cell r="W151" t="e">
            <v>#VALUE!</v>
          </cell>
          <cell r="X151">
            <v>1</v>
          </cell>
          <cell r="Y151" t="e">
            <v>#VALUE!</v>
          </cell>
          <cell r="Z151" t="e">
            <v>#VALUE!</v>
          </cell>
          <cell r="AA151" t="e">
            <v>#VALUE!</v>
          </cell>
          <cell r="AB151" t="e">
            <v>#N/A</v>
          </cell>
          <cell r="AC151" t="e">
            <v>#N/A</v>
          </cell>
          <cell r="AD151" t="str">
            <v>0238-10</v>
          </cell>
          <cell r="AE151" t="e">
            <v>#VALUE!</v>
          </cell>
        </row>
        <row r="152">
          <cell r="A152" t="str">
            <v>239-10</v>
          </cell>
          <cell r="B152" t="str">
            <v>-</v>
          </cell>
          <cell r="C152" t="str">
            <v>-</v>
          </cell>
          <cell r="D152" t="str">
            <v>-</v>
          </cell>
          <cell r="E152" t="str">
            <v>-</v>
          </cell>
          <cell r="F152" t="str">
            <v>-</v>
          </cell>
          <cell r="G152" t="str">
            <v>-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P152">
            <v>1</v>
          </cell>
          <cell r="R152" t="str">
            <v>Did not initialize (OCS Power Outage)</v>
          </cell>
          <cell r="S152">
            <v>0</v>
          </cell>
          <cell r="T152" t="str">
            <v>NorthBound</v>
          </cell>
          <cell r="U152">
            <v>0</v>
          </cell>
          <cell r="V152" t="e">
            <v>#VALUE!</v>
          </cell>
          <cell r="W152" t="e">
            <v>#VALUE!</v>
          </cell>
          <cell r="X152">
            <v>1</v>
          </cell>
          <cell r="Y152" t="e">
            <v>#VALUE!</v>
          </cell>
          <cell r="Z152" t="e">
            <v>#VALUE!</v>
          </cell>
          <cell r="AA152" t="e">
            <v>#VALUE!</v>
          </cell>
          <cell r="AB152" t="e">
            <v>#N/A</v>
          </cell>
          <cell r="AC152" t="e">
            <v>#N/A</v>
          </cell>
          <cell r="AD152" t="str">
            <v>0239-10</v>
          </cell>
          <cell r="AE152" t="e">
            <v>#VALUE!</v>
          </cell>
        </row>
        <row r="153">
          <cell r="A153" t="str">
            <v>240-10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P153">
            <v>1</v>
          </cell>
          <cell r="R153" t="str">
            <v>Did not initialize (OCS Power Outage)</v>
          </cell>
          <cell r="S153">
            <v>0</v>
          </cell>
          <cell r="T153" t="str">
            <v>Southbound</v>
          </cell>
          <cell r="U153">
            <v>0</v>
          </cell>
          <cell r="V153" t="e">
            <v>#VALUE!</v>
          </cell>
          <cell r="W153" t="e">
            <v>#VALUE!</v>
          </cell>
          <cell r="X153">
            <v>1</v>
          </cell>
          <cell r="Y153" t="e">
            <v>#VALUE!</v>
          </cell>
          <cell r="Z153" t="e">
            <v>#VALUE!</v>
          </cell>
          <cell r="AA153" t="e">
            <v>#VALUE!</v>
          </cell>
          <cell r="AB153" t="e">
            <v>#N/A</v>
          </cell>
          <cell r="AC153" t="e">
            <v>#N/A</v>
          </cell>
          <cell r="AD153" t="str">
            <v>0240-10</v>
          </cell>
          <cell r="AE153" t="e">
            <v>#VALUE!</v>
          </cell>
        </row>
        <row r="154">
          <cell r="A154" t="str">
            <v>241-10</v>
          </cell>
          <cell r="B154" t="str">
            <v>-</v>
          </cell>
          <cell r="C154" t="str">
            <v>-</v>
          </cell>
          <cell r="D154" t="str">
            <v>-</v>
          </cell>
          <cell r="E154" t="str">
            <v>-</v>
          </cell>
          <cell r="F154" t="str">
            <v>-</v>
          </cell>
          <cell r="G154" t="str">
            <v>-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P154">
            <v>1</v>
          </cell>
          <cell r="R154" t="str">
            <v>Did not initialize (OCS Power Outage)</v>
          </cell>
          <cell r="S154">
            <v>0</v>
          </cell>
          <cell r="T154" t="str">
            <v>NorthBound</v>
          </cell>
          <cell r="U154">
            <v>0</v>
          </cell>
          <cell r="V154" t="e">
            <v>#VALUE!</v>
          </cell>
          <cell r="W154" t="e">
            <v>#VALUE!</v>
          </cell>
          <cell r="X154">
            <v>1</v>
          </cell>
          <cell r="Y154" t="e">
            <v>#VALUE!</v>
          </cell>
          <cell r="Z154" t="e">
            <v>#VALUE!</v>
          </cell>
          <cell r="AA154" t="e">
            <v>#VALUE!</v>
          </cell>
          <cell r="AB154" t="e">
            <v>#N/A</v>
          </cell>
          <cell r="AC154" t="e">
            <v>#N/A</v>
          </cell>
          <cell r="AD154" t="str">
            <v>0241-10</v>
          </cell>
          <cell r="AE154" t="e">
            <v>#VALUE!</v>
          </cell>
        </row>
        <row r="155">
          <cell r="A155" t="str">
            <v>242-10</v>
          </cell>
          <cell r="B155" t="str">
            <v>-</v>
          </cell>
          <cell r="C155" t="str">
            <v>-</v>
          </cell>
          <cell r="D155" t="str">
            <v>-</v>
          </cell>
          <cell r="E155" t="str">
            <v>-</v>
          </cell>
          <cell r="F155" t="str">
            <v>-</v>
          </cell>
          <cell r="G155" t="str">
            <v>-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P155">
            <v>1</v>
          </cell>
          <cell r="R155" t="str">
            <v>Did not initialize (OCS Power Outage)</v>
          </cell>
          <cell r="S155">
            <v>0</v>
          </cell>
          <cell r="T155" t="str">
            <v>Southbound</v>
          </cell>
          <cell r="U155">
            <v>0</v>
          </cell>
          <cell r="V155" t="e">
            <v>#VALUE!</v>
          </cell>
          <cell r="W155" t="e">
            <v>#VALUE!</v>
          </cell>
          <cell r="X155">
            <v>1</v>
          </cell>
          <cell r="Y155" t="e">
            <v>#VALUE!</v>
          </cell>
          <cell r="Z155" t="e">
            <v>#VALUE!</v>
          </cell>
          <cell r="AA155" t="e">
            <v>#VALUE!</v>
          </cell>
          <cell r="AB155" t="e">
            <v>#N/A</v>
          </cell>
          <cell r="AC155" t="e">
            <v>#N/A</v>
          </cell>
          <cell r="AD155" t="str">
            <v>0242-10</v>
          </cell>
          <cell r="AE155" t="e">
            <v>#VALUE!</v>
          </cell>
        </row>
        <row r="156">
          <cell r="A156" t="str">
            <v>243-10</v>
          </cell>
          <cell r="B156" t="str">
            <v>-</v>
          </cell>
          <cell r="C156" t="str">
            <v>-</v>
          </cell>
          <cell r="D156" t="str">
            <v>-</v>
          </cell>
          <cell r="E156" t="str">
            <v>-</v>
          </cell>
          <cell r="F156" t="str">
            <v>-</v>
          </cell>
          <cell r="G156" t="str">
            <v>-</v>
          </cell>
          <cell r="H156" t="str">
            <v>-</v>
          </cell>
          <cell r="I156" t="str">
            <v>-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P156">
            <v>1</v>
          </cell>
          <cell r="R156" t="str">
            <v>Did not initialize (OCS Power Outage)</v>
          </cell>
          <cell r="S156">
            <v>0</v>
          </cell>
          <cell r="T156" t="str">
            <v>NorthBound</v>
          </cell>
          <cell r="U156">
            <v>0</v>
          </cell>
          <cell r="V156" t="e">
            <v>#VALUE!</v>
          </cell>
          <cell r="W156" t="e">
            <v>#VALUE!</v>
          </cell>
          <cell r="X156">
            <v>1</v>
          </cell>
          <cell r="Y156" t="e">
            <v>#VALUE!</v>
          </cell>
          <cell r="Z156" t="e">
            <v>#VALUE!</v>
          </cell>
          <cell r="AA156" t="e">
            <v>#VALUE!</v>
          </cell>
          <cell r="AB156" t="e">
            <v>#N/A</v>
          </cell>
          <cell r="AC156" t="e">
            <v>#N/A</v>
          </cell>
          <cell r="AD156" t="str">
            <v>0243-10</v>
          </cell>
          <cell r="AE156" t="e">
            <v>#VALUE!</v>
          </cell>
        </row>
        <row r="157">
          <cell r="A157" t="str">
            <v>244-10</v>
          </cell>
          <cell r="B157" t="str">
            <v>-</v>
          </cell>
          <cell r="C157" t="str">
            <v>-</v>
          </cell>
          <cell r="D157" t="str">
            <v>-</v>
          </cell>
          <cell r="E157" t="str">
            <v>-</v>
          </cell>
          <cell r="F157" t="str">
            <v>-</v>
          </cell>
          <cell r="G157" t="str">
            <v>-</v>
          </cell>
          <cell r="H157" t="str">
            <v>-</v>
          </cell>
          <cell r="I157" t="str">
            <v>-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P157">
            <v>1</v>
          </cell>
          <cell r="R157" t="str">
            <v>Did not initialize (OCS Power Outage)</v>
          </cell>
          <cell r="S157">
            <v>0</v>
          </cell>
          <cell r="T157" t="str">
            <v>Southbound</v>
          </cell>
          <cell r="U157">
            <v>0</v>
          </cell>
          <cell r="V157" t="e">
            <v>#VALUE!</v>
          </cell>
          <cell r="W157" t="e">
            <v>#VALUE!</v>
          </cell>
          <cell r="X157">
            <v>1</v>
          </cell>
          <cell r="Y157" t="e">
            <v>#VALUE!</v>
          </cell>
          <cell r="Z157" t="e">
            <v>#VALUE!</v>
          </cell>
          <cell r="AA157" t="e">
            <v>#VALUE!</v>
          </cell>
          <cell r="AB157" t="e">
            <v>#N/A</v>
          </cell>
          <cell r="AC157" t="e">
            <v>#N/A</v>
          </cell>
          <cell r="AD157" t="str">
            <v>0244-10</v>
          </cell>
          <cell r="AE157" t="e">
            <v>#VALUE!</v>
          </cell>
        </row>
        <row r="158">
          <cell r="A158" t="str">
            <v>800-10</v>
          </cell>
          <cell r="B158">
            <v>4013</v>
          </cell>
          <cell r="C158" t="str">
            <v>DE.1.0.7.0</v>
          </cell>
          <cell r="D158" t="str">
            <v>300:58662</v>
          </cell>
          <cell r="E158">
            <v>42592.208506944444</v>
          </cell>
          <cell r="F158">
            <v>42592.209513888891</v>
          </cell>
          <cell r="G158">
            <v>1</v>
          </cell>
          <cell r="H158" t="str">
            <v>204:687</v>
          </cell>
          <cell r="I158">
            <v>42592.225740740738</v>
          </cell>
          <cell r="J158">
            <v>0</v>
          </cell>
          <cell r="K158" t="str">
            <v>4013/4014</v>
          </cell>
          <cell r="L158" t="str">
            <v>GRASTON</v>
          </cell>
          <cell r="M158">
            <v>1.6226851847022772E-2</v>
          </cell>
          <cell r="N158">
            <v>23.366666659712791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https://search-rtdc-monitor-bjffxe2xuh6vdkpspy63sjmuny.us-east-1.es.amazonaws.com/_plugin/kibana/#/discover/Steve-Slow-Train-Analysis-(2080s-and-2083s)?_g=(refreshInterval:(display:Off,section:0,value:0),time:(from:'2016-08-10 04:00:15-0600',mode:absolute,to:'2016-08-10 06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58" t="str">
            <v>N</v>
          </cell>
          <cell r="X158">
            <v>575</v>
          </cell>
          <cell r="Y158">
            <v>5.8662000000000001</v>
          </cell>
          <cell r="Z158">
            <v>6.8699999999999997E-2</v>
          </cell>
          <cell r="AA158">
            <v>5.7975000000000003</v>
          </cell>
          <cell r="AB158" t="e">
            <v>#N/A</v>
          </cell>
          <cell r="AC158" t="e">
            <v>#N/A</v>
          </cell>
          <cell r="AD158" t="str">
            <v>0800-10</v>
          </cell>
          <cell r="AE15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59">
          <cell r="A159" t="str">
            <v>801-10</v>
          </cell>
          <cell r="B159">
            <v>4014</v>
          </cell>
          <cell r="C159" t="str">
            <v>DE.1.0.7.0</v>
          </cell>
          <cell r="D159" t="str">
            <v>204:971</v>
          </cell>
          <cell r="E159">
            <v>42592.240486111114</v>
          </cell>
          <cell r="F159">
            <v>42592.241354166668</v>
          </cell>
          <cell r="G159">
            <v>1</v>
          </cell>
          <cell r="H159" t="str">
            <v>300:58920</v>
          </cell>
          <cell r="I159">
            <v>42592.253981481481</v>
          </cell>
          <cell r="J159">
            <v>0</v>
          </cell>
          <cell r="K159" t="str">
            <v>4013/4014</v>
          </cell>
          <cell r="L159" t="str">
            <v>GRASTON</v>
          </cell>
          <cell r="M159">
            <v>1.2627314812561963E-2</v>
          </cell>
          <cell r="N159">
            <v>18.183333330089226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https://search-rtdc-monitor-bjffxe2xuh6vdkpspy63sjmuny.us-east-1.es.amazonaws.com/_plugin/kibana/#/discover/Steve-Slow-Train-Analysis-(2080s-and-2083s)?_g=(refreshInterval:(display:Off,section:0,value:0),time:(from:'2016-08-10 04:46:18-0600',mode:absolute,to:'2016-08-10 07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59" t="str">
            <v>N</v>
          </cell>
          <cell r="X159">
            <v>1</v>
          </cell>
          <cell r="Y159">
            <v>9.7100000000000006E-2</v>
          </cell>
          <cell r="Z159">
            <v>5.8920000000000003</v>
          </cell>
          <cell r="AA159">
            <v>5.7949000000000002</v>
          </cell>
          <cell r="AB159" t="e">
            <v>#N/A</v>
          </cell>
          <cell r="AC159" t="e">
            <v>#N/A</v>
          </cell>
          <cell r="AD159" t="str">
            <v>0801-10</v>
          </cell>
          <cell r="AE159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0">
          <cell r="A160" t="str">
            <v>802-10</v>
          </cell>
          <cell r="B160">
            <v>4013</v>
          </cell>
          <cell r="C160" t="str">
            <v>DE.1.0.7.0</v>
          </cell>
          <cell r="D160" t="str">
            <v>300:58609</v>
          </cell>
          <cell r="E160">
            <v>42592.254895833335</v>
          </cell>
          <cell r="F160">
            <v>42592.255578703705</v>
          </cell>
          <cell r="G160">
            <v>0</v>
          </cell>
          <cell r="H160" t="str">
            <v>204:675</v>
          </cell>
          <cell r="I160">
            <v>42592.267361111109</v>
          </cell>
          <cell r="J160">
            <v>0</v>
          </cell>
          <cell r="K160" t="str">
            <v>4013/4014</v>
          </cell>
          <cell r="L160" t="str">
            <v>GRASTON</v>
          </cell>
          <cell r="M160">
            <v>1.1782407404098194E-2</v>
          </cell>
          <cell r="N160">
            <v>16.966666661901399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https://search-rtdc-monitor-bjffxe2xuh6vdkpspy63sjmuny.us-east-1.es.amazonaws.com/_plugin/kibana/#/discover/Steve-Slow-Train-Analysis-(2080s-and-2083s)?_g=(refreshInterval:(display:Off,section:0,value:0),time:(from:'2016-08-10 05:07:03-0600',mode:absolute,to:'2016-08-10 07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0" t="str">
            <v>N</v>
          </cell>
          <cell r="X160">
            <v>1</v>
          </cell>
          <cell r="Y160">
            <v>5.8609</v>
          </cell>
          <cell r="Z160">
            <v>6.7500000000000004E-2</v>
          </cell>
          <cell r="AA160">
            <v>5.7934000000000001</v>
          </cell>
          <cell r="AB160" t="e">
            <v>#N/A</v>
          </cell>
          <cell r="AC160" t="e">
            <v>#N/A</v>
          </cell>
          <cell r="AD160" t="str">
            <v>0802-10</v>
          </cell>
          <cell r="AE160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1">
          <cell r="A161" t="str">
            <v>803-10</v>
          </cell>
          <cell r="B161">
            <v>4044</v>
          </cell>
          <cell r="C161" t="str">
            <v>DE.1.0.7.0</v>
          </cell>
          <cell r="D161" t="str">
            <v>204:969</v>
          </cell>
          <cell r="E161">
            <v>42592.253148148149</v>
          </cell>
          <cell r="F161">
            <v>42592.254502314812</v>
          </cell>
          <cell r="G161">
            <v>1</v>
          </cell>
          <cell r="H161" t="str">
            <v>300:58939</v>
          </cell>
          <cell r="I161">
            <v>42592.274375000001</v>
          </cell>
          <cell r="J161">
            <v>0</v>
          </cell>
          <cell r="K161" t="str">
            <v>4043/4044</v>
          </cell>
          <cell r="L161" t="str">
            <v>OUN</v>
          </cell>
          <cell r="M161">
            <v>1.987268518860219E-2</v>
          </cell>
          <cell r="N161">
            <v>28.616666671587154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https://search-rtdc-monitor-bjffxe2xuh6vdkpspy63sjmuny.us-east-1.es.amazonaws.com/_plugin/kibana/#/discover/Steve-Slow-Train-Analysis-(2080s-and-2083s)?_g=(refreshInterval:(display:Off,section:0,value:0),time:(from:'2016-08-10 05:04:32-0600',mode:absolute,to:'2016-08-10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1" t="str">
            <v>N</v>
          </cell>
          <cell r="X161">
            <v>1</v>
          </cell>
          <cell r="Y161">
            <v>9.69E-2</v>
          </cell>
          <cell r="Z161">
            <v>5.8939000000000004</v>
          </cell>
          <cell r="AA161">
            <v>5.7970000000000006</v>
          </cell>
          <cell r="AB161" t="e">
            <v>#N/A</v>
          </cell>
          <cell r="AC161" t="e">
            <v>#N/A</v>
          </cell>
          <cell r="AD161" t="str">
            <v>0803-10</v>
          </cell>
          <cell r="AE16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62">
          <cell r="A162" t="str">
            <v>804-10</v>
          </cell>
          <cell r="B162">
            <v>4043</v>
          </cell>
          <cell r="C162" t="str">
            <v>DE.1.0.7.0</v>
          </cell>
          <cell r="D162" t="str">
            <v>300:58630</v>
          </cell>
          <cell r="E162">
            <v>42592.275567129633</v>
          </cell>
          <cell r="F162">
            <v>42592.276932870373</v>
          </cell>
          <cell r="G162">
            <v>1</v>
          </cell>
          <cell r="H162" t="str">
            <v>204:692</v>
          </cell>
          <cell r="I162">
            <v>42592.289178240739</v>
          </cell>
          <cell r="J162">
            <v>0</v>
          </cell>
          <cell r="K162" t="str">
            <v>4043/4044</v>
          </cell>
          <cell r="L162" t="str">
            <v>OUN</v>
          </cell>
          <cell r="M162">
            <v>1.2245370366144925E-2</v>
          </cell>
          <cell r="N162">
            <v>17.633333327248693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https://search-rtdc-monitor-bjffxe2xuh6vdkpspy63sjmuny.us-east-1.es.amazonaws.com/_plugin/kibana/#/discover/Steve-Slow-Train-Analysis-(2080s-and-2083s)?_g=(refreshInterval:(display:Off,section:0,value:0),time:(from:'2016-08-10 05:36:49-0600',mode:absolute,to:'2016-08-10 07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2" t="str">
            <v>N</v>
          </cell>
          <cell r="X162">
            <v>1</v>
          </cell>
          <cell r="Y162">
            <v>5.8630000000000004</v>
          </cell>
          <cell r="Z162">
            <v>6.9199999999999998E-2</v>
          </cell>
          <cell r="AA162">
            <v>5.7938000000000001</v>
          </cell>
          <cell r="AB162" t="e">
            <v>#N/A</v>
          </cell>
          <cell r="AC162" t="e">
            <v>#N/A</v>
          </cell>
          <cell r="AD162" t="str">
            <v>0804-10</v>
          </cell>
          <cell r="AE16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63">
          <cell r="A163" t="str">
            <v>805-10</v>
          </cell>
          <cell r="B163">
            <v>4014</v>
          </cell>
          <cell r="C163" t="str">
            <v>DE.1.0.7.0</v>
          </cell>
          <cell r="D163" t="str">
            <v>204:974</v>
          </cell>
          <cell r="E163">
            <v>42592.282361111109</v>
          </cell>
          <cell r="F163">
            <v>42592.283425925925</v>
          </cell>
          <cell r="G163">
            <v>1</v>
          </cell>
          <cell r="H163" t="str">
            <v>300:58929</v>
          </cell>
          <cell r="I163">
            <v>42592.295046296298</v>
          </cell>
          <cell r="J163">
            <v>0</v>
          </cell>
          <cell r="K163" t="str">
            <v>4013/4014</v>
          </cell>
          <cell r="L163" t="str">
            <v>GRASTON</v>
          </cell>
          <cell r="M163">
            <v>1.1620370372838806E-2</v>
          </cell>
          <cell r="N163">
            <v>16.733333336887881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https://search-rtdc-monitor-bjffxe2xuh6vdkpspy63sjmuny.us-east-1.es.amazonaws.com/_plugin/kibana/#/discover/Steve-Slow-Train-Analysis-(2080s-and-2083s)?_g=(refreshInterval:(display:Off,section:0,value:0),time:(from:'2016-08-10 05:46:36-0600',mode:absolute,to:'2016-08-10 08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3" t="str">
            <v>N</v>
          </cell>
          <cell r="X163">
            <v>1</v>
          </cell>
          <cell r="Y163">
            <v>9.74E-2</v>
          </cell>
          <cell r="Z163">
            <v>5.8929</v>
          </cell>
          <cell r="AA163">
            <v>5.7954999999999997</v>
          </cell>
          <cell r="AB163" t="e">
            <v>#N/A</v>
          </cell>
          <cell r="AC163" t="e">
            <v>#N/A</v>
          </cell>
          <cell r="AD163" t="str">
            <v>0805-10</v>
          </cell>
          <cell r="AE163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4">
          <cell r="A164" t="str">
            <v>806-10</v>
          </cell>
          <cell r="B164">
            <v>4013</v>
          </cell>
          <cell r="C164" t="str">
            <v>DE.1.0.7.0</v>
          </cell>
          <cell r="D164" t="str">
            <v>300:58615</v>
          </cell>
          <cell r="E164">
            <v>42592.295925925922</v>
          </cell>
          <cell r="F164">
            <v>42592.2969212963</v>
          </cell>
          <cell r="G164">
            <v>1</v>
          </cell>
          <cell r="H164" t="str">
            <v>204:696</v>
          </cell>
          <cell r="I164">
            <v>42592.309363425928</v>
          </cell>
          <cell r="J164">
            <v>1</v>
          </cell>
          <cell r="K164" t="str">
            <v>4013/4014</v>
          </cell>
          <cell r="L164" t="str">
            <v>GRASTON</v>
          </cell>
          <cell r="M164">
            <v>1.244212962774327E-2</v>
          </cell>
          <cell r="N164">
            <v>17.916666663950309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https://search-rtdc-monitor-bjffxe2xuh6vdkpspy63sjmuny.us-east-1.es.amazonaws.com/_plugin/kibana/#/discover/Steve-Slow-Train-Analysis-(2080s-and-2083s)?_g=(refreshInterval:(display:Off,section:0,value:0),time:(from:'2016-08-10 06:06:08-0600',mode:absolute,to:'2016-08-10 08:25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4" t="str">
            <v>N</v>
          </cell>
          <cell r="X164">
            <v>1</v>
          </cell>
          <cell r="Y164">
            <v>5.8615000000000004</v>
          </cell>
          <cell r="Z164">
            <v>6.9599999999999995E-2</v>
          </cell>
          <cell r="AA164">
            <v>5.7919</v>
          </cell>
          <cell r="AB164" t="e">
            <v>#N/A</v>
          </cell>
          <cell r="AC164" t="e">
            <v>#N/A</v>
          </cell>
          <cell r="AD164" t="str">
            <v>0806-10</v>
          </cell>
          <cell r="AE164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5">
          <cell r="A165" t="str">
            <v>807-10</v>
          </cell>
          <cell r="B165">
            <v>4044</v>
          </cell>
          <cell r="C165" t="str">
            <v>DE.1.0.7.0</v>
          </cell>
          <cell r="D165" t="str">
            <v>204:990</v>
          </cell>
          <cell r="E165">
            <v>42592.298657407409</v>
          </cell>
          <cell r="F165">
            <v>42592.300034722219</v>
          </cell>
          <cell r="G165">
            <v>1</v>
          </cell>
          <cell r="H165" t="str">
            <v>300:58912</v>
          </cell>
          <cell r="I165">
            <v>42592.316342592596</v>
          </cell>
          <cell r="J165">
            <v>0</v>
          </cell>
          <cell r="K165" t="str">
            <v>4043/4044</v>
          </cell>
          <cell r="L165" t="str">
            <v>OUN</v>
          </cell>
          <cell r="M165">
            <v>1.6307870377204381E-2</v>
          </cell>
          <cell r="N165">
            <v>23.483333343174309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https://search-rtdc-monitor-bjffxe2xuh6vdkpspy63sjmuny.us-east-1.es.amazonaws.com/_plugin/kibana/#/discover/Steve-Slow-Train-Analysis-(2080s-and-2083s)?_g=(refreshInterval:(display:Off,section:0,value:0),time:(from:'2016-08-10 06:10:04-0600',mode:absolute,to:'2016-08-10 08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5" t="str">
            <v>N</v>
          </cell>
          <cell r="X165">
            <v>1</v>
          </cell>
          <cell r="Y165">
            <v>9.9000000000000005E-2</v>
          </cell>
          <cell r="Z165">
            <v>5.8912000000000004</v>
          </cell>
          <cell r="AA165">
            <v>5.7922000000000002</v>
          </cell>
          <cell r="AB165" t="e">
            <v>#N/A</v>
          </cell>
          <cell r="AC165" t="e">
            <v>#N/A</v>
          </cell>
          <cell r="AD165" t="str">
            <v>0807-10</v>
          </cell>
          <cell r="AE16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66">
          <cell r="A166" t="str">
            <v>808-10</v>
          </cell>
          <cell r="B166">
            <v>4043</v>
          </cell>
          <cell r="C166" t="str">
            <v>DE.1.0.7.0</v>
          </cell>
          <cell r="D166" t="str">
            <v>300:58596</v>
          </cell>
          <cell r="E166">
            <v>42592.317662037036</v>
          </cell>
          <cell r="F166">
            <v>42592.318495370368</v>
          </cell>
          <cell r="G166">
            <v>1</v>
          </cell>
          <cell r="H166" t="str">
            <v>204:689</v>
          </cell>
          <cell r="I166">
            <v>42592.330069444448</v>
          </cell>
          <cell r="J166">
            <v>0</v>
          </cell>
          <cell r="K166" t="str">
            <v>4043/4044</v>
          </cell>
          <cell r="L166" t="str">
            <v>OUN</v>
          </cell>
          <cell r="M166">
            <v>1.1574074080272112E-2</v>
          </cell>
          <cell r="N166">
            <v>16.666666675591841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https://search-rtdc-monitor-bjffxe2xuh6vdkpspy63sjmuny.us-east-1.es.amazonaws.com/_plugin/kibana/#/discover/Steve-Slow-Train-Analysis-(2080s-and-2083s)?_g=(refreshInterval:(display:Off,section:0,value:0),time:(from:'2016-08-10 06:37:26-0600',mode:absolute,to:'2016-08-10 08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66" t="str">
            <v>N</v>
          </cell>
          <cell r="X166">
            <v>1</v>
          </cell>
          <cell r="Y166">
            <v>5.8596000000000004</v>
          </cell>
          <cell r="Z166">
            <v>6.8900000000000003E-2</v>
          </cell>
          <cell r="AA166">
            <v>5.7907000000000002</v>
          </cell>
          <cell r="AB166" t="e">
            <v>#N/A</v>
          </cell>
          <cell r="AC166" t="e">
            <v>#N/A</v>
          </cell>
          <cell r="AD166" t="str">
            <v>0808-10</v>
          </cell>
          <cell r="AE16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67">
          <cell r="A167" t="str">
            <v>809-10</v>
          </cell>
          <cell r="B167">
            <v>4014</v>
          </cell>
          <cell r="C167" t="str">
            <v>DE.1.0.7.0</v>
          </cell>
          <cell r="D167" t="str">
            <v>204:969</v>
          </cell>
          <cell r="E167">
            <v>42592.324201388888</v>
          </cell>
          <cell r="F167">
            <v>42592.324988425928</v>
          </cell>
          <cell r="G167">
            <v>1</v>
          </cell>
          <cell r="H167" t="str">
            <v>300:58937</v>
          </cell>
          <cell r="I167">
            <v>42592.336712962962</v>
          </cell>
          <cell r="J167">
            <v>0</v>
          </cell>
          <cell r="K167" t="str">
            <v>4013/4014</v>
          </cell>
          <cell r="L167" t="str">
            <v>GRASTON</v>
          </cell>
          <cell r="M167">
            <v>1.1724537034751847E-2</v>
          </cell>
          <cell r="N167">
            <v>16.88333333004266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https://search-rtdc-monitor-bjffxe2xuh6vdkpspy63sjmuny.us-east-1.es.amazonaws.com/_plugin/kibana/#/discover/Steve-Slow-Train-Analysis-(2080s-and-2083s)?_g=(refreshInterval:(display:Off,section:0,value:0),time:(from:'2016-08-10 06:46:51-0600',mode:absolute,to:'2016-08-10 09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67" t="str">
            <v>N</v>
          </cell>
          <cell r="X167">
            <v>1</v>
          </cell>
          <cell r="Y167">
            <v>9.69E-2</v>
          </cell>
          <cell r="Z167">
            <v>5.8936999999999999</v>
          </cell>
          <cell r="AA167">
            <v>5.7968000000000002</v>
          </cell>
          <cell r="AB167" t="e">
            <v>#N/A</v>
          </cell>
          <cell r="AC167" t="e">
            <v>#N/A</v>
          </cell>
          <cell r="AD167" t="str">
            <v>0809-10</v>
          </cell>
          <cell r="AE16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68">
          <cell r="A168" t="str">
            <v>810-10</v>
          </cell>
          <cell r="B168">
            <v>4013</v>
          </cell>
          <cell r="C168" t="str">
            <v>DE.1.0.7.0</v>
          </cell>
          <cell r="D168" t="str">
            <v>300:58608</v>
          </cell>
          <cell r="E168">
            <v>42592.337650462963</v>
          </cell>
          <cell r="F168">
            <v>42592.338703703703</v>
          </cell>
          <cell r="G168">
            <v>1</v>
          </cell>
          <cell r="H168" t="str">
            <v>204:687</v>
          </cell>
          <cell r="I168">
            <v>42592.350821759261</v>
          </cell>
          <cell r="J168">
            <v>0</v>
          </cell>
          <cell r="K168" t="str">
            <v>4013/4014</v>
          </cell>
          <cell r="L168" t="str">
            <v>GRASTON</v>
          </cell>
          <cell r="M168">
            <v>1.2118055557948537E-2</v>
          </cell>
          <cell r="N168">
            <v>17.450000003445894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https://search-rtdc-monitor-bjffxe2xuh6vdkpspy63sjmuny.us-east-1.es.amazonaws.com/_plugin/kibana/#/discover/Steve-Slow-Train-Analysis-(2080s-and-2083s)?_g=(refreshInterval:(display:Off,section:0,value:0),time:(from:'2016-08-10 07:06:13-0600',mode:absolute,to:'2016-08-10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68" t="str">
            <v>N</v>
          </cell>
          <cell r="X168">
            <v>1</v>
          </cell>
          <cell r="Y168">
            <v>5.8608000000000002</v>
          </cell>
          <cell r="Z168">
            <v>6.8699999999999997E-2</v>
          </cell>
          <cell r="AA168">
            <v>5.7921000000000005</v>
          </cell>
          <cell r="AB168" t="e">
            <v>#N/A</v>
          </cell>
          <cell r="AC168" t="e">
            <v>#N/A</v>
          </cell>
          <cell r="AD168" t="str">
            <v>0810-10</v>
          </cell>
          <cell r="AE16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69">
          <cell r="A169" t="str">
            <v>811-10</v>
          </cell>
          <cell r="B169">
            <v>4044</v>
          </cell>
          <cell r="C169" t="str">
            <v>DE.1.0.7.0</v>
          </cell>
          <cell r="D169" t="str">
            <v>204:971</v>
          </cell>
          <cell r="E169">
            <v>42592.343425925923</v>
          </cell>
          <cell r="F169">
            <v>42592.344340277778</v>
          </cell>
          <cell r="G169">
            <v>1</v>
          </cell>
          <cell r="H169" t="str">
            <v>300:58907</v>
          </cell>
          <cell r="I169">
            <v>42592.357685185183</v>
          </cell>
          <cell r="J169">
            <v>0</v>
          </cell>
          <cell r="K169" t="str">
            <v>4043/4044</v>
          </cell>
          <cell r="L169" t="str">
            <v>OUN</v>
          </cell>
          <cell r="M169">
            <v>1.3344907405553386E-2</v>
          </cell>
          <cell r="N169">
            <v>19.216666663996875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https://search-rtdc-monitor-bjffxe2xuh6vdkpspy63sjmuny.us-east-1.es.amazonaws.com/_plugin/kibana/#/discover/Steve-Slow-Train-Analysis-(2080s-and-2083s)?_g=(refreshInterval:(display:Off,section:0,value:0),time:(from:'2016-08-10 07:14:32-0600',mode:absolute,to:'2016-08-10 09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69" t="str">
            <v>N</v>
          </cell>
          <cell r="X169">
            <v>1</v>
          </cell>
          <cell r="Y169">
            <v>9.7100000000000006E-2</v>
          </cell>
          <cell r="Z169">
            <v>5.8906999999999998</v>
          </cell>
          <cell r="AA169">
            <v>5.7935999999999996</v>
          </cell>
          <cell r="AB169" t="e">
            <v>#N/A</v>
          </cell>
          <cell r="AC169" t="e">
            <v>#N/A</v>
          </cell>
          <cell r="AD169" t="str">
            <v>0811-10</v>
          </cell>
          <cell r="AE16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0">
          <cell r="A170" t="str">
            <v>812-10</v>
          </cell>
          <cell r="B170">
            <v>4043</v>
          </cell>
          <cell r="C170" t="str">
            <v>DE.1.0.7.0</v>
          </cell>
          <cell r="D170" t="str">
            <v>300:58587</v>
          </cell>
          <cell r="E170">
            <v>42592.359027777777</v>
          </cell>
          <cell r="F170">
            <v>42592.359884259262</v>
          </cell>
          <cell r="G170">
            <v>1</v>
          </cell>
          <cell r="H170" t="str">
            <v>204:691</v>
          </cell>
          <cell r="I170">
            <v>42592.377060185187</v>
          </cell>
          <cell r="J170">
            <v>0</v>
          </cell>
          <cell r="K170" t="str">
            <v>4043/4044</v>
          </cell>
          <cell r="L170" t="str">
            <v>OUN</v>
          </cell>
          <cell r="M170">
            <v>1.7175925924675539E-2</v>
          </cell>
          <cell r="N170">
            <v>24.733333331532776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https://search-rtdc-monitor-bjffxe2xuh6vdkpspy63sjmuny.us-east-1.es.amazonaws.com/_plugin/kibana/#/discover/Steve-Slow-Train-Analysis-(2080s-and-2083s)?_g=(refreshInterval:(display:Off,section:0,value:0),time:(from:'2016-08-10 07:37:00-0600',mode:absolute,to:'2016-08-10 10:02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0" t="str">
            <v>N</v>
          </cell>
          <cell r="X170">
            <v>1</v>
          </cell>
          <cell r="Y170">
            <v>5.8586999999999998</v>
          </cell>
          <cell r="Z170">
            <v>6.9099999999999995E-2</v>
          </cell>
          <cell r="AA170">
            <v>5.7896000000000001</v>
          </cell>
          <cell r="AB170" t="e">
            <v>#N/A</v>
          </cell>
          <cell r="AC170" t="e">
            <v>#N/A</v>
          </cell>
          <cell r="AD170" t="str">
            <v>0812-10</v>
          </cell>
          <cell r="AE17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1">
          <cell r="A171" t="str">
            <v>813-10</v>
          </cell>
          <cell r="B171">
            <v>4044</v>
          </cell>
          <cell r="C171" t="str">
            <v>DE.1.0.7.0</v>
          </cell>
          <cell r="D171" t="str">
            <v>204:974</v>
          </cell>
          <cell r="E171">
            <v>42592.387118055558</v>
          </cell>
          <cell r="F171">
            <v>42592.388159722221</v>
          </cell>
          <cell r="G171">
            <v>1</v>
          </cell>
          <cell r="H171" t="str">
            <v>300:58914</v>
          </cell>
          <cell r="I171">
            <v>42592.399606481478</v>
          </cell>
          <cell r="J171">
            <v>0</v>
          </cell>
          <cell r="K171" t="str">
            <v>4043/4044</v>
          </cell>
          <cell r="L171" t="str">
            <v>OUN</v>
          </cell>
          <cell r="M171">
            <v>1.1446759257523809E-2</v>
          </cell>
          <cell r="N171">
            <v>16.483333330834284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https://search-rtdc-monitor-bjffxe2xuh6vdkpspy63sjmuny.us-east-1.es.amazonaws.com/_plugin/kibana/#/discover/Steve-Slow-Train-Analysis-(2080s-and-2083s)?_g=(refreshInterval:(display:Off,section:0,value:0),time:(from:'2016-08-10 08:17:27-0600',mode:absolute,to:'2016-08-10 10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1" t="str">
            <v>N</v>
          </cell>
          <cell r="X171">
            <v>1</v>
          </cell>
          <cell r="Y171">
            <v>9.74E-2</v>
          </cell>
          <cell r="Z171">
            <v>5.8914</v>
          </cell>
          <cell r="AA171">
            <v>5.7939999999999996</v>
          </cell>
          <cell r="AB171" t="e">
            <v>#N/A</v>
          </cell>
          <cell r="AC171" t="e">
            <v>#N/A</v>
          </cell>
          <cell r="AD171" t="str">
            <v>0813-10</v>
          </cell>
          <cell r="AE17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2">
          <cell r="A172" t="str">
            <v>814-10</v>
          </cell>
          <cell r="B172">
            <v>4043</v>
          </cell>
          <cell r="C172" t="str">
            <v>DE.1.0.7.0</v>
          </cell>
          <cell r="D172" t="str">
            <v>300:58606</v>
          </cell>
          <cell r="E172">
            <v>42592.400810185187</v>
          </cell>
          <cell r="F172">
            <v>42592.40179398148</v>
          </cell>
          <cell r="G172">
            <v>1</v>
          </cell>
          <cell r="H172" t="str">
            <v>204:692</v>
          </cell>
          <cell r="I172">
            <v>42592.413680555554</v>
          </cell>
          <cell r="J172">
            <v>1</v>
          </cell>
          <cell r="K172" t="str">
            <v>4043/4044</v>
          </cell>
          <cell r="L172" t="str">
            <v>OUN</v>
          </cell>
          <cell r="M172">
            <v>1.1886574073287193E-2</v>
          </cell>
          <cell r="N172">
            <v>17.116666665533558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https://search-rtdc-monitor-bjffxe2xuh6vdkpspy63sjmuny.us-east-1.es.amazonaws.com/_plugin/kibana/#/discover/Steve-Slow-Train-Analysis-(2080s-and-2083s)?_g=(refreshInterval:(display:Off,section:0,value:0),time:(from:'2016-08-10 08:37:10-0600',mode:absolute,to:'2016-08-10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2" t="str">
            <v>N</v>
          </cell>
          <cell r="X172">
            <v>1</v>
          </cell>
          <cell r="Y172">
            <v>5.8605999999999998</v>
          </cell>
          <cell r="Z172">
            <v>6.9199999999999998E-2</v>
          </cell>
          <cell r="AA172">
            <v>5.7913999999999994</v>
          </cell>
          <cell r="AB172" t="e">
            <v>#N/A</v>
          </cell>
          <cell r="AC172" t="e">
            <v>#N/A</v>
          </cell>
          <cell r="AD172" t="str">
            <v>0814-10</v>
          </cell>
          <cell r="AE17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3">
          <cell r="A173" t="str">
            <v>815-10</v>
          </cell>
          <cell r="B173">
            <v>4044</v>
          </cell>
          <cell r="C173" t="str">
            <v>DE.1.0.7.0</v>
          </cell>
          <cell r="D173" t="str">
            <v>204:976</v>
          </cell>
          <cell r="E173">
            <v>42592.428379629629</v>
          </cell>
          <cell r="F173">
            <v>42592.429525462961</v>
          </cell>
          <cell r="G173">
            <v>1</v>
          </cell>
          <cell r="H173" t="str">
            <v>300:58899</v>
          </cell>
          <cell r="I173">
            <v>42592.442256944443</v>
          </cell>
          <cell r="J173">
            <v>1</v>
          </cell>
          <cell r="K173" t="str">
            <v>4043/4044</v>
          </cell>
          <cell r="L173" t="str">
            <v>OUN</v>
          </cell>
          <cell r="M173">
            <v>1.2731481481750961E-2</v>
          </cell>
          <cell r="N173">
            <v>18.333333333721384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https://search-rtdc-monitor-bjffxe2xuh6vdkpspy63sjmuny.us-east-1.es.amazonaws.com/_plugin/kibana/#/discover/Steve-Slow-Train-Analysis-(2080s-and-2083s)?_g=(refreshInterval:(display:Off,section:0,value:0),time:(from:'2016-08-10 09:16:52-0600',mode:absolute,to:'2016-08-10 11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3" t="str">
            <v>N</v>
          </cell>
          <cell r="X173">
            <v>1</v>
          </cell>
          <cell r="Y173">
            <v>9.7600000000000006E-2</v>
          </cell>
          <cell r="Z173">
            <v>5.8898999999999999</v>
          </cell>
          <cell r="AA173">
            <v>5.7923</v>
          </cell>
          <cell r="AB173" t="e">
            <v>#N/A</v>
          </cell>
          <cell r="AC173" t="e">
            <v>#N/A</v>
          </cell>
          <cell r="AD173" t="str">
            <v>0815-10</v>
          </cell>
          <cell r="AE17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4">
          <cell r="A174" t="str">
            <v>816-10</v>
          </cell>
          <cell r="B174">
            <v>4043</v>
          </cell>
          <cell r="C174" t="str">
            <v>DE.1.0.7.0</v>
          </cell>
          <cell r="D174" t="str">
            <v>300:58585</v>
          </cell>
          <cell r="E174">
            <v>42592.443749999999</v>
          </cell>
          <cell r="F174">
            <v>42592.445543981485</v>
          </cell>
          <cell r="G174">
            <v>2</v>
          </cell>
          <cell r="H174" t="str">
            <v>204:699</v>
          </cell>
          <cell r="I174">
            <v>42592.459467592591</v>
          </cell>
          <cell r="J174">
            <v>1</v>
          </cell>
          <cell r="K174" t="str">
            <v>4043/4044</v>
          </cell>
          <cell r="L174" t="str">
            <v>OUN</v>
          </cell>
          <cell r="M174">
            <v>1.392361110629281E-2</v>
          </cell>
          <cell r="N174">
            <v>20.049999993061647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https://search-rtdc-monitor-bjffxe2xuh6vdkpspy63sjmuny.us-east-1.es.amazonaws.com/_plugin/kibana/#/discover/Steve-Slow-Train-Analysis-(2080s-and-2083s)?_g=(refreshInterval:(display:Off,section:0,value:0),time:(from:'2016-08-10 09:39:00-0600',mode:absolute,to:'2016-08-10 12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4" t="str">
            <v>N</v>
          </cell>
          <cell r="X174">
            <v>1</v>
          </cell>
          <cell r="Y174">
            <v>5.8585000000000003</v>
          </cell>
          <cell r="Z174">
            <v>6.9900000000000004E-2</v>
          </cell>
          <cell r="AA174">
            <v>5.7886000000000006</v>
          </cell>
          <cell r="AB174" t="e">
            <v>#N/A</v>
          </cell>
          <cell r="AC174" t="e">
            <v>#N/A</v>
          </cell>
          <cell r="AD174" t="str">
            <v>0816-10</v>
          </cell>
          <cell r="AE174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5">
          <cell r="A175" t="str">
            <v>817-10</v>
          </cell>
          <cell r="B175">
            <v>4044</v>
          </cell>
          <cell r="C175" t="str">
            <v>DE.1.0.7.0</v>
          </cell>
          <cell r="D175" t="str">
            <v>204:983</v>
          </cell>
          <cell r="E175">
            <v>42592.468078703707</v>
          </cell>
          <cell r="F175">
            <v>42592.469652777778</v>
          </cell>
          <cell r="G175">
            <v>2</v>
          </cell>
          <cell r="H175" t="str">
            <v>300:58911</v>
          </cell>
          <cell r="I175">
            <v>42592.483032407406</v>
          </cell>
          <cell r="J175">
            <v>0</v>
          </cell>
          <cell r="K175" t="str">
            <v>4043/4044</v>
          </cell>
          <cell r="L175" t="str">
            <v>OUN</v>
          </cell>
          <cell r="M175">
            <v>1.3379629628616385E-2</v>
          </cell>
          <cell r="N175">
            <v>19.266666665207595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https://search-rtdc-monitor-bjffxe2xuh6vdkpspy63sjmuny.us-east-1.es.amazonaws.com/_plugin/kibana/#/discover/Steve-Slow-Train-Analysis-(2080s-and-2083s)?_g=(refreshInterval:(display:Off,section:0,value:0),time:(from:'2016-08-10 10:14:02-0600',mode:absolute,to:'2016-08-10 12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5" t="str">
            <v>N</v>
          </cell>
          <cell r="X175">
            <v>1</v>
          </cell>
          <cell r="Y175">
            <v>9.8299999999999998E-2</v>
          </cell>
          <cell r="Z175">
            <v>5.8910999999999998</v>
          </cell>
          <cell r="AA175">
            <v>5.7927999999999997</v>
          </cell>
          <cell r="AB175" t="e">
            <v>#N/A</v>
          </cell>
          <cell r="AC175" t="e">
            <v>#N/A</v>
          </cell>
          <cell r="AD175" t="str">
            <v>0817-10</v>
          </cell>
          <cell r="AE17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6">
          <cell r="A176" t="str">
            <v>818-10</v>
          </cell>
          <cell r="B176">
            <v>4043</v>
          </cell>
          <cell r="C176" t="str">
            <v>DE.1.0.7.0</v>
          </cell>
          <cell r="D176" t="str">
            <v>300:58606</v>
          </cell>
          <cell r="E176">
            <v>42592.485509259262</v>
          </cell>
          <cell r="F176">
            <v>42592.486458333333</v>
          </cell>
          <cell r="G176">
            <v>1</v>
          </cell>
          <cell r="H176" t="str">
            <v>204:694</v>
          </cell>
          <cell r="I176">
            <v>42592.497430555559</v>
          </cell>
          <cell r="J176">
            <v>0</v>
          </cell>
          <cell r="K176" t="str">
            <v>4043/4044</v>
          </cell>
          <cell r="L176" t="str">
            <v>OUN</v>
          </cell>
          <cell r="M176">
            <v>1.0972222225973383E-2</v>
          </cell>
          <cell r="N176">
            <v>15.800000005401671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https://search-rtdc-monitor-bjffxe2xuh6vdkpspy63sjmuny.us-east-1.es.amazonaws.com/_plugin/kibana/#/discover/Steve-Slow-Train-Analysis-(2080s-and-2083s)?_g=(refreshInterval:(display:Off,section:0,value:0),time:(from:'2016-08-10 10:39:08-0600',mode:absolute,to:'2016-08-10 12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6" t="str">
            <v>N</v>
          </cell>
          <cell r="X176">
            <v>1</v>
          </cell>
          <cell r="Y176">
            <v>5.8605999999999998</v>
          </cell>
          <cell r="Z176">
            <v>6.9400000000000003E-2</v>
          </cell>
          <cell r="AA176">
            <v>5.7911999999999999</v>
          </cell>
          <cell r="AB176" t="e">
            <v>#N/A</v>
          </cell>
          <cell r="AC176" t="e">
            <v>#N/A</v>
          </cell>
          <cell r="AD176" t="str">
            <v>0818-10</v>
          </cell>
          <cell r="AE17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7">
          <cell r="A177" t="str">
            <v>819-10</v>
          </cell>
          <cell r="B177">
            <v>4044</v>
          </cell>
          <cell r="C177" t="str">
            <v>DE.1.0.7.0</v>
          </cell>
          <cell r="D177" t="str">
            <v>204:985</v>
          </cell>
          <cell r="E177">
            <v>42592.510312500002</v>
          </cell>
          <cell r="F177">
            <v>42592.511516203704</v>
          </cell>
          <cell r="G177">
            <v>1</v>
          </cell>
          <cell r="H177" t="str">
            <v>300:58916</v>
          </cell>
          <cell r="I177">
            <v>42592.525393518517</v>
          </cell>
          <cell r="J177">
            <v>1</v>
          </cell>
          <cell r="K177" t="str">
            <v>4043/4044</v>
          </cell>
          <cell r="L177" t="str">
            <v>OUN</v>
          </cell>
          <cell r="M177">
            <v>1.3877314813726116E-2</v>
          </cell>
          <cell r="N177">
            <v>19.983333331765607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https://search-rtdc-monitor-bjffxe2xuh6vdkpspy63sjmuny.us-east-1.es.amazonaws.com/_plugin/kibana/#/discover/Steve-Slow-Train-Analysis-(2080s-and-2083s)?_g=(refreshInterval:(display:Off,section:0,value:0),time:(from:'2016-08-10 11:14:51-0600',mode:absolute,to:'2016-08-10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7" t="str">
            <v>N</v>
          </cell>
          <cell r="X177">
            <v>1</v>
          </cell>
          <cell r="Y177">
            <v>9.8500000000000004E-2</v>
          </cell>
          <cell r="Z177">
            <v>5.8916000000000004</v>
          </cell>
          <cell r="AA177">
            <v>5.7931000000000008</v>
          </cell>
          <cell r="AB177" t="e">
            <v>#N/A</v>
          </cell>
          <cell r="AC177" t="e">
            <v>#N/A</v>
          </cell>
          <cell r="AD177" t="str">
            <v>0819-10</v>
          </cell>
          <cell r="AE177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78">
          <cell r="A178" t="str">
            <v>820-10</v>
          </cell>
          <cell r="B178">
            <v>4043</v>
          </cell>
          <cell r="C178" t="str">
            <v>DE.1.0.7.0</v>
          </cell>
          <cell r="D178" t="str">
            <v>300:58598</v>
          </cell>
          <cell r="E178">
            <v>42592.527094907404</v>
          </cell>
          <cell r="F178">
            <v>42592.528148148151</v>
          </cell>
          <cell r="G178">
            <v>1</v>
          </cell>
          <cell r="H178" t="str">
            <v>204:684</v>
          </cell>
          <cell r="I178">
            <v>42592.540405092594</v>
          </cell>
          <cell r="J178">
            <v>0</v>
          </cell>
          <cell r="K178" t="str">
            <v>4043/4044</v>
          </cell>
          <cell r="L178" t="str">
            <v>OUN</v>
          </cell>
          <cell r="M178">
            <v>1.2256944442924578E-2</v>
          </cell>
          <cell r="N178">
            <v>17.649999997811392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https://search-rtdc-monitor-bjffxe2xuh6vdkpspy63sjmuny.us-east-1.es.amazonaws.com/_plugin/kibana/#/discover/Steve-Slow-Train-Analysis-(2080s-and-2083s)?_g=(refreshInterval:(display:Off,section:0,value:0),time:(from:'2016-08-10 11:39:01-0600',mode:absolute,to:'2016-08-10 13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78" t="str">
            <v>N</v>
          </cell>
          <cell r="X178">
            <v>1</v>
          </cell>
          <cell r="Y178">
            <v>5.8597999999999999</v>
          </cell>
          <cell r="Z178">
            <v>6.8400000000000002E-2</v>
          </cell>
          <cell r="AA178">
            <v>5.7914000000000003</v>
          </cell>
          <cell r="AB178" t="e">
            <v>#N/A</v>
          </cell>
          <cell r="AC178" t="e">
            <v>#N/A</v>
          </cell>
          <cell r="AD178" t="str">
            <v>0820-10</v>
          </cell>
          <cell r="AE17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79">
          <cell r="A179" t="str">
            <v>821-10</v>
          </cell>
          <cell r="B179">
            <v>4044</v>
          </cell>
          <cell r="C179" t="str">
            <v>DE.1.0.7.0</v>
          </cell>
          <cell r="D179" t="str">
            <v>204:976</v>
          </cell>
          <cell r="E179">
            <v>42592.549201388887</v>
          </cell>
          <cell r="F179">
            <v>42592.550416666665</v>
          </cell>
          <cell r="G179">
            <v>1</v>
          </cell>
          <cell r="H179" t="str">
            <v>300:58935</v>
          </cell>
          <cell r="I179">
            <v>42592.568090277775</v>
          </cell>
          <cell r="J179">
            <v>0</v>
          </cell>
          <cell r="K179" t="str">
            <v>4043/4044</v>
          </cell>
          <cell r="L179" t="str">
            <v>MOSES</v>
          </cell>
          <cell r="M179">
            <v>1.767361110978527E-2</v>
          </cell>
          <cell r="N179">
            <v>25.449999998090789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https://search-rtdc-monitor-bjffxe2xuh6vdkpspy63sjmuny.us-east-1.es.amazonaws.com/_plugin/kibana/#/discover/Steve-Slow-Train-Analysis-(2080s-and-2083s)?_g=(refreshInterval:(display:Off,section:0,value:0),time:(from:'2016-08-10 12:10:51-0600',mode:absolute,to:'2016-08-10 14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9" t="str">
            <v>N</v>
          </cell>
          <cell r="X179">
            <v>1</v>
          </cell>
          <cell r="Y179">
            <v>9.7600000000000006E-2</v>
          </cell>
          <cell r="Z179">
            <v>5.8935000000000004</v>
          </cell>
          <cell r="AA179">
            <v>5.7959000000000005</v>
          </cell>
          <cell r="AB179" t="e">
            <v>#N/A</v>
          </cell>
          <cell r="AC179" t="e">
            <v>#N/A</v>
          </cell>
          <cell r="AD179" t="str">
            <v>0821-10</v>
          </cell>
          <cell r="AE17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0">
          <cell r="A180" t="str">
            <v>822-10</v>
          </cell>
          <cell r="B180">
            <v>4043</v>
          </cell>
          <cell r="C180" t="str">
            <v>DE.1.0.7.0</v>
          </cell>
          <cell r="D180" t="str">
            <v>300:58626</v>
          </cell>
          <cell r="E180">
            <v>42592.569467592592</v>
          </cell>
          <cell r="F180">
            <v>42592.57068287037</v>
          </cell>
          <cell r="G180">
            <v>1</v>
          </cell>
          <cell r="H180" t="str">
            <v>204:752</v>
          </cell>
          <cell r="I180">
            <v>42592.581712962965</v>
          </cell>
          <cell r="J180">
            <v>1</v>
          </cell>
          <cell r="K180" t="str">
            <v>4043/4044</v>
          </cell>
          <cell r="L180" t="str">
            <v>MOSES</v>
          </cell>
          <cell r="M180">
            <v>1.1030092595319729E-2</v>
          </cell>
          <cell r="N180">
            <v>15.88333333726041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https://search-rtdc-monitor-bjffxe2xuh6vdkpspy63sjmuny.us-east-1.es.amazonaws.com/_plugin/kibana/#/discover/Steve-Slow-Train-Analysis-(2080s-and-2083s)?_g=(refreshInterval:(display:Off,section:0,value:0),time:(from:'2016-08-10 12:40:02-0600',mode:absolute,to:'2016-08-10 14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0" t="str">
            <v>N</v>
          </cell>
          <cell r="X180">
            <v>1</v>
          </cell>
          <cell r="Y180">
            <v>5.8625999999999996</v>
          </cell>
          <cell r="Z180">
            <v>7.5200000000000003E-2</v>
          </cell>
          <cell r="AA180">
            <v>5.7873999999999999</v>
          </cell>
          <cell r="AB180" t="e">
            <v>#N/A</v>
          </cell>
          <cell r="AC180" t="e">
            <v>#N/A</v>
          </cell>
          <cell r="AD180" t="str">
            <v>0822-10</v>
          </cell>
          <cell r="AE18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1">
          <cell r="A181" t="str">
            <v>823-10</v>
          </cell>
          <cell r="B181">
            <v>4044</v>
          </cell>
          <cell r="C181" t="str">
            <v>DE.1.0.7.0</v>
          </cell>
          <cell r="D181" t="str">
            <v>204:1025</v>
          </cell>
          <cell r="E181">
            <v>42592.594953703701</v>
          </cell>
          <cell r="F181">
            <v>42592.595995370371</v>
          </cell>
          <cell r="G181">
            <v>1</v>
          </cell>
          <cell r="H181" t="str">
            <v>300:58963</v>
          </cell>
          <cell r="I181">
            <v>42592.608148148145</v>
          </cell>
          <cell r="J181">
            <v>0</v>
          </cell>
          <cell r="K181" t="str">
            <v>4043/4044</v>
          </cell>
          <cell r="L181" t="str">
            <v>MOSES</v>
          </cell>
          <cell r="M181">
            <v>1.2152777773735579E-2</v>
          </cell>
          <cell r="N181">
            <v>17.499999994179234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https://search-rtdc-monitor-bjffxe2xuh6vdkpspy63sjmuny.us-east-1.es.amazonaws.com/_plugin/kibana/#/discover/Steve-Slow-Train-Analysis-(2080s-and-2083s)?_g=(refreshInterval:(display:Off,section:0,value:0),time:(from:'2016-08-10 13:16:44-0600',mode:absolute,to:'2016-08-10 15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1" t="str">
            <v>N</v>
          </cell>
          <cell r="X181">
            <v>1</v>
          </cell>
          <cell r="Y181">
            <v>0.10249999999999999</v>
          </cell>
          <cell r="Z181">
            <v>5.8963000000000001</v>
          </cell>
          <cell r="AA181">
            <v>5.7938000000000001</v>
          </cell>
          <cell r="AB181" t="e">
            <v>#N/A</v>
          </cell>
          <cell r="AC181" t="e">
            <v>#N/A</v>
          </cell>
          <cell r="AD181" t="str">
            <v>0823-10</v>
          </cell>
          <cell r="AE18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2">
          <cell r="A182" t="str">
            <v>824-10</v>
          </cell>
          <cell r="B182">
            <v>4043</v>
          </cell>
          <cell r="C182" t="str">
            <v>DE.1.0.7.0</v>
          </cell>
          <cell r="D182" t="str">
            <v>300:58645</v>
          </cell>
          <cell r="E182">
            <v>42592.609212962961</v>
          </cell>
          <cell r="F182">
            <v>42592.610092592593</v>
          </cell>
          <cell r="G182">
            <v>1</v>
          </cell>
          <cell r="H182" t="str">
            <v>204:883</v>
          </cell>
          <cell r="I182">
            <v>42592.621527777781</v>
          </cell>
          <cell r="J182">
            <v>0</v>
          </cell>
          <cell r="K182" t="str">
            <v>4043/4044</v>
          </cell>
          <cell r="L182" t="str">
            <v>MOSES</v>
          </cell>
          <cell r="M182">
            <v>1.1435185188020114E-2</v>
          </cell>
          <cell r="N182">
            <v>16.466666670748964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https://search-rtdc-monitor-bjffxe2xuh6vdkpspy63sjmuny.us-east-1.es.amazonaws.com/_plugin/kibana/#/discover/Steve-Slow-Train-Analysis-(2080s-and-2083s)?_g=(refreshInterval:(display:Off,section:0,value:0),time:(from:'2016-08-10 13:37:16-0600',mode:absolute,to:'2016-08-10 15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2" t="str">
            <v>N</v>
          </cell>
          <cell r="X182">
            <v>1</v>
          </cell>
          <cell r="Y182">
            <v>5.8644999999999996</v>
          </cell>
          <cell r="Z182">
            <v>8.8300000000000003E-2</v>
          </cell>
          <cell r="AA182">
            <v>5.7761999999999993</v>
          </cell>
          <cell r="AB182" t="e">
            <v>#N/A</v>
          </cell>
          <cell r="AC182" t="e">
            <v>#N/A</v>
          </cell>
          <cell r="AD182" t="str">
            <v>0824-10</v>
          </cell>
          <cell r="AE18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3">
          <cell r="A183" t="str">
            <v>825-10</v>
          </cell>
          <cell r="B183">
            <v>4044</v>
          </cell>
          <cell r="C183" t="str">
            <v>DE.1.0.7.0</v>
          </cell>
          <cell r="D183" t="str">
            <v>204:1160</v>
          </cell>
          <cell r="E183">
            <v>42592.637465277781</v>
          </cell>
          <cell r="F183">
            <v>42592.638298611113</v>
          </cell>
          <cell r="G183">
            <v>1</v>
          </cell>
          <cell r="H183" t="str">
            <v>300:58899</v>
          </cell>
          <cell r="I183">
            <v>42592.650057870371</v>
          </cell>
          <cell r="J183">
            <v>0</v>
          </cell>
          <cell r="K183" t="str">
            <v>4043/4044</v>
          </cell>
          <cell r="L183" t="str">
            <v>MOSES</v>
          </cell>
          <cell r="M183">
            <v>1.1759259257814847E-2</v>
          </cell>
          <cell r="N183">
            <v>16.93333333125338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https://search-rtdc-monitor-bjffxe2xuh6vdkpspy63sjmuny.us-east-1.es.amazonaws.com/_plugin/kibana/#/discover/Steve-Slow-Train-Analysis-(2080s-and-2083s)?_g=(refreshInterval:(display:Off,section:0,value:0),time:(from:'2016-08-10 14:17:57-0600',mode:absolute,to:'2016-08-10 16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3" t="str">
            <v>N</v>
          </cell>
          <cell r="X183">
            <v>1</v>
          </cell>
          <cell r="Y183">
            <v>0.11600000000000001</v>
          </cell>
          <cell r="Z183">
            <v>5.8898999999999999</v>
          </cell>
          <cell r="AA183">
            <v>5.7739000000000003</v>
          </cell>
          <cell r="AB183" t="e">
            <v>#N/A</v>
          </cell>
          <cell r="AC183" t="e">
            <v>#N/A</v>
          </cell>
          <cell r="AD183" t="str">
            <v>0825-10</v>
          </cell>
          <cell r="AE18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4">
          <cell r="A184" t="str">
            <v>826-10</v>
          </cell>
          <cell r="B184">
            <v>4043</v>
          </cell>
          <cell r="C184" t="str">
            <v>DE.1.0.7.0</v>
          </cell>
          <cell r="D184" t="str">
            <v>300:58638</v>
          </cell>
          <cell r="E184">
            <v>42592.652581018519</v>
          </cell>
          <cell r="F184">
            <v>42592.653611111113</v>
          </cell>
          <cell r="G184">
            <v>1</v>
          </cell>
          <cell r="H184" t="str">
            <v>204:729</v>
          </cell>
          <cell r="I184">
            <v>42592.665509259263</v>
          </cell>
          <cell r="J184">
            <v>0</v>
          </cell>
          <cell r="K184" t="str">
            <v>4043/4044</v>
          </cell>
          <cell r="L184" t="str">
            <v>MOSES</v>
          </cell>
          <cell r="M184">
            <v>1.1898148150066845E-2</v>
          </cell>
          <cell r="N184">
            <v>17.133333336096257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https://search-rtdc-monitor-bjffxe2xuh6vdkpspy63sjmuny.us-east-1.es.amazonaws.com/_plugin/kibana/#/discover/Steve-Slow-Train-Analysis-(2080s-and-2083s)?_g=(refreshInterval:(display:Off,section:0,value:0),time:(from:'2016-08-10 14:39:43-0600',mode:absolute,to:'2016-08-10 16:58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4" t="str">
            <v>N</v>
          </cell>
          <cell r="X184">
            <v>1</v>
          </cell>
          <cell r="Y184">
            <v>5.8638000000000003</v>
          </cell>
          <cell r="Z184">
            <v>7.2900000000000006E-2</v>
          </cell>
          <cell r="AA184">
            <v>5.7909000000000006</v>
          </cell>
          <cell r="AB184" t="e">
            <v>#N/A</v>
          </cell>
          <cell r="AC184" t="e">
            <v>#N/A</v>
          </cell>
          <cell r="AD184" t="str">
            <v>0826-10</v>
          </cell>
          <cell r="AE184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5">
          <cell r="A185" t="str">
            <v>827-10</v>
          </cell>
          <cell r="B185">
            <v>4014</v>
          </cell>
          <cell r="C185" t="str">
            <v>DE.1.0.7.0</v>
          </cell>
          <cell r="D185" t="str">
            <v>204:424</v>
          </cell>
          <cell r="E185">
            <v>42592.657881944448</v>
          </cell>
          <cell r="F185">
            <v>42592.658877314818</v>
          </cell>
          <cell r="G185">
            <v>1</v>
          </cell>
          <cell r="H185" t="str">
            <v>300:58924</v>
          </cell>
          <cell r="I185">
            <v>42592.671087962961</v>
          </cell>
          <cell r="J185">
            <v>0</v>
          </cell>
          <cell r="K185" t="str">
            <v>4013/4014</v>
          </cell>
          <cell r="L185" t="str">
            <v>ISHMAEL</v>
          </cell>
          <cell r="M185">
            <v>1.2210648143081926E-2</v>
          </cell>
          <cell r="N185">
            <v>17.583333326037973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https://search-rtdc-monitor-bjffxe2xuh6vdkpspy63sjmuny.us-east-1.es.amazonaws.com/_plugin/kibana/#/discover/Steve-Slow-Train-Analysis-(2080s-and-2083s)?_g=(refreshInterval:(display:Off,section:0,value:0),time:(from:'2016-08-10 14:47:21-0600',mode:absolute,to:'2016-08-10 17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5" t="str">
            <v>N</v>
          </cell>
          <cell r="X185">
            <v>1</v>
          </cell>
          <cell r="Y185">
            <v>4.24E-2</v>
          </cell>
          <cell r="Z185">
            <v>5.8924000000000003</v>
          </cell>
          <cell r="AA185">
            <v>5.8500000000000005</v>
          </cell>
          <cell r="AB185" t="e">
            <v>#N/A</v>
          </cell>
          <cell r="AC185" t="e">
            <v>#N/A</v>
          </cell>
          <cell r="AD185" t="str">
            <v>0827-10</v>
          </cell>
          <cell r="AE185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86">
          <cell r="A186" t="str">
            <v>828-10</v>
          </cell>
          <cell r="B186">
            <v>4013</v>
          </cell>
          <cell r="C186" t="str">
            <v>DE.1.0.7.0</v>
          </cell>
          <cell r="D186" t="str">
            <v>300:58609</v>
          </cell>
          <cell r="E186">
            <v>42592.672013888892</v>
          </cell>
          <cell r="F186">
            <v>42592.672824074078</v>
          </cell>
          <cell r="G186">
            <v>1</v>
          </cell>
          <cell r="H186" t="str">
            <v>204:677</v>
          </cell>
          <cell r="I186">
            <v>42592.68513888889</v>
          </cell>
          <cell r="J186">
            <v>0</v>
          </cell>
          <cell r="K186" t="str">
            <v>4013/4014</v>
          </cell>
          <cell r="L186" t="str">
            <v>ISHMAEL</v>
          </cell>
          <cell r="M186">
            <v>1.2314814812270924E-2</v>
          </cell>
          <cell r="N186">
            <v>17.733333329670131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https://search-rtdc-monitor-bjffxe2xuh6vdkpspy63sjmuny.us-east-1.es.amazonaws.com/_plugin/kibana/#/discover/Steve-Slow-Train-Analysis-(2080s-and-2083s)?_g=(refreshInterval:(display:Off,section:0,value:0),time:(from:'2016-08-10 15:07:42-0600',mode:absolute,to:'2016-08-10 17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86" t="str">
            <v>N</v>
          </cell>
          <cell r="X186">
            <v>1</v>
          </cell>
          <cell r="Y186">
            <v>5.8609</v>
          </cell>
          <cell r="Z186">
            <v>6.7699999999999996E-2</v>
          </cell>
          <cell r="AA186">
            <v>5.7931999999999997</v>
          </cell>
          <cell r="AB186" t="e">
            <v>#N/A</v>
          </cell>
          <cell r="AC186" t="e">
            <v>#N/A</v>
          </cell>
          <cell r="AD186" t="str">
            <v>0828-10</v>
          </cell>
          <cell r="AE186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87">
          <cell r="A187" t="str">
            <v>829-10</v>
          </cell>
          <cell r="B187">
            <v>4044</v>
          </cell>
          <cell r="C187" t="str">
            <v>DE.1.0.7.0</v>
          </cell>
          <cell r="D187" t="str">
            <v>204:1020</v>
          </cell>
          <cell r="E187">
            <v>42592.677523148152</v>
          </cell>
          <cell r="F187">
            <v>42592.678761574076</v>
          </cell>
          <cell r="G187">
            <v>1</v>
          </cell>
          <cell r="H187" t="str">
            <v>300:58975</v>
          </cell>
          <cell r="I187">
            <v>42592.691458333335</v>
          </cell>
          <cell r="J187">
            <v>0</v>
          </cell>
          <cell r="K187" t="str">
            <v>4043/4044</v>
          </cell>
          <cell r="L187" t="str">
            <v>MOSES</v>
          </cell>
          <cell r="M187">
            <v>1.2696759258687962E-2</v>
          </cell>
          <cell r="N187">
            <v>18.283333332510665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https://search-rtdc-monitor-bjffxe2xuh6vdkpspy63sjmuny.us-east-1.es.amazonaws.com/_plugin/kibana/#/discover/Steve-Slow-Train-Analysis-(2080s-and-2083s)?_g=(refreshInterval:(display:Off,section:0,value:0),time:(from:'2016-08-10 15:15:38-0600',mode:absolute,to:'2016-08-10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87" t="str">
            <v>N</v>
          </cell>
          <cell r="X187">
            <v>1</v>
          </cell>
          <cell r="Y187">
            <v>0.10199999999999999</v>
          </cell>
          <cell r="Z187">
            <v>5.8975</v>
          </cell>
          <cell r="AA187">
            <v>5.7954999999999997</v>
          </cell>
          <cell r="AB187" t="e">
            <v>#N/A</v>
          </cell>
          <cell r="AC187" t="e">
            <v>#N/A</v>
          </cell>
          <cell r="AD187" t="str">
            <v>0829-10</v>
          </cell>
          <cell r="AE187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88">
          <cell r="A188" t="str">
            <v>830-10</v>
          </cell>
          <cell r="B188">
            <v>4043</v>
          </cell>
          <cell r="C188" t="str">
            <v>DE.1.0.7.0</v>
          </cell>
          <cell r="D188" t="str">
            <v>300:58656</v>
          </cell>
          <cell r="E188">
            <v>42592.69258101852</v>
          </cell>
          <cell r="F188">
            <v>42592.693530092591</v>
          </cell>
          <cell r="G188">
            <v>1</v>
          </cell>
          <cell r="H188" t="str">
            <v>204:663</v>
          </cell>
          <cell r="I188">
            <v>42592.705740740741</v>
          </cell>
          <cell r="J188">
            <v>0</v>
          </cell>
          <cell r="K188" t="str">
            <v>4043/4044</v>
          </cell>
          <cell r="L188" t="str">
            <v>MOSES</v>
          </cell>
          <cell r="M188">
            <v>1.2210648150357883E-2</v>
          </cell>
          <cell r="N188">
            <v>17.583333336515352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https://search-rtdc-monitor-bjffxe2xuh6vdkpspy63sjmuny.us-east-1.es.amazonaws.com/_plugin/kibana/#/discover/Steve-Slow-Train-Analysis-(2080s-and-2083s)?_g=(refreshInterval:(display:Off,section:0,value:0),time:(from:'2016-08-10 15:37:19-0600',mode:absolute,to:'2016-08-10 17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88" t="str">
            <v>N</v>
          </cell>
          <cell r="X188">
            <v>1</v>
          </cell>
          <cell r="Y188">
            <v>5.8655999999999997</v>
          </cell>
          <cell r="Z188">
            <v>6.6299999999999998E-2</v>
          </cell>
          <cell r="AA188">
            <v>5.7992999999999997</v>
          </cell>
          <cell r="AB188" t="e">
            <v>#N/A</v>
          </cell>
          <cell r="AC188" t="e">
            <v>#N/A</v>
          </cell>
          <cell r="AD188" t="str">
            <v>0830-10</v>
          </cell>
          <cell r="AE18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89">
          <cell r="A189" t="str">
            <v>831-10</v>
          </cell>
          <cell r="B189">
            <v>4014</v>
          </cell>
          <cell r="C189" t="str">
            <v>DE.1.0.7.0</v>
          </cell>
          <cell r="D189" t="str">
            <v>204:969</v>
          </cell>
          <cell r="E189">
            <v>42592.697337962964</v>
          </cell>
          <cell r="F189">
            <v>42592.698310185187</v>
          </cell>
          <cell r="G189">
            <v>1</v>
          </cell>
          <cell r="H189" t="str">
            <v>300:58907</v>
          </cell>
          <cell r="I189">
            <v>42592.712222222224</v>
          </cell>
          <cell r="J189">
            <v>0</v>
          </cell>
          <cell r="K189" t="str">
            <v>4013/4014</v>
          </cell>
          <cell r="L189" t="str">
            <v>ISHMAEL</v>
          </cell>
          <cell r="M189">
            <v>1.3912037036789116E-2</v>
          </cell>
          <cell r="N189">
            <v>20.033333332976326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https://search-rtdc-monitor-bjffxe2xuh6vdkpspy63sjmuny.us-east-1.es.amazonaws.com/_plugin/kibana/#/discover/Steve-Slow-Train-Analysis-(2080s-and-2083s)?_g=(refreshInterval:(display:Off,section:0,value:0),time:(from:'2016-08-10 15:44:10-0600',mode:absolute,to:'2016-08-10 18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5.8906999999999998</v>
          </cell>
          <cell r="AA189">
            <v>5.7938000000000001</v>
          </cell>
          <cell r="AB189" t="e">
            <v>#N/A</v>
          </cell>
          <cell r="AC189" t="e">
            <v>#N/A</v>
          </cell>
          <cell r="AD189" t="str">
            <v>0831-10</v>
          </cell>
          <cell r="AE189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0">
          <cell r="A190" t="str">
            <v>832-10</v>
          </cell>
          <cell r="B190">
            <v>4013</v>
          </cell>
          <cell r="C190" t="str">
            <v>DE.1.0.7.0</v>
          </cell>
          <cell r="D190" t="str">
            <v>300:58589</v>
          </cell>
          <cell r="E190">
            <v>42592.713356481479</v>
          </cell>
          <cell r="F190">
            <v>42592.714224537034</v>
          </cell>
          <cell r="G190">
            <v>1</v>
          </cell>
          <cell r="H190" t="str">
            <v>204:698</v>
          </cell>
          <cell r="I190">
            <v>42592.727476851855</v>
          </cell>
          <cell r="J190">
            <v>0</v>
          </cell>
          <cell r="K190" t="str">
            <v>4013/4014</v>
          </cell>
          <cell r="L190" t="str">
            <v>ISHMAEL</v>
          </cell>
          <cell r="M190">
            <v>1.3252314820419997E-2</v>
          </cell>
          <cell r="N190">
            <v>19.083333341404796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https://search-rtdc-monitor-bjffxe2xuh6vdkpspy63sjmuny.us-east-1.es.amazonaws.com/_plugin/kibana/#/discover/Steve-Slow-Train-Analysis-(2080s-and-2083s)?_g=(refreshInterval:(display:Off,section:0,value:0),time:(from:'2016-08-10 16:07:14-0600',mode:absolute,to:'2016-08-10 18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0" t="str">
            <v>N</v>
          </cell>
          <cell r="X190">
            <v>1</v>
          </cell>
          <cell r="Y190">
            <v>5.8589000000000002</v>
          </cell>
          <cell r="Z190">
            <v>6.9800000000000001E-2</v>
          </cell>
          <cell r="AA190">
            <v>5.7891000000000004</v>
          </cell>
          <cell r="AB190" t="e">
            <v>#N/A</v>
          </cell>
          <cell r="AC190" t="e">
            <v>#N/A</v>
          </cell>
          <cell r="AD190" t="str">
            <v>0832-10</v>
          </cell>
          <cell r="AE190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91">
          <cell r="A191" t="str">
            <v>833-10</v>
          </cell>
          <cell r="B191">
            <v>4044</v>
          </cell>
          <cell r="C191" t="str">
            <v>DE.1.0.7.0</v>
          </cell>
          <cell r="D191" t="str">
            <v>204:944</v>
          </cell>
          <cell r="E191">
            <v>42592.719212962962</v>
          </cell>
          <cell r="F191">
            <v>42592.72011574074</v>
          </cell>
          <cell r="G191">
            <v>1</v>
          </cell>
          <cell r="H191" t="str">
            <v>300:58960</v>
          </cell>
          <cell r="I191">
            <v>42592.733715277776</v>
          </cell>
          <cell r="J191">
            <v>0</v>
          </cell>
          <cell r="K191" t="str">
            <v>4043/4044</v>
          </cell>
          <cell r="L191" t="str">
            <v>MOSES</v>
          </cell>
          <cell r="M191">
            <v>1.3599537036498077E-2</v>
          </cell>
          <cell r="N191">
            <v>19.583333332557231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https://search-rtdc-monitor-bjffxe2xuh6vdkpspy63sjmuny.us-east-1.es.amazonaws.com/_plugin/kibana/#/discover/Steve-Slow-Train-Analysis-(2080s-and-2083s)?_g=(refreshInterval:(display:Off,section:0,value:0),time:(from:'2016-08-10 16:15:40-0600',mode:absolute,to:'2016-08-10 18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1" t="str">
            <v>N</v>
          </cell>
          <cell r="X191">
            <v>1</v>
          </cell>
          <cell r="Y191">
            <v>9.4399999999999998E-2</v>
          </cell>
          <cell r="Z191">
            <v>5.8959999999999999</v>
          </cell>
          <cell r="AA191">
            <v>5.8015999999999996</v>
          </cell>
          <cell r="AB191" t="e">
            <v>#N/A</v>
          </cell>
          <cell r="AC191" t="e">
            <v>#N/A</v>
          </cell>
          <cell r="AD191" t="str">
            <v>0833-10</v>
          </cell>
          <cell r="AE19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92">
          <cell r="A192" t="str">
            <v>834-10</v>
          </cell>
          <cell r="B192">
            <v>4043</v>
          </cell>
          <cell r="C192" t="str">
            <v>DE.1.0.7.0</v>
          </cell>
          <cell r="D192" t="str">
            <v>300:58653</v>
          </cell>
          <cell r="E192">
            <v>42592.735335648147</v>
          </cell>
          <cell r="F192">
            <v>42592.736747685187</v>
          </cell>
          <cell r="G192">
            <v>2</v>
          </cell>
          <cell r="H192" t="str">
            <v>204:654</v>
          </cell>
          <cell r="I192">
            <v>42592.747337962966</v>
          </cell>
          <cell r="J192">
            <v>0</v>
          </cell>
          <cell r="K192" t="str">
            <v>4043/4044</v>
          </cell>
          <cell r="L192" t="str">
            <v>MOSES</v>
          </cell>
          <cell r="M192">
            <v>1.0590277779556345E-2</v>
          </cell>
          <cell r="N192">
            <v>15.250000002561137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https://search-rtdc-monitor-bjffxe2xuh6vdkpspy63sjmuny.us-east-1.es.amazonaws.com/_plugin/kibana/#/discover/Steve-Slow-Train-Analysis-(2080s-and-2083s)?_g=(refreshInterval:(display:Off,section:0,value:0),time:(from:'2016-08-10 16:38:53-0600',mode:absolute,to:'2016-08-10 18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2" t="str">
            <v>N</v>
          </cell>
          <cell r="X192">
            <v>1</v>
          </cell>
          <cell r="Y192">
            <v>5.8653000000000004</v>
          </cell>
          <cell r="Z192">
            <v>6.54E-2</v>
          </cell>
          <cell r="AA192">
            <v>5.7999000000000001</v>
          </cell>
          <cell r="AB192" t="e">
            <v>#N/A</v>
          </cell>
          <cell r="AC192" t="e">
            <v>#N/A</v>
          </cell>
          <cell r="AD192" t="str">
            <v>0834-10</v>
          </cell>
          <cell r="AE192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3">
          <cell r="A193" t="str">
            <v>835-10</v>
          </cell>
          <cell r="B193">
            <v>4014</v>
          </cell>
          <cell r="C193" t="str">
            <v>DE.1.0.7.0</v>
          </cell>
          <cell r="D193" t="str">
            <v>204:985</v>
          </cell>
          <cell r="E193">
            <v>42592.736527777779</v>
          </cell>
          <cell r="F193">
            <v>42592.73741898148</v>
          </cell>
          <cell r="G193">
            <v>1</v>
          </cell>
          <cell r="H193" t="str">
            <v>300:58950</v>
          </cell>
          <cell r="I193">
            <v>42592.75371527778</v>
          </cell>
          <cell r="J193">
            <v>0</v>
          </cell>
          <cell r="K193" t="str">
            <v>4013/4014</v>
          </cell>
          <cell r="L193" t="str">
            <v>ISHMAEL</v>
          </cell>
          <cell r="M193">
            <v>1.6296296300424729E-2</v>
          </cell>
          <cell r="N193">
            <v>23.466666672611609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https://search-rtdc-monitor-bjffxe2xuh6vdkpspy63sjmuny.us-east-1.es.amazonaws.com/_plugin/kibana/#/discover/Steve-Slow-Train-Analysis-(2080s-and-2083s)?_g=(refreshInterval:(display:Off,section:0,value:0),time:(from:'2016-08-10 16:40:36-0600',mode:absolute,to:'2016-08-10 19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3" t="str">
            <v>N</v>
          </cell>
          <cell r="X193">
            <v>1</v>
          </cell>
          <cell r="Y193">
            <v>9.8500000000000004E-2</v>
          </cell>
          <cell r="Z193">
            <v>5.8949999999999996</v>
          </cell>
          <cell r="AA193">
            <v>5.7965</v>
          </cell>
          <cell r="AB193" t="e">
            <v>#N/A</v>
          </cell>
          <cell r="AC193" t="e">
            <v>#N/A</v>
          </cell>
          <cell r="AD193" t="str">
            <v>0835-10</v>
          </cell>
          <cell r="AE193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4">
          <cell r="A194" t="str">
            <v>836-10</v>
          </cell>
          <cell r="B194">
            <v>4013</v>
          </cell>
          <cell r="C194" t="str">
            <v>DE.1.0.7.0</v>
          </cell>
          <cell r="D194" t="str">
            <v>300:58636</v>
          </cell>
          <cell r="E194">
            <v>42592.75476851852</v>
          </cell>
          <cell r="F194">
            <v>42592.755567129629</v>
          </cell>
          <cell r="G194">
            <v>1</v>
          </cell>
          <cell r="H194" t="str">
            <v>204:712</v>
          </cell>
          <cell r="I194">
            <v>42592.769641203704</v>
          </cell>
          <cell r="J194">
            <v>1</v>
          </cell>
          <cell r="K194" t="str">
            <v>4013/4014</v>
          </cell>
          <cell r="L194" t="str">
            <v>ISHMAEL</v>
          </cell>
          <cell r="M194">
            <v>1.4074074075324461E-2</v>
          </cell>
          <cell r="N194">
            <v>20.266666668467224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https://search-rtdc-monitor-bjffxe2xuh6vdkpspy63sjmuny.us-east-1.es.amazonaws.com/_plugin/kibana/#/discover/Steve-Slow-Train-Analysis-(2080s-and-2083s)?_g=(refreshInterval:(display:Off,section:0,value:0),time:(from:'2016-08-10 17:06:52-0600',mode:absolute,to:'2016-08-10 19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94" t="str">
            <v>N</v>
          </cell>
          <cell r="X194">
            <v>1</v>
          </cell>
          <cell r="Y194">
            <v>5.8635999999999999</v>
          </cell>
          <cell r="Z194">
            <v>7.1199999999999999E-2</v>
          </cell>
          <cell r="AA194">
            <v>5.7923999999999998</v>
          </cell>
          <cell r="AB194" t="e">
            <v>#N/A</v>
          </cell>
          <cell r="AC194" t="e">
            <v>#N/A</v>
          </cell>
          <cell r="AD194" t="str">
            <v>0836-10</v>
          </cell>
          <cell r="AE194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195">
          <cell r="A195" t="str">
            <v>837-10</v>
          </cell>
          <cell r="B195">
            <v>4044</v>
          </cell>
          <cell r="C195" t="str">
            <v>DE.1.0.7.0</v>
          </cell>
          <cell r="D195" t="str">
            <v>204:941</v>
          </cell>
          <cell r="E195">
            <v>42592.760104166664</v>
          </cell>
          <cell r="F195">
            <v>42592.760983796295</v>
          </cell>
          <cell r="G195">
            <v>1</v>
          </cell>
          <cell r="H195" t="str">
            <v>300:58965</v>
          </cell>
          <cell r="I195">
            <v>42592.776712962965</v>
          </cell>
          <cell r="J195">
            <v>0</v>
          </cell>
          <cell r="K195" t="str">
            <v>4043/4044</v>
          </cell>
          <cell r="L195" t="str">
            <v>MOSES</v>
          </cell>
          <cell r="M195">
            <v>1.5729166669188999E-2</v>
          </cell>
          <cell r="N195">
            <v>22.650000003632158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https://search-rtdc-monitor-bjffxe2xuh6vdkpspy63sjmuny.us-east-1.es.amazonaws.com/_plugin/kibana/#/discover/Steve-Slow-Train-Analysis-(2080s-and-2083s)?_g=(refreshInterval:(display:Off,section:0,value:0),time:(from:'2016-08-10 17:14:33-0600',mode:absolute,to:'2016-08-10 19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5" t="str">
            <v>N</v>
          </cell>
          <cell r="X195">
            <v>1</v>
          </cell>
          <cell r="Y195">
            <v>9.4100000000000003E-2</v>
          </cell>
          <cell r="Z195">
            <v>5.8964999999999996</v>
          </cell>
          <cell r="AA195">
            <v>5.8023999999999996</v>
          </cell>
          <cell r="AB195" t="e">
            <v>#N/A</v>
          </cell>
          <cell r="AC195" t="e">
            <v>#N/A</v>
          </cell>
          <cell r="AD195" t="str">
            <v>0837-10</v>
          </cell>
          <cell r="AE195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196">
          <cell r="A196" t="str">
            <v>838-10</v>
          </cell>
          <cell r="B196">
            <v>4043</v>
          </cell>
          <cell r="C196" t="str">
            <v>DE.1.0.7.0</v>
          </cell>
          <cell r="D196" t="str">
            <v>300:58647</v>
          </cell>
          <cell r="E196">
            <v>42592.779444444444</v>
          </cell>
          <cell r="F196">
            <v>42592.780150462961</v>
          </cell>
          <cell r="G196">
            <v>1</v>
          </cell>
          <cell r="H196" t="str">
            <v>204:663</v>
          </cell>
          <cell r="I196">
            <v>42592.791203703702</v>
          </cell>
          <cell r="J196">
            <v>0</v>
          </cell>
          <cell r="K196" t="str">
            <v>4043/4044</v>
          </cell>
          <cell r="L196" t="str">
            <v>MOSES</v>
          </cell>
          <cell r="M196">
            <v>1.1053240741603076E-2</v>
          </cell>
          <cell r="N196">
            <v>15.91666666790843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https://search-rtdc-monitor-bjffxe2xuh6vdkpspy63sjmuny.us-east-1.es.amazonaws.com/_plugin/kibana/#/discover/Steve-Slow-Train-Analysis-(2080s-and-2083s)?_g=(refreshInterval:(display:Off,section:0,value:0),time:(from:'2016-08-10 17:42:24-0600',mode:absolute,to:'2016-08-10 19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6" t="str">
            <v>N</v>
          </cell>
          <cell r="X196">
            <v>1</v>
          </cell>
          <cell r="Y196">
            <v>5.8647</v>
          </cell>
          <cell r="Z196">
            <v>6.6299999999999998E-2</v>
          </cell>
          <cell r="AA196">
            <v>5.7984</v>
          </cell>
          <cell r="AB196" t="e">
            <v>#N/A</v>
          </cell>
          <cell r="AC196" t="e">
            <v>#N/A</v>
          </cell>
          <cell r="AD196" t="str">
            <v>0838-10</v>
          </cell>
          <cell r="AE196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7">
          <cell r="A197" t="str">
            <v>839-10</v>
          </cell>
          <cell r="B197">
            <v>4014</v>
          </cell>
          <cell r="C197" t="str">
            <v>DE.1.0.7.0</v>
          </cell>
          <cell r="D197" t="str">
            <v>204:1002</v>
          </cell>
          <cell r="E197">
            <v>42592.778298611112</v>
          </cell>
          <cell r="F197">
            <v>42592.779027777775</v>
          </cell>
          <cell r="G197">
            <v>1</v>
          </cell>
          <cell r="H197" t="str">
            <v>300:58924</v>
          </cell>
          <cell r="I197">
            <v>42592.795370370368</v>
          </cell>
          <cell r="J197">
            <v>0</v>
          </cell>
          <cell r="K197" t="str">
            <v>4013/4014</v>
          </cell>
          <cell r="L197" t="str">
            <v>ISHMAEL</v>
          </cell>
          <cell r="M197">
            <v>1.6342592592991423E-2</v>
          </cell>
          <cell r="N197">
            <v>23.533333333907649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https://search-rtdc-monitor-bjffxe2xuh6vdkpspy63sjmuny.us-east-1.es.amazonaws.com/_plugin/kibana/#/discover/Steve-Slow-Train-Analysis-(2080s-and-2083s)?_g=(refreshInterval:(display:Off,section:0,value:0),time:(from:'2016-08-10 17:40:45-0600',mode:absolute,to:'2016-08-10 20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97" t="str">
            <v>N</v>
          </cell>
          <cell r="X197">
            <v>1</v>
          </cell>
          <cell r="Y197">
            <v>0.1002</v>
          </cell>
          <cell r="Z197">
            <v>5.8924000000000003</v>
          </cell>
          <cell r="AA197">
            <v>5.7922000000000002</v>
          </cell>
          <cell r="AB197" t="e">
            <v>#N/A</v>
          </cell>
          <cell r="AC197" t="e">
            <v>#N/A</v>
          </cell>
          <cell r="AD197" t="str">
            <v>0839-10</v>
          </cell>
          <cell r="AE19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198">
          <cell r="A198" t="str">
            <v>840-10</v>
          </cell>
          <cell r="B198">
            <v>4043</v>
          </cell>
          <cell r="C198" t="str">
            <v>DE.1.0.7.0</v>
          </cell>
          <cell r="D198" t="str">
            <v>300:58651</v>
          </cell>
          <cell r="E198">
            <v>42592.821423611109</v>
          </cell>
          <cell r="F198">
            <v>42592.822210648148</v>
          </cell>
          <cell r="G198">
            <v>1</v>
          </cell>
          <cell r="H198" t="str">
            <v>204:638</v>
          </cell>
          <cell r="I198">
            <v>42592.832604166666</v>
          </cell>
          <cell r="J198">
            <v>1</v>
          </cell>
          <cell r="K198" t="str">
            <v>4043/4044</v>
          </cell>
          <cell r="L198" t="str">
            <v>MOSES</v>
          </cell>
          <cell r="M198">
            <v>1.0393518517958E-2</v>
          </cell>
          <cell r="N198">
            <v>14.96666666585952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https://search-rtdc-monitor-bjffxe2xuh6vdkpspy63sjmuny.us-east-1.es.amazonaws.com/_plugin/kibana/#/discover/Steve-Slow-Train-Analysis-(2080s-and-2083s)?_g=(refreshInterval:(display:Off,section:0,value:0),time:(from:'2016-08-10 18:42:51-0600',mode:absolute,to:'2016-08-10 20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98" t="str">
            <v>N</v>
          </cell>
          <cell r="X198">
            <v>1</v>
          </cell>
          <cell r="Y198">
            <v>5.8651</v>
          </cell>
          <cell r="Z198">
            <v>6.3799999999999996E-2</v>
          </cell>
          <cell r="AA198">
            <v>5.8013000000000003</v>
          </cell>
          <cell r="AB198" t="e">
            <v>#N/A</v>
          </cell>
          <cell r="AC198" t="e">
            <v>#N/A</v>
          </cell>
          <cell r="AD198" t="str">
            <v>0840-10</v>
          </cell>
          <cell r="AE198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199">
          <cell r="A199" t="str">
            <v>841-10</v>
          </cell>
          <cell r="B199">
            <v>4044</v>
          </cell>
          <cell r="C199" t="str">
            <v>DE.1.0.7.0</v>
          </cell>
          <cell r="D199" t="str">
            <v>204:946</v>
          </cell>
          <cell r="E199">
            <v>42592.803206018521</v>
          </cell>
          <cell r="F199">
            <v>42592.804444444446</v>
          </cell>
          <cell r="G199">
            <v>1</v>
          </cell>
          <cell r="H199" t="str">
            <v>300:58877</v>
          </cell>
          <cell r="I199">
            <v>42592.816724537035</v>
          </cell>
          <cell r="J199">
            <v>2</v>
          </cell>
          <cell r="K199" t="str">
            <v>4043/4044</v>
          </cell>
          <cell r="L199" t="str">
            <v>MOSES</v>
          </cell>
          <cell r="M199">
            <v>1.2280092589207925E-2</v>
          </cell>
          <cell r="N199">
            <v>17.683333328459412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99" t="str">
            <v>N</v>
          </cell>
          <cell r="X199">
            <v>1</v>
          </cell>
          <cell r="Y199">
            <v>9.4600000000000004E-2</v>
          </cell>
          <cell r="Z199">
            <v>5.8876999999999997</v>
          </cell>
          <cell r="AA199">
            <v>5.7930999999999999</v>
          </cell>
          <cell r="AB199" t="e">
            <v>#N/A</v>
          </cell>
          <cell r="AC199" t="e">
            <v>#N/A</v>
          </cell>
          <cell r="AD199" t="str">
            <v>0841-10</v>
          </cell>
          <cell r="AE199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0">
          <cell r="A200" t="str">
            <v>842-10</v>
          </cell>
          <cell r="B200">
            <v>4043</v>
          </cell>
          <cell r="C200" t="str">
            <v>DE.1.0.7.0</v>
          </cell>
          <cell r="D200" t="str">
            <v>300:58656</v>
          </cell>
          <cell r="E200">
            <v>42592.860752314817</v>
          </cell>
          <cell r="F200">
            <v>42592.861817129633</v>
          </cell>
          <cell r="G200">
            <v>1</v>
          </cell>
          <cell r="H200" t="str">
            <v>204:657</v>
          </cell>
          <cell r="I200">
            <v>42592.875069444446</v>
          </cell>
          <cell r="J200">
            <v>0</v>
          </cell>
          <cell r="K200" t="str">
            <v>4043/4044</v>
          </cell>
          <cell r="L200" t="str">
            <v>MOSES</v>
          </cell>
          <cell r="M200">
            <v>1.3252314813144039E-2</v>
          </cell>
          <cell r="N200">
            <v>19.083333330927417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https://search-rtdc-monitor-bjffxe2xuh6vdkpspy63sjmuny.us-east-1.es.amazonaws.com/_plugin/kibana/#/discover/Steve-Slow-Train-Analysis-(2080s-and-2083s)?_g=(refreshInterval:(display:Off,section:0,value:0),time:(from:'2016-08-10 19:39:29-0600',mode:absolute,to:'2016-08-10 22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200" t="str">
            <v>N</v>
          </cell>
          <cell r="X200">
            <v>1</v>
          </cell>
          <cell r="Y200">
            <v>5.8655999999999997</v>
          </cell>
          <cell r="Z200">
            <v>6.5699999999999995E-2</v>
          </cell>
          <cell r="AA200">
            <v>5.7999000000000001</v>
          </cell>
          <cell r="AB200" t="e">
            <v>#N/A</v>
          </cell>
          <cell r="AC200" t="e">
            <v>#N/A</v>
          </cell>
          <cell r="AD200" t="str">
            <v>0842-10</v>
          </cell>
          <cell r="AE200" t="str">
    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    </cell>
        </row>
        <row r="201">
          <cell r="A201" t="str">
            <v>843-10</v>
          </cell>
          <cell r="B201">
            <v>4044</v>
          </cell>
          <cell r="C201" t="str">
            <v>DE.1.0.7.0</v>
          </cell>
          <cell r="D201" t="str">
            <v>204:955</v>
          </cell>
          <cell r="E201">
            <v>42592.845451388886</v>
          </cell>
          <cell r="F201">
            <v>42592.846967592595</v>
          </cell>
          <cell r="G201">
            <v>2</v>
          </cell>
          <cell r="H201" t="str">
            <v>300:58973</v>
          </cell>
          <cell r="I201">
            <v>42592.859201388892</v>
          </cell>
          <cell r="J201">
            <v>0</v>
          </cell>
          <cell r="K201" t="str">
            <v>4043/4044</v>
          </cell>
          <cell r="L201" t="str">
            <v>MOSES</v>
          </cell>
          <cell r="M201">
            <v>1.2233796296641231E-2</v>
          </cell>
          <cell r="N201">
            <v>17.616666667163372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1" t="str">
            <v>N</v>
          </cell>
          <cell r="X201">
            <v>1</v>
          </cell>
          <cell r="Y201">
            <v>9.5500000000000002E-2</v>
          </cell>
          <cell r="Z201">
            <v>5.8973000000000004</v>
          </cell>
          <cell r="AA201">
            <v>5.8018000000000001</v>
          </cell>
          <cell r="AB201" t="e">
            <v>#N/A</v>
          </cell>
          <cell r="AC201" t="e">
            <v>#N/A</v>
          </cell>
          <cell r="AD201" t="str">
            <v>0843-10</v>
          </cell>
          <cell r="AE201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2">
          <cell r="A202" t="str">
            <v>844-10</v>
          </cell>
          <cell r="B202" t="str">
            <v>-</v>
          </cell>
          <cell r="C202" t="str">
            <v>-</v>
          </cell>
          <cell r="D202" t="str">
            <v>-</v>
          </cell>
          <cell r="E202" t="str">
            <v>-</v>
          </cell>
          <cell r="F202" t="str">
            <v>-</v>
          </cell>
          <cell r="G202" t="str">
            <v>-</v>
          </cell>
          <cell r="H202" t="str">
            <v>-</v>
          </cell>
          <cell r="I202" t="str">
            <v>-</v>
          </cell>
          <cell r="J202" t="str">
            <v>-</v>
          </cell>
          <cell r="K202" t="str">
            <v>-</v>
          </cell>
          <cell r="P202">
            <v>1</v>
          </cell>
          <cell r="R202" t="str">
            <v>Did not initialize</v>
          </cell>
          <cell r="S202">
            <v>0</v>
          </cell>
          <cell r="T202" t="str">
            <v>Southbound</v>
          </cell>
          <cell r="U202">
            <v>0</v>
          </cell>
          <cell r="V202" t="e">
            <v>#VALUE!</v>
          </cell>
          <cell r="W202" t="e">
            <v>#VALUE!</v>
          </cell>
          <cell r="X202">
            <v>1</v>
          </cell>
          <cell r="Y202" t="e">
            <v>#VALUE!</v>
          </cell>
          <cell r="Z202" t="e">
            <v>#VALUE!</v>
          </cell>
          <cell r="AA202" t="e">
            <v>#VALUE!</v>
          </cell>
          <cell r="AB202" t="e">
            <v>#N/A</v>
          </cell>
          <cell r="AC202" t="e">
            <v>#N/A</v>
          </cell>
          <cell r="AD202" t="str">
            <v>0844-10</v>
          </cell>
          <cell r="AE202" t="e">
            <v>#VALUE!</v>
          </cell>
        </row>
        <row r="203">
          <cell r="A203" t="str">
            <v>845-10</v>
          </cell>
          <cell r="B203">
            <v>4044</v>
          </cell>
          <cell r="C203" t="str">
            <v>DE.1.0.7.0</v>
          </cell>
          <cell r="D203" t="str">
            <v>204:955</v>
          </cell>
          <cell r="E203">
            <v>42592.845451388886</v>
          </cell>
          <cell r="F203">
            <v>42592.881041666667</v>
          </cell>
          <cell r="G203">
            <v>2</v>
          </cell>
          <cell r="H203" t="str">
            <v>300:58973</v>
          </cell>
          <cell r="I203">
            <v>42592.881701388891</v>
          </cell>
          <cell r="J203">
            <v>0</v>
          </cell>
          <cell r="K203" t="str">
            <v>4043/4044</v>
          </cell>
          <cell r="L203" t="str">
            <v>ISHMAE</v>
          </cell>
          <cell r="M203">
            <v>6.5972222364507616E-4</v>
          </cell>
          <cell r="P203">
            <v>0.95000000204890966</v>
          </cell>
          <cell r="R203" t="str">
            <v>Wi-MAX outage</v>
          </cell>
          <cell r="S203">
            <v>0</v>
          </cell>
          <cell r="T203" t="str">
            <v>NorthBound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https://search-rtdc-monitor-bjffxe2xuh6vdkpspy63sjmuny.us-east-1.es.amazonaws.com/_plugin/kibana/#/discover/Steve-Slow-Train-Analysis-(2080s-and-2083s)?_g=(refreshInterval:(display:Off,section:0,value:0),time:(from:'2016-08-10 19:17:27-0600',mode:absolute,to:'2016-08-10 22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203" t="str">
            <v>Y</v>
          </cell>
          <cell r="X203">
            <v>1</v>
          </cell>
          <cell r="Y203">
            <v>9.4299999999999995E-2</v>
          </cell>
          <cell r="Z203">
            <v>9.4299999999999995E-2</v>
          </cell>
          <cell r="AA203">
            <v>0</v>
          </cell>
          <cell r="AB203" t="e">
            <v>#N/A</v>
          </cell>
          <cell r="AC203" t="e">
            <v>#N/A</v>
          </cell>
          <cell r="AD203" t="str">
            <v>0845-10</v>
          </cell>
          <cell r="AE203" t="str">
    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    </cell>
        </row>
        <row r="204">
          <cell r="A204" t="str">
            <v>846-10</v>
          </cell>
          <cell r="B204" t="str">
            <v>-</v>
          </cell>
          <cell r="C204" t="str">
            <v>-</v>
          </cell>
          <cell r="D204" t="str">
            <v>-</v>
          </cell>
          <cell r="E204" t="str">
            <v>-</v>
          </cell>
          <cell r="F204" t="str">
            <v>-</v>
          </cell>
          <cell r="G204" t="str">
            <v>-</v>
          </cell>
          <cell r="H204" t="str">
            <v>-</v>
          </cell>
          <cell r="I204" t="str">
            <v>-</v>
          </cell>
          <cell r="J204" t="str">
            <v>-</v>
          </cell>
          <cell r="K204" t="str">
            <v>-</v>
          </cell>
          <cell r="P204">
            <v>1</v>
          </cell>
          <cell r="R204" t="str">
            <v>Did not initialize</v>
          </cell>
          <cell r="S204">
            <v>0</v>
          </cell>
          <cell r="T204" t="str">
            <v>Southbound</v>
          </cell>
          <cell r="U204">
            <v>0</v>
          </cell>
          <cell r="V204" t="e">
            <v>#VALUE!</v>
          </cell>
          <cell r="W204" t="e">
            <v>#VALUE!</v>
          </cell>
          <cell r="X204">
            <v>1</v>
          </cell>
          <cell r="Y204" t="e">
            <v>#VALUE!</v>
          </cell>
          <cell r="Z204" t="e">
            <v>#VALUE!</v>
          </cell>
          <cell r="AA204" t="e">
            <v>#VALUE!</v>
          </cell>
          <cell r="AB204" t="e">
            <v>#N/A</v>
          </cell>
          <cell r="AC204" t="e">
            <v>#N/A</v>
          </cell>
          <cell r="AD204" t="str">
            <v>0846-10</v>
          </cell>
          <cell r="AE204" t="e">
            <v>#VALUE!</v>
          </cell>
        </row>
        <row r="205">
          <cell r="A205" t="str">
            <v>305-10</v>
          </cell>
          <cell r="B205">
            <v>4029</v>
          </cell>
          <cell r="C205" t="str">
            <v>DE.1.0.7.0</v>
          </cell>
          <cell r="D205" t="str">
            <v>204:489</v>
          </cell>
          <cell r="E205">
            <v>42592.802662037036</v>
          </cell>
          <cell r="F205">
            <v>42592.803495370368</v>
          </cell>
          <cell r="G205">
            <v>1</v>
          </cell>
          <cell r="H205" t="str">
            <v>300:21432</v>
          </cell>
          <cell r="I205">
            <v>42592.812118055554</v>
          </cell>
          <cell r="J205">
            <v>0</v>
          </cell>
          <cell r="K205" t="str">
            <v>4029/4030</v>
          </cell>
          <cell r="L205" t="str">
            <v>STORY</v>
          </cell>
          <cell r="M205">
            <v>8.6226851854007691E-3</v>
          </cell>
          <cell r="N205">
            <v>12.416666666977108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https://search-rtdc-monitor-bjffxe2xuh6vdkpspy63sjmuny.us-east-1.es.amazonaws.com/_plugin/kibana/#/discover/Steve-Slow-Train-Analysis-(2080s-and-2083s)?_g=(refreshInterval:(display:Off,section:0,value:0),time:(from:'2016-08-10 18:15:50-0600',mode:absolute,to:'2016-08-10 20:29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05" t="str">
            <v>Y</v>
          </cell>
          <cell r="X205">
            <v>-541</v>
          </cell>
          <cell r="Y205">
            <v>4.8899999999999999E-2</v>
          </cell>
          <cell r="Z205">
            <v>2.1432000000000002</v>
          </cell>
          <cell r="AA205">
            <v>2.0943000000000001</v>
          </cell>
          <cell r="AB205" t="e">
            <v>#N/A</v>
          </cell>
          <cell r="AC205" t="e">
            <v>#N/A</v>
          </cell>
          <cell r="AD205" t="str">
            <v>0305-10</v>
          </cell>
          <cell r="AE205" t="str">
    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    </cell>
        </row>
        <row r="206">
          <cell r="A206" t="str">
            <v>315-09</v>
          </cell>
          <cell r="B206">
            <v>4031</v>
          </cell>
          <cell r="C206" t="str">
            <v>DE.1.0.7.0</v>
          </cell>
          <cell r="D206" t="str">
            <v>204:480</v>
          </cell>
          <cell r="E206">
            <v>42592.090833333335</v>
          </cell>
          <cell r="F206">
            <v>42592.09170138889</v>
          </cell>
          <cell r="G206">
            <v>1</v>
          </cell>
          <cell r="H206" t="str">
            <v>300:23306</v>
          </cell>
          <cell r="I206">
            <v>42592.100902777776</v>
          </cell>
          <cell r="J206">
            <v>0</v>
          </cell>
          <cell r="K206" t="str">
            <v>4031/4032</v>
          </cell>
          <cell r="L206" t="str">
            <v>CHANDLER</v>
          </cell>
          <cell r="M206">
            <v>9.2013888861401938E-3</v>
          </cell>
          <cell r="N206">
            <v>13.249999996041879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https://search-rtdc-monitor-bjffxe2xuh6vdkpspy63sjmuny.us-east-1.es.amazonaws.com/_plugin/kibana/#/discover/Steve-Slow-Train-Analysis-(2080s-and-2083s)?_g=(refreshInterval:(display:Off,section:0,value:0),time:(from:'2016-08-10 01:10:48-0600',mode:absolute,to:'2016-08-10 03:25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    </cell>
          <cell r="W206" t="str">
            <v>Y</v>
          </cell>
          <cell r="X206">
            <v>10</v>
          </cell>
          <cell r="Y206">
            <v>4.8000000000000001E-2</v>
          </cell>
          <cell r="Z206">
            <v>2.3306</v>
          </cell>
          <cell r="AA206">
            <v>2.2826</v>
          </cell>
          <cell r="AB206" t="e">
            <v>#N/A</v>
          </cell>
          <cell r="AC206" t="e">
            <v>#N/A</v>
          </cell>
          <cell r="AD206" t="str">
            <v>0315-09</v>
          </cell>
          <cell r="AE206" t="str">
            <v>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 &amp; 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</v>
          </cell>
        </row>
        <row r="207">
          <cell r="A207" t="str">
            <v>903-10</v>
          </cell>
          <cell r="B207">
            <v>4014</v>
          </cell>
          <cell r="C207" t="str">
            <v>DE.1.0.7.0</v>
          </cell>
          <cell r="D207" t="str">
            <v>204:978</v>
          </cell>
          <cell r="E207">
            <v>42592.353032407409</v>
          </cell>
          <cell r="F207">
            <v>42592.353703703702</v>
          </cell>
          <cell r="G207">
            <v>0</v>
          </cell>
          <cell r="H207" t="str">
            <v>300:24235</v>
          </cell>
          <cell r="I207">
            <v>42592.361631944441</v>
          </cell>
          <cell r="J207">
            <v>0</v>
          </cell>
          <cell r="K207" t="str">
            <v>4013/4014</v>
          </cell>
          <cell r="L207" t="str">
            <v>GRASTON</v>
          </cell>
          <cell r="M207">
            <v>7.9282407386926934E-3</v>
          </cell>
          <cell r="N207">
            <v>11.416666663717479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https://search-rtdc-monitor-bjffxe2xuh6vdkpspy63sjmuny.us-east-1.es.amazonaws.com/_plugin/kibana/#/discover/Steve-Slow-Train-Analysis-(2080s-and-2083s)?_g=(refreshInterval:(display:Off,section:0,value:0),time:(from:'2016-08-10 07:28:22-0600',mode:absolute,to:'2016-08-10 09:40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07" t="str">
            <v>Y</v>
          </cell>
          <cell r="X207">
            <v>588</v>
          </cell>
          <cell r="Y207">
            <v>9.7799999999999998E-2</v>
          </cell>
          <cell r="Z207">
            <v>2.4235000000000002</v>
          </cell>
          <cell r="AA207">
            <v>2.3257000000000003</v>
          </cell>
          <cell r="AB207" t="e">
            <v>#N/A</v>
          </cell>
          <cell r="AC207" t="e">
            <v>#N/A</v>
          </cell>
          <cell r="AD207" t="str">
            <v>0903-10</v>
          </cell>
          <cell r="AE207" t="str">
            <v>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 &amp; 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</v>
          </cell>
        </row>
        <row r="208">
          <cell r="A208" t="str">
            <v>904-10</v>
          </cell>
          <cell r="B208">
            <v>4013</v>
          </cell>
          <cell r="C208" t="str">
            <v>DE.1.0.7.0</v>
          </cell>
          <cell r="D208" t="str">
            <v>300:24389</v>
          </cell>
          <cell r="E208">
            <v>42592.643101851849</v>
          </cell>
          <cell r="F208">
            <v>42592.644814814812</v>
          </cell>
          <cell r="G208">
            <v>2</v>
          </cell>
          <cell r="H208" t="str">
            <v>300:24005</v>
          </cell>
          <cell r="I208">
            <v>42592.647835648146</v>
          </cell>
          <cell r="J208">
            <v>1</v>
          </cell>
          <cell r="K208" t="str">
            <v>4013/4014</v>
          </cell>
          <cell r="L208" t="str">
            <v>ISHMAEL</v>
          </cell>
          <cell r="M208">
            <v>3.0208333337213844E-3</v>
          </cell>
          <cell r="N208">
            <v>4.3500000005587935</v>
          </cell>
          <cell r="S208">
            <v>0</v>
          </cell>
          <cell r="T208" t="str">
            <v>Southbound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https://search-rtdc-monitor-bjffxe2xuh6vdkpspy63sjmuny.us-east-1.es.amazonaws.com/_plugin/kibana/#/discover/Steve-Slow-Train-Analysis-(2080s-and-2083s)?_g=(refreshInterval:(display:Off,section:0,value:0),time:(from:'2016-08-10 14:26:04-0600',mode:absolute,to:'2016-08-10 16:32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08" t="str">
            <v>Y</v>
          </cell>
          <cell r="X208">
            <v>1</v>
          </cell>
          <cell r="Y208">
            <v>2.4388999999999998</v>
          </cell>
          <cell r="Z208">
            <v>2.4005000000000001</v>
          </cell>
          <cell r="AA208">
            <v>3.8399999999999768E-2</v>
          </cell>
          <cell r="AB208" t="e">
            <v>#N/A</v>
          </cell>
          <cell r="AC208" t="e">
            <v>#N/A</v>
          </cell>
          <cell r="AD208" t="str">
            <v>0904-10</v>
          </cell>
          <cell r="AE208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  <row r="209">
          <cell r="A209" t="str">
            <v>906-10</v>
          </cell>
          <cell r="B209">
            <v>4013</v>
          </cell>
          <cell r="C209" t="str">
            <v>DE.1.0.7.0</v>
          </cell>
          <cell r="D209" t="str">
            <v>300:58615</v>
          </cell>
          <cell r="E209">
            <v>42592.796944444446</v>
          </cell>
          <cell r="F209">
            <v>42592.797789351855</v>
          </cell>
          <cell r="G209">
            <v>1</v>
          </cell>
          <cell r="H209" t="str">
            <v>300:21733</v>
          </cell>
          <cell r="I209">
            <v>42592.803773148145</v>
          </cell>
          <cell r="J209">
            <v>0</v>
          </cell>
          <cell r="K209" t="str">
            <v>4013/4014</v>
          </cell>
          <cell r="L209" t="str">
            <v>ISHMAEL</v>
          </cell>
          <cell r="M209">
            <v>5.9837962908204645E-3</v>
          </cell>
          <cell r="N209">
            <v>8.6166666587814689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https://search-rtdc-monitor-bjffxe2xuh6vdkpspy63sjmuny.us-east-1.es.amazonaws.com/_plugin/kibana/#/discover/Steve-Slow-Train-Analysis-(2080s-and-2083s)?_g=(refreshInterval:(display:Off,section:0,value:0),time:(from:'2016-08-10 18:07:36-0600',mode:absolute,to:'2016-08-10 20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09" t="str">
            <v>Y</v>
          </cell>
          <cell r="X209">
            <v>2</v>
          </cell>
          <cell r="Y209">
            <v>5.8615000000000004</v>
          </cell>
          <cell r="Z209">
            <v>2.1732999999999998</v>
          </cell>
          <cell r="AA209">
            <v>3.6882000000000006</v>
          </cell>
          <cell r="AB209" t="e">
            <v>#N/A</v>
          </cell>
          <cell r="AC209" t="e">
            <v>#N/A</v>
          </cell>
          <cell r="AD209" t="str">
            <v>0906-10</v>
          </cell>
          <cell r="AE209" t="str">
    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    </cell>
        </row>
      </sheetData>
      <sheetData sheetId="1" refreshError="1"/>
      <sheetData sheetId="2" refreshError="1"/>
      <sheetData sheetId="3">
        <row r="1">
          <cell r="C1" t="str">
            <v>309-09</v>
          </cell>
          <cell r="D1">
            <v>2100000</v>
          </cell>
          <cell r="E1" t="str">
            <v>ISHMAEL</v>
          </cell>
        </row>
        <row r="2">
          <cell r="C2" t="str">
            <v>309-09</v>
          </cell>
          <cell r="D2">
            <v>2100000</v>
          </cell>
          <cell r="E2" t="str">
            <v>ISHMAEL</v>
          </cell>
        </row>
        <row r="3">
          <cell r="C3" t="str">
            <v>311-09</v>
          </cell>
          <cell r="D3">
            <v>1290000</v>
          </cell>
          <cell r="E3" t="str">
            <v>COOLAHAN</v>
          </cell>
        </row>
        <row r="4">
          <cell r="C4" t="str">
            <v>311-09</v>
          </cell>
          <cell r="D4">
            <v>1290000</v>
          </cell>
          <cell r="E4" t="str">
            <v>COOLAHAN</v>
          </cell>
        </row>
        <row r="5">
          <cell r="C5" t="str">
            <v>244-09</v>
          </cell>
          <cell r="D5">
            <v>1800000</v>
          </cell>
          <cell r="E5" t="str">
            <v>CHANDLER</v>
          </cell>
        </row>
        <row r="6">
          <cell r="C6" t="str">
            <v>313-09</v>
          </cell>
          <cell r="D6">
            <v>1740000</v>
          </cell>
          <cell r="E6" t="str">
            <v>STORY</v>
          </cell>
        </row>
        <row r="7">
          <cell r="C7" t="str">
            <v>315-09</v>
          </cell>
          <cell r="D7">
            <v>1800000</v>
          </cell>
          <cell r="E7" t="str">
            <v>CHANDLER</v>
          </cell>
        </row>
        <row r="8">
          <cell r="C8" t="str">
            <v>315-09</v>
          </cell>
          <cell r="D8">
            <v>1800000</v>
          </cell>
          <cell r="E8" t="str">
            <v>CHANDLER</v>
          </cell>
        </row>
        <row r="9">
          <cell r="C9" t="str">
            <v>101-10</v>
          </cell>
          <cell r="D9">
            <v>2010000</v>
          </cell>
          <cell r="E9" t="str">
            <v>MAELZER</v>
          </cell>
        </row>
        <row r="10">
          <cell r="C10" t="str">
            <v>103-10</v>
          </cell>
          <cell r="D10">
            <v>1260000</v>
          </cell>
          <cell r="E10" t="str">
            <v>ACKERMAN</v>
          </cell>
        </row>
        <row r="11">
          <cell r="C11" t="str">
            <v>102-10</v>
          </cell>
          <cell r="D11">
            <v>2010000</v>
          </cell>
          <cell r="E11" t="str">
            <v>MAELZER</v>
          </cell>
        </row>
        <row r="12">
          <cell r="C12" t="str">
            <v>105-10</v>
          </cell>
          <cell r="D12">
            <v>2000000</v>
          </cell>
          <cell r="E12" t="str">
            <v>STAMBAUGH</v>
          </cell>
        </row>
        <row r="13">
          <cell r="C13" t="str">
            <v>107-10</v>
          </cell>
          <cell r="D13">
            <v>1090000</v>
          </cell>
          <cell r="E13" t="str">
            <v>SPECTOR</v>
          </cell>
        </row>
        <row r="14">
          <cell r="C14" t="str">
            <v>103-10</v>
          </cell>
          <cell r="D14">
            <v>1260000</v>
          </cell>
          <cell r="E14" t="str">
            <v>ACKERMAN</v>
          </cell>
        </row>
        <row r="15">
          <cell r="C15" t="str">
            <v>104-10</v>
          </cell>
          <cell r="D15">
            <v>1260000</v>
          </cell>
          <cell r="E15" t="str">
            <v>ACKERMAN</v>
          </cell>
        </row>
        <row r="16">
          <cell r="C16" t="str">
            <v>109-10</v>
          </cell>
          <cell r="D16">
            <v>2030000</v>
          </cell>
          <cell r="E16" t="str">
            <v>KILLION</v>
          </cell>
        </row>
        <row r="17">
          <cell r="C17" t="str">
            <v>104-10</v>
          </cell>
          <cell r="D17">
            <v>1260000</v>
          </cell>
          <cell r="E17" t="str">
            <v>ACKERMAN</v>
          </cell>
        </row>
        <row r="18">
          <cell r="C18" t="str">
            <v>111-10</v>
          </cell>
          <cell r="D18">
            <v>900000</v>
          </cell>
          <cell r="E18" t="str">
            <v>ROCHA</v>
          </cell>
        </row>
        <row r="19">
          <cell r="C19" t="str">
            <v>800-10</v>
          </cell>
          <cell r="D19">
            <v>1240000</v>
          </cell>
          <cell r="E19" t="str">
            <v>GRASTON</v>
          </cell>
        </row>
        <row r="20">
          <cell r="C20" t="str">
            <v>113-10</v>
          </cell>
          <cell r="D20">
            <v>2010000</v>
          </cell>
          <cell r="E20" t="str">
            <v>MAELZER</v>
          </cell>
        </row>
        <row r="21">
          <cell r="C21" t="str">
            <v>106-10</v>
          </cell>
          <cell r="D21">
            <v>2000000</v>
          </cell>
          <cell r="E21" t="str">
            <v>STAMBAUGH</v>
          </cell>
        </row>
        <row r="22">
          <cell r="C22" t="str">
            <v>108-10</v>
          </cell>
          <cell r="D22">
            <v>1090000</v>
          </cell>
          <cell r="E22" t="str">
            <v>SPECTOR</v>
          </cell>
        </row>
        <row r="23">
          <cell r="C23" t="str">
            <v>115-10</v>
          </cell>
          <cell r="D23">
            <v>1190000</v>
          </cell>
          <cell r="E23" t="str">
            <v>BRANNON</v>
          </cell>
        </row>
        <row r="24">
          <cell r="C24" t="str">
            <v>110-10</v>
          </cell>
          <cell r="D24">
            <v>2030000</v>
          </cell>
          <cell r="E24" t="str">
            <v>KILLION</v>
          </cell>
        </row>
        <row r="25">
          <cell r="C25" t="str">
            <v>117-10</v>
          </cell>
          <cell r="D25">
            <v>1260000</v>
          </cell>
          <cell r="E25" t="str">
            <v>ACKERMAN</v>
          </cell>
        </row>
        <row r="26">
          <cell r="C26" t="str">
            <v>801-10</v>
          </cell>
          <cell r="D26">
            <v>1240000</v>
          </cell>
          <cell r="E26" t="str">
            <v>GRASTON</v>
          </cell>
        </row>
        <row r="27">
          <cell r="C27" t="str">
            <v>112-10</v>
          </cell>
          <cell r="D27">
            <v>900000</v>
          </cell>
          <cell r="E27" t="str">
            <v>ROCHA</v>
          </cell>
        </row>
        <row r="28">
          <cell r="C28" t="str">
            <v>119-10</v>
          </cell>
          <cell r="D28">
            <v>2000000</v>
          </cell>
          <cell r="E28" t="str">
            <v>STAMBAUGH</v>
          </cell>
        </row>
        <row r="29">
          <cell r="C29" t="str">
            <v>114-10</v>
          </cell>
          <cell r="D29">
            <v>2010000</v>
          </cell>
          <cell r="E29" t="str">
            <v>MAELZER</v>
          </cell>
        </row>
        <row r="30">
          <cell r="C30" t="str">
            <v>803-10</v>
          </cell>
          <cell r="D30">
            <v>2110000</v>
          </cell>
          <cell r="E30" t="str">
            <v>OUN</v>
          </cell>
        </row>
        <row r="31">
          <cell r="C31" t="str">
            <v>802-10</v>
          </cell>
          <cell r="D31">
            <v>1240000</v>
          </cell>
          <cell r="E31" t="str">
            <v>GRASTON</v>
          </cell>
        </row>
        <row r="32">
          <cell r="C32" t="str">
            <v>121-10</v>
          </cell>
          <cell r="D32">
            <v>1090000</v>
          </cell>
          <cell r="E32" t="str">
            <v>SPECTOR</v>
          </cell>
        </row>
        <row r="33">
          <cell r="C33" t="str">
            <v>116-10</v>
          </cell>
          <cell r="D33">
            <v>1190000</v>
          </cell>
          <cell r="E33" t="str">
            <v>BRANNON</v>
          </cell>
        </row>
        <row r="34">
          <cell r="C34" t="str">
            <v>123-10</v>
          </cell>
          <cell r="D34">
            <v>2030000</v>
          </cell>
          <cell r="E34" t="str">
            <v>KILLION</v>
          </cell>
        </row>
        <row r="35">
          <cell r="C35" t="str">
            <v>118-10</v>
          </cell>
          <cell r="D35">
            <v>1260000</v>
          </cell>
          <cell r="E35" t="str">
            <v>ACKERMAN</v>
          </cell>
        </row>
        <row r="36">
          <cell r="C36" t="str">
            <v>804-10</v>
          </cell>
          <cell r="D36">
            <v>2110000</v>
          </cell>
          <cell r="E36" t="str">
            <v>OUN</v>
          </cell>
        </row>
        <row r="37">
          <cell r="C37" t="str">
            <v>125-10</v>
          </cell>
          <cell r="D37">
            <v>900000</v>
          </cell>
          <cell r="E37" t="str">
            <v>ROCHA</v>
          </cell>
        </row>
        <row r="38">
          <cell r="C38" t="str">
            <v>805-10</v>
          </cell>
          <cell r="D38">
            <v>1240000</v>
          </cell>
          <cell r="E38" t="str">
            <v>GRASTON</v>
          </cell>
        </row>
        <row r="39">
          <cell r="C39" t="str">
            <v>120-10</v>
          </cell>
          <cell r="D39">
            <v>2000000</v>
          </cell>
          <cell r="E39" t="str">
            <v>STAMBAUGH</v>
          </cell>
        </row>
        <row r="40">
          <cell r="C40" t="str">
            <v>127-10</v>
          </cell>
          <cell r="D40">
            <v>2010000</v>
          </cell>
          <cell r="E40" t="str">
            <v>MAELZER</v>
          </cell>
        </row>
        <row r="41">
          <cell r="C41" t="str">
            <v>122-10</v>
          </cell>
          <cell r="D41">
            <v>1090000</v>
          </cell>
          <cell r="E41" t="str">
            <v>SPECTOR</v>
          </cell>
        </row>
        <row r="42">
          <cell r="C42" t="str">
            <v>806-10</v>
          </cell>
          <cell r="D42">
            <v>1240000</v>
          </cell>
          <cell r="E42" t="str">
            <v>GRASTON</v>
          </cell>
        </row>
        <row r="43">
          <cell r="C43" t="str">
            <v>129-10</v>
          </cell>
          <cell r="D43">
            <v>1190000</v>
          </cell>
          <cell r="E43" t="str">
            <v>BRANNON</v>
          </cell>
        </row>
        <row r="44">
          <cell r="C44" t="str">
            <v>807-10</v>
          </cell>
          <cell r="D44">
            <v>2110000</v>
          </cell>
          <cell r="E44" t="str">
            <v>OUN</v>
          </cell>
        </row>
        <row r="45">
          <cell r="C45" t="str">
            <v>124-10</v>
          </cell>
          <cell r="D45">
            <v>2030000</v>
          </cell>
          <cell r="E45" t="str">
            <v>KILLION</v>
          </cell>
        </row>
        <row r="46">
          <cell r="C46" t="str">
            <v>131-10</v>
          </cell>
          <cell r="D46">
            <v>1260000</v>
          </cell>
          <cell r="E46" t="str">
            <v>ACKERMAN</v>
          </cell>
        </row>
        <row r="47">
          <cell r="C47" t="str">
            <v>808-10</v>
          </cell>
          <cell r="D47">
            <v>2110000</v>
          </cell>
          <cell r="E47" t="str">
            <v>OUN</v>
          </cell>
        </row>
        <row r="48">
          <cell r="C48" t="str">
            <v>133-10</v>
          </cell>
          <cell r="D48">
            <v>2000000</v>
          </cell>
          <cell r="E48" t="str">
            <v>STAMBAUGH</v>
          </cell>
        </row>
        <row r="49">
          <cell r="C49" t="str">
            <v>126-10</v>
          </cell>
          <cell r="D49">
            <v>900000</v>
          </cell>
          <cell r="E49" t="str">
            <v>ROCHA</v>
          </cell>
        </row>
        <row r="50">
          <cell r="C50" t="str">
            <v>128-10</v>
          </cell>
          <cell r="D50">
            <v>2010000</v>
          </cell>
          <cell r="E50" t="str">
            <v>MAELZER</v>
          </cell>
        </row>
        <row r="51">
          <cell r="C51" t="str">
            <v>809-10</v>
          </cell>
          <cell r="D51">
            <v>1240000</v>
          </cell>
          <cell r="E51" t="str">
            <v>GRASTON</v>
          </cell>
        </row>
        <row r="52">
          <cell r="C52" t="str">
            <v>135-10</v>
          </cell>
          <cell r="D52">
            <v>1090000</v>
          </cell>
          <cell r="E52" t="str">
            <v>SPECTOR</v>
          </cell>
        </row>
        <row r="53">
          <cell r="C53" t="str">
            <v>810-10</v>
          </cell>
          <cell r="D53">
            <v>1240000</v>
          </cell>
          <cell r="E53" t="str">
            <v>GRASTON</v>
          </cell>
        </row>
        <row r="54">
          <cell r="C54" t="str">
            <v>130-10</v>
          </cell>
          <cell r="D54">
            <v>1190000</v>
          </cell>
          <cell r="E54" t="str">
            <v>BRANNON</v>
          </cell>
        </row>
        <row r="55">
          <cell r="C55" t="str">
            <v>137-10</v>
          </cell>
          <cell r="D55">
            <v>2030000</v>
          </cell>
          <cell r="E55" t="str">
            <v>KILLION</v>
          </cell>
        </row>
        <row r="56">
          <cell r="C56" t="str">
            <v>811-10</v>
          </cell>
          <cell r="D56">
            <v>2110000</v>
          </cell>
          <cell r="E56" t="str">
            <v>OUN</v>
          </cell>
        </row>
        <row r="57">
          <cell r="C57" t="str">
            <v>132-10</v>
          </cell>
          <cell r="D57">
            <v>1260000</v>
          </cell>
          <cell r="E57" t="str">
            <v>ACKERMAN</v>
          </cell>
        </row>
        <row r="58">
          <cell r="C58" t="str">
            <v>903-10</v>
          </cell>
          <cell r="D58">
            <v>1240000</v>
          </cell>
          <cell r="E58" t="str">
            <v>GRASTON</v>
          </cell>
        </row>
        <row r="59">
          <cell r="C59" t="str">
            <v>139-10</v>
          </cell>
          <cell r="D59">
            <v>900000</v>
          </cell>
          <cell r="E59" t="str">
            <v>ROCHA</v>
          </cell>
        </row>
        <row r="60">
          <cell r="C60" t="str">
            <v>134-10</v>
          </cell>
          <cell r="D60">
            <v>2000000</v>
          </cell>
          <cell r="E60" t="str">
            <v>STAMBAUGH</v>
          </cell>
        </row>
        <row r="61">
          <cell r="C61" t="str">
            <v>812-10</v>
          </cell>
          <cell r="D61">
            <v>2110000</v>
          </cell>
          <cell r="E61" t="str">
            <v>OUN</v>
          </cell>
        </row>
        <row r="62">
          <cell r="C62" t="str">
            <v>141-10</v>
          </cell>
          <cell r="D62">
            <v>2010000</v>
          </cell>
          <cell r="E62" t="str">
            <v>MAELZER</v>
          </cell>
        </row>
        <row r="63">
          <cell r="C63" t="str">
            <v>136-10</v>
          </cell>
          <cell r="D63">
            <v>1090000</v>
          </cell>
          <cell r="E63" t="str">
            <v>SPECTOR</v>
          </cell>
        </row>
        <row r="64">
          <cell r="C64" t="str">
            <v>143-10</v>
          </cell>
          <cell r="D64">
            <v>1190000</v>
          </cell>
          <cell r="E64" t="str">
            <v>BRANNON</v>
          </cell>
        </row>
        <row r="65">
          <cell r="C65" t="str">
            <v>138-10</v>
          </cell>
          <cell r="D65">
            <v>2030000</v>
          </cell>
          <cell r="E65" t="str">
            <v>KILLION</v>
          </cell>
        </row>
        <row r="66">
          <cell r="C66" t="str">
            <v>145-10</v>
          </cell>
          <cell r="D66">
            <v>1260000</v>
          </cell>
          <cell r="E66" t="str">
            <v>ACKERMAN</v>
          </cell>
        </row>
        <row r="67">
          <cell r="C67" t="str">
            <v>140-10</v>
          </cell>
          <cell r="D67">
            <v>900000</v>
          </cell>
          <cell r="E67" t="str">
            <v>ROCHA</v>
          </cell>
        </row>
        <row r="68">
          <cell r="C68" t="str">
            <v>813-10</v>
          </cell>
          <cell r="D68">
            <v>2110000</v>
          </cell>
          <cell r="E68" t="str">
            <v>OUN</v>
          </cell>
        </row>
        <row r="69">
          <cell r="C69" t="str">
            <v>147-10</v>
          </cell>
          <cell r="D69">
            <v>2000000</v>
          </cell>
          <cell r="E69" t="str">
            <v>STAMBAUGH</v>
          </cell>
        </row>
        <row r="70">
          <cell r="C70" t="str">
            <v>142-10</v>
          </cell>
          <cell r="D70">
            <v>2010000</v>
          </cell>
          <cell r="E70" t="str">
            <v>MAELZER</v>
          </cell>
        </row>
        <row r="71">
          <cell r="C71" t="str">
            <v>814-10</v>
          </cell>
          <cell r="D71">
            <v>2110000</v>
          </cell>
          <cell r="E71" t="str">
            <v>OUN</v>
          </cell>
        </row>
        <row r="72">
          <cell r="C72" t="str">
            <v>149-10</v>
          </cell>
          <cell r="D72">
            <v>1090000</v>
          </cell>
          <cell r="E72" t="str">
            <v>SPECTOR</v>
          </cell>
        </row>
        <row r="73">
          <cell r="C73" t="str">
            <v>144-10</v>
          </cell>
          <cell r="D73">
            <v>1190000</v>
          </cell>
          <cell r="E73" t="str">
            <v>BRANNON</v>
          </cell>
        </row>
        <row r="74">
          <cell r="C74" t="str">
            <v>151-10</v>
          </cell>
          <cell r="D74">
            <v>2030000</v>
          </cell>
          <cell r="E74" t="str">
            <v>KILLION</v>
          </cell>
        </row>
        <row r="75">
          <cell r="C75" t="str">
            <v>146-10</v>
          </cell>
          <cell r="D75">
            <v>1260000</v>
          </cell>
          <cell r="E75" t="str">
            <v>ACKERMAN</v>
          </cell>
        </row>
        <row r="76">
          <cell r="C76" t="str">
            <v>153-10</v>
          </cell>
          <cell r="D76">
            <v>900000</v>
          </cell>
          <cell r="E76" t="str">
            <v>ROCHA</v>
          </cell>
        </row>
        <row r="77">
          <cell r="C77" t="str">
            <v>815-10</v>
          </cell>
          <cell r="D77">
            <v>2110000</v>
          </cell>
          <cell r="E77" t="str">
            <v>OUN</v>
          </cell>
        </row>
        <row r="78">
          <cell r="C78" t="str">
            <v>148-10</v>
          </cell>
          <cell r="D78">
            <v>2000000</v>
          </cell>
          <cell r="E78" t="str">
            <v>STAMBAUGH</v>
          </cell>
        </row>
        <row r="79">
          <cell r="C79" t="str">
            <v>150-10</v>
          </cell>
          <cell r="D79">
            <v>1090000</v>
          </cell>
          <cell r="E79" t="str">
            <v>SPECTOR</v>
          </cell>
        </row>
        <row r="80">
          <cell r="C80" t="str">
            <v>155-10</v>
          </cell>
          <cell r="D80">
            <v>1240000</v>
          </cell>
          <cell r="E80" t="str">
            <v>GRASTON</v>
          </cell>
        </row>
        <row r="81">
          <cell r="C81" t="str">
            <v>816-10</v>
          </cell>
          <cell r="D81">
            <v>2110000</v>
          </cell>
          <cell r="E81" t="str">
            <v>OUN</v>
          </cell>
        </row>
        <row r="82">
          <cell r="C82" t="str">
            <v>157-10</v>
          </cell>
          <cell r="D82">
            <v>1190000</v>
          </cell>
          <cell r="E82" t="str">
            <v>BRANNON</v>
          </cell>
        </row>
        <row r="83">
          <cell r="C83" t="str">
            <v>152-10</v>
          </cell>
          <cell r="D83">
            <v>2030000</v>
          </cell>
          <cell r="E83" t="str">
            <v>KILLION</v>
          </cell>
        </row>
        <row r="84">
          <cell r="C84" t="str">
            <v>159-10</v>
          </cell>
          <cell r="D84">
            <v>2150000</v>
          </cell>
          <cell r="E84" t="str">
            <v>SWANSON</v>
          </cell>
        </row>
        <row r="85">
          <cell r="C85" t="str">
            <v>161-10</v>
          </cell>
          <cell r="D85">
            <v>1280000</v>
          </cell>
          <cell r="E85" t="str">
            <v>BARTLETT</v>
          </cell>
        </row>
        <row r="86">
          <cell r="C86" t="str">
            <v>154-10</v>
          </cell>
          <cell r="D86">
            <v>900000</v>
          </cell>
          <cell r="E86" t="str">
            <v>ROCHA</v>
          </cell>
        </row>
        <row r="87">
          <cell r="C87" t="str">
            <v>817-10</v>
          </cell>
          <cell r="D87">
            <v>2110000</v>
          </cell>
          <cell r="E87" t="str">
            <v>OUN</v>
          </cell>
        </row>
        <row r="88">
          <cell r="C88" t="str">
            <v>156-10</v>
          </cell>
          <cell r="D88">
            <v>1240000</v>
          </cell>
          <cell r="E88" t="str">
            <v>GRASTON</v>
          </cell>
        </row>
        <row r="89">
          <cell r="C89" t="str">
            <v>163-10</v>
          </cell>
          <cell r="D89">
            <v>1540000</v>
          </cell>
          <cell r="E89" t="str">
            <v>HELVIE</v>
          </cell>
        </row>
        <row r="90">
          <cell r="C90" t="str">
            <v>158-10</v>
          </cell>
          <cell r="D90">
            <v>1190000</v>
          </cell>
          <cell r="E90" t="str">
            <v>BRANNON</v>
          </cell>
        </row>
        <row r="91">
          <cell r="C91" t="str">
            <v>818-10</v>
          </cell>
          <cell r="D91">
            <v>2110000</v>
          </cell>
          <cell r="E91" t="str">
            <v>OUN</v>
          </cell>
        </row>
        <row r="92">
          <cell r="C92" t="str">
            <v>165-10</v>
          </cell>
          <cell r="D92">
            <v>1780000</v>
          </cell>
          <cell r="E92" t="str">
            <v>DE LA ROSA</v>
          </cell>
        </row>
        <row r="93">
          <cell r="C93" t="str">
            <v>160-10</v>
          </cell>
          <cell r="D93">
            <v>2150000</v>
          </cell>
          <cell r="E93" t="str">
            <v>SWANSON</v>
          </cell>
        </row>
        <row r="94">
          <cell r="C94" t="str">
            <v>167-10</v>
          </cell>
          <cell r="D94">
            <v>1140000</v>
          </cell>
          <cell r="E94" t="str">
            <v>YOUNG</v>
          </cell>
        </row>
        <row r="95">
          <cell r="C95" t="str">
            <v>162-10</v>
          </cell>
          <cell r="D95">
            <v>1280000</v>
          </cell>
          <cell r="E95" t="str">
            <v>BARTLETT</v>
          </cell>
        </row>
        <row r="96">
          <cell r="C96" t="str">
            <v>158-10</v>
          </cell>
          <cell r="D96">
            <v>1190000</v>
          </cell>
          <cell r="E96" t="str">
            <v>BRANNON</v>
          </cell>
        </row>
        <row r="97">
          <cell r="C97" t="str">
            <v>169-10</v>
          </cell>
          <cell r="D97">
            <v>1770000</v>
          </cell>
          <cell r="E97" t="str">
            <v>BRUDER</v>
          </cell>
        </row>
        <row r="98">
          <cell r="C98" t="str">
            <v>819-10</v>
          </cell>
          <cell r="D98">
            <v>2110000</v>
          </cell>
          <cell r="E98" t="str">
            <v>OUN</v>
          </cell>
        </row>
        <row r="99">
          <cell r="C99" t="str">
            <v>164-10</v>
          </cell>
          <cell r="D99">
            <v>1540000</v>
          </cell>
          <cell r="E99" t="str">
            <v>HELVIE</v>
          </cell>
        </row>
        <row r="100">
          <cell r="C100" t="str">
            <v>171-10</v>
          </cell>
          <cell r="D100">
            <v>2090000</v>
          </cell>
          <cell r="E100" t="str">
            <v>HAITHCOX</v>
          </cell>
        </row>
        <row r="101">
          <cell r="C101" t="str">
            <v>166-10</v>
          </cell>
          <cell r="D101">
            <v>1780000</v>
          </cell>
          <cell r="E101" t="str">
            <v>DE LA ROSA</v>
          </cell>
        </row>
        <row r="102">
          <cell r="C102" t="str">
            <v>820-10</v>
          </cell>
          <cell r="D102">
            <v>2110000</v>
          </cell>
          <cell r="E102" t="str">
            <v>OUN</v>
          </cell>
        </row>
        <row r="103">
          <cell r="C103" t="str">
            <v>173-10</v>
          </cell>
          <cell r="D103">
            <v>2150000</v>
          </cell>
          <cell r="E103" t="str">
            <v>SWANSON</v>
          </cell>
        </row>
        <row r="104">
          <cell r="C104" t="str">
            <v>168-10</v>
          </cell>
          <cell r="D104">
            <v>1140000</v>
          </cell>
          <cell r="E104" t="str">
            <v>YOUNG</v>
          </cell>
        </row>
        <row r="105">
          <cell r="C105" t="str">
            <v>175-10</v>
          </cell>
          <cell r="D105">
            <v>1280000</v>
          </cell>
          <cell r="E105" t="str">
            <v>BARTLETT</v>
          </cell>
        </row>
        <row r="106">
          <cell r="C106" t="str">
            <v>170-10</v>
          </cell>
          <cell r="D106">
            <v>1770000</v>
          </cell>
          <cell r="E106" t="str">
            <v>BRUDER</v>
          </cell>
        </row>
        <row r="107">
          <cell r="C107" t="str">
            <v>821-10</v>
          </cell>
          <cell r="D107">
            <v>2040000</v>
          </cell>
          <cell r="E107" t="str">
            <v>MOSES</v>
          </cell>
        </row>
        <row r="108">
          <cell r="C108" t="str">
            <v>177-10</v>
          </cell>
          <cell r="D108">
            <v>1540000</v>
          </cell>
          <cell r="E108" t="str">
            <v>HELVIE</v>
          </cell>
        </row>
        <row r="109">
          <cell r="C109" t="str">
            <v>172-10</v>
          </cell>
          <cell r="D109">
            <v>2090000</v>
          </cell>
          <cell r="E109" t="str">
            <v>HAITHCOX</v>
          </cell>
        </row>
        <row r="110">
          <cell r="C110" t="str">
            <v>179-10</v>
          </cell>
          <cell r="D110">
            <v>1780000</v>
          </cell>
          <cell r="E110" t="str">
            <v>DE LA ROSA</v>
          </cell>
        </row>
        <row r="111">
          <cell r="C111" t="str">
            <v>174-10</v>
          </cell>
          <cell r="D111">
            <v>2150000</v>
          </cell>
          <cell r="E111" t="str">
            <v>SWANSON</v>
          </cell>
        </row>
        <row r="112">
          <cell r="C112" t="str">
            <v>822-10</v>
          </cell>
          <cell r="D112">
            <v>2040000</v>
          </cell>
          <cell r="E112" t="str">
            <v>MOSES</v>
          </cell>
        </row>
        <row r="113">
          <cell r="C113" t="str">
            <v>181-10</v>
          </cell>
          <cell r="D113">
            <v>1140000</v>
          </cell>
          <cell r="E113" t="str">
            <v>YOUNG</v>
          </cell>
        </row>
        <row r="114">
          <cell r="C114" t="str">
            <v>176-10</v>
          </cell>
          <cell r="D114">
            <v>1280000</v>
          </cell>
          <cell r="E114" t="str">
            <v>BARTLETT</v>
          </cell>
        </row>
        <row r="115">
          <cell r="C115" t="str">
            <v>183-10</v>
          </cell>
          <cell r="D115">
            <v>1770000</v>
          </cell>
          <cell r="E115" t="str">
            <v>BRUDER</v>
          </cell>
        </row>
        <row r="116">
          <cell r="C116" t="str">
            <v>178-10</v>
          </cell>
          <cell r="D116">
            <v>1540000</v>
          </cell>
          <cell r="E116" t="str">
            <v>HELVIE</v>
          </cell>
        </row>
        <row r="117">
          <cell r="C117" t="str">
            <v>185-10</v>
          </cell>
          <cell r="D117">
            <v>2090000</v>
          </cell>
          <cell r="E117" t="str">
            <v>HAITHCOX</v>
          </cell>
        </row>
        <row r="118">
          <cell r="C118" t="str">
            <v>823-10</v>
          </cell>
          <cell r="D118">
            <v>2040000</v>
          </cell>
          <cell r="E118" t="str">
            <v>MOSES</v>
          </cell>
        </row>
        <row r="119">
          <cell r="C119" t="str">
            <v>180-10</v>
          </cell>
          <cell r="D119">
            <v>1780000</v>
          </cell>
          <cell r="E119" t="str">
            <v>DE LA ROSA</v>
          </cell>
        </row>
        <row r="120">
          <cell r="C120" t="str">
            <v>187-10</v>
          </cell>
          <cell r="D120">
            <v>2150000</v>
          </cell>
          <cell r="E120" t="str">
            <v>SWANSON</v>
          </cell>
        </row>
        <row r="121">
          <cell r="C121" t="str">
            <v>195-10</v>
          </cell>
          <cell r="D121">
            <v>1140000</v>
          </cell>
          <cell r="E121" t="str">
            <v>YOUNG</v>
          </cell>
        </row>
        <row r="122">
          <cell r="C122" t="str">
            <v>182-10</v>
          </cell>
          <cell r="D122">
            <v>1140000</v>
          </cell>
          <cell r="E122" t="str">
            <v>YOUNG</v>
          </cell>
        </row>
        <row r="123">
          <cell r="C123" t="str">
            <v>824-10</v>
          </cell>
          <cell r="D123">
            <v>2040000</v>
          </cell>
          <cell r="E123" t="str">
            <v>MOSES</v>
          </cell>
        </row>
        <row r="124">
          <cell r="C124" t="str">
            <v>189-10</v>
          </cell>
          <cell r="D124">
            <v>1280000</v>
          </cell>
          <cell r="E124" t="str">
            <v>BARTLETT</v>
          </cell>
        </row>
        <row r="125">
          <cell r="C125" t="str">
            <v>186-10</v>
          </cell>
          <cell r="D125">
            <v>2090000</v>
          </cell>
          <cell r="E125" t="str">
            <v>HAITHCOX</v>
          </cell>
        </row>
        <row r="126">
          <cell r="C126" t="str">
            <v>193-10</v>
          </cell>
          <cell r="D126">
            <v>1280000</v>
          </cell>
          <cell r="E126" t="str">
            <v>BARTLETT</v>
          </cell>
        </row>
        <row r="127">
          <cell r="C127" t="str">
            <v>825-10</v>
          </cell>
          <cell r="D127">
            <v>2040000</v>
          </cell>
          <cell r="E127" t="str">
            <v>MOSES</v>
          </cell>
        </row>
        <row r="128">
          <cell r="C128" t="str">
            <v>904-10</v>
          </cell>
          <cell r="D128">
            <v>2100000</v>
          </cell>
          <cell r="E128" t="str">
            <v>ISHMAEL</v>
          </cell>
        </row>
        <row r="129">
          <cell r="C129" t="str">
            <v>826-10</v>
          </cell>
          <cell r="D129">
            <v>2040000</v>
          </cell>
          <cell r="E129" t="str">
            <v>MOSES</v>
          </cell>
        </row>
        <row r="130">
          <cell r="C130" t="str">
            <v>195-10</v>
          </cell>
          <cell r="D130">
            <v>1540000</v>
          </cell>
          <cell r="E130" t="str">
            <v>HELVIE</v>
          </cell>
        </row>
        <row r="131">
          <cell r="C131" t="str">
            <v>827-10</v>
          </cell>
          <cell r="D131">
            <v>2100000</v>
          </cell>
          <cell r="E131" t="str">
            <v>ISHMAEL</v>
          </cell>
        </row>
        <row r="132">
          <cell r="C132" t="str">
            <v>183-10</v>
          </cell>
          <cell r="D132">
            <v>1770000</v>
          </cell>
          <cell r="E132" t="str">
            <v>BRUDER</v>
          </cell>
        </row>
        <row r="133">
          <cell r="C133" t="str">
            <v>194-10</v>
          </cell>
          <cell r="D133">
            <v>1280000</v>
          </cell>
          <cell r="E133" t="str">
            <v>BARTLETT</v>
          </cell>
        </row>
        <row r="134">
          <cell r="C134" t="str">
            <v>197-10</v>
          </cell>
          <cell r="D134">
            <v>2090000</v>
          </cell>
          <cell r="E134" t="str">
            <v>HAITHCOX</v>
          </cell>
        </row>
        <row r="135">
          <cell r="C135" t="str">
            <v>828-10</v>
          </cell>
          <cell r="D135">
            <v>2100000</v>
          </cell>
          <cell r="E135" t="str">
            <v>ISHMAEL</v>
          </cell>
        </row>
        <row r="136">
          <cell r="C136" t="str">
            <v>829-10</v>
          </cell>
          <cell r="D136">
            <v>2040000</v>
          </cell>
          <cell r="E136" t="str">
            <v>MOSES</v>
          </cell>
        </row>
        <row r="137">
          <cell r="C137" t="str">
            <v>196-10</v>
          </cell>
          <cell r="D137">
            <v>1540000</v>
          </cell>
          <cell r="E137" t="str">
            <v>HELVIE</v>
          </cell>
        </row>
        <row r="138">
          <cell r="C138" t="str">
            <v>198-10</v>
          </cell>
          <cell r="D138">
            <v>2090000</v>
          </cell>
          <cell r="E138" t="str">
            <v>HAITHCOX</v>
          </cell>
        </row>
        <row r="139">
          <cell r="C139" t="str">
            <v>830-10</v>
          </cell>
          <cell r="D139">
            <v>2040000</v>
          </cell>
          <cell r="E139" t="str">
            <v>MOSES</v>
          </cell>
        </row>
        <row r="140">
          <cell r="C140" t="str">
            <v>831-10</v>
          </cell>
          <cell r="D140">
            <v>2100000</v>
          </cell>
          <cell r="E140" t="str">
            <v>ISHMAEL</v>
          </cell>
        </row>
        <row r="141">
          <cell r="C141" t="str">
            <v>205-10</v>
          </cell>
          <cell r="D141">
            <v>1280000</v>
          </cell>
          <cell r="E141" t="str">
            <v>BARTLETT</v>
          </cell>
        </row>
        <row r="142">
          <cell r="C142" t="str">
            <v>205-10</v>
          </cell>
          <cell r="D142">
            <v>1280000</v>
          </cell>
          <cell r="E142" t="str">
            <v>BARTLETT</v>
          </cell>
        </row>
        <row r="143">
          <cell r="C143" t="str">
            <v>183-10</v>
          </cell>
          <cell r="D143">
            <v>1770000</v>
          </cell>
          <cell r="E143" t="str">
            <v>BRUDER</v>
          </cell>
        </row>
        <row r="144">
          <cell r="C144" t="str">
            <v>200-10</v>
          </cell>
          <cell r="D144">
            <v>1770000</v>
          </cell>
          <cell r="E144" t="str">
            <v>BRUDER</v>
          </cell>
        </row>
        <row r="145">
          <cell r="C145" t="str">
            <v>207-10</v>
          </cell>
          <cell r="D145">
            <v>1540000</v>
          </cell>
          <cell r="E145" t="str">
            <v>HELVIE</v>
          </cell>
        </row>
        <row r="146">
          <cell r="C146" t="str">
            <v>832-10</v>
          </cell>
          <cell r="D146">
            <v>2100000</v>
          </cell>
          <cell r="E146" t="str">
            <v>ISHMAEL</v>
          </cell>
        </row>
        <row r="147">
          <cell r="C147" t="str">
            <v>833-10</v>
          </cell>
          <cell r="D147">
            <v>2040000</v>
          </cell>
          <cell r="E147" t="str">
            <v>MOSES</v>
          </cell>
        </row>
        <row r="148">
          <cell r="C148" t="str">
            <v>203-10</v>
          </cell>
          <cell r="D148">
            <v>1740000</v>
          </cell>
          <cell r="E148" t="str">
            <v>STORY</v>
          </cell>
        </row>
        <row r="149">
          <cell r="C149" t="str">
            <v>202-10</v>
          </cell>
          <cell r="D149">
            <v>1740000</v>
          </cell>
          <cell r="E149" t="str">
            <v>STORY</v>
          </cell>
        </row>
        <row r="150">
          <cell r="C150" t="str">
            <v>209-10</v>
          </cell>
          <cell r="D150">
            <v>1480000</v>
          </cell>
          <cell r="E150" t="str">
            <v>STURGEON</v>
          </cell>
        </row>
        <row r="151">
          <cell r="C151" t="str">
            <v>204-10</v>
          </cell>
          <cell r="D151">
            <v>1280000</v>
          </cell>
          <cell r="E151" t="str">
            <v>BARTLETT</v>
          </cell>
        </row>
        <row r="152">
          <cell r="C152" t="str">
            <v>834-10</v>
          </cell>
          <cell r="D152">
            <v>2040000</v>
          </cell>
          <cell r="E152" t="str">
            <v>MOSES</v>
          </cell>
        </row>
        <row r="153">
          <cell r="C153" t="str">
            <v>836-10</v>
          </cell>
          <cell r="D153">
            <v>2100000</v>
          </cell>
          <cell r="E153" t="str">
            <v>ISHMAEL</v>
          </cell>
        </row>
        <row r="154">
          <cell r="C154" t="str">
            <v>835-10</v>
          </cell>
          <cell r="D154">
            <v>2100000</v>
          </cell>
          <cell r="E154" t="str">
            <v>ISHMAEL</v>
          </cell>
        </row>
        <row r="155">
          <cell r="C155" t="str">
            <v>211-10</v>
          </cell>
          <cell r="D155">
            <v>2090000</v>
          </cell>
          <cell r="E155" t="str">
            <v>HAITHCOX</v>
          </cell>
        </row>
        <row r="156">
          <cell r="C156" t="str">
            <v>206-10</v>
          </cell>
          <cell r="D156">
            <v>1540000</v>
          </cell>
          <cell r="E156" t="str">
            <v>HELVIE</v>
          </cell>
        </row>
        <row r="157">
          <cell r="C157" t="str">
            <v>215-10</v>
          </cell>
          <cell r="D157">
            <v>1740000</v>
          </cell>
          <cell r="E157" t="str">
            <v>STORY</v>
          </cell>
        </row>
        <row r="158">
          <cell r="C158" t="str">
            <v>210-10</v>
          </cell>
          <cell r="D158">
            <v>1480000</v>
          </cell>
          <cell r="E158" t="str">
            <v>STURGEON</v>
          </cell>
        </row>
        <row r="159">
          <cell r="C159" t="str">
            <v>836-10</v>
          </cell>
          <cell r="D159">
            <v>2100000</v>
          </cell>
          <cell r="E159" t="str">
            <v>ISHMAEL</v>
          </cell>
        </row>
        <row r="160">
          <cell r="C160" t="str">
            <v>217-10</v>
          </cell>
          <cell r="D160">
            <v>1230000</v>
          </cell>
          <cell r="E160" t="str">
            <v>YANAI</v>
          </cell>
        </row>
        <row r="161">
          <cell r="C161" t="str">
            <v>837-10</v>
          </cell>
          <cell r="D161">
            <v>2040000</v>
          </cell>
          <cell r="E161" t="str">
            <v>MOSES</v>
          </cell>
        </row>
        <row r="162">
          <cell r="C162" t="str">
            <v>208-10</v>
          </cell>
          <cell r="D162">
            <v>1480000</v>
          </cell>
          <cell r="E162" t="str">
            <v>STURGEON</v>
          </cell>
        </row>
        <row r="163">
          <cell r="C163" t="str">
            <v>208-10</v>
          </cell>
          <cell r="D163">
            <v>1480000</v>
          </cell>
          <cell r="E163" t="str">
            <v>STURGEON</v>
          </cell>
        </row>
        <row r="164">
          <cell r="C164" t="str">
            <v>219-10</v>
          </cell>
          <cell r="D164">
            <v>1300000</v>
          </cell>
          <cell r="E164" t="str">
            <v>LEVIN</v>
          </cell>
        </row>
        <row r="165">
          <cell r="C165" t="str">
            <v>212-10</v>
          </cell>
          <cell r="D165">
            <v>1740000</v>
          </cell>
          <cell r="E165" t="str">
            <v>STORY</v>
          </cell>
        </row>
        <row r="166">
          <cell r="C166" t="str">
            <v>839-10</v>
          </cell>
          <cell r="D166">
            <v>2100000</v>
          </cell>
          <cell r="E166" t="str">
            <v>ISHMAEL</v>
          </cell>
        </row>
        <row r="167">
          <cell r="C167" t="str">
            <v>838-10</v>
          </cell>
          <cell r="D167">
            <v>2040000</v>
          </cell>
          <cell r="E167" t="str">
            <v>MOSES</v>
          </cell>
        </row>
        <row r="168">
          <cell r="C168" t="str">
            <v>214-10</v>
          </cell>
          <cell r="D168">
            <v>1230000</v>
          </cell>
          <cell r="E168" t="str">
            <v>YANAI</v>
          </cell>
        </row>
        <row r="169">
          <cell r="C169" t="str">
            <v>214-10</v>
          </cell>
          <cell r="D169">
            <v>1230000</v>
          </cell>
          <cell r="E169" t="str">
            <v>YANAI</v>
          </cell>
        </row>
        <row r="170">
          <cell r="C170" t="str">
            <v>221-10</v>
          </cell>
          <cell r="D170">
            <v>1480000</v>
          </cell>
          <cell r="E170" t="str">
            <v>STURGEON</v>
          </cell>
        </row>
        <row r="171">
          <cell r="C171" t="str">
            <v>906-10</v>
          </cell>
          <cell r="D171">
            <v>2100000</v>
          </cell>
          <cell r="E171" t="str">
            <v>ISHMAEL</v>
          </cell>
        </row>
        <row r="172">
          <cell r="C172" t="str">
            <v>216-10</v>
          </cell>
          <cell r="D172">
            <v>1300000</v>
          </cell>
          <cell r="E172" t="str">
            <v>LEVIN</v>
          </cell>
        </row>
        <row r="173">
          <cell r="C173" t="str">
            <v>223-10</v>
          </cell>
          <cell r="D173">
            <v>1290000</v>
          </cell>
          <cell r="E173" t="str">
            <v>COOLAHAN</v>
          </cell>
        </row>
        <row r="174">
          <cell r="C174" t="str">
            <v>305-10</v>
          </cell>
          <cell r="D174">
            <v>1740000</v>
          </cell>
          <cell r="E174" t="str">
            <v>STORY</v>
          </cell>
        </row>
        <row r="175">
          <cell r="C175" t="str">
            <v>841-10</v>
          </cell>
          <cell r="D175">
            <v>2040000</v>
          </cell>
          <cell r="E175" t="str">
            <v>MOSES</v>
          </cell>
        </row>
        <row r="176">
          <cell r="C176" t="str">
            <v>220-10</v>
          </cell>
          <cell r="D176">
            <v>1480000</v>
          </cell>
          <cell r="E176" t="str">
            <v>STURGEON</v>
          </cell>
        </row>
        <row r="177">
          <cell r="C177" t="str">
            <v>840-10</v>
          </cell>
          <cell r="D177">
            <v>2040000</v>
          </cell>
          <cell r="E177" t="str">
            <v>MOSES</v>
          </cell>
        </row>
        <row r="178">
          <cell r="C178" t="str">
            <v>225-10</v>
          </cell>
          <cell r="D178">
            <v>1230000</v>
          </cell>
          <cell r="E178" t="str">
            <v>YANAI</v>
          </cell>
        </row>
        <row r="179">
          <cell r="C179" t="str">
            <v>222-10</v>
          </cell>
          <cell r="D179">
            <v>1290000</v>
          </cell>
          <cell r="E179" t="str">
            <v>COOLAHAN</v>
          </cell>
        </row>
        <row r="180">
          <cell r="C180" t="str">
            <v>843-10</v>
          </cell>
          <cell r="D180">
            <v>2040000</v>
          </cell>
          <cell r="E180" t="str">
            <v>MOSES</v>
          </cell>
        </row>
        <row r="181">
          <cell r="C181" t="str">
            <v>843-10</v>
          </cell>
          <cell r="D181">
            <v>2040000</v>
          </cell>
          <cell r="E181" t="str">
            <v>MOSES</v>
          </cell>
        </row>
        <row r="182">
          <cell r="C182" t="str">
            <v>227-10</v>
          </cell>
          <cell r="D182">
            <v>1300000</v>
          </cell>
          <cell r="E182" t="str">
            <v>LEVIN</v>
          </cell>
        </row>
        <row r="183">
          <cell r="C183" t="str">
            <v>LASTDAY-10</v>
          </cell>
          <cell r="D183">
            <v>1750000</v>
          </cell>
          <cell r="E183" t="str">
            <v>REBOLETTI</v>
          </cell>
        </row>
        <row r="184">
          <cell r="C184" t="str">
            <v>842-10</v>
          </cell>
          <cell r="D184">
            <v>2040000</v>
          </cell>
          <cell r="E184" t="str">
            <v>MOSES</v>
          </cell>
        </row>
        <row r="185">
          <cell r="C185" t="str">
            <v>229-10</v>
          </cell>
          <cell r="D185">
            <v>1480000</v>
          </cell>
          <cell r="E185" t="str">
            <v>STURGEON</v>
          </cell>
        </row>
        <row r="186">
          <cell r="C186" t="str">
            <v>226-10</v>
          </cell>
          <cell r="D186">
            <v>1230000</v>
          </cell>
          <cell r="E186" t="str">
            <v>YANAI</v>
          </cell>
        </row>
        <row r="187">
          <cell r="C187" t="str">
            <v>845-10</v>
          </cell>
          <cell r="D187">
            <v>2100000</v>
          </cell>
          <cell r="E187" t="str">
            <v>ISHMAE</v>
          </cell>
        </row>
        <row r="188">
          <cell r="C188" t="str">
            <v>225-09</v>
          </cell>
          <cell r="D188">
            <v>2140000</v>
          </cell>
          <cell r="E188" t="str">
            <v>ROBINSON</v>
          </cell>
        </row>
        <row r="189">
          <cell r="C189" t="str">
            <v>843-09</v>
          </cell>
          <cell r="D189">
            <v>1770000</v>
          </cell>
          <cell r="E189" t="str">
            <v>BRUDER</v>
          </cell>
        </row>
        <row r="190">
          <cell r="C190" t="str">
            <v>224-09</v>
          </cell>
          <cell r="D190">
            <v>1290000</v>
          </cell>
          <cell r="E190" t="str">
            <v>COOLAHAN</v>
          </cell>
        </row>
        <row r="191">
          <cell r="C191" t="str">
            <v>227-09</v>
          </cell>
          <cell r="D191">
            <v>1800000</v>
          </cell>
          <cell r="E191" t="str">
            <v>CHANDLER</v>
          </cell>
        </row>
        <row r="192">
          <cell r="C192" t="str">
            <v>842-09</v>
          </cell>
          <cell r="D192">
            <v>1770000</v>
          </cell>
          <cell r="E192" t="str">
            <v>BRUDER</v>
          </cell>
        </row>
        <row r="193">
          <cell r="C193" t="str">
            <v>226-09</v>
          </cell>
          <cell r="D193">
            <v>2140000</v>
          </cell>
          <cell r="E193" t="str">
            <v>ROBINSON</v>
          </cell>
        </row>
        <row r="194">
          <cell r="C194" t="str">
            <v>229-09</v>
          </cell>
          <cell r="D194">
            <v>2100000</v>
          </cell>
          <cell r="E194" t="str">
            <v>ISHMAEL</v>
          </cell>
        </row>
        <row r="195">
          <cell r="C195" t="str">
            <v>226-09</v>
          </cell>
          <cell r="D195">
            <v>2140000</v>
          </cell>
          <cell r="E195" t="str">
            <v>ROBINSON</v>
          </cell>
        </row>
        <row r="196">
          <cell r="C196" t="str">
            <v>845-09</v>
          </cell>
          <cell r="D196">
            <v>1480000</v>
          </cell>
          <cell r="E196" t="str">
            <v>STURGEON</v>
          </cell>
        </row>
        <row r="197">
          <cell r="C197" t="str">
            <v>228-09</v>
          </cell>
          <cell r="D197">
            <v>1800000</v>
          </cell>
          <cell r="E197" t="str">
            <v>CHANDLER</v>
          </cell>
        </row>
        <row r="198">
          <cell r="C198" t="str">
            <v>231-09</v>
          </cell>
          <cell r="D198">
            <v>1290000</v>
          </cell>
          <cell r="E198" t="str">
            <v>COOLAHAN</v>
          </cell>
        </row>
        <row r="199">
          <cell r="C199" t="str">
            <v>844-09</v>
          </cell>
          <cell r="D199">
            <v>1480000</v>
          </cell>
          <cell r="E199" t="str">
            <v>STURGEON</v>
          </cell>
        </row>
        <row r="200">
          <cell r="C200" t="str">
            <v>230-09</v>
          </cell>
          <cell r="D200">
            <v>2100000</v>
          </cell>
          <cell r="E200" t="str">
            <v>ISHMAEL</v>
          </cell>
        </row>
        <row r="201">
          <cell r="C201" t="str">
            <v>233-09</v>
          </cell>
          <cell r="D201">
            <v>2140000</v>
          </cell>
          <cell r="E201" t="str">
            <v>ROBINSON</v>
          </cell>
        </row>
        <row r="202">
          <cell r="C202" t="str">
            <v>232-09</v>
          </cell>
          <cell r="D202">
            <v>1290000</v>
          </cell>
          <cell r="E202" t="str">
            <v>COOLAHAN</v>
          </cell>
        </row>
        <row r="203">
          <cell r="C203" t="str">
            <v>235-09</v>
          </cell>
          <cell r="D203">
            <v>1800000</v>
          </cell>
          <cell r="E203" t="str">
            <v>CHANDLER</v>
          </cell>
        </row>
        <row r="204">
          <cell r="C204" t="str">
            <v>908-09</v>
          </cell>
          <cell r="D204">
            <v>1480000</v>
          </cell>
          <cell r="E204" t="str">
            <v>STURGEON</v>
          </cell>
        </row>
        <row r="205">
          <cell r="C205" t="str">
            <v>234-09</v>
          </cell>
          <cell r="D205">
            <v>2140000</v>
          </cell>
          <cell r="E205" t="str">
            <v>ROBINSON</v>
          </cell>
        </row>
        <row r="206">
          <cell r="C206" t="str">
            <v>237-09</v>
          </cell>
          <cell r="D206">
            <v>2100000</v>
          </cell>
          <cell r="E206" t="str">
            <v>ISHMAEL</v>
          </cell>
        </row>
        <row r="207">
          <cell r="C207" t="str">
            <v>236-09</v>
          </cell>
          <cell r="D207">
            <v>1800000</v>
          </cell>
          <cell r="E207" t="str">
            <v>CHANDLER</v>
          </cell>
        </row>
        <row r="208">
          <cell r="C208" t="str">
            <v>239-09</v>
          </cell>
          <cell r="D208">
            <v>1290000</v>
          </cell>
          <cell r="E208" t="str">
            <v>COOLAHAN</v>
          </cell>
        </row>
        <row r="209">
          <cell r="C209" t="str">
            <v>238-09</v>
          </cell>
          <cell r="D209">
            <v>2100000</v>
          </cell>
          <cell r="E209" t="str">
            <v>ISHMAEL</v>
          </cell>
        </row>
        <row r="210">
          <cell r="C210" t="str">
            <v>241-09</v>
          </cell>
          <cell r="D210">
            <v>1740000</v>
          </cell>
          <cell r="E210" t="str">
            <v>STORY</v>
          </cell>
        </row>
        <row r="211">
          <cell r="C211" t="str">
            <v>238-09</v>
          </cell>
          <cell r="D211">
            <v>2100000</v>
          </cell>
          <cell r="E211" t="str">
            <v>ISHMAEL</v>
          </cell>
        </row>
        <row r="212">
          <cell r="C212" t="str">
            <v>240-09</v>
          </cell>
          <cell r="D212">
            <v>1290000</v>
          </cell>
          <cell r="E212" t="str">
            <v>COOLAHAN</v>
          </cell>
        </row>
        <row r="213">
          <cell r="C213" t="str">
            <v>243-09</v>
          </cell>
          <cell r="D213">
            <v>1800000</v>
          </cell>
          <cell r="E213" t="str">
            <v>CHANDLER</v>
          </cell>
        </row>
        <row r="214">
          <cell r="C214" t="str">
            <v>242-09</v>
          </cell>
          <cell r="D214">
            <v>1740000</v>
          </cell>
          <cell r="E214" t="str">
            <v>STORY</v>
          </cell>
        </row>
        <row r="215">
          <cell r="C215" t="str">
            <v>309-09</v>
          </cell>
          <cell r="D215">
            <v>2100000</v>
          </cell>
          <cell r="E215" t="str">
            <v>ISHMAEL</v>
          </cell>
        </row>
        <row r="216">
          <cell r="C216" t="str">
            <v>309-09</v>
          </cell>
          <cell r="D216">
            <v>2100000</v>
          </cell>
          <cell r="E216" t="str">
            <v>ISHMAEL</v>
          </cell>
        </row>
        <row r="217">
          <cell r="C217" t="str">
            <v>311-09</v>
          </cell>
          <cell r="D217">
            <v>1290000</v>
          </cell>
          <cell r="E217" t="str">
            <v>COOLAHAN</v>
          </cell>
        </row>
        <row r="218">
          <cell r="C218" t="str">
            <v>311-09</v>
          </cell>
          <cell r="D218">
            <v>1290000</v>
          </cell>
          <cell r="E218" t="str">
            <v>COOLAHAN</v>
          </cell>
        </row>
        <row r="219">
          <cell r="C219" t="str">
            <v>244-09</v>
          </cell>
          <cell r="D219">
            <v>1800000</v>
          </cell>
          <cell r="E219" t="str">
            <v>CHANDLER</v>
          </cell>
        </row>
        <row r="220">
          <cell r="C220" t="str">
            <v>313-09</v>
          </cell>
          <cell r="D220">
            <v>1740000</v>
          </cell>
          <cell r="E220" t="str">
            <v>STORY</v>
          </cell>
        </row>
        <row r="221">
          <cell r="C221" t="str">
            <v>315-09</v>
          </cell>
          <cell r="D221">
            <v>1800000</v>
          </cell>
          <cell r="E221" t="str">
            <v>CHANDLER</v>
          </cell>
        </row>
        <row r="222">
          <cell r="C222" t="str">
            <v>315-09</v>
          </cell>
          <cell r="D222">
            <v>1800000</v>
          </cell>
          <cell r="E222" t="str">
            <v>CHANDLE</v>
          </cell>
        </row>
        <row r="223">
          <cell r="C223" t="str">
            <v>315-08</v>
          </cell>
          <cell r="D223">
            <v>1740000</v>
          </cell>
          <cell r="E223" t="str">
            <v>STORY</v>
          </cell>
        </row>
        <row r="224">
          <cell r="C224" t="str">
            <v>315-08</v>
          </cell>
          <cell r="D224">
            <v>1740000</v>
          </cell>
          <cell r="E224" t="str">
            <v>STORY</v>
          </cell>
        </row>
        <row r="225">
          <cell r="C225" t="str">
            <v>302-09</v>
          </cell>
          <cell r="D225">
            <v>2030000</v>
          </cell>
          <cell r="E225" t="str">
            <v>KILLIO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I33"/>
  <sheetViews>
    <sheetView workbookViewId="0"/>
  </sheetViews>
  <sheetFormatPr defaultRowHeight="15" x14ac:dyDescent="0.25"/>
  <cols>
    <col min="1" max="1" width="14.5703125" bestFit="1" customWidth="1"/>
    <col min="2" max="2" width="10.85546875" customWidth="1"/>
    <col min="3" max="3" width="7.7109375" customWidth="1"/>
    <col min="4" max="4" width="10.85546875" customWidth="1"/>
    <col min="5" max="5" width="11.42578125" style="1" customWidth="1"/>
    <col min="6" max="6" width="16.7109375" style="1" bestFit="1" customWidth="1"/>
    <col min="7" max="8" width="14" customWidth="1"/>
    <col min="9" max="9" width="12.140625" customWidth="1"/>
  </cols>
  <sheetData>
    <row r="1" spans="1:9" ht="60" x14ac:dyDescent="0.25">
      <c r="A1" s="6" t="s">
        <v>0</v>
      </c>
      <c r="B1" s="6" t="s">
        <v>2</v>
      </c>
      <c r="C1" s="6" t="s">
        <v>3</v>
      </c>
      <c r="D1" s="6" t="s">
        <v>174</v>
      </c>
      <c r="E1" s="7" t="s">
        <v>4</v>
      </c>
      <c r="F1" s="7" t="s">
        <v>1</v>
      </c>
      <c r="G1" s="35" t="s">
        <v>181</v>
      </c>
      <c r="H1" s="35" t="s">
        <v>131</v>
      </c>
      <c r="I1" s="35" t="s">
        <v>184</v>
      </c>
    </row>
    <row r="2" spans="1:9" x14ac:dyDescent="0.25">
      <c r="A2" s="2">
        <v>42552</v>
      </c>
      <c r="B2" s="3">
        <f t="shared" ref="B2:B32" si="0">D2-C2</f>
        <v>120</v>
      </c>
      <c r="C2" s="4">
        <v>15</v>
      </c>
      <c r="D2" s="3">
        <v>135</v>
      </c>
      <c r="E2" s="5">
        <f t="shared" ref="E2:E33" si="1">B2/D2</f>
        <v>0.88888888888888884</v>
      </c>
      <c r="F2" s="5">
        <v>0.93566176470588247</v>
      </c>
      <c r="G2" s="4">
        <f>COUNTIFS(Enforcements!$Q$1:$Q$8345,Summary!A2,Enforcements!$M$1:$M$8345,"Y")</f>
        <v>0</v>
      </c>
      <c r="H2" s="4">
        <f>COUNTIFS(Enforcements!$Q$1:$Q$8345,Summary!A2,Enforcements!$M$1:$M$8345,"N")</f>
        <v>0</v>
      </c>
      <c r="I2" s="4">
        <f>COUNTIF('Runs without Initialization'!$I$2:$I$999,Summary!A2)</f>
        <v>4</v>
      </c>
    </row>
    <row r="3" spans="1:9" x14ac:dyDescent="0.25">
      <c r="A3" s="2">
        <v>42553</v>
      </c>
      <c r="B3" s="3">
        <f t="shared" si="0"/>
        <v>142</v>
      </c>
      <c r="C3" s="4">
        <v>4</v>
      </c>
      <c r="D3" s="4">
        <v>146</v>
      </c>
      <c r="E3" s="5">
        <f t="shared" si="1"/>
        <v>0.9726027397260274</v>
      </c>
      <c r="F3" s="5">
        <v>0.98401826484018262</v>
      </c>
      <c r="G3" s="4">
        <f>COUNTIFS(Enforcements!$Q$1:$Q$8345,Summary!A3,Enforcements!$M$1:$M$8345,"Y")</f>
        <v>0</v>
      </c>
      <c r="H3" s="4">
        <f>COUNTIFS(Enforcements!$Q$1:$Q$8345,Summary!A3,Enforcements!$M$1:$M$8345,"N")</f>
        <v>0</v>
      </c>
      <c r="I3" s="4">
        <f>COUNTIF('Runs without Initialization'!$I$2:$I$999,Summary!A3)</f>
        <v>2</v>
      </c>
    </row>
    <row r="4" spans="1:9" x14ac:dyDescent="0.25">
      <c r="A4" s="2">
        <v>42554</v>
      </c>
      <c r="B4" s="3">
        <f t="shared" si="0"/>
        <v>136</v>
      </c>
      <c r="C4" s="4">
        <v>8</v>
      </c>
      <c r="D4" s="4">
        <v>144</v>
      </c>
      <c r="E4" s="5">
        <f t="shared" si="1"/>
        <v>0.94444444444444442</v>
      </c>
      <c r="F4" s="5">
        <v>0.97241379310344822</v>
      </c>
      <c r="G4" s="4">
        <f>COUNTIFS(Enforcements!$Q$1:$Q$8345,Summary!A4,Enforcements!$M$1:$M$8345,"Y")</f>
        <v>0</v>
      </c>
      <c r="H4" s="4">
        <f>COUNTIFS(Enforcements!$Q$1:$Q$8345,Summary!A4,Enforcements!$M$1:$M$8345,"N")</f>
        <v>0</v>
      </c>
      <c r="I4" s="4">
        <f>COUNTIF('Runs without Initialization'!$I$2:$I$999,Summary!A4)</f>
        <v>3</v>
      </c>
    </row>
    <row r="5" spans="1:9" x14ac:dyDescent="0.25">
      <c r="A5" s="2">
        <v>42555</v>
      </c>
      <c r="B5" s="3">
        <f t="shared" si="0"/>
        <v>138</v>
      </c>
      <c r="C5" s="4">
        <v>6</v>
      </c>
      <c r="D5" s="4">
        <v>144</v>
      </c>
      <c r="E5" s="5">
        <f t="shared" si="1"/>
        <v>0.95833333333333337</v>
      </c>
      <c r="F5" s="5">
        <v>0.97974537037037046</v>
      </c>
      <c r="G5" s="4">
        <f>COUNTIFS(Enforcements!$Q$1:$Q$8345,Summary!A5,Enforcements!$M$1:$M$8345,"Y")</f>
        <v>0</v>
      </c>
      <c r="H5" s="4">
        <f>COUNTIFS(Enforcements!$Q$1:$Q$8345,Summary!A5,Enforcements!$M$1:$M$8345,"N")</f>
        <v>0</v>
      </c>
      <c r="I5" s="4">
        <f>COUNTIF('Runs without Initialization'!$I$2:$I$999,Summary!A5)</f>
        <v>2</v>
      </c>
    </row>
    <row r="6" spans="1:9" x14ac:dyDescent="0.25">
      <c r="A6" s="2">
        <v>42556</v>
      </c>
      <c r="B6" s="3">
        <f t="shared" si="0"/>
        <v>99</v>
      </c>
      <c r="C6" s="4">
        <v>37</v>
      </c>
      <c r="D6" s="4">
        <v>136</v>
      </c>
      <c r="E6" s="5">
        <f t="shared" si="1"/>
        <v>0.7279411764705882</v>
      </c>
      <c r="F6" s="5">
        <v>0.94567901234567908</v>
      </c>
      <c r="G6" s="4">
        <f>COUNTIFS(Enforcements!$Q$1:$Q$8345,Summary!A6,Enforcements!$M$1:$M$8345,"Y")</f>
        <v>0</v>
      </c>
      <c r="H6" s="4">
        <f>COUNTIFS(Enforcements!$Q$1:$Q$8345,Summary!A6,Enforcements!$M$1:$M$8345,"N")</f>
        <v>0</v>
      </c>
      <c r="I6" s="4">
        <f>COUNTIF('Runs without Initialization'!$I$2:$I$999,Summary!A6)</f>
        <v>3</v>
      </c>
    </row>
    <row r="7" spans="1:9" x14ac:dyDescent="0.25">
      <c r="A7" s="2">
        <v>42557</v>
      </c>
      <c r="B7" s="3">
        <f t="shared" si="0"/>
        <v>134</v>
      </c>
      <c r="C7" s="4">
        <v>10</v>
      </c>
      <c r="D7" s="4">
        <v>144</v>
      </c>
      <c r="E7" s="5">
        <f t="shared" si="1"/>
        <v>0.93055555555555558</v>
      </c>
      <c r="F7" s="5">
        <v>0.98135198135198143</v>
      </c>
      <c r="G7" s="4">
        <f>COUNTIFS(Enforcements!$Q$1:$Q$8345,Summary!A7,Enforcements!$M$1:$M$8345,"Y")</f>
        <v>0</v>
      </c>
      <c r="H7" s="4">
        <f>COUNTIFS(Enforcements!$Q$1:$Q$8345,Summary!A7,Enforcements!$M$1:$M$8345,"N")</f>
        <v>0</v>
      </c>
      <c r="I7" s="4">
        <f>COUNTIF('Runs without Initialization'!$I$2:$I$999,Summary!A7)</f>
        <v>1</v>
      </c>
    </row>
    <row r="8" spans="1:9" x14ac:dyDescent="0.25">
      <c r="A8" s="2">
        <v>42558</v>
      </c>
      <c r="B8" s="3">
        <f t="shared" si="0"/>
        <v>131</v>
      </c>
      <c r="C8" s="4">
        <v>11</v>
      </c>
      <c r="D8" s="4">
        <v>142</v>
      </c>
      <c r="E8" s="5">
        <f t="shared" si="1"/>
        <v>0.92253521126760563</v>
      </c>
      <c r="F8" s="5">
        <v>0.97960372960372943</v>
      </c>
      <c r="G8" s="4">
        <f>COUNTIFS(Enforcements!$Q$1:$Q$8345,Summary!A8,Enforcements!$M$1:$M$8345,"Y")</f>
        <v>0</v>
      </c>
      <c r="H8" s="4">
        <f>COUNTIFS(Enforcements!$Q$1:$Q$8345,Summary!A8,Enforcements!$M$1:$M$8345,"N")</f>
        <v>0</v>
      </c>
      <c r="I8" s="4">
        <f>COUNTIF('Runs without Initialization'!$I$2:$I$999,Summary!A8)</f>
        <v>1</v>
      </c>
    </row>
    <row r="9" spans="1:9" x14ac:dyDescent="0.25">
      <c r="A9" s="2">
        <v>42559</v>
      </c>
      <c r="B9" s="3">
        <f t="shared" si="0"/>
        <v>138</v>
      </c>
      <c r="C9" s="4">
        <v>6</v>
      </c>
      <c r="D9" s="4">
        <v>144</v>
      </c>
      <c r="E9" s="5">
        <f t="shared" si="1"/>
        <v>0.95833333333333337</v>
      </c>
      <c r="F9" s="5">
        <v>0.98726851851851849</v>
      </c>
      <c r="G9" s="4">
        <f>COUNTIFS(Enforcements!$Q$1:$Q$8345,Summary!A9,Enforcements!$M$1:$M$8345,"Y")</f>
        <v>0</v>
      </c>
      <c r="H9" s="4">
        <f>COUNTIFS(Enforcements!$Q$1:$Q$8345,Summary!A9,Enforcements!$M$1:$M$8345,"N")</f>
        <v>0</v>
      </c>
      <c r="I9" s="4">
        <f>COUNTIF('Runs without Initialization'!$I$2:$I$999,Summary!A9)</f>
        <v>1</v>
      </c>
    </row>
    <row r="10" spans="1:9" x14ac:dyDescent="0.25">
      <c r="A10" s="2">
        <v>42560</v>
      </c>
      <c r="B10" s="3">
        <f t="shared" si="0"/>
        <v>137</v>
      </c>
      <c r="C10" s="4">
        <v>6</v>
      </c>
      <c r="D10" s="4">
        <v>143</v>
      </c>
      <c r="E10" s="5">
        <f t="shared" si="1"/>
        <v>0.95804195804195802</v>
      </c>
      <c r="F10" s="5">
        <v>0.98951048951048948</v>
      </c>
      <c r="G10" s="4">
        <f>COUNTIFS(Enforcements!$Q$1:$Q$8345,Summary!A10,Enforcements!$M$1:$M$8345,"Y")</f>
        <v>0</v>
      </c>
      <c r="H10" s="4">
        <f>COUNTIFS(Enforcements!$Q$1:$Q$8345,Summary!A10,Enforcements!$M$1:$M$8345,"N")</f>
        <v>0</v>
      </c>
      <c r="I10" s="4">
        <f>COUNTIF('Runs without Initialization'!$I$2:$I$999,Summary!A10)</f>
        <v>2</v>
      </c>
    </row>
    <row r="11" spans="1:9" x14ac:dyDescent="0.25">
      <c r="A11" s="2">
        <v>42561</v>
      </c>
      <c r="B11" s="3">
        <f t="shared" si="0"/>
        <v>131</v>
      </c>
      <c r="C11" s="4">
        <v>10</v>
      </c>
      <c r="D11" s="4">
        <v>141</v>
      </c>
      <c r="E11" s="5">
        <f t="shared" si="1"/>
        <v>0.92907801418439717</v>
      </c>
      <c r="F11" s="5">
        <v>0.9571596244131455</v>
      </c>
      <c r="G11" s="4">
        <f>COUNTIFS(Enforcements!$Q$1:$Q$8345,Summary!A11,Enforcements!$M$1:$M$8345,"Y")</f>
        <v>0</v>
      </c>
      <c r="H11" s="4">
        <f>COUNTIFS(Enforcements!$Q$1:$Q$8345,Summary!A11,Enforcements!$M$1:$M$8345,"N")</f>
        <v>0</v>
      </c>
      <c r="I11" s="4">
        <f>COUNTIF('Runs without Initialization'!$I$2:$I$999,Summary!A11)</f>
        <v>0</v>
      </c>
    </row>
    <row r="12" spans="1:9" x14ac:dyDescent="0.25">
      <c r="A12" s="2">
        <v>42562</v>
      </c>
      <c r="B12" s="3">
        <f t="shared" si="0"/>
        <v>131</v>
      </c>
      <c r="C12" s="4">
        <v>14</v>
      </c>
      <c r="D12" s="4">
        <v>145</v>
      </c>
      <c r="E12" s="5">
        <f t="shared" si="1"/>
        <v>0.90344827586206899</v>
      </c>
      <c r="F12" s="5">
        <v>0.99131944444444442</v>
      </c>
      <c r="G12" s="4">
        <f>COUNTIFS(Enforcements!$Q$1:$Q$8345,Summary!A12,Enforcements!$M$1:$M$8345,"Y")</f>
        <v>0</v>
      </c>
      <c r="H12" s="4">
        <f>COUNTIFS(Enforcements!$Q$1:$Q$8345,Summary!A12,Enforcements!$M$1:$M$8345,"N")</f>
        <v>0</v>
      </c>
      <c r="I12" s="4">
        <f>COUNTIF('Runs without Initialization'!$I$2:$I$999,Summary!A12)</f>
        <v>1</v>
      </c>
    </row>
    <row r="13" spans="1:9" x14ac:dyDescent="0.25">
      <c r="A13" s="2">
        <v>42563</v>
      </c>
      <c r="B13" s="3">
        <f t="shared" si="0"/>
        <v>126</v>
      </c>
      <c r="C13" s="4">
        <v>11</v>
      </c>
      <c r="D13" s="4">
        <v>137</v>
      </c>
      <c r="E13" s="5">
        <f t="shared" si="1"/>
        <v>0.91970802919708028</v>
      </c>
      <c r="F13" s="5">
        <v>0.99088541666666663</v>
      </c>
      <c r="G13" s="4">
        <f>COUNTIFS(Enforcements!$Q$1:$Q$8345,Summary!A13,Enforcements!$M$1:$M$8345,"Y")</f>
        <v>0</v>
      </c>
      <c r="H13" s="4">
        <f>COUNTIFS(Enforcements!$Q$1:$Q$8345,Summary!A13,Enforcements!$M$1:$M$8345,"N")</f>
        <v>0</v>
      </c>
      <c r="I13" s="4">
        <f>COUNTIF('Runs without Initialization'!$I$2:$I$999,Summary!A13)</f>
        <v>0</v>
      </c>
    </row>
    <row r="14" spans="1:9" x14ac:dyDescent="0.25">
      <c r="A14" s="2">
        <v>42564</v>
      </c>
      <c r="B14" s="3">
        <f t="shared" si="0"/>
        <v>141</v>
      </c>
      <c r="C14" s="4">
        <v>4</v>
      </c>
      <c r="D14" s="4">
        <v>145</v>
      </c>
      <c r="E14" s="5">
        <f t="shared" si="1"/>
        <v>0.97241379310344822</v>
      </c>
      <c r="F14" s="5">
        <v>0.99310344827586206</v>
      </c>
      <c r="G14" s="4">
        <f>COUNTIFS(Enforcements!$Q$1:$Q$8345,Summary!A14,Enforcements!$M$1:$M$8345,"Y")</f>
        <v>0</v>
      </c>
      <c r="H14" s="4">
        <f>COUNTIFS(Enforcements!$Q$1:$Q$8345,Summary!A14,Enforcements!$M$1:$M$8345,"N")</f>
        <v>0</v>
      </c>
      <c r="I14" s="4">
        <f>COUNTIF('Runs without Initialization'!$I$2:$I$999,Summary!A14)</f>
        <v>0</v>
      </c>
    </row>
    <row r="15" spans="1:9" x14ac:dyDescent="0.25">
      <c r="A15" s="2">
        <v>42565</v>
      </c>
      <c r="B15" s="3">
        <f t="shared" si="0"/>
        <v>131</v>
      </c>
      <c r="C15" s="4">
        <v>8</v>
      </c>
      <c r="D15" s="4">
        <v>139</v>
      </c>
      <c r="E15" s="5">
        <f t="shared" si="1"/>
        <v>0.94244604316546765</v>
      </c>
      <c r="F15" s="5">
        <v>0.98091603053435117</v>
      </c>
      <c r="G15" s="4">
        <f>COUNTIFS(Enforcements!$Q$1:$Q$8345,Summary!A15,Enforcements!$M$1:$M$8345,"Y")</f>
        <v>0</v>
      </c>
      <c r="H15" s="4">
        <f>COUNTIFS(Enforcements!$Q$1:$Q$8345,Summary!A15,Enforcements!$M$1:$M$8345,"N")</f>
        <v>0</v>
      </c>
      <c r="I15" s="4">
        <f>COUNTIF('Runs without Initialization'!$I$2:$I$999,Summary!A15)</f>
        <v>2</v>
      </c>
    </row>
    <row r="16" spans="1:9" x14ac:dyDescent="0.25">
      <c r="A16" s="2">
        <v>42566</v>
      </c>
      <c r="B16" s="3">
        <f t="shared" si="0"/>
        <v>129</v>
      </c>
      <c r="C16" s="4">
        <v>11</v>
      </c>
      <c r="D16" s="4">
        <v>140</v>
      </c>
      <c r="E16" s="5">
        <f t="shared" si="1"/>
        <v>0.92142857142857137</v>
      </c>
      <c r="F16" s="5">
        <v>0.96985815602836878</v>
      </c>
      <c r="G16" s="4">
        <f>COUNTIFS(Enforcements!$Q$1:$Q$8345,Summary!A16,Enforcements!$M$1:$M$8345,"Y")</f>
        <v>0</v>
      </c>
      <c r="H16" s="4">
        <f>COUNTIFS(Enforcements!$Q$1:$Q$8345,Summary!A16,Enforcements!$M$1:$M$8345,"N")</f>
        <v>0</v>
      </c>
      <c r="I16" s="4">
        <f>COUNTIF('Runs without Initialization'!$I$2:$I$999,Summary!A16)</f>
        <v>0</v>
      </c>
    </row>
    <row r="17" spans="1:9" x14ac:dyDescent="0.25">
      <c r="A17" s="2">
        <v>42567</v>
      </c>
      <c r="B17" s="3">
        <f t="shared" si="0"/>
        <v>116</v>
      </c>
      <c r="C17" s="4">
        <v>16</v>
      </c>
      <c r="D17" s="4">
        <v>132</v>
      </c>
      <c r="E17" s="5">
        <f t="shared" si="1"/>
        <v>0.87878787878787878</v>
      </c>
      <c r="F17" s="5">
        <v>0.94320987654320998</v>
      </c>
      <c r="G17" s="4">
        <f>COUNTIFS(Enforcements!$Q$1:$Q$8345,Summary!A17,Enforcements!$M$1:$M$8345,"Y")</f>
        <v>0</v>
      </c>
      <c r="H17" s="4">
        <f>COUNTIFS(Enforcements!$Q$1:$Q$8345,Summary!A17,Enforcements!$M$1:$M$8345,"N")</f>
        <v>0</v>
      </c>
      <c r="I17" s="4">
        <f>COUNTIF('Runs without Initialization'!$I$2:$I$999,Summary!A17)</f>
        <v>3</v>
      </c>
    </row>
    <row r="18" spans="1:9" x14ac:dyDescent="0.25">
      <c r="A18" s="2">
        <v>42568</v>
      </c>
      <c r="B18" s="3">
        <f t="shared" si="0"/>
        <v>114</v>
      </c>
      <c r="C18" s="4">
        <v>29</v>
      </c>
      <c r="D18" s="4">
        <v>143</v>
      </c>
      <c r="E18" s="5">
        <f t="shared" si="1"/>
        <v>0.79720279720279719</v>
      </c>
      <c r="F18" s="5">
        <v>0.92249417249417243</v>
      </c>
      <c r="G18" s="4">
        <f>COUNTIFS(Enforcements!$Q$1:$Q$8345,Summary!A18,Enforcements!$M$1:$M$8345,"Y")</f>
        <v>0</v>
      </c>
      <c r="H18" s="4">
        <f>COUNTIFS(Enforcements!$Q$1:$Q$8345,Summary!A18,Enforcements!$M$1:$M$8345,"N")</f>
        <v>0</v>
      </c>
      <c r="I18" s="4">
        <f>COUNTIF('Runs without Initialization'!$I$2:$I$999,Summary!A18)</f>
        <v>3</v>
      </c>
    </row>
    <row r="19" spans="1:9" x14ac:dyDescent="0.25">
      <c r="A19" s="2">
        <v>42569</v>
      </c>
      <c r="B19" s="3">
        <f t="shared" si="0"/>
        <v>139</v>
      </c>
      <c r="C19" s="4">
        <v>7</v>
      </c>
      <c r="D19" s="4">
        <v>146</v>
      </c>
      <c r="E19" s="5">
        <f t="shared" si="1"/>
        <v>0.95205479452054798</v>
      </c>
      <c r="F19" s="5">
        <v>0.99137931034482762</v>
      </c>
      <c r="G19" s="4">
        <f>COUNTIFS(Enforcements!$Q$1:$Q$8345,Summary!A19,Enforcements!$M$1:$M$8345,"Y")</f>
        <v>0</v>
      </c>
      <c r="H19" s="4">
        <f>COUNTIFS(Enforcements!$Q$1:$Q$8345,Summary!A19,Enforcements!$M$1:$M$8345,"N")</f>
        <v>0</v>
      </c>
      <c r="I19" s="4">
        <f>COUNTIF('Runs without Initialization'!$I$2:$I$999,Summary!A19)</f>
        <v>0</v>
      </c>
    </row>
    <row r="20" spans="1:9" x14ac:dyDescent="0.25">
      <c r="A20" s="2">
        <v>42570</v>
      </c>
      <c r="B20" s="3">
        <f t="shared" si="0"/>
        <v>132</v>
      </c>
      <c r="C20" s="4">
        <v>11</v>
      </c>
      <c r="D20" s="4">
        <v>143</v>
      </c>
      <c r="E20" s="5">
        <f t="shared" si="1"/>
        <v>0.92307692307692313</v>
      </c>
      <c r="F20" s="5">
        <v>0.97027972027972009</v>
      </c>
      <c r="G20" s="4">
        <f>COUNTIFS(Enforcements!$Q$1:$Q$8345,Summary!A20,Enforcements!$M$1:$M$8345,"Y")</f>
        <v>0</v>
      </c>
      <c r="H20" s="4">
        <f>COUNTIFS(Enforcements!$Q$1:$Q$8345,Summary!A20,Enforcements!$M$1:$M$8345,"N")</f>
        <v>0</v>
      </c>
      <c r="I20" s="4">
        <f>COUNTIF('Runs without Initialization'!$I$2:$I$999,Summary!A20)</f>
        <v>0</v>
      </c>
    </row>
    <row r="21" spans="1:9" x14ac:dyDescent="0.25">
      <c r="A21" s="2">
        <v>42571</v>
      </c>
      <c r="B21" s="3">
        <f t="shared" si="0"/>
        <v>133</v>
      </c>
      <c r="C21" s="4">
        <v>10</v>
      </c>
      <c r="D21" s="4">
        <v>143</v>
      </c>
      <c r="E21" s="5">
        <f t="shared" si="1"/>
        <v>0.93006993006993011</v>
      </c>
      <c r="F21" s="1">
        <v>0.99009324009323996</v>
      </c>
      <c r="G21" s="4">
        <f>COUNTIFS(Enforcements!$Q$1:$Q$8345,Summary!A21,Enforcements!$M$1:$M$8345,"Y")</f>
        <v>0</v>
      </c>
      <c r="H21" s="4">
        <f>COUNTIFS(Enforcements!$Q$1:$Q$8345,Summary!A21,Enforcements!$M$1:$M$8345,"N")</f>
        <v>0</v>
      </c>
      <c r="I21" s="4">
        <f>COUNTIF('Runs without Initialization'!$I$2:$I$999,Summary!A21)</f>
        <v>1</v>
      </c>
    </row>
    <row r="22" spans="1:9" x14ac:dyDescent="0.25">
      <c r="A22" s="2">
        <v>42572</v>
      </c>
      <c r="B22" s="3">
        <f t="shared" si="0"/>
        <v>132</v>
      </c>
      <c r="C22" s="4">
        <v>6</v>
      </c>
      <c r="D22" s="4">
        <v>138</v>
      </c>
      <c r="E22" s="5">
        <f t="shared" si="1"/>
        <v>0.95652173913043481</v>
      </c>
      <c r="F22" s="5">
        <v>0.96920289855072461</v>
      </c>
      <c r="G22" s="4">
        <f>COUNTIFS(Enforcements!$Q$1:$Q$8345,Summary!A22,Enforcements!$M$1:$M$8345,"Y")</f>
        <v>0</v>
      </c>
      <c r="H22" s="4">
        <f>COUNTIFS(Enforcements!$Q$1:$Q$8345,Summary!A22,Enforcements!$M$1:$M$8345,"N")</f>
        <v>0</v>
      </c>
      <c r="I22" s="4">
        <f>COUNTIF('Runs without Initialization'!$I$2:$I$999,Summary!A22)</f>
        <v>3</v>
      </c>
    </row>
    <row r="23" spans="1:9" x14ac:dyDescent="0.25">
      <c r="A23" s="2">
        <v>42573</v>
      </c>
      <c r="B23" s="3">
        <f t="shared" si="0"/>
        <v>137</v>
      </c>
      <c r="C23" s="4">
        <v>3</v>
      </c>
      <c r="D23" s="4">
        <v>140</v>
      </c>
      <c r="E23" s="5">
        <f t="shared" ref="E23:E27" si="2">B23/D23</f>
        <v>0.97857142857142854</v>
      </c>
      <c r="F23" s="5">
        <v>1</v>
      </c>
      <c r="G23" s="4">
        <f>COUNTIFS(Enforcements!$Q$1:$Q$8345,Summary!A23,Enforcements!$M$1:$M$8345,"Y")</f>
        <v>0</v>
      </c>
      <c r="H23" s="4">
        <f>COUNTIFS(Enforcements!$Q$1:$Q$8345,Summary!A23,Enforcements!$M$1:$M$8345,"N")</f>
        <v>0</v>
      </c>
      <c r="I23" s="4">
        <f>COUNTIF('Runs without Initialization'!$I$2:$I$999,Summary!A23)</f>
        <v>1</v>
      </c>
    </row>
    <row r="24" spans="1:9" x14ac:dyDescent="0.25">
      <c r="A24" s="2">
        <v>42574</v>
      </c>
      <c r="B24" s="3">
        <f t="shared" si="0"/>
        <v>134</v>
      </c>
      <c r="C24" s="4">
        <v>6</v>
      </c>
      <c r="D24" s="4">
        <v>140</v>
      </c>
      <c r="E24" s="5">
        <f t="shared" si="2"/>
        <v>0.95714285714285718</v>
      </c>
      <c r="F24" s="5">
        <v>0.98701298701298701</v>
      </c>
      <c r="G24" s="4">
        <f>COUNTIFS(Enforcements!$Q$1:$Q$8345,Summary!A24,Enforcements!$M$1:$M$8345,"Y")</f>
        <v>0</v>
      </c>
      <c r="H24" s="4">
        <f>COUNTIFS(Enforcements!$Q$1:$Q$8345,Summary!A24,Enforcements!$M$1:$M$8345,"N")</f>
        <v>0</v>
      </c>
      <c r="I24" s="4">
        <f>COUNTIF('Runs without Initialization'!$I$2:$I$999,Summary!A24)</f>
        <v>0</v>
      </c>
    </row>
    <row r="25" spans="1:9" x14ac:dyDescent="0.25">
      <c r="A25" s="2">
        <v>42575</v>
      </c>
      <c r="B25" s="3">
        <f t="shared" si="0"/>
        <v>143</v>
      </c>
      <c r="C25" s="4">
        <v>2</v>
      </c>
      <c r="D25" s="4">
        <v>145</v>
      </c>
      <c r="E25" s="5">
        <f t="shared" si="2"/>
        <v>0.98620689655172411</v>
      </c>
      <c r="F25" s="5">
        <v>0.96568627450980393</v>
      </c>
      <c r="G25" s="4">
        <f>COUNTIFS(Enforcements!$Q$1:$Q$8345,Summary!A25,Enforcements!$M$1:$M$8345,"Y")</f>
        <v>0</v>
      </c>
      <c r="H25" s="4">
        <f>COUNTIFS(Enforcements!$Q$1:$Q$8345,Summary!A25,Enforcements!$M$1:$M$8345,"N")</f>
        <v>0</v>
      </c>
      <c r="I25" s="4">
        <f>COUNTIF('Runs without Initialization'!$I$2:$I$999,Summary!A25)</f>
        <v>1</v>
      </c>
    </row>
    <row r="26" spans="1:9" x14ac:dyDescent="0.25">
      <c r="A26" s="2">
        <v>42576</v>
      </c>
      <c r="B26" s="3">
        <f t="shared" si="0"/>
        <v>131</v>
      </c>
      <c r="C26" s="4">
        <v>7</v>
      </c>
      <c r="D26" s="4">
        <v>138</v>
      </c>
      <c r="E26" s="5">
        <f t="shared" si="2"/>
        <v>0.94927536231884058</v>
      </c>
      <c r="F26" s="5">
        <v>0.96568627450980393</v>
      </c>
      <c r="G26" s="4">
        <f>COUNTIFS(Enforcements!$Q$1:$Q$8345,Summary!A26,Enforcements!$M$1:$M$8345,"Y")</f>
        <v>0</v>
      </c>
      <c r="H26" s="4">
        <f>COUNTIFS(Enforcements!$Q$1:$Q$8345,Summary!A26,Enforcements!$M$1:$M$8345,"N")</f>
        <v>0</v>
      </c>
      <c r="I26" s="4">
        <f>COUNTIF('Runs without Initialization'!$I$2:$I$999,Summary!A26)</f>
        <v>5</v>
      </c>
    </row>
    <row r="27" spans="1:9" x14ac:dyDescent="0.25">
      <c r="A27" s="2">
        <v>42577</v>
      </c>
      <c r="B27" s="3">
        <f t="shared" si="0"/>
        <v>136</v>
      </c>
      <c r="C27" s="4">
        <v>8</v>
      </c>
      <c r="D27" s="4">
        <v>144</v>
      </c>
      <c r="E27" s="5">
        <f t="shared" si="2"/>
        <v>0.94444444444444442</v>
      </c>
      <c r="F27" s="5">
        <v>0.95973154362416102</v>
      </c>
      <c r="G27" s="4">
        <f>COUNTIFS(Enforcements!$Q$1:$Q$8345,Summary!A27,Enforcements!$M$1:$M$8345,"Y")</f>
        <v>0</v>
      </c>
      <c r="H27" s="4">
        <f>COUNTIFS(Enforcements!$Q$1:$Q$8345,Summary!A27,Enforcements!$M$1:$M$8345,"N")</f>
        <v>0</v>
      </c>
      <c r="I27" s="4">
        <f>COUNTIF('Runs without Initialization'!$I$2:$I$999,Summary!A27)</f>
        <v>2</v>
      </c>
    </row>
    <row r="28" spans="1:9" x14ac:dyDescent="0.25">
      <c r="A28" s="2">
        <v>42578</v>
      </c>
      <c r="B28" s="3">
        <f t="shared" si="0"/>
        <v>134</v>
      </c>
      <c r="C28" s="4">
        <v>10</v>
      </c>
      <c r="D28" s="4">
        <v>144</v>
      </c>
      <c r="E28" s="5">
        <f t="shared" si="1"/>
        <v>0.93055555555555558</v>
      </c>
      <c r="F28" s="5">
        <v>0.95833333333333337</v>
      </c>
      <c r="G28" s="4">
        <f>COUNTIFS(Enforcements!$Q$1:$Q$8345,Summary!A28,Enforcements!$M$1:$M$8345,"Y")</f>
        <v>0</v>
      </c>
      <c r="H28" s="4">
        <f>COUNTIFS(Enforcements!$Q$1:$Q$8345,Summary!A28,Enforcements!$M$1:$M$8345,"N")</f>
        <v>0</v>
      </c>
      <c r="I28" s="4">
        <f>COUNTIF('Runs without Initialization'!$I$2:$I$999,Summary!A28)</f>
        <v>5</v>
      </c>
    </row>
    <row r="29" spans="1:9" x14ac:dyDescent="0.25">
      <c r="A29" s="2">
        <v>42579</v>
      </c>
      <c r="B29" s="3">
        <f t="shared" si="0"/>
        <v>141</v>
      </c>
      <c r="C29" s="4">
        <v>3</v>
      </c>
      <c r="D29" s="4">
        <v>144</v>
      </c>
      <c r="E29" s="5">
        <f t="shared" si="1"/>
        <v>0.97916666666666663</v>
      </c>
      <c r="F29" s="5">
        <v>0.97945205479452058</v>
      </c>
      <c r="G29" s="4">
        <f>COUNTIFS(Enforcements!$Q$1:$Q$8345,Summary!A29,Enforcements!$M$1:$M$8345,"Y")</f>
        <v>0</v>
      </c>
      <c r="H29" s="4">
        <f>COUNTIFS(Enforcements!$Q$1:$Q$8345,Summary!A29,Enforcements!$M$1:$M$8345,"N")</f>
        <v>0</v>
      </c>
      <c r="I29" s="4">
        <f>COUNTIF('Runs without Initialization'!$I$2:$I$999,Summary!A29)</f>
        <v>2</v>
      </c>
    </row>
    <row r="30" spans="1:9" x14ac:dyDescent="0.25">
      <c r="A30" s="2">
        <v>42580</v>
      </c>
      <c r="B30" s="3">
        <f t="shared" si="0"/>
        <v>143</v>
      </c>
      <c r="C30" s="4">
        <v>3</v>
      </c>
      <c r="D30" s="4">
        <v>146</v>
      </c>
      <c r="E30" s="5">
        <f t="shared" si="1"/>
        <v>0.97945205479452058</v>
      </c>
      <c r="F30" s="5">
        <v>0.99310344827586206</v>
      </c>
      <c r="G30" s="4">
        <f>COUNTIFS(Enforcements!$Q$1:$Q$8345,Summary!A30,Enforcements!$M$1:$M$8345,"Y")</f>
        <v>0</v>
      </c>
      <c r="H30" s="4">
        <f>COUNTIFS(Enforcements!$Q$1:$Q$8345,Summary!A30,Enforcements!$M$1:$M$8345,"N")</f>
        <v>0</v>
      </c>
      <c r="I30" s="4">
        <f>COUNTIF('Runs without Initialization'!$I$2:$I$999,Summary!A30)</f>
        <v>2</v>
      </c>
    </row>
    <row r="31" spans="1:9" x14ac:dyDescent="0.25">
      <c r="A31" s="2">
        <v>42581</v>
      </c>
      <c r="B31" s="3">
        <f t="shared" si="0"/>
        <v>144</v>
      </c>
      <c r="C31" s="4">
        <v>2</v>
      </c>
      <c r="D31" s="4">
        <v>146</v>
      </c>
      <c r="E31" s="5">
        <f t="shared" si="1"/>
        <v>0.98630136986301364</v>
      </c>
      <c r="F31" s="5">
        <v>0.99143835616438358</v>
      </c>
      <c r="G31" s="4">
        <f>COUNTIFS(Enforcements!$Q$1:$Q$8345,Summary!A31,Enforcements!$M$1:$M$8345,"Y")</f>
        <v>0</v>
      </c>
      <c r="H31" s="4">
        <f>COUNTIFS(Enforcements!$Q$1:$Q$8345,Summary!A31,Enforcements!$M$1:$M$8345,"N")</f>
        <v>0</v>
      </c>
      <c r="I31" s="4">
        <f>COUNTIF('Runs without Initialization'!$I$2:$I$999,Summary!A31)</f>
        <v>1</v>
      </c>
    </row>
    <row r="32" spans="1:9" x14ac:dyDescent="0.25">
      <c r="A32" s="2">
        <v>42582</v>
      </c>
      <c r="B32" s="3">
        <f t="shared" si="0"/>
        <v>129</v>
      </c>
      <c r="C32" s="4">
        <v>15</v>
      </c>
      <c r="D32" s="4">
        <v>144</v>
      </c>
      <c r="E32" s="5">
        <f t="shared" si="1"/>
        <v>0.89583333333333337</v>
      </c>
      <c r="F32" s="5">
        <v>0.93367346938775508</v>
      </c>
      <c r="G32" s="4">
        <f>COUNTIFS(Enforcements!$Q$1:$Q$8345,Summary!A32,Enforcements!$M$1:$M$8345,"Y")</f>
        <v>0</v>
      </c>
      <c r="H32" s="4">
        <f>COUNTIFS(Enforcements!$Q$1:$Q$8345,Summary!A32,Enforcements!$M$1:$M$8345,"N")</f>
        <v>0</v>
      </c>
      <c r="I32" s="4">
        <f>COUNTIF('Runs without Initialization'!$I$2:$I$999,Summary!A32)</f>
        <v>9</v>
      </c>
    </row>
    <row r="33" spans="1:9" x14ac:dyDescent="0.25">
      <c r="A33" s="29" t="s">
        <v>49</v>
      </c>
      <c r="B33" s="28">
        <f>SUM(B2:B32)</f>
        <v>4102</v>
      </c>
      <c r="C33" s="28">
        <f>SUM(C2:C32)</f>
        <v>299</v>
      </c>
      <c r="D33" s="28">
        <f>SUM(D2:D32)</f>
        <v>4401</v>
      </c>
      <c r="E33" s="30">
        <f t="shared" si="1"/>
        <v>0.93206089525107927</v>
      </c>
      <c r="F33" s="30">
        <f>AVERAGE(F2:F32)</f>
        <v>0.97287974208489125</v>
      </c>
      <c r="G33" s="36">
        <f>AVERAGE(G2:G32)</f>
        <v>0</v>
      </c>
      <c r="H33" s="36">
        <f>AVERAGE(H2:H32)</f>
        <v>0</v>
      </c>
      <c r="I33" s="36">
        <f>AVERAGE(I2:I32)</f>
        <v>1.935483870967742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2"/>
  <sheetViews>
    <sheetView workbookViewId="0"/>
  </sheetViews>
  <sheetFormatPr defaultRowHeight="15" x14ac:dyDescent="0.25"/>
  <cols>
    <col min="1" max="1" width="49.28515625" style="34" bestFit="1" customWidth="1"/>
    <col min="2" max="2" width="37.42578125" style="34" customWidth="1"/>
    <col min="3" max="3" width="26.28515625" style="34" customWidth="1"/>
  </cols>
  <sheetData>
    <row r="1" spans="1:3" x14ac:dyDescent="0.25">
      <c r="A1" s="6" t="s">
        <v>5</v>
      </c>
      <c r="B1" s="6" t="s">
        <v>6</v>
      </c>
      <c r="C1" s="6" t="s">
        <v>7</v>
      </c>
    </row>
    <row r="2" spans="1:3" ht="60" x14ac:dyDescent="0.25">
      <c r="A2" s="8" t="s">
        <v>45</v>
      </c>
      <c r="B2" s="8" t="s">
        <v>13</v>
      </c>
      <c r="C2" s="8" t="s">
        <v>456</v>
      </c>
    </row>
    <row r="3" spans="1:3" ht="75" x14ac:dyDescent="0.25">
      <c r="A3" s="8" t="s">
        <v>8</v>
      </c>
      <c r="B3" s="8" t="s">
        <v>14</v>
      </c>
      <c r="C3" s="8" t="s">
        <v>15</v>
      </c>
    </row>
    <row r="4" spans="1:3" ht="105" x14ac:dyDescent="0.25">
      <c r="A4" s="8" t="s">
        <v>12</v>
      </c>
      <c r="B4" s="8" t="s">
        <v>16</v>
      </c>
      <c r="C4" s="8" t="s">
        <v>17</v>
      </c>
    </row>
    <row r="5" spans="1:3" ht="45" x14ac:dyDescent="0.25">
      <c r="A5" s="8" t="s">
        <v>11</v>
      </c>
      <c r="B5" s="8" t="s">
        <v>18</v>
      </c>
      <c r="C5" s="8" t="s">
        <v>19</v>
      </c>
    </row>
    <row r="6" spans="1:3" ht="45" x14ac:dyDescent="0.25">
      <c r="A6" s="8" t="s">
        <v>9</v>
      </c>
      <c r="B6" s="8" t="s">
        <v>21</v>
      </c>
      <c r="C6" s="8" t="s">
        <v>20</v>
      </c>
    </row>
    <row r="7" spans="1:3" ht="30" x14ac:dyDescent="0.25">
      <c r="A7" s="8" t="s">
        <v>10</v>
      </c>
      <c r="B7" s="8" t="s">
        <v>22</v>
      </c>
      <c r="C7" s="8" t="s">
        <v>15</v>
      </c>
    </row>
    <row r="8" spans="1:3" ht="45" x14ac:dyDescent="0.25">
      <c r="A8" s="8" t="s">
        <v>50</v>
      </c>
      <c r="B8" s="8" t="s">
        <v>23</v>
      </c>
      <c r="C8" s="8" t="s">
        <v>173</v>
      </c>
    </row>
    <row r="9" spans="1:3" ht="75" x14ac:dyDescent="0.25">
      <c r="A9" s="32" t="s">
        <v>132</v>
      </c>
      <c r="B9" s="31" t="s">
        <v>479</v>
      </c>
      <c r="C9" s="31" t="s">
        <v>480</v>
      </c>
    </row>
    <row r="10" spans="1:3" ht="75" x14ac:dyDescent="0.25">
      <c r="A10" s="31" t="s">
        <v>175</v>
      </c>
      <c r="B10" s="33" t="s">
        <v>179</v>
      </c>
      <c r="C10" s="33" t="s">
        <v>180</v>
      </c>
    </row>
    <row r="11" spans="1:3" ht="75" x14ac:dyDescent="0.25">
      <c r="A11" s="32" t="s">
        <v>176</v>
      </c>
      <c r="B11" s="33" t="s">
        <v>177</v>
      </c>
      <c r="C11" s="33" t="s">
        <v>178</v>
      </c>
    </row>
    <row r="12" spans="1:3" ht="75" x14ac:dyDescent="0.25">
      <c r="A12" s="33" t="s">
        <v>475</v>
      </c>
      <c r="B12" s="33" t="s">
        <v>476</v>
      </c>
      <c r="C12" s="33" t="s">
        <v>477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P310"/>
  <sheetViews>
    <sheetView workbookViewId="0"/>
  </sheetViews>
  <sheetFormatPr defaultRowHeight="15" x14ac:dyDescent="0.25"/>
  <cols>
    <col min="1" max="1" width="7.7109375" style="16" bestFit="1" customWidth="1"/>
    <col min="2" max="2" width="5.28515625" style="16" customWidth="1"/>
    <col min="3" max="4" width="18.28515625" style="16" bestFit="1" customWidth="1"/>
    <col min="5" max="5" width="18.28515625" style="16" hidden="1" customWidth="1"/>
    <col min="6" max="6" width="9.85546875" style="16" bestFit="1" customWidth="1"/>
    <col min="7" max="7" width="9.85546875" style="16" hidden="1" customWidth="1"/>
    <col min="8" max="8" width="9.85546875" style="16" customWidth="1"/>
    <col min="9" max="11" width="9.85546875" style="16" hidden="1" customWidth="1"/>
    <col min="12" max="12" width="49.28515625" style="43" bestFit="1" customWidth="1"/>
    <col min="13" max="13" width="12.5703125" style="44" customWidth="1"/>
    <col min="14" max="14" width="9.140625" style="41" hidden="1" customWidth="1"/>
    <col min="15" max="15" width="9.140625" style="41"/>
    <col min="16" max="16" width="0" style="41" hidden="1" customWidth="1"/>
    <col min="17" max="16384" width="9.140625" style="41"/>
  </cols>
  <sheetData>
    <row r="1" spans="1:16" ht="60" x14ac:dyDescent="0.25">
      <c r="A1" s="25" t="s">
        <v>24</v>
      </c>
      <c r="B1" s="25" t="s">
        <v>25</v>
      </c>
      <c r="C1" s="26" t="s">
        <v>26</v>
      </c>
      <c r="D1" s="26" t="s">
        <v>27</v>
      </c>
      <c r="E1" s="26"/>
      <c r="F1" s="25" t="s">
        <v>28</v>
      </c>
      <c r="G1" s="25"/>
      <c r="H1" s="27" t="s">
        <v>29</v>
      </c>
      <c r="I1" s="27"/>
      <c r="J1" s="27"/>
      <c r="K1" s="27"/>
      <c r="L1" s="25" t="s">
        <v>30</v>
      </c>
      <c r="M1" s="22" t="s">
        <v>71</v>
      </c>
      <c r="N1" s="45"/>
      <c r="O1" s="45" t="s">
        <v>249</v>
      </c>
    </row>
    <row r="2" spans="1:16" x14ac:dyDescent="0.25">
      <c r="A2" s="21" t="s">
        <v>140</v>
      </c>
      <c r="B2" s="10">
        <v>4014</v>
      </c>
      <c r="C2" s="13">
        <v>42552.242465277777</v>
      </c>
      <c r="D2" s="13">
        <v>42552.24722222222</v>
      </c>
      <c r="E2" s="10">
        <v>0</v>
      </c>
      <c r="F2" s="10" t="s">
        <v>38</v>
      </c>
      <c r="G2" s="10" t="s">
        <v>229</v>
      </c>
      <c r="H2" s="20">
        <v>4.756944443215616E-3</v>
      </c>
      <c r="I2" s="12"/>
      <c r="J2" s="12"/>
      <c r="K2" s="12">
        <v>8.1499999982770532</v>
      </c>
      <c r="L2" s="38" t="s">
        <v>45</v>
      </c>
      <c r="M2" s="39">
        <v>0</v>
      </c>
      <c r="N2" s="45"/>
      <c r="O2" s="45" t="str">
        <f t="shared" ref="O2:O65" si="0">RIGHT(A2,2)</f>
        <v>01</v>
      </c>
      <c r="P2" s="41" t="str">
        <f>VLOOKUP(L2,'Issue Resolution'!$A$2:$A$999,1,FALSE)</f>
        <v>Onboard in-route failure</v>
      </c>
    </row>
    <row r="3" spans="1:16" x14ac:dyDescent="0.25">
      <c r="A3" s="21" t="s">
        <v>379</v>
      </c>
      <c r="B3" s="10">
        <v>4013</v>
      </c>
      <c r="C3" s="13">
        <v>42552.371689814812</v>
      </c>
      <c r="D3" s="13">
        <v>42552.391562500001</v>
      </c>
      <c r="E3" s="10">
        <v>0</v>
      </c>
      <c r="F3" s="10" t="s">
        <v>38</v>
      </c>
      <c r="G3" s="10" t="s">
        <v>229</v>
      </c>
      <c r="H3" s="20">
        <v>1.987268518860219E-2</v>
      </c>
      <c r="I3" s="12"/>
      <c r="J3" s="12"/>
      <c r="K3" s="12">
        <v>28.616666671587154</v>
      </c>
      <c r="L3" s="8" t="s">
        <v>12</v>
      </c>
      <c r="M3" s="39">
        <v>1</v>
      </c>
      <c r="N3" s="45"/>
      <c r="O3" s="45" t="str">
        <f t="shared" si="0"/>
        <v>01</v>
      </c>
      <c r="P3" s="41" t="str">
        <f>VLOOKUP(L3,'Issue Resolution'!$A$2:$A$999,1,FALSE)</f>
        <v>Wi-MAX data drops</v>
      </c>
    </row>
    <row r="4" spans="1:16" x14ac:dyDescent="0.25">
      <c r="A4" s="21" t="s">
        <v>141</v>
      </c>
      <c r="B4" s="10">
        <v>4044</v>
      </c>
      <c r="C4" s="13">
        <v>42552.507696759261</v>
      </c>
      <c r="D4" s="13">
        <v>42552.517372685186</v>
      </c>
      <c r="E4" s="10">
        <v>0</v>
      </c>
      <c r="F4" s="10" t="s">
        <v>41</v>
      </c>
      <c r="G4" s="10" t="s">
        <v>214</v>
      </c>
      <c r="H4" s="20">
        <v>9.6759259249665774E-3</v>
      </c>
      <c r="I4" s="12"/>
      <c r="J4" s="12"/>
      <c r="K4" s="12">
        <v>33.949999994365498</v>
      </c>
      <c r="L4" s="8" t="s">
        <v>12</v>
      </c>
      <c r="M4" s="39">
        <v>0.83333333333333337</v>
      </c>
      <c r="N4" s="45"/>
      <c r="O4" s="45" t="str">
        <f t="shared" si="0"/>
        <v>01</v>
      </c>
      <c r="P4" s="41" t="str">
        <f>VLOOKUP(L4,'Issue Resolution'!$A$2:$A$999,1,FALSE)</f>
        <v>Wi-MAX data drops</v>
      </c>
    </row>
    <row r="5" spans="1:16" x14ac:dyDescent="0.25">
      <c r="A5" s="21" t="s">
        <v>138</v>
      </c>
      <c r="B5" s="10">
        <v>4044</v>
      </c>
      <c r="C5" s="13">
        <v>42552.587592592594</v>
      </c>
      <c r="D5" s="13">
        <v>42552.597048611111</v>
      </c>
      <c r="E5" s="10">
        <v>1</v>
      </c>
      <c r="F5" s="10" t="s">
        <v>41</v>
      </c>
      <c r="G5" s="10" t="s">
        <v>214</v>
      </c>
      <c r="H5" s="20">
        <v>9.4560185170848854E-3</v>
      </c>
      <c r="I5" s="12"/>
      <c r="J5" s="12"/>
      <c r="K5" s="12">
        <v>40.883333324454725</v>
      </c>
      <c r="L5" s="8" t="s">
        <v>9</v>
      </c>
      <c r="M5" s="39">
        <v>0.66666666666666663</v>
      </c>
      <c r="N5" s="45"/>
      <c r="O5" s="45" t="str">
        <f t="shared" si="0"/>
        <v>01</v>
      </c>
      <c r="P5" s="41" t="str">
        <f>VLOOKUP(L5,'Issue Resolution'!$A$2:$A$999,1,FALSE)</f>
        <v>Improper execution of bulletins</v>
      </c>
    </row>
    <row r="6" spans="1:16" x14ac:dyDescent="0.25">
      <c r="A6" s="21" t="s">
        <v>380</v>
      </c>
      <c r="B6" s="10">
        <v>4016</v>
      </c>
      <c r="C6" s="13">
        <v>42552.59479166667</v>
      </c>
      <c r="D6" s="13">
        <v>42552.602395833332</v>
      </c>
      <c r="E6" s="10">
        <v>2</v>
      </c>
      <c r="F6" s="10" t="s">
        <v>44</v>
      </c>
      <c r="G6" s="10" t="s">
        <v>198</v>
      </c>
      <c r="H6" s="20">
        <v>7.6041666616220027E-3</v>
      </c>
      <c r="I6" s="12"/>
      <c r="J6" s="12"/>
      <c r="K6" s="12">
        <v>37.49999999650754</v>
      </c>
      <c r="L6" s="8" t="s">
        <v>12</v>
      </c>
      <c r="M6" s="39">
        <v>0.25</v>
      </c>
      <c r="N6" s="45"/>
      <c r="O6" s="45" t="str">
        <f t="shared" si="0"/>
        <v>01</v>
      </c>
      <c r="P6" s="41" t="str">
        <f>VLOOKUP(L6,'Issue Resolution'!$A$2:$A$999,1,FALSE)</f>
        <v>Wi-MAX data drops</v>
      </c>
    </row>
    <row r="7" spans="1:16" x14ac:dyDescent="0.25">
      <c r="A7" s="21" t="s">
        <v>381</v>
      </c>
      <c r="B7" s="10">
        <v>4017</v>
      </c>
      <c r="C7" s="13">
        <v>42552.642627314817</v>
      </c>
      <c r="D7" s="13">
        <v>42552.659178240741</v>
      </c>
      <c r="E7" s="10">
        <v>0</v>
      </c>
      <c r="F7" s="10" t="s">
        <v>40</v>
      </c>
      <c r="G7" s="10" t="s">
        <v>241</v>
      </c>
      <c r="H7" s="20">
        <v>1.6550925924093463E-2</v>
      </c>
      <c r="I7" s="12"/>
      <c r="J7" s="12"/>
      <c r="K7" s="12">
        <v>23.833333330694586</v>
      </c>
      <c r="L7" s="38" t="s">
        <v>45</v>
      </c>
      <c r="M7" s="39">
        <v>0.25</v>
      </c>
      <c r="N7" s="45"/>
      <c r="O7" s="45" t="str">
        <f t="shared" si="0"/>
        <v>01</v>
      </c>
      <c r="P7" s="41" t="str">
        <f>VLOOKUP(L7,'Issue Resolution'!$A$2:$A$999,1,FALSE)</f>
        <v>Onboard in-route failure</v>
      </c>
    </row>
    <row r="8" spans="1:16" x14ac:dyDescent="0.25">
      <c r="A8" s="21" t="s">
        <v>139</v>
      </c>
      <c r="B8" s="10">
        <v>4044</v>
      </c>
      <c r="C8" s="13">
        <v>42552.633946759262</v>
      </c>
      <c r="D8" s="13">
        <v>42552.642187500001</v>
      </c>
      <c r="E8" s="10">
        <v>0</v>
      </c>
      <c r="F8" s="10" t="s">
        <v>41</v>
      </c>
      <c r="G8" s="10" t="s">
        <v>214</v>
      </c>
      <c r="H8" s="20">
        <v>8.2407407389837317E-3</v>
      </c>
      <c r="I8" s="12"/>
      <c r="J8" s="12"/>
      <c r="K8" s="12">
        <v>14.083333325106651</v>
      </c>
      <c r="L8" s="38" t="s">
        <v>45</v>
      </c>
      <c r="M8" s="39">
        <v>0.25</v>
      </c>
      <c r="N8" s="45"/>
      <c r="O8" s="45" t="str">
        <f t="shared" si="0"/>
        <v>01</v>
      </c>
      <c r="P8" s="41" t="str">
        <f>VLOOKUP(L8,'Issue Resolution'!$A$2:$A$999,1,FALSE)</f>
        <v>Onboard in-route failure</v>
      </c>
    </row>
    <row r="9" spans="1:16" x14ac:dyDescent="0.25">
      <c r="A9" s="21" t="s">
        <v>382</v>
      </c>
      <c r="B9" s="10">
        <v>4030</v>
      </c>
      <c r="C9" s="13">
        <v>42552.689259259256</v>
      </c>
      <c r="D9" s="13">
        <v>42552.712083333332</v>
      </c>
      <c r="E9" s="10">
        <v>0</v>
      </c>
      <c r="F9" s="10" t="s">
        <v>32</v>
      </c>
      <c r="G9" s="10" t="s">
        <v>231</v>
      </c>
      <c r="H9" s="20">
        <v>2.2824074076197576E-2</v>
      </c>
      <c r="I9" s="12"/>
      <c r="J9" s="12"/>
      <c r="K9" s="12">
        <v>33.950000004842877</v>
      </c>
      <c r="L9" s="38" t="s">
        <v>45</v>
      </c>
      <c r="M9" s="39">
        <v>1</v>
      </c>
      <c r="N9" s="45"/>
      <c r="O9" s="45" t="str">
        <f t="shared" si="0"/>
        <v>01</v>
      </c>
      <c r="P9" s="41" t="str">
        <f>VLOOKUP(L9,'Issue Resolution'!$A$2:$A$999,1,FALSE)</f>
        <v>Onboard in-route failure</v>
      </c>
    </row>
    <row r="10" spans="1:16" x14ac:dyDescent="0.25">
      <c r="A10" s="21" t="s">
        <v>383</v>
      </c>
      <c r="B10" s="10">
        <v>4012</v>
      </c>
      <c r="C10" s="13">
        <v>42552.760810185187</v>
      </c>
      <c r="D10" s="13">
        <v>42552.78292824074</v>
      </c>
      <c r="E10" s="10">
        <v>0</v>
      </c>
      <c r="F10" s="10" t="s">
        <v>39</v>
      </c>
      <c r="G10" s="10" t="s">
        <v>214</v>
      </c>
      <c r="H10" s="20">
        <v>2.2118055552709848E-2</v>
      </c>
      <c r="I10" s="12"/>
      <c r="J10" s="12"/>
      <c r="K10" s="12">
        <v>31.849999995902181</v>
      </c>
      <c r="L10" s="38" t="s">
        <v>45</v>
      </c>
      <c r="M10" s="39">
        <v>1</v>
      </c>
      <c r="N10" s="45"/>
      <c r="O10" s="45" t="str">
        <f t="shared" si="0"/>
        <v>01</v>
      </c>
      <c r="P10" s="41" t="str">
        <f>VLOOKUP(L10,'Issue Resolution'!$A$2:$A$999,1,FALSE)</f>
        <v>Onboard in-route failure</v>
      </c>
    </row>
    <row r="11" spans="1:16" x14ac:dyDescent="0.25">
      <c r="A11" s="21" t="s">
        <v>384</v>
      </c>
      <c r="B11" s="10">
        <v>4029</v>
      </c>
      <c r="C11" s="13">
        <v>42552.722858796296</v>
      </c>
      <c r="D11" s="13">
        <v>42552.746192129627</v>
      </c>
      <c r="E11" s="10">
        <v>0</v>
      </c>
      <c r="F11" s="10" t="s">
        <v>32</v>
      </c>
      <c r="G11" s="10" t="s">
        <v>231</v>
      </c>
      <c r="H11" s="20">
        <v>2.3333333330811001E-2</v>
      </c>
      <c r="I11" s="12"/>
      <c r="J11" s="12"/>
      <c r="K11" s="12">
        <v>36.549999994458631</v>
      </c>
      <c r="L11" s="8" t="s">
        <v>8</v>
      </c>
      <c r="M11" s="39">
        <v>1</v>
      </c>
      <c r="N11" s="45"/>
      <c r="O11" s="45" t="str">
        <f t="shared" si="0"/>
        <v>01</v>
      </c>
      <c r="P11" s="41" t="str">
        <f>VLOOKUP(L11,'Issue Resolution'!$A$2:$A$999,1,FALSE)</f>
        <v>Inefficient dispatching</v>
      </c>
    </row>
    <row r="12" spans="1:16" x14ac:dyDescent="0.25">
      <c r="A12" s="10" t="s">
        <v>385</v>
      </c>
      <c r="B12" s="10">
        <v>4018</v>
      </c>
      <c r="C12" s="13">
        <v>42552.759004629632</v>
      </c>
      <c r="D12" s="13">
        <v>42552.782442129632</v>
      </c>
      <c r="E12" s="10">
        <v>0</v>
      </c>
      <c r="F12" s="10" t="s">
        <v>40</v>
      </c>
      <c r="G12" s="10" t="s">
        <v>221</v>
      </c>
      <c r="H12" s="20">
        <v>2.34375E-2</v>
      </c>
      <c r="I12" s="12"/>
      <c r="J12" s="12"/>
      <c r="K12" s="12">
        <v>33.75</v>
      </c>
      <c r="L12" s="31" t="s">
        <v>175</v>
      </c>
      <c r="M12" s="39">
        <v>1</v>
      </c>
      <c r="N12" s="45"/>
      <c r="O12" s="45" t="str">
        <f t="shared" si="0"/>
        <v>01</v>
      </c>
      <c r="P12" s="41" t="str">
        <f>VLOOKUP(L12,'Issue Resolution'!$A$2:$A$999,1,FALSE)</f>
        <v>Operational Issue</v>
      </c>
    </row>
    <row r="13" spans="1:16" x14ac:dyDescent="0.25">
      <c r="A13" s="10" t="s">
        <v>386</v>
      </c>
      <c r="B13" s="10">
        <v>4014</v>
      </c>
      <c r="C13" s="13">
        <v>42552.760069444441</v>
      </c>
      <c r="D13" s="13">
        <v>42552.760081018518</v>
      </c>
      <c r="E13" s="10">
        <v>0</v>
      </c>
      <c r="F13" s="10" t="s">
        <v>38</v>
      </c>
      <c r="G13" s="10" t="s">
        <v>238</v>
      </c>
      <c r="H13" s="20">
        <v>1.1574076779652387E-5</v>
      </c>
      <c r="I13" s="12"/>
      <c r="J13" s="12"/>
      <c r="K13" s="12">
        <v>1.6666670562699437E-2</v>
      </c>
      <c r="L13" s="38" t="s">
        <v>45</v>
      </c>
      <c r="M13" s="39">
        <v>0</v>
      </c>
      <c r="N13" s="45"/>
      <c r="O13" s="45" t="str">
        <f t="shared" si="0"/>
        <v>01</v>
      </c>
      <c r="P13" s="41" t="str">
        <f>VLOOKUP(L13,'Issue Resolution'!$A$2:$A$999,1,FALSE)</f>
        <v>Onboard in-route failure</v>
      </c>
    </row>
    <row r="14" spans="1:16" x14ac:dyDescent="0.25">
      <c r="A14" s="10" t="s">
        <v>387</v>
      </c>
      <c r="B14" s="10">
        <v>4030</v>
      </c>
      <c r="C14" s="13">
        <v>42552.831666666665</v>
      </c>
      <c r="D14" s="13">
        <v>42552.831701388888</v>
      </c>
      <c r="E14" s="10">
        <v>0</v>
      </c>
      <c r="F14" s="10" t="s">
        <v>32</v>
      </c>
      <c r="G14" s="10" t="s">
        <v>202</v>
      </c>
      <c r="H14" s="20">
        <v>3.4722223062999547E-5</v>
      </c>
      <c r="I14" s="12"/>
      <c r="J14" s="12"/>
      <c r="K14" s="12">
        <v>5.0000001210719347E-2</v>
      </c>
      <c r="L14" s="38" t="s">
        <v>45</v>
      </c>
      <c r="M14" s="39">
        <v>0</v>
      </c>
      <c r="N14" s="45"/>
      <c r="O14" s="45" t="str">
        <f t="shared" si="0"/>
        <v>01</v>
      </c>
      <c r="P14" s="41" t="str">
        <f>VLOOKUP(L14,'Issue Resolution'!$A$2:$A$999,1,FALSE)</f>
        <v>Onboard in-route failure</v>
      </c>
    </row>
    <row r="15" spans="1:16" x14ac:dyDescent="0.25">
      <c r="A15" s="10" t="s">
        <v>142</v>
      </c>
      <c r="B15" s="10">
        <v>4015</v>
      </c>
      <c r="C15" s="13">
        <v>42552.862430555557</v>
      </c>
      <c r="D15" s="13">
        <v>42552.881111111114</v>
      </c>
      <c r="E15" s="10">
        <v>0</v>
      </c>
      <c r="F15" s="10" t="s">
        <v>44</v>
      </c>
      <c r="G15" s="10" t="s">
        <v>261</v>
      </c>
      <c r="H15" s="20">
        <v>1.8680555556784384E-2</v>
      </c>
      <c r="I15" s="12"/>
      <c r="J15" s="12"/>
      <c r="K15" s="12">
        <v>43.633333338657394</v>
      </c>
      <c r="L15" s="8" t="s">
        <v>12</v>
      </c>
      <c r="M15" s="39">
        <v>1</v>
      </c>
      <c r="N15" s="45"/>
      <c r="O15" s="45" t="str">
        <f t="shared" si="0"/>
        <v>01</v>
      </c>
      <c r="P15" s="41" t="str">
        <f>VLOOKUP(L15,'Issue Resolution'!$A$2:$A$999,1,FALSE)</f>
        <v>Wi-MAX data drops</v>
      </c>
    </row>
    <row r="16" spans="1:16" x14ac:dyDescent="0.25">
      <c r="A16" s="10" t="s">
        <v>388</v>
      </c>
      <c r="B16" s="10">
        <v>4041</v>
      </c>
      <c r="C16" s="13">
        <v>42552.973368055558</v>
      </c>
      <c r="D16" s="13">
        <v>42552.973379629628</v>
      </c>
      <c r="E16" s="10">
        <v>0</v>
      </c>
      <c r="F16" s="10" t="s">
        <v>46</v>
      </c>
      <c r="G16" s="10" t="s">
        <v>338</v>
      </c>
      <c r="H16" s="20">
        <v>1.1574069503694773E-5</v>
      </c>
      <c r="I16" s="12"/>
      <c r="J16" s="12"/>
      <c r="K16" s="12">
        <v>1.6666660085320473E-2</v>
      </c>
      <c r="L16" s="38" t="s">
        <v>45</v>
      </c>
      <c r="M16" s="39">
        <v>0</v>
      </c>
      <c r="N16" s="45"/>
      <c r="O16" s="45" t="str">
        <f t="shared" si="0"/>
        <v>01</v>
      </c>
      <c r="P16" s="41" t="str">
        <f>VLOOKUP(L16,'Issue Resolution'!$A$2:$A$999,1,FALSE)</f>
        <v>Onboard in-route failure</v>
      </c>
    </row>
    <row r="17" spans="1:16" x14ac:dyDescent="0.25">
      <c r="A17" s="21" t="s">
        <v>389</v>
      </c>
      <c r="B17" s="10">
        <v>4044</v>
      </c>
      <c r="C17" s="13">
        <v>42553.343958333331</v>
      </c>
      <c r="D17" s="13">
        <v>42553.352013888885</v>
      </c>
      <c r="E17" s="10">
        <v>0</v>
      </c>
      <c r="F17" s="10" t="s">
        <v>41</v>
      </c>
      <c r="G17" s="10" t="s">
        <v>185</v>
      </c>
      <c r="H17" s="20">
        <v>8.0555555541650392E-3</v>
      </c>
      <c r="I17" s="12"/>
      <c r="J17" s="12"/>
      <c r="K17" s="12">
        <v>11.599999997997656</v>
      </c>
      <c r="L17" s="38" t="s">
        <v>45</v>
      </c>
      <c r="M17" s="39">
        <v>0.66666666666666663</v>
      </c>
      <c r="N17" s="45"/>
      <c r="O17" s="45" t="str">
        <f t="shared" si="0"/>
        <v>02</v>
      </c>
      <c r="P17" s="41" t="str">
        <f>VLOOKUP(L17,'Issue Resolution'!$A$2:$A$999,1,FALSE)</f>
        <v>Onboard in-route failure</v>
      </c>
    </row>
    <row r="18" spans="1:16" x14ac:dyDescent="0.25">
      <c r="A18" s="21" t="s">
        <v>94</v>
      </c>
      <c r="B18" s="10">
        <v>4043</v>
      </c>
      <c r="C18" s="13">
        <v>42553.541354166664</v>
      </c>
      <c r="D18" s="13">
        <v>42553.542013888888</v>
      </c>
      <c r="E18" s="10">
        <v>1</v>
      </c>
      <c r="F18" s="10" t="s">
        <v>41</v>
      </c>
      <c r="G18" s="10" t="s">
        <v>231</v>
      </c>
      <c r="H18" s="20">
        <v>6.5972222364507616E-4</v>
      </c>
      <c r="I18" s="12"/>
      <c r="J18" s="12"/>
      <c r="K18" s="12">
        <v>4.0666666743345559</v>
      </c>
      <c r="L18" s="8" t="s">
        <v>12</v>
      </c>
      <c r="M18" s="39">
        <v>0</v>
      </c>
      <c r="N18" s="45"/>
      <c r="O18" s="45" t="str">
        <f t="shared" si="0"/>
        <v>02</v>
      </c>
      <c r="P18" s="41" t="str">
        <f>VLOOKUP(L18,'Issue Resolution'!$A$2:$A$999,1,FALSE)</f>
        <v>Wi-MAX data drops</v>
      </c>
    </row>
    <row r="19" spans="1:16" x14ac:dyDescent="0.25">
      <c r="A19" s="10" t="s">
        <v>390</v>
      </c>
      <c r="B19" s="46">
        <v>4032</v>
      </c>
      <c r="C19" s="40">
        <v>42553.735983796294</v>
      </c>
      <c r="D19" s="40">
        <v>42553.73678240741</v>
      </c>
      <c r="E19" s="46">
        <v>0</v>
      </c>
      <c r="F19" s="10" t="s">
        <v>37</v>
      </c>
      <c r="G19" s="10" t="s">
        <v>256</v>
      </c>
      <c r="H19" s="20">
        <v>7.9861111589707434E-4</v>
      </c>
      <c r="I19" s="12"/>
      <c r="J19" s="12"/>
      <c r="K19" s="12">
        <v>1.1500000068917871</v>
      </c>
      <c r="L19" s="38" t="s">
        <v>45</v>
      </c>
      <c r="M19" s="39">
        <v>0</v>
      </c>
      <c r="N19" s="45"/>
      <c r="O19" s="45" t="str">
        <f t="shared" si="0"/>
        <v>02</v>
      </c>
      <c r="P19" s="41" t="str">
        <f>VLOOKUP(L19,'Issue Resolution'!$A$2:$A$999,1,FALSE)</f>
        <v>Onboard in-route failure</v>
      </c>
    </row>
    <row r="20" spans="1:16" x14ac:dyDescent="0.25">
      <c r="A20" s="10" t="s">
        <v>391</v>
      </c>
      <c r="B20" s="46">
        <v>4019</v>
      </c>
      <c r="C20" s="40">
        <v>42554.068310185183</v>
      </c>
      <c r="D20" s="40">
        <v>42554.087581018517</v>
      </c>
      <c r="E20" s="46">
        <v>0</v>
      </c>
      <c r="F20" s="10" t="s">
        <v>31</v>
      </c>
      <c r="G20" s="10" t="s">
        <v>331</v>
      </c>
      <c r="H20" s="20">
        <v>1.9270833334303461E-2</v>
      </c>
      <c r="I20" s="12"/>
      <c r="J20" s="12"/>
      <c r="K20" s="12">
        <v>37.083333337213844</v>
      </c>
      <c r="L20" s="8" t="s">
        <v>12</v>
      </c>
      <c r="M20" s="39">
        <v>1</v>
      </c>
      <c r="N20" s="45"/>
      <c r="O20" s="45" t="str">
        <f t="shared" si="0"/>
        <v>02</v>
      </c>
      <c r="P20" s="41" t="str">
        <f>VLOOKUP(L20,'Issue Resolution'!$A$2:$A$999,1,FALSE)</f>
        <v>Wi-MAX data drops</v>
      </c>
    </row>
    <row r="21" spans="1:16" x14ac:dyDescent="0.25">
      <c r="A21" s="21" t="s">
        <v>392</v>
      </c>
      <c r="B21" s="10">
        <v>4030</v>
      </c>
      <c r="C21" s="13">
        <v>42554.203587962962</v>
      </c>
      <c r="D21" s="13">
        <v>42554.224675925929</v>
      </c>
      <c r="E21" s="10">
        <v>0</v>
      </c>
      <c r="F21" s="10" t="s">
        <v>32</v>
      </c>
      <c r="G21" s="10" t="s">
        <v>247</v>
      </c>
      <c r="H21" s="20">
        <v>2.1087962966703344E-2</v>
      </c>
      <c r="I21" s="12"/>
      <c r="J21" s="12"/>
      <c r="K21" s="12">
        <v>42.866666670888662</v>
      </c>
      <c r="L21" s="31" t="s">
        <v>175</v>
      </c>
      <c r="M21" s="39">
        <v>1</v>
      </c>
      <c r="N21" s="45"/>
      <c r="O21" s="45" t="str">
        <f t="shared" si="0"/>
        <v>03</v>
      </c>
      <c r="P21" s="41" t="str">
        <f>VLOOKUP(L21,'Issue Resolution'!$A$2:$A$999,1,FALSE)</f>
        <v>Operational Issue</v>
      </c>
    </row>
    <row r="22" spans="1:16" x14ac:dyDescent="0.25">
      <c r="A22" s="21" t="s">
        <v>393</v>
      </c>
      <c r="B22" s="10">
        <v>4029</v>
      </c>
      <c r="C22" s="13">
        <v>42554.235011574077</v>
      </c>
      <c r="D22" s="13">
        <v>42554.259826388887</v>
      </c>
      <c r="E22" s="10">
        <v>0</v>
      </c>
      <c r="F22" s="10" t="s">
        <v>32</v>
      </c>
      <c r="G22" s="10" t="s">
        <v>247</v>
      </c>
      <c r="H22" s="20">
        <v>2.4814814809360541E-2</v>
      </c>
      <c r="I22" s="12"/>
      <c r="J22" s="12"/>
      <c r="K22" s="12">
        <v>35.73333332547918</v>
      </c>
      <c r="L22" s="8" t="s">
        <v>8</v>
      </c>
      <c r="M22" s="39">
        <v>1</v>
      </c>
      <c r="N22" s="45"/>
      <c r="O22" s="45" t="str">
        <f t="shared" si="0"/>
        <v>03</v>
      </c>
      <c r="P22" s="41" t="str">
        <f>VLOOKUP(L22,'Issue Resolution'!$A$2:$A$999,1,FALSE)</f>
        <v>Inefficient dispatching</v>
      </c>
    </row>
    <row r="23" spans="1:16" x14ac:dyDescent="0.25">
      <c r="A23" s="21" t="s">
        <v>98</v>
      </c>
      <c r="B23" s="10">
        <v>4039</v>
      </c>
      <c r="C23" s="13">
        <v>42554.578310185185</v>
      </c>
      <c r="D23" s="13">
        <v>42554.585601851853</v>
      </c>
      <c r="E23" s="10">
        <v>1</v>
      </c>
      <c r="F23" s="10" t="s">
        <v>42</v>
      </c>
      <c r="G23" s="10" t="s">
        <v>277</v>
      </c>
      <c r="H23" s="20">
        <v>7.291666668606922E-3</v>
      </c>
      <c r="I23" s="12"/>
      <c r="J23" s="12"/>
      <c r="K23" s="12">
        <v>10.500000002793968</v>
      </c>
      <c r="L23" s="38" t="s">
        <v>45</v>
      </c>
      <c r="M23" s="39">
        <v>0</v>
      </c>
      <c r="N23" s="45"/>
      <c r="O23" s="45" t="str">
        <f t="shared" si="0"/>
        <v>03</v>
      </c>
      <c r="P23" s="41" t="str">
        <f>VLOOKUP(L23,'Issue Resolution'!$A$2:$A$999,1,FALSE)</f>
        <v>Onboard in-route failure</v>
      </c>
    </row>
    <row r="24" spans="1:16" x14ac:dyDescent="0.25">
      <c r="A24" s="21" t="s">
        <v>394</v>
      </c>
      <c r="B24" s="10">
        <v>4011</v>
      </c>
      <c r="C24" s="13">
        <v>42554.548090277778</v>
      </c>
      <c r="D24" s="13">
        <v>42554.550092592595</v>
      </c>
      <c r="E24" s="10">
        <v>0</v>
      </c>
      <c r="F24" s="10" t="s">
        <v>39</v>
      </c>
      <c r="G24" s="10" t="s">
        <v>332</v>
      </c>
      <c r="H24" s="20">
        <v>2.0023148172185756E-3</v>
      </c>
      <c r="I24" s="12"/>
      <c r="J24" s="12"/>
      <c r="K24" s="12">
        <v>2.8833333367947489</v>
      </c>
      <c r="L24" s="38" t="s">
        <v>45</v>
      </c>
      <c r="M24" s="39">
        <v>0</v>
      </c>
      <c r="N24" s="45"/>
      <c r="O24" s="45" t="str">
        <f t="shared" si="0"/>
        <v>03</v>
      </c>
      <c r="P24" s="41" t="str">
        <f>VLOOKUP(L24,'Issue Resolution'!$A$2:$A$999,1,FALSE)</f>
        <v>Onboard in-route failure</v>
      </c>
    </row>
    <row r="25" spans="1:16" x14ac:dyDescent="0.25">
      <c r="A25" s="10" t="s">
        <v>143</v>
      </c>
      <c r="B25" s="46">
        <v>4016</v>
      </c>
      <c r="C25" s="40">
        <v>42554.58966435185</v>
      </c>
      <c r="D25" s="40">
        <v>42554.616261574076</v>
      </c>
      <c r="E25" s="46">
        <v>1</v>
      </c>
      <c r="F25" s="10" t="s">
        <v>44</v>
      </c>
      <c r="G25" s="10" t="s">
        <v>198</v>
      </c>
      <c r="H25" s="20">
        <v>2.6597222225973383E-2</v>
      </c>
      <c r="I25" s="12"/>
      <c r="J25" s="12"/>
      <c r="K25" s="12">
        <v>44.300000004004687</v>
      </c>
      <c r="L25" s="8" t="s">
        <v>12</v>
      </c>
      <c r="M25" s="39">
        <v>1</v>
      </c>
      <c r="N25" s="45"/>
      <c r="O25" s="45" t="str">
        <f t="shared" si="0"/>
        <v>03</v>
      </c>
      <c r="P25" s="41" t="str">
        <f>VLOOKUP(L25,'Issue Resolution'!$A$2:$A$999,1,FALSE)</f>
        <v>Wi-MAX data drops</v>
      </c>
    </row>
    <row r="26" spans="1:16" x14ac:dyDescent="0.25">
      <c r="A26" s="10" t="s">
        <v>395</v>
      </c>
      <c r="B26" s="46">
        <v>4013</v>
      </c>
      <c r="C26" s="40">
        <v>42554.734930555554</v>
      </c>
      <c r="D26" s="40">
        <v>42554.754131944443</v>
      </c>
      <c r="E26" s="46">
        <v>0</v>
      </c>
      <c r="F26" s="10" t="s">
        <v>38</v>
      </c>
      <c r="G26" s="10" t="s">
        <v>331</v>
      </c>
      <c r="H26" s="20">
        <v>1.9201388888177462E-2</v>
      </c>
      <c r="I26" s="12"/>
      <c r="J26" s="12"/>
      <c r="K26" s="12">
        <v>27.649999998975545</v>
      </c>
      <c r="L26" s="8" t="s">
        <v>12</v>
      </c>
      <c r="M26" s="39">
        <v>1</v>
      </c>
      <c r="N26" s="45"/>
      <c r="O26" s="45" t="str">
        <f t="shared" si="0"/>
        <v>03</v>
      </c>
      <c r="P26" s="41" t="str">
        <f>VLOOKUP(L26,'Issue Resolution'!$A$2:$A$999,1,FALSE)</f>
        <v>Wi-MAX data drops</v>
      </c>
    </row>
    <row r="27" spans="1:16" x14ac:dyDescent="0.25">
      <c r="A27" s="10" t="s">
        <v>396</v>
      </c>
      <c r="B27" s="46">
        <v>4026</v>
      </c>
      <c r="C27" s="40">
        <v>42554.756932870368</v>
      </c>
      <c r="D27" s="40">
        <v>42554.775405092594</v>
      </c>
      <c r="E27" s="46">
        <v>0</v>
      </c>
      <c r="F27" s="10" t="s">
        <v>36</v>
      </c>
      <c r="G27" s="10" t="s">
        <v>231</v>
      </c>
      <c r="H27" s="20">
        <v>1.8472222225682344E-2</v>
      </c>
      <c r="I27" s="12"/>
      <c r="J27" s="12"/>
      <c r="K27" s="12">
        <v>26.600000004982576</v>
      </c>
      <c r="L27" s="8" t="s">
        <v>12</v>
      </c>
      <c r="M27" s="39">
        <v>1</v>
      </c>
      <c r="N27" s="45"/>
      <c r="O27" s="45" t="str">
        <f t="shared" si="0"/>
        <v>03</v>
      </c>
      <c r="P27" s="41" t="str">
        <f>VLOOKUP(L27,'Issue Resolution'!$A$2:$A$999,1,FALSE)</f>
        <v>Wi-MAX data drops</v>
      </c>
    </row>
    <row r="28" spans="1:16" x14ac:dyDescent="0.25">
      <c r="A28" s="21" t="s">
        <v>397</v>
      </c>
      <c r="B28" s="10">
        <v>4013</v>
      </c>
      <c r="C28" s="13">
        <v>42554.953645833331</v>
      </c>
      <c r="D28" s="13">
        <v>42554.955393518518</v>
      </c>
      <c r="E28" s="10">
        <v>2</v>
      </c>
      <c r="F28" s="10" t="s">
        <v>38</v>
      </c>
      <c r="G28" s="10" t="s">
        <v>238</v>
      </c>
      <c r="H28" s="20">
        <v>1.747685186273884E-3</v>
      </c>
      <c r="I28" s="12"/>
      <c r="J28" s="12"/>
      <c r="K28" s="12">
        <v>2.516666668234393</v>
      </c>
      <c r="L28" s="38" t="s">
        <v>45</v>
      </c>
      <c r="M28" s="39">
        <v>0</v>
      </c>
      <c r="N28" s="45"/>
      <c r="O28" s="45" t="str">
        <f t="shared" si="0"/>
        <v>03</v>
      </c>
      <c r="P28" s="41" t="str">
        <f>VLOOKUP(L28,'Issue Resolution'!$A$2:$A$999,1,FALSE)</f>
        <v>Onboard in-route failure</v>
      </c>
    </row>
    <row r="29" spans="1:16" x14ac:dyDescent="0.25">
      <c r="A29" s="21" t="s">
        <v>398</v>
      </c>
      <c r="B29" s="10">
        <v>4020</v>
      </c>
      <c r="C29" s="13">
        <v>42555.230787037035</v>
      </c>
      <c r="D29" s="13">
        <v>42555.251875000002</v>
      </c>
      <c r="E29" s="10">
        <v>0</v>
      </c>
      <c r="F29" s="10" t="s">
        <v>31</v>
      </c>
      <c r="G29" s="10" t="s">
        <v>247</v>
      </c>
      <c r="H29" s="20">
        <v>2.1087962966703344E-2</v>
      </c>
      <c r="I29" s="12"/>
      <c r="J29" s="12"/>
      <c r="K29" s="12">
        <v>30.366666672052816</v>
      </c>
      <c r="L29" s="38" t="s">
        <v>45</v>
      </c>
      <c r="M29" s="39">
        <v>0.83333333333333337</v>
      </c>
      <c r="N29" s="45"/>
      <c r="O29" s="45" t="str">
        <f t="shared" si="0"/>
        <v>04</v>
      </c>
      <c r="P29" s="41" t="str">
        <f>VLOOKUP(L29,'Issue Resolution'!$A$2:$A$999,1,FALSE)</f>
        <v>Onboard in-route failure</v>
      </c>
    </row>
    <row r="30" spans="1:16" x14ac:dyDescent="0.25">
      <c r="A30" s="21" t="s">
        <v>399</v>
      </c>
      <c r="B30" s="10">
        <v>4039</v>
      </c>
      <c r="C30" s="13">
        <v>42555.403611111113</v>
      </c>
      <c r="D30" s="13">
        <v>42555.419259259259</v>
      </c>
      <c r="E30" s="10">
        <v>0</v>
      </c>
      <c r="F30" s="10" t="s">
        <v>42</v>
      </c>
      <c r="G30" s="10" t="s">
        <v>251</v>
      </c>
      <c r="H30" s="20">
        <v>1.5648148146283347E-2</v>
      </c>
      <c r="I30" s="12"/>
      <c r="J30" s="12"/>
      <c r="K30" s="12">
        <v>22.53333333064802</v>
      </c>
      <c r="L30" s="38" t="s">
        <v>45</v>
      </c>
      <c r="M30" s="39">
        <v>1</v>
      </c>
      <c r="N30" s="45"/>
      <c r="O30" s="45" t="str">
        <f t="shared" si="0"/>
        <v>04</v>
      </c>
      <c r="P30" s="41" t="str">
        <f>VLOOKUP(L30,'Issue Resolution'!$A$2:$A$999,1,FALSE)</f>
        <v>Onboard in-route failure</v>
      </c>
    </row>
    <row r="31" spans="1:16" x14ac:dyDescent="0.25">
      <c r="A31" s="21" t="s">
        <v>400</v>
      </c>
      <c r="B31" s="10">
        <v>4026</v>
      </c>
      <c r="C31" s="13">
        <v>42555.412060185183</v>
      </c>
      <c r="D31" s="13">
        <v>42555.437164351853</v>
      </c>
      <c r="E31" s="10">
        <v>0</v>
      </c>
      <c r="F31" s="10" t="s">
        <v>36</v>
      </c>
      <c r="G31" s="10" t="s">
        <v>185</v>
      </c>
      <c r="H31" s="20">
        <v>2.510416667064419E-2</v>
      </c>
      <c r="I31" s="12"/>
      <c r="J31" s="12"/>
      <c r="K31" s="12">
        <v>36.150000005727634</v>
      </c>
      <c r="L31" s="31" t="s">
        <v>175</v>
      </c>
      <c r="M31" s="39">
        <v>1</v>
      </c>
      <c r="N31" s="45"/>
      <c r="O31" s="45" t="str">
        <f t="shared" si="0"/>
        <v>04</v>
      </c>
      <c r="P31" s="41" t="str">
        <f>VLOOKUP(L31,'Issue Resolution'!$A$2:$A$999,1,FALSE)</f>
        <v>Operational Issue</v>
      </c>
    </row>
    <row r="32" spans="1:16" x14ac:dyDescent="0.25">
      <c r="A32" s="21" t="s">
        <v>144</v>
      </c>
      <c r="B32" s="10">
        <v>4030</v>
      </c>
      <c r="C32" s="13">
        <v>42555.449652777781</v>
      </c>
      <c r="D32" s="13">
        <v>42555.472060185188</v>
      </c>
      <c r="E32" s="10">
        <v>3</v>
      </c>
      <c r="F32" s="10" t="s">
        <v>32</v>
      </c>
      <c r="G32" s="10" t="s">
        <v>233</v>
      </c>
      <c r="H32" s="20">
        <v>2.2407407406717539E-2</v>
      </c>
      <c r="I32" s="12"/>
      <c r="J32" s="12"/>
      <c r="K32" s="12">
        <v>32.266666665673256</v>
      </c>
      <c r="L32" s="8" t="s">
        <v>12</v>
      </c>
      <c r="M32" s="39">
        <v>0.25</v>
      </c>
      <c r="N32" s="45"/>
      <c r="O32" s="45" t="str">
        <f t="shared" si="0"/>
        <v>04</v>
      </c>
      <c r="P32" s="41" t="str">
        <f>VLOOKUP(L32,'Issue Resolution'!$A$2:$A$999,1,FALSE)</f>
        <v>Wi-MAX data drops</v>
      </c>
    </row>
    <row r="33" spans="1:16" x14ac:dyDescent="0.25">
      <c r="A33" s="10" t="s">
        <v>145</v>
      </c>
      <c r="B33" s="46">
        <v>4029</v>
      </c>
      <c r="C33" s="40">
        <v>42555.714953703704</v>
      </c>
      <c r="D33" s="40">
        <v>42555.749027777776</v>
      </c>
      <c r="E33" s="46">
        <v>0</v>
      </c>
      <c r="F33" s="10" t="s">
        <v>32</v>
      </c>
      <c r="G33" s="10" t="s">
        <v>231</v>
      </c>
      <c r="H33" s="20">
        <v>3.407407407212304E-2</v>
      </c>
      <c r="I33" s="12"/>
      <c r="J33" s="12"/>
      <c r="K33" s="12">
        <v>50.466666666325182</v>
      </c>
      <c r="L33" s="38" t="s">
        <v>45</v>
      </c>
      <c r="M33" s="39">
        <v>0</v>
      </c>
      <c r="N33" s="45"/>
      <c r="O33" s="45" t="str">
        <f t="shared" si="0"/>
        <v>04</v>
      </c>
      <c r="P33" s="41" t="str">
        <f>VLOOKUP(L33,'Issue Resolution'!$A$2:$A$999,1,FALSE)</f>
        <v>Onboard in-route failure</v>
      </c>
    </row>
    <row r="34" spans="1:16" x14ac:dyDescent="0.25">
      <c r="A34" s="21" t="s">
        <v>401</v>
      </c>
      <c r="B34" s="10">
        <v>4040</v>
      </c>
      <c r="C34" s="13">
        <v>42555.790532407409</v>
      </c>
      <c r="D34" s="13">
        <v>42555.792314814818</v>
      </c>
      <c r="E34" s="10">
        <v>0</v>
      </c>
      <c r="F34" s="10" t="s">
        <v>42</v>
      </c>
      <c r="G34" s="10" t="s">
        <v>193</v>
      </c>
      <c r="H34" s="20">
        <v>1.7824074093368836E-3</v>
      </c>
      <c r="I34" s="12"/>
      <c r="J34" s="12"/>
      <c r="K34" s="12">
        <v>3.5666666622273624</v>
      </c>
      <c r="L34" s="38" t="s">
        <v>45</v>
      </c>
      <c r="M34" s="39">
        <v>0</v>
      </c>
      <c r="N34" s="45"/>
      <c r="O34" s="45" t="str">
        <f t="shared" si="0"/>
        <v>04</v>
      </c>
      <c r="P34" s="41" t="str">
        <f>VLOOKUP(L34,'Issue Resolution'!$A$2:$A$999,1,FALSE)</f>
        <v>Onboard in-route failure</v>
      </c>
    </row>
    <row r="35" spans="1:16" x14ac:dyDescent="0.25">
      <c r="A35" s="21" t="s">
        <v>146</v>
      </c>
      <c r="B35" s="10">
        <v>4018</v>
      </c>
      <c r="C35" s="13">
        <v>42556.13113425926</v>
      </c>
      <c r="D35" s="13">
        <v>42556.159571759257</v>
      </c>
      <c r="E35" s="10">
        <v>0</v>
      </c>
      <c r="F35" s="10" t="s">
        <v>40</v>
      </c>
      <c r="G35" s="10" t="s">
        <v>247</v>
      </c>
      <c r="H35" s="20">
        <v>2.8437499997380655E-2</v>
      </c>
      <c r="I35" s="12"/>
      <c r="J35" s="12"/>
      <c r="K35" s="12">
        <v>40.949999996228144</v>
      </c>
      <c r="L35" s="33" t="s">
        <v>475</v>
      </c>
      <c r="M35" s="39">
        <v>1</v>
      </c>
      <c r="N35" s="45"/>
      <c r="O35" s="45" t="str">
        <f t="shared" si="0"/>
        <v>05</v>
      </c>
      <c r="P35" s="41" t="str">
        <f>VLOOKUP(L35,'Issue Resolution'!$A$2:$A$999,1,FALSE)</f>
        <v>Signaling system failures</v>
      </c>
    </row>
    <row r="36" spans="1:16" x14ac:dyDescent="0.25">
      <c r="A36" s="21" t="s">
        <v>402</v>
      </c>
      <c r="B36" s="10">
        <v>4020</v>
      </c>
      <c r="C36" s="13">
        <v>42556.15215277778</v>
      </c>
      <c r="D36" s="13">
        <v>42556.179571759261</v>
      </c>
      <c r="E36" s="10">
        <v>1</v>
      </c>
      <c r="F36" s="10" t="s">
        <v>31</v>
      </c>
      <c r="G36" s="10" t="s">
        <v>204</v>
      </c>
      <c r="H36" s="20">
        <v>2.7418981480877846E-2</v>
      </c>
      <c r="I36" s="12"/>
      <c r="J36" s="12"/>
      <c r="K36" s="12">
        <v>39.483333332464099</v>
      </c>
      <c r="L36" s="33" t="s">
        <v>475</v>
      </c>
      <c r="M36" s="39">
        <v>1</v>
      </c>
      <c r="N36" s="45"/>
      <c r="O36" s="45" t="str">
        <f t="shared" si="0"/>
        <v>05</v>
      </c>
      <c r="P36" s="41" t="str">
        <f>VLOOKUP(L36,'Issue Resolution'!$A$2:$A$999,1,FALSE)</f>
        <v>Signaling system failures</v>
      </c>
    </row>
    <row r="37" spans="1:16" x14ac:dyDescent="0.25">
      <c r="A37" s="21" t="s">
        <v>403</v>
      </c>
      <c r="B37" s="10">
        <v>4044</v>
      </c>
      <c r="C37" s="13">
        <v>42556.173020833332</v>
      </c>
      <c r="D37" s="13">
        <v>42556.198923611111</v>
      </c>
      <c r="E37" s="10">
        <v>0</v>
      </c>
      <c r="F37" s="10" t="s">
        <v>41</v>
      </c>
      <c r="G37" s="10" t="s">
        <v>241</v>
      </c>
      <c r="H37" s="20">
        <v>2.5902777779265307E-2</v>
      </c>
      <c r="I37" s="12"/>
      <c r="J37" s="12"/>
      <c r="K37" s="12">
        <v>37.300000002142042</v>
      </c>
      <c r="L37" s="33" t="s">
        <v>475</v>
      </c>
      <c r="M37" s="39">
        <v>1</v>
      </c>
      <c r="N37" s="45"/>
      <c r="O37" s="45" t="str">
        <f t="shared" si="0"/>
        <v>05</v>
      </c>
      <c r="P37" s="41" t="str">
        <f>VLOOKUP(L37,'Issue Resolution'!$A$2:$A$999,1,FALSE)</f>
        <v>Signaling system failures</v>
      </c>
    </row>
    <row r="38" spans="1:16" x14ac:dyDescent="0.25">
      <c r="A38" s="21" t="s">
        <v>404</v>
      </c>
      <c r="B38" s="10">
        <v>4038</v>
      </c>
      <c r="C38" s="13">
        <v>42556.18550925926</v>
      </c>
      <c r="D38" s="13">
        <v>42556.187939814816</v>
      </c>
      <c r="E38" s="10">
        <v>0</v>
      </c>
      <c r="F38" s="10" t="s">
        <v>34</v>
      </c>
      <c r="G38" s="10" t="s">
        <v>257</v>
      </c>
      <c r="H38" s="20">
        <v>2.4305555562023073E-3</v>
      </c>
      <c r="I38" s="12"/>
      <c r="J38" s="12"/>
      <c r="K38" s="12">
        <v>3.5000000009313226</v>
      </c>
      <c r="L38" s="8" t="s">
        <v>8</v>
      </c>
      <c r="M38" s="39">
        <v>0</v>
      </c>
      <c r="N38" s="45"/>
      <c r="O38" s="45" t="str">
        <f t="shared" si="0"/>
        <v>05</v>
      </c>
      <c r="P38" s="41" t="str">
        <f>VLOOKUP(L38,'Issue Resolution'!$A$2:$A$999,1,FALSE)</f>
        <v>Inefficient dispatching</v>
      </c>
    </row>
    <row r="39" spans="1:16" x14ac:dyDescent="0.25">
      <c r="A39" s="21" t="s">
        <v>404</v>
      </c>
      <c r="B39" s="10">
        <v>4038</v>
      </c>
      <c r="C39" s="13">
        <v>42556.191678240742</v>
      </c>
      <c r="D39" s="13">
        <v>42556.210023148145</v>
      </c>
      <c r="E39" s="10">
        <v>0</v>
      </c>
      <c r="F39" s="10" t="s">
        <v>34</v>
      </c>
      <c r="G39" s="10" t="s">
        <v>257</v>
      </c>
      <c r="H39" s="20">
        <v>1.8344907402934041E-2</v>
      </c>
      <c r="I39" s="12"/>
      <c r="J39" s="12"/>
      <c r="K39" s="12">
        <v>26.416666660225019</v>
      </c>
      <c r="L39" s="33" t="s">
        <v>475</v>
      </c>
      <c r="M39" s="39">
        <v>1</v>
      </c>
      <c r="N39" s="45"/>
      <c r="O39" s="45" t="str">
        <f t="shared" si="0"/>
        <v>05</v>
      </c>
      <c r="P39" s="41" t="str">
        <f>VLOOKUP(L39,'Issue Resolution'!$A$2:$A$999,1,FALSE)</f>
        <v>Signaling system failures</v>
      </c>
    </row>
    <row r="40" spans="1:16" x14ac:dyDescent="0.25">
      <c r="A40" s="21" t="s">
        <v>147</v>
      </c>
      <c r="B40" s="10">
        <v>4027</v>
      </c>
      <c r="C40" s="13">
        <v>42556.190266203703</v>
      </c>
      <c r="D40" s="13">
        <v>42556.2190625</v>
      </c>
      <c r="E40" s="10">
        <v>0</v>
      </c>
      <c r="F40" s="10" t="s">
        <v>35</v>
      </c>
      <c r="G40" s="10" t="s">
        <v>251</v>
      </c>
      <c r="H40" s="20">
        <v>2.8796296297514345E-2</v>
      </c>
      <c r="I40" s="12"/>
      <c r="J40" s="12"/>
      <c r="K40" s="12">
        <v>41.466666668420658</v>
      </c>
      <c r="L40" s="33" t="s">
        <v>475</v>
      </c>
      <c r="M40" s="39">
        <v>1</v>
      </c>
      <c r="N40" s="45"/>
      <c r="O40" s="45" t="str">
        <f t="shared" si="0"/>
        <v>05</v>
      </c>
      <c r="P40" s="41" t="str">
        <f>VLOOKUP(L40,'Issue Resolution'!$A$2:$A$999,1,FALSE)</f>
        <v>Signaling system failures</v>
      </c>
    </row>
    <row r="41" spans="1:16" x14ac:dyDescent="0.25">
      <c r="A41" s="21" t="s">
        <v>405</v>
      </c>
      <c r="B41" s="10">
        <v>4028</v>
      </c>
      <c r="C41" s="13">
        <v>42556.250717592593</v>
      </c>
      <c r="D41" s="13">
        <v>42556.266250000001</v>
      </c>
      <c r="E41" s="10">
        <v>0</v>
      </c>
      <c r="F41" s="10" t="s">
        <v>35</v>
      </c>
      <c r="G41" s="10" t="s">
        <v>251</v>
      </c>
      <c r="H41" s="20">
        <v>1.5532407407590654E-2</v>
      </c>
      <c r="I41" s="12"/>
      <c r="J41" s="12"/>
      <c r="K41" s="12">
        <v>22.366666666930541</v>
      </c>
      <c r="L41" s="8" t="s">
        <v>10</v>
      </c>
      <c r="M41" s="39">
        <v>1</v>
      </c>
      <c r="N41" s="45"/>
      <c r="O41" s="45" t="str">
        <f t="shared" si="0"/>
        <v>05</v>
      </c>
      <c r="P41" s="41" t="str">
        <f>VLOOKUP(L41,'Issue Resolution'!$A$2:$A$999,1,FALSE)</f>
        <v>Dispatcher error preventing initialization at terminals</v>
      </c>
    </row>
    <row r="42" spans="1:16" x14ac:dyDescent="0.25">
      <c r="A42" s="21" t="s">
        <v>54</v>
      </c>
      <c r="B42" s="10">
        <v>4018</v>
      </c>
      <c r="C42" s="13">
        <v>42556.208067129628</v>
      </c>
      <c r="D42" s="13">
        <v>42556.23164351852</v>
      </c>
      <c r="E42" s="10">
        <v>0</v>
      </c>
      <c r="F42" s="10" t="s">
        <v>40</v>
      </c>
      <c r="G42" s="10" t="s">
        <v>263</v>
      </c>
      <c r="H42" s="20">
        <v>2.3576388892251998E-2</v>
      </c>
      <c r="I42" s="12"/>
      <c r="J42" s="12"/>
      <c r="K42" s="12">
        <v>33.950000004842877</v>
      </c>
      <c r="L42" s="33" t="s">
        <v>475</v>
      </c>
      <c r="M42" s="39">
        <v>1</v>
      </c>
      <c r="N42" s="45"/>
      <c r="O42" s="45" t="str">
        <f t="shared" si="0"/>
        <v>05</v>
      </c>
      <c r="P42" s="41" t="str">
        <f>VLOOKUP(L42,'Issue Resolution'!$A$2:$A$999,1,FALSE)</f>
        <v>Signaling system failures</v>
      </c>
    </row>
    <row r="43" spans="1:16" x14ac:dyDescent="0.25">
      <c r="A43" s="21" t="s">
        <v>406</v>
      </c>
      <c r="B43" s="10">
        <v>4014</v>
      </c>
      <c r="C43" s="13">
        <v>42556.214745370373</v>
      </c>
      <c r="D43" s="13">
        <v>42556.242962962962</v>
      </c>
      <c r="E43" s="10">
        <v>0</v>
      </c>
      <c r="F43" s="10" t="s">
        <v>38</v>
      </c>
      <c r="G43" s="10" t="s">
        <v>247</v>
      </c>
      <c r="H43" s="20">
        <v>2.8217592589498963E-2</v>
      </c>
      <c r="I43" s="12"/>
      <c r="J43" s="12"/>
      <c r="K43" s="12">
        <v>40.633333328878507</v>
      </c>
      <c r="L43" s="33" t="s">
        <v>475</v>
      </c>
      <c r="M43" s="39">
        <v>1</v>
      </c>
      <c r="N43" s="45"/>
      <c r="O43" s="45" t="str">
        <f t="shared" si="0"/>
        <v>05</v>
      </c>
      <c r="P43" s="41" t="str">
        <f>VLOOKUP(L43,'Issue Resolution'!$A$2:$A$999,1,FALSE)</f>
        <v>Signaling system failures</v>
      </c>
    </row>
    <row r="44" spans="1:16" x14ac:dyDescent="0.25">
      <c r="A44" s="21" t="s">
        <v>407</v>
      </c>
      <c r="B44" s="10">
        <v>4020</v>
      </c>
      <c r="C44" s="13">
        <v>42556.227916666663</v>
      </c>
      <c r="D44" s="13">
        <v>42556.252326388887</v>
      </c>
      <c r="E44" s="10">
        <v>0</v>
      </c>
      <c r="F44" s="10" t="s">
        <v>31</v>
      </c>
      <c r="G44" s="10" t="s">
        <v>233</v>
      </c>
      <c r="H44" s="20">
        <v>2.4409722223936114E-2</v>
      </c>
      <c r="I44" s="12"/>
      <c r="J44" s="12"/>
      <c r="K44" s="12">
        <v>35.150000002468005</v>
      </c>
      <c r="L44" s="33" t="s">
        <v>475</v>
      </c>
      <c r="M44" s="39">
        <v>1</v>
      </c>
      <c r="N44" s="45"/>
      <c r="O44" s="45" t="str">
        <f t="shared" si="0"/>
        <v>05</v>
      </c>
      <c r="P44" s="41" t="str">
        <f>VLOOKUP(L44,'Issue Resolution'!$A$2:$A$999,1,FALSE)</f>
        <v>Signaling system failures</v>
      </c>
    </row>
    <row r="45" spans="1:16" x14ac:dyDescent="0.25">
      <c r="A45" s="21" t="s">
        <v>408</v>
      </c>
      <c r="B45" s="10">
        <v>4031</v>
      </c>
      <c r="C45" s="13">
        <v>42556.232789351852</v>
      </c>
      <c r="D45" s="13">
        <v>42556.262430555558</v>
      </c>
      <c r="E45" s="10">
        <v>1</v>
      </c>
      <c r="F45" s="10" t="s">
        <v>37</v>
      </c>
      <c r="G45" s="10" t="s">
        <v>231</v>
      </c>
      <c r="H45" s="20">
        <v>2.9641203705978114E-2</v>
      </c>
      <c r="I45" s="12"/>
      <c r="J45" s="12"/>
      <c r="K45" s="12">
        <v>42.683333336608484</v>
      </c>
      <c r="L45" s="33" t="s">
        <v>475</v>
      </c>
      <c r="M45" s="39">
        <v>1</v>
      </c>
      <c r="N45" s="45"/>
      <c r="O45" s="45" t="str">
        <f t="shared" si="0"/>
        <v>05</v>
      </c>
      <c r="P45" s="41" t="str">
        <f>VLOOKUP(L45,'Issue Resolution'!$A$2:$A$999,1,FALSE)</f>
        <v>Signaling system failures</v>
      </c>
    </row>
    <row r="46" spans="1:16" x14ac:dyDescent="0.25">
      <c r="A46" s="21" t="s">
        <v>409</v>
      </c>
      <c r="B46" s="10">
        <v>4044</v>
      </c>
      <c r="C46" s="13">
        <v>42556.24690972222</v>
      </c>
      <c r="D46" s="13">
        <v>42556.271412037036</v>
      </c>
      <c r="E46" s="10">
        <v>0</v>
      </c>
      <c r="F46" s="10" t="s">
        <v>41</v>
      </c>
      <c r="G46" s="10" t="s">
        <v>241</v>
      </c>
      <c r="H46" s="20">
        <v>2.4502314816345461E-2</v>
      </c>
      <c r="I46" s="12"/>
      <c r="J46" s="12"/>
      <c r="K46" s="12">
        <v>35.283333335537463</v>
      </c>
      <c r="L46" s="33" t="s">
        <v>475</v>
      </c>
      <c r="M46" s="39">
        <v>1</v>
      </c>
      <c r="N46" s="45"/>
      <c r="O46" s="45" t="str">
        <f t="shared" si="0"/>
        <v>05</v>
      </c>
      <c r="P46" s="41" t="str">
        <f>VLOOKUP(L46,'Issue Resolution'!$A$2:$A$999,1,FALSE)</f>
        <v>Signaling system failures</v>
      </c>
    </row>
    <row r="47" spans="1:16" x14ac:dyDescent="0.25">
      <c r="A47" s="21" t="s">
        <v>410</v>
      </c>
      <c r="B47" s="10">
        <v>4043</v>
      </c>
      <c r="C47" s="13">
        <v>42556.288124999999</v>
      </c>
      <c r="D47" s="13">
        <v>42556.292222222219</v>
      </c>
      <c r="E47" s="10">
        <v>1</v>
      </c>
      <c r="F47" s="10" t="s">
        <v>41</v>
      </c>
      <c r="G47" s="10" t="s">
        <v>241</v>
      </c>
      <c r="H47" s="20">
        <v>4.0972222195705399E-3</v>
      </c>
      <c r="I47" s="12"/>
      <c r="J47" s="12"/>
      <c r="K47" s="12">
        <v>5.8999999961815774</v>
      </c>
      <c r="L47" s="32" t="s">
        <v>176</v>
      </c>
      <c r="M47" s="39">
        <v>0</v>
      </c>
      <c r="N47" s="45"/>
      <c r="O47" s="45" t="str">
        <f t="shared" si="0"/>
        <v>05</v>
      </c>
      <c r="P47" s="41" t="str">
        <f>VLOOKUP(L47,'Issue Resolution'!$A$2:$A$999,1,FALSE)</f>
        <v>Planned maintenance</v>
      </c>
    </row>
    <row r="48" spans="1:16" x14ac:dyDescent="0.25">
      <c r="A48" s="21" t="s">
        <v>411</v>
      </c>
      <c r="B48" s="10">
        <v>4038</v>
      </c>
      <c r="C48" s="13">
        <v>42556.258657407408</v>
      </c>
      <c r="D48" s="13">
        <v>42556.281493055554</v>
      </c>
      <c r="E48" s="10">
        <v>0</v>
      </c>
      <c r="F48" s="10" t="s">
        <v>34</v>
      </c>
      <c r="G48" s="10" t="s">
        <v>257</v>
      </c>
      <c r="H48" s="20">
        <v>2.2835648145701271E-2</v>
      </c>
      <c r="I48" s="12"/>
      <c r="J48" s="12"/>
      <c r="K48" s="12">
        <v>32.88333332980983</v>
      </c>
      <c r="L48" s="33" t="s">
        <v>475</v>
      </c>
      <c r="M48" s="39">
        <v>1</v>
      </c>
      <c r="N48" s="45"/>
      <c r="O48" s="45" t="str">
        <f t="shared" si="0"/>
        <v>05</v>
      </c>
      <c r="P48" s="41" t="str">
        <f>VLOOKUP(L48,'Issue Resolution'!$A$2:$A$999,1,FALSE)</f>
        <v>Signaling system failures</v>
      </c>
    </row>
    <row r="49" spans="1:16" x14ac:dyDescent="0.25">
      <c r="A49" s="21" t="s">
        <v>412</v>
      </c>
      <c r="B49" s="10">
        <v>4037</v>
      </c>
      <c r="C49" s="13">
        <v>42556.308217592596</v>
      </c>
      <c r="D49" s="13">
        <v>42556.327256944445</v>
      </c>
      <c r="E49" s="10">
        <v>0</v>
      </c>
      <c r="F49" s="10" t="s">
        <v>34</v>
      </c>
      <c r="G49" s="10" t="s">
        <v>257</v>
      </c>
      <c r="H49" s="20">
        <v>1.9039351849642117E-2</v>
      </c>
      <c r="I49" s="12"/>
      <c r="J49" s="12"/>
      <c r="K49" s="12">
        <v>33.249999998370185</v>
      </c>
      <c r="L49" s="38" t="s">
        <v>478</v>
      </c>
      <c r="M49" s="39">
        <v>1</v>
      </c>
      <c r="N49" s="45"/>
      <c r="O49" s="45" t="str">
        <f t="shared" si="0"/>
        <v>05</v>
      </c>
      <c r="P49" s="41" t="str">
        <f>VLOOKUP(L49,'Issue Resolution'!$A$2:$A$999,1,FALSE)</f>
        <v>Operational Issue</v>
      </c>
    </row>
    <row r="50" spans="1:16" x14ac:dyDescent="0.25">
      <c r="A50" s="21" t="s">
        <v>413</v>
      </c>
      <c r="B50" s="10">
        <v>4027</v>
      </c>
      <c r="C50" s="13">
        <v>42556.269004629627</v>
      </c>
      <c r="D50" s="13">
        <v>42556.292962962965</v>
      </c>
      <c r="E50" s="10">
        <v>0</v>
      </c>
      <c r="F50" s="10" t="s">
        <v>35</v>
      </c>
      <c r="G50" s="10" t="s">
        <v>251</v>
      </c>
      <c r="H50" s="20">
        <v>2.3958333338669036E-2</v>
      </c>
      <c r="I50" s="12"/>
      <c r="J50" s="12"/>
      <c r="K50" s="12">
        <v>34.500000007683411</v>
      </c>
      <c r="L50" s="32" t="s">
        <v>176</v>
      </c>
      <c r="M50" s="39">
        <v>1</v>
      </c>
      <c r="N50" s="45"/>
      <c r="O50" s="45" t="str">
        <f t="shared" si="0"/>
        <v>05</v>
      </c>
      <c r="P50" s="41" t="str">
        <f>VLOOKUP(L50,'Issue Resolution'!$A$2:$A$999,1,FALSE)</f>
        <v>Planned maintenance</v>
      </c>
    </row>
    <row r="51" spans="1:16" x14ac:dyDescent="0.25">
      <c r="A51" s="47" t="s">
        <v>414</v>
      </c>
      <c r="B51" s="10">
        <v>4028</v>
      </c>
      <c r="C51" s="13">
        <v>42556.318240740744</v>
      </c>
      <c r="D51" s="13">
        <v>42556.337048611109</v>
      </c>
      <c r="E51" s="10">
        <v>0</v>
      </c>
      <c r="F51" s="10" t="s">
        <v>35</v>
      </c>
      <c r="G51" s="10" t="s">
        <v>251</v>
      </c>
      <c r="H51" s="20">
        <v>1.8807870364980772E-2</v>
      </c>
      <c r="I51" s="12"/>
      <c r="J51" s="12"/>
      <c r="K51" s="12">
        <v>38.849999987287447</v>
      </c>
      <c r="L51" s="32" t="s">
        <v>176</v>
      </c>
      <c r="M51" s="39">
        <v>1</v>
      </c>
      <c r="N51" s="45"/>
      <c r="O51" s="45" t="str">
        <f t="shared" si="0"/>
        <v>05</v>
      </c>
      <c r="P51" s="41" t="str">
        <f>VLOOKUP(L51,'Issue Resolution'!$A$2:$A$999,1,FALSE)</f>
        <v>Planned maintenance</v>
      </c>
    </row>
    <row r="52" spans="1:16" x14ac:dyDescent="0.25">
      <c r="A52" s="21" t="s">
        <v>415</v>
      </c>
      <c r="B52" s="10">
        <v>4017</v>
      </c>
      <c r="C52" s="13">
        <v>42556.332199074073</v>
      </c>
      <c r="D52" s="13">
        <v>42556.348506944443</v>
      </c>
      <c r="E52" s="10">
        <v>0</v>
      </c>
      <c r="F52" s="10" t="s">
        <v>40</v>
      </c>
      <c r="G52" s="10" t="s">
        <v>263</v>
      </c>
      <c r="H52" s="20">
        <v>1.6307870369928423E-2</v>
      </c>
      <c r="I52" s="12"/>
      <c r="J52" s="12"/>
      <c r="K52" s="12">
        <v>33.099999994738027</v>
      </c>
      <c r="L52" s="32" t="s">
        <v>176</v>
      </c>
      <c r="M52" s="39">
        <v>1</v>
      </c>
      <c r="N52" s="45"/>
      <c r="O52" s="45" t="str">
        <f t="shared" si="0"/>
        <v>05</v>
      </c>
      <c r="P52" s="41" t="str">
        <f>VLOOKUP(L52,'Issue Resolution'!$A$2:$A$999,1,FALSE)</f>
        <v>Planned maintenance</v>
      </c>
    </row>
    <row r="53" spans="1:16" x14ac:dyDescent="0.25">
      <c r="A53" s="21" t="s">
        <v>99</v>
      </c>
      <c r="B53" s="10">
        <v>4014</v>
      </c>
      <c r="C53" s="13">
        <v>42556.289548611108</v>
      </c>
      <c r="D53" s="13">
        <v>42556.315428240741</v>
      </c>
      <c r="E53" s="10">
        <v>0</v>
      </c>
      <c r="F53" s="10" t="s">
        <v>38</v>
      </c>
      <c r="G53" s="10" t="s">
        <v>247</v>
      </c>
      <c r="H53" s="20">
        <v>2.587962963298196E-2</v>
      </c>
      <c r="I53" s="12"/>
      <c r="J53" s="12"/>
      <c r="K53" s="12">
        <v>37.266666671494022</v>
      </c>
      <c r="L53" s="32" t="s">
        <v>176</v>
      </c>
      <c r="M53" s="39">
        <v>1</v>
      </c>
      <c r="N53" s="45"/>
      <c r="O53" s="45" t="str">
        <f t="shared" si="0"/>
        <v>05</v>
      </c>
      <c r="P53" s="41" t="str">
        <f>VLOOKUP(L53,'Issue Resolution'!$A$2:$A$999,1,FALSE)</f>
        <v>Planned maintenance</v>
      </c>
    </row>
    <row r="54" spans="1:16" x14ac:dyDescent="0.25">
      <c r="A54" s="21" t="s">
        <v>416</v>
      </c>
      <c r="B54" s="10">
        <v>4020</v>
      </c>
      <c r="C54" s="13">
        <v>42556.30097222222</v>
      </c>
      <c r="D54" s="13">
        <v>42556.321597222224</v>
      </c>
      <c r="E54" s="10">
        <v>0</v>
      </c>
      <c r="F54" s="10" t="s">
        <v>31</v>
      </c>
      <c r="G54" s="10" t="s">
        <v>233</v>
      </c>
      <c r="H54" s="20">
        <v>2.0625000004656613E-2</v>
      </c>
      <c r="I54" s="12"/>
      <c r="J54" s="12"/>
      <c r="K54" s="12">
        <v>29.700000006705523</v>
      </c>
      <c r="L54" s="31" t="s">
        <v>175</v>
      </c>
      <c r="M54" s="39">
        <v>1</v>
      </c>
      <c r="N54" s="45"/>
      <c r="O54" s="45" t="str">
        <f t="shared" si="0"/>
        <v>05</v>
      </c>
      <c r="P54" s="41" t="str">
        <f>VLOOKUP(L54,'Issue Resolution'!$A$2:$A$999,1,FALSE)</f>
        <v>Operational Issue</v>
      </c>
    </row>
    <row r="55" spans="1:16" x14ac:dyDescent="0.25">
      <c r="A55" s="21" t="s">
        <v>417</v>
      </c>
      <c r="B55" s="10">
        <v>4032</v>
      </c>
      <c r="C55" s="13">
        <v>42556.350381944445</v>
      </c>
      <c r="D55" s="13">
        <v>42556.351655092592</v>
      </c>
      <c r="E55" s="10">
        <v>3</v>
      </c>
      <c r="F55" s="10" t="s">
        <v>37</v>
      </c>
      <c r="G55" s="10" t="s">
        <v>204</v>
      </c>
      <c r="H55" s="20">
        <v>1.2731481474475004E-3</v>
      </c>
      <c r="I55" s="12"/>
      <c r="J55" s="12"/>
      <c r="K55" s="12">
        <v>1.8333333323244005</v>
      </c>
      <c r="L55" s="38" t="s">
        <v>45</v>
      </c>
      <c r="M55" s="39">
        <v>0</v>
      </c>
      <c r="N55" s="45"/>
      <c r="O55" s="45" t="str">
        <f t="shared" si="0"/>
        <v>05</v>
      </c>
      <c r="P55" s="41" t="str">
        <f>VLOOKUP(L55,'Issue Resolution'!$A$2:$A$999,1,FALSE)</f>
        <v>Onboard in-route failure</v>
      </c>
    </row>
    <row r="56" spans="1:16" x14ac:dyDescent="0.25">
      <c r="A56" s="21" t="s">
        <v>418</v>
      </c>
      <c r="B56" s="10">
        <v>4017</v>
      </c>
      <c r="C56" s="13">
        <v>42556.463067129633</v>
      </c>
      <c r="D56" s="13">
        <v>42556.485231481478</v>
      </c>
      <c r="E56" s="10">
        <v>0</v>
      </c>
      <c r="F56" s="10" t="s">
        <v>40</v>
      </c>
      <c r="G56" s="10" t="s">
        <v>223</v>
      </c>
      <c r="H56" s="20">
        <v>2.2164351845276542E-2</v>
      </c>
      <c r="I56" s="12"/>
      <c r="J56" s="12"/>
      <c r="K56" s="12">
        <v>31.91666665719822</v>
      </c>
      <c r="L56" s="8" t="s">
        <v>45</v>
      </c>
      <c r="M56" s="39">
        <v>0.25</v>
      </c>
      <c r="N56" s="45"/>
      <c r="O56" s="45" t="str">
        <f t="shared" si="0"/>
        <v>05</v>
      </c>
      <c r="P56" s="41" t="str">
        <f>VLOOKUP(L56,'Issue Resolution'!$A$2:$A$999,1,FALSE)</f>
        <v>Onboard in-route failure</v>
      </c>
    </row>
    <row r="57" spans="1:16" x14ac:dyDescent="0.25">
      <c r="A57" s="10" t="s">
        <v>419</v>
      </c>
      <c r="B57" s="46">
        <v>4019</v>
      </c>
      <c r="C57" s="40">
        <v>42556.627314814818</v>
      </c>
      <c r="D57" s="40">
        <v>42556.65425925926</v>
      </c>
      <c r="E57" s="46">
        <v>0</v>
      </c>
      <c r="F57" s="10" t="s">
        <v>31</v>
      </c>
      <c r="G57" s="10" t="s">
        <v>332</v>
      </c>
      <c r="H57" s="20">
        <v>2.6944444442051463E-2</v>
      </c>
      <c r="I57" s="12"/>
      <c r="J57" s="12"/>
      <c r="K57" s="12">
        <v>38.799999996554106</v>
      </c>
      <c r="L57" s="8" t="s">
        <v>11</v>
      </c>
      <c r="M57" s="39">
        <v>0.75</v>
      </c>
      <c r="N57" s="45"/>
      <c r="O57" s="45" t="str">
        <f t="shared" si="0"/>
        <v>05</v>
      </c>
      <c r="P57" s="41" t="str">
        <f>VLOOKUP(L57,'Issue Resolution'!$A$2:$A$999,1,FALSE)</f>
        <v>Link failures in wayside equipment</v>
      </c>
    </row>
    <row r="58" spans="1:16" x14ac:dyDescent="0.25">
      <c r="A58" s="10" t="s">
        <v>100</v>
      </c>
      <c r="B58" s="46">
        <v>4027</v>
      </c>
      <c r="C58" s="40">
        <v>42556.648680555554</v>
      </c>
      <c r="D58" s="40">
        <v>42556.653483796297</v>
      </c>
      <c r="E58" s="46">
        <v>1</v>
      </c>
      <c r="F58" s="10" t="s">
        <v>35</v>
      </c>
      <c r="G58" s="10" t="s">
        <v>214</v>
      </c>
      <c r="H58" s="20">
        <v>4.803240743058268E-3</v>
      </c>
      <c r="I58" s="12"/>
      <c r="J58" s="12"/>
      <c r="K58" s="12">
        <v>32.88333332980983</v>
      </c>
      <c r="L58" s="8" t="s">
        <v>11</v>
      </c>
      <c r="M58" s="39">
        <v>0.5</v>
      </c>
      <c r="N58" s="45"/>
      <c r="O58" s="45" t="str">
        <f t="shared" si="0"/>
        <v>05</v>
      </c>
      <c r="P58" s="41" t="str">
        <f>VLOOKUP(L58,'Issue Resolution'!$A$2:$A$999,1,FALSE)</f>
        <v>Link failures in wayside equipment</v>
      </c>
    </row>
    <row r="59" spans="1:16" x14ac:dyDescent="0.25">
      <c r="A59" s="10" t="s">
        <v>420</v>
      </c>
      <c r="B59" s="46">
        <v>4017</v>
      </c>
      <c r="C59" s="40">
        <v>42556.687627314815</v>
      </c>
      <c r="D59" s="40">
        <v>42556.714282407411</v>
      </c>
      <c r="E59" s="46">
        <v>1</v>
      </c>
      <c r="F59" s="10" t="s">
        <v>40</v>
      </c>
      <c r="G59" s="10" t="s">
        <v>223</v>
      </c>
      <c r="H59" s="20">
        <v>2.6655092595319729E-2</v>
      </c>
      <c r="I59" s="12"/>
      <c r="J59" s="12"/>
      <c r="K59" s="12">
        <v>38.38333333726041</v>
      </c>
      <c r="L59" s="33" t="s">
        <v>475</v>
      </c>
      <c r="M59" s="39">
        <v>1</v>
      </c>
      <c r="N59" s="45"/>
      <c r="O59" s="45" t="str">
        <f t="shared" si="0"/>
        <v>05</v>
      </c>
      <c r="P59" s="41" t="str">
        <f>VLOOKUP(L59,'Issue Resolution'!$A$2:$A$999,1,FALSE)</f>
        <v>Signaling system failures</v>
      </c>
    </row>
    <row r="60" spans="1:16" x14ac:dyDescent="0.25">
      <c r="A60" s="10" t="s">
        <v>148</v>
      </c>
      <c r="B60" s="46">
        <v>4013</v>
      </c>
      <c r="C60" s="40">
        <v>42556.708414351851</v>
      </c>
      <c r="D60" s="40">
        <v>42556.722800925927</v>
      </c>
      <c r="E60" s="46">
        <v>0</v>
      </c>
      <c r="F60" s="10" t="s">
        <v>38</v>
      </c>
      <c r="G60" s="10" t="s">
        <v>193</v>
      </c>
      <c r="H60" s="20">
        <v>1.4386574075615499E-2</v>
      </c>
      <c r="I60" s="12"/>
      <c r="J60" s="12"/>
      <c r="K60" s="12">
        <v>20.716666668886319</v>
      </c>
      <c r="L60" s="33" t="s">
        <v>475</v>
      </c>
      <c r="M60" s="39">
        <v>1</v>
      </c>
      <c r="N60" s="45"/>
      <c r="O60" s="45" t="str">
        <f t="shared" si="0"/>
        <v>05</v>
      </c>
      <c r="P60" s="41" t="str">
        <f>VLOOKUP(L60,'Issue Resolution'!$A$2:$A$999,1,FALSE)</f>
        <v>Signaling system failures</v>
      </c>
    </row>
    <row r="61" spans="1:16" x14ac:dyDescent="0.25">
      <c r="A61" s="10" t="s">
        <v>101</v>
      </c>
      <c r="B61" s="46">
        <v>4019</v>
      </c>
      <c r="C61" s="40">
        <v>42556.701516203706</v>
      </c>
      <c r="D61" s="40">
        <v>42556.729953703703</v>
      </c>
      <c r="E61" s="46">
        <v>0</v>
      </c>
      <c r="F61" s="10" t="s">
        <v>31</v>
      </c>
      <c r="G61" s="10" t="s">
        <v>332</v>
      </c>
      <c r="H61" s="20">
        <v>2.8437499997380655E-2</v>
      </c>
      <c r="I61" s="12"/>
      <c r="J61" s="12"/>
      <c r="K61" s="12">
        <v>40.949999996228144</v>
      </c>
      <c r="L61" s="33" t="s">
        <v>475</v>
      </c>
      <c r="M61" s="39">
        <v>1</v>
      </c>
      <c r="N61" s="45"/>
      <c r="O61" s="45" t="str">
        <f t="shared" si="0"/>
        <v>05</v>
      </c>
      <c r="P61" s="41" t="str">
        <f>VLOOKUP(L61,'Issue Resolution'!$A$2:$A$999,1,FALSE)</f>
        <v>Signaling system failures</v>
      </c>
    </row>
    <row r="62" spans="1:16" x14ac:dyDescent="0.25">
      <c r="A62" s="10" t="s">
        <v>421</v>
      </c>
      <c r="B62" s="46">
        <v>4031</v>
      </c>
      <c r="C62" s="40">
        <v>42556.682118055556</v>
      </c>
      <c r="D62" s="40">
        <v>42556.703969907408</v>
      </c>
      <c r="E62" s="46">
        <v>1</v>
      </c>
      <c r="F62" s="10" t="s">
        <v>37</v>
      </c>
      <c r="G62" s="10" t="s">
        <v>289</v>
      </c>
      <c r="H62" s="20">
        <v>2.1851851852261461E-2</v>
      </c>
      <c r="I62" s="12"/>
      <c r="J62" s="12"/>
      <c r="K62" s="12">
        <v>31.466666667256504</v>
      </c>
      <c r="L62" s="33" t="s">
        <v>475</v>
      </c>
      <c r="M62" s="39">
        <v>1</v>
      </c>
      <c r="N62" s="45"/>
      <c r="O62" s="45" t="str">
        <f t="shared" si="0"/>
        <v>05</v>
      </c>
      <c r="P62" s="41" t="str">
        <f>VLOOKUP(L62,'Issue Resolution'!$A$2:$A$999,1,FALSE)</f>
        <v>Signaling system failures</v>
      </c>
    </row>
    <row r="63" spans="1:16" x14ac:dyDescent="0.25">
      <c r="A63" s="10" t="s">
        <v>55</v>
      </c>
      <c r="B63" s="46">
        <v>4044</v>
      </c>
      <c r="C63" s="40">
        <v>42556.694652777776</v>
      </c>
      <c r="D63" s="40">
        <v>42556.719502314816</v>
      </c>
      <c r="E63" s="46">
        <v>0</v>
      </c>
      <c r="F63" s="10" t="s">
        <v>41</v>
      </c>
      <c r="G63" s="10" t="s">
        <v>229</v>
      </c>
      <c r="H63" s="20">
        <v>2.4849537039699499E-2</v>
      </c>
      <c r="I63" s="12"/>
      <c r="J63" s="12"/>
      <c r="K63" s="12">
        <v>35.783333337167278</v>
      </c>
      <c r="L63" s="33" t="s">
        <v>475</v>
      </c>
      <c r="M63" s="39">
        <v>1</v>
      </c>
      <c r="N63" s="45"/>
      <c r="O63" s="45" t="str">
        <f t="shared" si="0"/>
        <v>05</v>
      </c>
      <c r="P63" s="41" t="str">
        <f>VLOOKUP(L63,'Issue Resolution'!$A$2:$A$999,1,FALSE)</f>
        <v>Signaling system failures</v>
      </c>
    </row>
    <row r="64" spans="1:16" x14ac:dyDescent="0.25">
      <c r="A64" s="10" t="s">
        <v>422</v>
      </c>
      <c r="B64" s="46">
        <v>4043</v>
      </c>
      <c r="C64" s="40">
        <v>42556.72383101852</v>
      </c>
      <c r="D64" s="40">
        <v>42556.765162037038</v>
      </c>
      <c r="E64" s="46">
        <v>0</v>
      </c>
      <c r="F64" s="10" t="s">
        <v>41</v>
      </c>
      <c r="G64" s="10" t="s">
        <v>229</v>
      </c>
      <c r="H64" s="20">
        <v>4.1331018517666962E-2</v>
      </c>
      <c r="I64" s="12"/>
      <c r="J64" s="12"/>
      <c r="K64" s="12">
        <v>59.516666665440425</v>
      </c>
      <c r="L64" s="33" t="s">
        <v>475</v>
      </c>
      <c r="M64" s="39">
        <v>1</v>
      </c>
      <c r="N64" s="45"/>
      <c r="O64" s="45" t="str">
        <f t="shared" si="0"/>
        <v>05</v>
      </c>
      <c r="P64" s="41" t="str">
        <f>VLOOKUP(L64,'Issue Resolution'!$A$2:$A$999,1,FALSE)</f>
        <v>Signaling system failures</v>
      </c>
    </row>
    <row r="65" spans="1:16" x14ac:dyDescent="0.25">
      <c r="A65" s="10" t="s">
        <v>423</v>
      </c>
      <c r="B65" s="46">
        <v>4038</v>
      </c>
      <c r="C65" s="40">
        <v>42556.703842592593</v>
      </c>
      <c r="D65" s="40">
        <v>42556.725937499999</v>
      </c>
      <c r="E65" s="46">
        <v>1</v>
      </c>
      <c r="F65" s="10" t="s">
        <v>34</v>
      </c>
      <c r="G65" s="10" t="s">
        <v>231</v>
      </c>
      <c r="H65" s="20">
        <v>2.2094907406426501E-2</v>
      </c>
      <c r="I65" s="12"/>
      <c r="J65" s="12"/>
      <c r="K65" s="12">
        <v>31.816666665254161</v>
      </c>
      <c r="L65" s="33" t="s">
        <v>475</v>
      </c>
      <c r="M65" s="39">
        <v>1</v>
      </c>
      <c r="N65" s="45"/>
      <c r="O65" s="45" t="str">
        <f t="shared" si="0"/>
        <v>05</v>
      </c>
      <c r="P65" s="41" t="str">
        <f>VLOOKUP(L65,'Issue Resolution'!$A$2:$A$999,1,FALSE)</f>
        <v>Signaling system failures</v>
      </c>
    </row>
    <row r="66" spans="1:16" x14ac:dyDescent="0.25">
      <c r="A66" s="10" t="s">
        <v>149</v>
      </c>
      <c r="B66" s="46">
        <v>4027</v>
      </c>
      <c r="C66" s="40">
        <v>42556.727210648147</v>
      </c>
      <c r="D66" s="40">
        <v>42556.756747685184</v>
      </c>
      <c r="E66" s="46">
        <v>4</v>
      </c>
      <c r="F66" s="10" t="s">
        <v>35</v>
      </c>
      <c r="G66" s="10" t="s">
        <v>214</v>
      </c>
      <c r="H66" s="20">
        <v>2.9537037036789116E-2</v>
      </c>
      <c r="I66" s="12"/>
      <c r="J66" s="12"/>
      <c r="K66" s="12">
        <v>42.533333332976326</v>
      </c>
      <c r="L66" s="33" t="s">
        <v>475</v>
      </c>
      <c r="M66" s="39">
        <v>1</v>
      </c>
      <c r="N66" s="45"/>
      <c r="O66" s="45" t="str">
        <f t="shared" ref="O66:O129" si="1">RIGHT(A66,2)</f>
        <v>05</v>
      </c>
      <c r="P66" s="41" t="str">
        <f>VLOOKUP(L66,'Issue Resolution'!$A$2:$A$999,1,FALSE)</f>
        <v>Signaling system failures</v>
      </c>
    </row>
    <row r="67" spans="1:16" x14ac:dyDescent="0.25">
      <c r="A67" s="10" t="s">
        <v>424</v>
      </c>
      <c r="B67" s="46">
        <v>4018</v>
      </c>
      <c r="C67" s="40">
        <v>42556.732939814814</v>
      </c>
      <c r="D67" s="40">
        <v>42556.759398148148</v>
      </c>
      <c r="E67" s="46">
        <v>1</v>
      </c>
      <c r="F67" s="10" t="s">
        <v>40</v>
      </c>
      <c r="G67" s="10" t="s">
        <v>287</v>
      </c>
      <c r="H67" s="20">
        <v>2.6458333333721384E-2</v>
      </c>
      <c r="I67" s="12"/>
      <c r="J67" s="12"/>
      <c r="K67" s="12">
        <v>38.100000000558794</v>
      </c>
      <c r="L67" s="33" t="s">
        <v>475</v>
      </c>
      <c r="M67" s="39">
        <v>1</v>
      </c>
      <c r="N67" s="45"/>
      <c r="O67" s="45" t="str">
        <f t="shared" si="1"/>
        <v>05</v>
      </c>
      <c r="P67" s="41" t="str">
        <f>VLOOKUP(L67,'Issue Resolution'!$A$2:$A$999,1,FALSE)</f>
        <v>Signaling system failures</v>
      </c>
    </row>
    <row r="68" spans="1:16" x14ac:dyDescent="0.25">
      <c r="A68" s="21" t="s">
        <v>425</v>
      </c>
      <c r="B68" s="10">
        <v>4014</v>
      </c>
      <c r="C68" s="13">
        <v>42556.768020833333</v>
      </c>
      <c r="D68" s="13">
        <v>42556.788263888891</v>
      </c>
      <c r="E68" s="10">
        <v>0</v>
      </c>
      <c r="F68" s="10" t="s">
        <v>38</v>
      </c>
      <c r="G68" s="10" t="s">
        <v>193</v>
      </c>
      <c r="H68" s="20">
        <v>2.0243055558239575E-2</v>
      </c>
      <c r="I68" s="12"/>
      <c r="J68" s="12"/>
      <c r="K68" s="12">
        <v>29.150000003864989</v>
      </c>
      <c r="L68" s="31" t="s">
        <v>175</v>
      </c>
      <c r="M68" s="39">
        <v>0.75</v>
      </c>
      <c r="N68" s="45"/>
      <c r="O68" s="45" t="str">
        <f t="shared" si="1"/>
        <v>05</v>
      </c>
      <c r="P68" s="41" t="str">
        <f>VLOOKUP(L68,'Issue Resolution'!$A$2:$A$999,1,FALSE)</f>
        <v>Operational Issue</v>
      </c>
    </row>
    <row r="69" spans="1:16" x14ac:dyDescent="0.25">
      <c r="A69" s="21" t="s">
        <v>426</v>
      </c>
      <c r="B69" s="10">
        <v>4038</v>
      </c>
      <c r="C69" s="13">
        <v>42556.786145833335</v>
      </c>
      <c r="D69" s="13">
        <v>42556.818194444444</v>
      </c>
      <c r="E69" s="10">
        <v>0</v>
      </c>
      <c r="F69" s="10" t="s">
        <v>34</v>
      </c>
      <c r="G69" s="10" t="s">
        <v>212</v>
      </c>
      <c r="H69" s="20">
        <v>3.2048611108621117E-2</v>
      </c>
      <c r="I69" s="12"/>
      <c r="J69" s="12"/>
      <c r="K69" s="12">
        <v>46.149999996414408</v>
      </c>
      <c r="L69" s="8" t="s">
        <v>8</v>
      </c>
      <c r="M69" s="39">
        <v>1</v>
      </c>
      <c r="N69" s="45"/>
      <c r="O69" s="45" t="str">
        <f t="shared" si="1"/>
        <v>05</v>
      </c>
      <c r="P69" s="41" t="str">
        <f>VLOOKUP(L69,'Issue Resolution'!$A$2:$A$999,1,FALSE)</f>
        <v>Inefficient dispatching</v>
      </c>
    </row>
    <row r="70" spans="1:16" x14ac:dyDescent="0.25">
      <c r="A70" s="21" t="s">
        <v>427</v>
      </c>
      <c r="B70" s="10">
        <v>4027</v>
      </c>
      <c r="C70" s="13">
        <v>42556.817141203705</v>
      </c>
      <c r="D70" s="13">
        <v>42556.837870370371</v>
      </c>
      <c r="E70" s="10">
        <v>0</v>
      </c>
      <c r="F70" s="10" t="s">
        <v>35</v>
      </c>
      <c r="G70" s="10" t="s">
        <v>287</v>
      </c>
      <c r="H70" s="20">
        <v>2.0729166666569654E-2</v>
      </c>
      <c r="I70" s="12"/>
      <c r="J70" s="12"/>
      <c r="K70" s="12">
        <v>29.849999999860302</v>
      </c>
      <c r="L70" s="8" t="s">
        <v>12</v>
      </c>
      <c r="M70" s="39">
        <v>1</v>
      </c>
      <c r="N70" s="45"/>
      <c r="O70" s="45" t="str">
        <f t="shared" si="1"/>
        <v>05</v>
      </c>
      <c r="P70" s="41" t="str">
        <f>VLOOKUP(L70,'Issue Resolution'!$A$2:$A$999,1,FALSE)</f>
        <v>Wi-MAX data drops</v>
      </c>
    </row>
    <row r="71" spans="1:16" x14ac:dyDescent="0.25">
      <c r="A71" s="21" t="s">
        <v>428</v>
      </c>
      <c r="B71" s="10">
        <v>4020</v>
      </c>
      <c r="C71" s="13">
        <v>42556.933981481481</v>
      </c>
      <c r="D71" s="13">
        <v>42556.945752314816</v>
      </c>
      <c r="E71" s="10">
        <v>0</v>
      </c>
      <c r="F71" s="10" t="s">
        <v>31</v>
      </c>
      <c r="G71" s="10" t="s">
        <v>331</v>
      </c>
      <c r="H71" s="20">
        <v>1.1770833334594499E-2</v>
      </c>
      <c r="I71" s="12"/>
      <c r="J71" s="12"/>
      <c r="K71" s="12">
        <v>45.083333331858739</v>
      </c>
      <c r="L71" s="31" t="s">
        <v>175</v>
      </c>
      <c r="M71" s="39">
        <v>0.41666666666666669</v>
      </c>
      <c r="N71" s="45"/>
      <c r="O71" s="45" t="str">
        <f t="shared" si="1"/>
        <v>05</v>
      </c>
      <c r="P71" s="41" t="str">
        <f>VLOOKUP(L71,'Issue Resolution'!$A$2:$A$999,1,FALSE)</f>
        <v>Operational Issue</v>
      </c>
    </row>
    <row r="72" spans="1:16" x14ac:dyDescent="0.25">
      <c r="A72" s="21" t="s">
        <v>429</v>
      </c>
      <c r="B72" s="10">
        <v>4040</v>
      </c>
      <c r="C72" s="13">
        <v>42557.182349537034</v>
      </c>
      <c r="D72" s="13">
        <v>42557.215497685182</v>
      </c>
      <c r="E72" s="10">
        <v>0</v>
      </c>
      <c r="F72" s="10" t="s">
        <v>42</v>
      </c>
      <c r="G72" s="10" t="s">
        <v>217</v>
      </c>
      <c r="H72" s="20">
        <v>3.3148148148029577E-2</v>
      </c>
      <c r="I72" s="12"/>
      <c r="J72" s="12"/>
      <c r="K72" s="12">
        <v>47.733333333162591</v>
      </c>
      <c r="L72" s="8" t="s">
        <v>8</v>
      </c>
      <c r="M72" s="39">
        <v>1</v>
      </c>
      <c r="N72" s="45"/>
      <c r="O72" s="45" t="str">
        <f t="shared" si="1"/>
        <v>06</v>
      </c>
      <c r="P72" s="41" t="str">
        <f>VLOOKUP(L72,'Issue Resolution'!$A$2:$A$999,1,FALSE)</f>
        <v>Inefficient dispatching</v>
      </c>
    </row>
    <row r="73" spans="1:16" x14ac:dyDescent="0.25">
      <c r="A73" s="21" t="s">
        <v>430</v>
      </c>
      <c r="B73" s="10">
        <v>4011</v>
      </c>
      <c r="C73" s="13">
        <v>42557.229444444441</v>
      </c>
      <c r="D73" s="13">
        <v>42557.256574074076</v>
      </c>
      <c r="E73" s="10">
        <v>0</v>
      </c>
      <c r="F73" s="10" t="s">
        <v>39</v>
      </c>
      <c r="G73" s="10" t="s">
        <v>241</v>
      </c>
      <c r="H73" s="20">
        <v>2.7129629634146113E-2</v>
      </c>
      <c r="I73" s="12"/>
      <c r="J73" s="12"/>
      <c r="K73" s="12">
        <v>39.066666673170403</v>
      </c>
      <c r="L73" s="8" t="s">
        <v>8</v>
      </c>
      <c r="M73" s="39">
        <v>1</v>
      </c>
      <c r="N73" s="45"/>
      <c r="O73" s="45" t="str">
        <f t="shared" si="1"/>
        <v>06</v>
      </c>
      <c r="P73" s="41" t="str">
        <f>VLOOKUP(L73,'Issue Resolution'!$A$2:$A$999,1,FALSE)</f>
        <v>Inefficient dispatching</v>
      </c>
    </row>
    <row r="74" spans="1:16" x14ac:dyDescent="0.25">
      <c r="A74" s="21" t="s">
        <v>150</v>
      </c>
      <c r="B74" s="10">
        <v>4012</v>
      </c>
      <c r="C74" s="13">
        <v>42557.267233796294</v>
      </c>
      <c r="D74" s="13">
        <v>42557.28974537037</v>
      </c>
      <c r="E74" s="10">
        <v>0</v>
      </c>
      <c r="F74" s="10" t="s">
        <v>39</v>
      </c>
      <c r="G74" s="10" t="s">
        <v>241</v>
      </c>
      <c r="H74" s="20">
        <v>2.2511574075906537E-2</v>
      </c>
      <c r="I74" s="12"/>
      <c r="J74" s="12"/>
      <c r="K74" s="12">
        <v>32.416666669305414</v>
      </c>
      <c r="L74" s="31" t="s">
        <v>175</v>
      </c>
      <c r="M74" s="39">
        <v>1</v>
      </c>
      <c r="N74" s="45"/>
      <c r="O74" s="45" t="str">
        <f t="shared" si="1"/>
        <v>06</v>
      </c>
      <c r="P74" s="41" t="str">
        <f>VLOOKUP(L74,'Issue Resolution'!$A$2:$A$999,1,FALSE)</f>
        <v>Operational Issue</v>
      </c>
    </row>
    <row r="75" spans="1:16" x14ac:dyDescent="0.25">
      <c r="A75" s="47" t="s">
        <v>151</v>
      </c>
      <c r="B75" s="10">
        <v>4043</v>
      </c>
      <c r="C75" s="13">
        <v>42557.390787037039</v>
      </c>
      <c r="D75" s="13">
        <v>42557.427083333336</v>
      </c>
      <c r="E75" s="10">
        <v>0</v>
      </c>
      <c r="F75" s="10" t="s">
        <v>41</v>
      </c>
      <c r="G75" s="10" t="s">
        <v>187</v>
      </c>
      <c r="H75" s="20">
        <v>3.6296296297223307E-2</v>
      </c>
      <c r="I75" s="12"/>
      <c r="J75" s="12"/>
      <c r="K75" s="12">
        <v>52.266666668001562</v>
      </c>
      <c r="L75" s="31" t="s">
        <v>175</v>
      </c>
      <c r="M75" s="39">
        <v>1</v>
      </c>
      <c r="N75" s="45"/>
      <c r="O75" s="45" t="str">
        <f t="shared" si="1"/>
        <v>06</v>
      </c>
      <c r="P75" s="41" t="str">
        <f>VLOOKUP(L75,'Issue Resolution'!$A$2:$A$999,1,FALSE)</f>
        <v>Operational Issue</v>
      </c>
    </row>
    <row r="76" spans="1:16" x14ac:dyDescent="0.25">
      <c r="A76" s="21" t="s">
        <v>431</v>
      </c>
      <c r="B76" s="10">
        <v>4011</v>
      </c>
      <c r="C76" s="13">
        <v>42557.484039351853</v>
      </c>
      <c r="D76" s="13">
        <v>42557.515335648146</v>
      </c>
      <c r="E76" s="10">
        <v>0</v>
      </c>
      <c r="F76" s="10" t="s">
        <v>39</v>
      </c>
      <c r="G76" s="10" t="s">
        <v>432</v>
      </c>
      <c r="H76" s="20">
        <v>3.1296296292566694E-2</v>
      </c>
      <c r="I76" s="12"/>
      <c r="J76" s="12"/>
      <c r="K76" s="12">
        <v>45.06666666129604</v>
      </c>
      <c r="L76" s="31" t="s">
        <v>175</v>
      </c>
      <c r="M76" s="39">
        <v>1</v>
      </c>
      <c r="N76" s="45"/>
      <c r="O76" s="45" t="str">
        <f t="shared" si="1"/>
        <v>06</v>
      </c>
      <c r="P76" s="41" t="str">
        <f>VLOOKUP(L76,'Issue Resolution'!$A$2:$A$999,1,FALSE)</f>
        <v>Operational Issue</v>
      </c>
    </row>
    <row r="77" spans="1:16" x14ac:dyDescent="0.25">
      <c r="A77" s="21" t="s">
        <v>152</v>
      </c>
      <c r="B77" s="10">
        <v>4040</v>
      </c>
      <c r="C77" s="13">
        <v>42557.548356481479</v>
      </c>
      <c r="D77" s="13">
        <v>42557.564328703702</v>
      </c>
      <c r="E77" s="10">
        <v>1</v>
      </c>
      <c r="F77" s="10" t="s">
        <v>42</v>
      </c>
      <c r="G77" s="10" t="s">
        <v>214</v>
      </c>
      <c r="H77" s="20">
        <v>1.5972222223354038E-2</v>
      </c>
      <c r="I77" s="12"/>
      <c r="J77" s="12"/>
      <c r="K77" s="12">
        <v>42.850000000325963</v>
      </c>
      <c r="L77" s="8" t="s">
        <v>12</v>
      </c>
      <c r="M77" s="39">
        <v>1</v>
      </c>
      <c r="N77" s="45"/>
      <c r="O77" s="45" t="str">
        <f t="shared" si="1"/>
        <v>06</v>
      </c>
      <c r="P77" s="41" t="str">
        <f>VLOOKUP(L77,'Issue Resolution'!$A$2:$A$999,1,FALSE)</f>
        <v>Wi-MAX data drops</v>
      </c>
    </row>
    <row r="78" spans="1:16" x14ac:dyDescent="0.25">
      <c r="A78" s="10" t="s">
        <v>433</v>
      </c>
      <c r="B78" s="46">
        <v>4032</v>
      </c>
      <c r="C78" s="40">
        <v>42557.673854166664</v>
      </c>
      <c r="D78" s="40">
        <v>42557.691296296296</v>
      </c>
      <c r="E78" s="46">
        <v>1</v>
      </c>
      <c r="F78" s="10" t="s">
        <v>37</v>
      </c>
      <c r="G78" s="10" t="s">
        <v>289</v>
      </c>
      <c r="H78" s="20">
        <v>1.7442129632399883E-2</v>
      </c>
      <c r="I78" s="12">
        <v>25.116666670655832</v>
      </c>
      <c r="J78" s="12"/>
      <c r="K78" s="12">
        <v>25.116666670655832</v>
      </c>
      <c r="L78" s="8" t="s">
        <v>45</v>
      </c>
      <c r="M78" s="39">
        <v>0.25</v>
      </c>
      <c r="N78" s="45"/>
      <c r="O78" s="45" t="str">
        <f t="shared" si="1"/>
        <v>06</v>
      </c>
      <c r="P78" s="41" t="str">
        <f>VLOOKUP(L78,'Issue Resolution'!$A$2:$A$999,1,FALSE)</f>
        <v>Onboard in-route failure</v>
      </c>
    </row>
    <row r="79" spans="1:16" x14ac:dyDescent="0.25">
      <c r="A79" s="10" t="s">
        <v>153</v>
      </c>
      <c r="B79" s="46">
        <v>4013</v>
      </c>
      <c r="C79" s="40">
        <v>42557.72928240741</v>
      </c>
      <c r="D79" s="40">
        <v>42557.747557870367</v>
      </c>
      <c r="E79" s="46">
        <v>0</v>
      </c>
      <c r="F79" s="10" t="s">
        <v>38</v>
      </c>
      <c r="G79" s="10" t="s">
        <v>193</v>
      </c>
      <c r="H79" s="20">
        <v>1.8275462956808042E-2</v>
      </c>
      <c r="I79" s="12"/>
      <c r="J79" s="12"/>
      <c r="K79" s="12">
        <v>35.799999986775219</v>
      </c>
      <c r="L79" s="8" t="s">
        <v>12</v>
      </c>
      <c r="M79" s="39">
        <v>1</v>
      </c>
      <c r="N79" s="45"/>
      <c r="O79" s="45" t="str">
        <f t="shared" si="1"/>
        <v>06</v>
      </c>
      <c r="P79" s="41" t="str">
        <f>VLOOKUP(L79,'Issue Resolution'!$A$2:$A$999,1,FALSE)</f>
        <v>Wi-MAX data drops</v>
      </c>
    </row>
    <row r="80" spans="1:16" x14ac:dyDescent="0.25">
      <c r="A80" s="21" t="s">
        <v>434</v>
      </c>
      <c r="B80" s="10">
        <v>4017</v>
      </c>
      <c r="C80" s="13">
        <v>42557.798784722225</v>
      </c>
      <c r="D80" s="13">
        <v>42557.798900462964</v>
      </c>
      <c r="E80" s="10">
        <v>0</v>
      </c>
      <c r="F80" s="10" t="s">
        <v>40</v>
      </c>
      <c r="G80" s="10" t="s">
        <v>338</v>
      </c>
      <c r="H80" s="20">
        <v>1.1574073869269341E-4</v>
      </c>
      <c r="I80" s="12"/>
      <c r="J80" s="12"/>
      <c r="K80" s="12">
        <v>0.16666666371747851</v>
      </c>
      <c r="L80" s="38" t="s">
        <v>45</v>
      </c>
      <c r="M80" s="39">
        <v>0</v>
      </c>
      <c r="N80" s="45"/>
      <c r="O80" s="45" t="str">
        <f t="shared" si="1"/>
        <v>06</v>
      </c>
      <c r="P80" s="41" t="str">
        <f>VLOOKUP(L80,'Issue Resolution'!$A$2:$A$999,1,FALSE)</f>
        <v>Onboard in-route failure</v>
      </c>
    </row>
    <row r="81" spans="1:16" x14ac:dyDescent="0.25">
      <c r="A81" s="21" t="s">
        <v>435</v>
      </c>
      <c r="B81" s="10">
        <v>4011</v>
      </c>
      <c r="C81" s="13">
        <v>42557.795856481483</v>
      </c>
      <c r="D81" s="13">
        <v>42557.818425925929</v>
      </c>
      <c r="E81" s="10">
        <v>0</v>
      </c>
      <c r="F81" s="10" t="s">
        <v>39</v>
      </c>
      <c r="G81" s="10" t="s">
        <v>212</v>
      </c>
      <c r="H81" s="20">
        <v>2.2569444445252884E-2</v>
      </c>
      <c r="I81" s="12"/>
      <c r="J81" s="12"/>
      <c r="K81" s="12">
        <v>32.500000001164153</v>
      </c>
      <c r="L81" s="8" t="s">
        <v>10</v>
      </c>
      <c r="M81" s="39">
        <v>1</v>
      </c>
      <c r="N81" s="45"/>
      <c r="O81" s="45" t="str">
        <f t="shared" si="1"/>
        <v>06</v>
      </c>
      <c r="P81" s="41" t="str">
        <f>VLOOKUP(L81,'Issue Resolution'!$A$2:$A$999,1,FALSE)</f>
        <v>Dispatcher error preventing initialization at terminals</v>
      </c>
    </row>
    <row r="82" spans="1:16" x14ac:dyDescent="0.25">
      <c r="A82" s="21" t="s">
        <v>436</v>
      </c>
      <c r="B82" s="10">
        <v>4043</v>
      </c>
      <c r="C82" s="13">
        <v>42558.184027777781</v>
      </c>
      <c r="D82" s="13">
        <v>42558.204305555555</v>
      </c>
      <c r="E82" s="10">
        <v>2</v>
      </c>
      <c r="F82" s="10" t="s">
        <v>41</v>
      </c>
      <c r="G82" s="10" t="s">
        <v>437</v>
      </c>
      <c r="H82" s="20">
        <v>2.0277777774026617E-2</v>
      </c>
      <c r="I82" s="12"/>
      <c r="J82" s="12"/>
      <c r="K82" s="12">
        <v>43.066666665254161</v>
      </c>
      <c r="L82" s="8" t="s">
        <v>12</v>
      </c>
      <c r="M82" s="39">
        <v>1</v>
      </c>
      <c r="N82" s="45"/>
      <c r="O82" s="45" t="str">
        <f t="shared" si="1"/>
        <v>07</v>
      </c>
      <c r="P82" s="41" t="str">
        <f>VLOOKUP(L82,'Issue Resolution'!$A$2:$A$999,1,FALSE)</f>
        <v>Wi-MAX data drops</v>
      </c>
    </row>
    <row r="83" spans="1:16" x14ac:dyDescent="0.25">
      <c r="A83" s="21" t="s">
        <v>438</v>
      </c>
      <c r="B83" s="10">
        <v>4031</v>
      </c>
      <c r="C83" s="13">
        <v>42558.160925925928</v>
      </c>
      <c r="D83" s="13">
        <v>42558.175891203704</v>
      </c>
      <c r="E83" s="10">
        <v>1</v>
      </c>
      <c r="F83" s="10" t="s">
        <v>37</v>
      </c>
      <c r="G83" s="10" t="s">
        <v>204</v>
      </c>
      <c r="H83" s="20">
        <v>1.4965277776354924E-2</v>
      </c>
      <c r="I83" s="12"/>
      <c r="J83" s="12"/>
      <c r="K83" s="12">
        <v>25.516666669864208</v>
      </c>
      <c r="L83" s="8" t="s">
        <v>8</v>
      </c>
      <c r="M83" s="39">
        <v>1</v>
      </c>
      <c r="N83" s="45"/>
      <c r="O83" s="45" t="str">
        <f t="shared" si="1"/>
        <v>07</v>
      </c>
      <c r="P83" s="41" t="str">
        <f>VLOOKUP(L83,'Issue Resolution'!$A$2:$A$999,1,FALSE)</f>
        <v>Inefficient dispatching</v>
      </c>
    </row>
    <row r="84" spans="1:16" x14ac:dyDescent="0.25">
      <c r="A84" s="21" t="s">
        <v>439</v>
      </c>
      <c r="B84" s="10">
        <v>4038</v>
      </c>
      <c r="C84" s="13">
        <v>42558.171967592592</v>
      </c>
      <c r="D84" s="13">
        <v>42558.195613425924</v>
      </c>
      <c r="E84" s="10">
        <v>0</v>
      </c>
      <c r="F84" s="10" t="s">
        <v>34</v>
      </c>
      <c r="G84" s="10" t="s">
        <v>187</v>
      </c>
      <c r="H84" s="20">
        <v>2.364583333110204E-2</v>
      </c>
      <c r="I84" s="12"/>
      <c r="J84" s="12"/>
      <c r="K84" s="12">
        <v>34.049999996786937</v>
      </c>
      <c r="L84" s="8" t="s">
        <v>12</v>
      </c>
      <c r="M84" s="39">
        <v>1</v>
      </c>
      <c r="N84" s="45"/>
      <c r="O84" s="45" t="str">
        <f t="shared" si="1"/>
        <v>07</v>
      </c>
      <c r="P84" s="41" t="str">
        <f>VLOOKUP(L84,'Issue Resolution'!$A$2:$A$999,1,FALSE)</f>
        <v>Wi-MAX data drops</v>
      </c>
    </row>
    <row r="85" spans="1:16" x14ac:dyDescent="0.25">
      <c r="A85" s="21" t="s">
        <v>102</v>
      </c>
      <c r="B85" s="10">
        <v>4032</v>
      </c>
      <c r="C85" s="13">
        <v>42558.496053240742</v>
      </c>
      <c r="D85" s="13">
        <v>42558.515983796293</v>
      </c>
      <c r="E85" s="10">
        <v>1</v>
      </c>
      <c r="F85" s="10" t="s">
        <v>37</v>
      </c>
      <c r="G85" s="10" t="s">
        <v>198</v>
      </c>
      <c r="H85" s="20">
        <v>1.993055555067258E-2</v>
      </c>
      <c r="I85" s="12"/>
      <c r="J85" s="12"/>
      <c r="K85" s="12">
        <v>28.699999992968515</v>
      </c>
      <c r="L85" s="8" t="s">
        <v>12</v>
      </c>
      <c r="M85" s="39">
        <v>1</v>
      </c>
      <c r="N85" s="45"/>
      <c r="O85" s="45" t="str">
        <f t="shared" si="1"/>
        <v>07</v>
      </c>
      <c r="P85" s="41" t="str">
        <f>VLOOKUP(L85,'Issue Resolution'!$A$2:$A$999,1,FALSE)</f>
        <v>Wi-MAX data drops</v>
      </c>
    </row>
    <row r="86" spans="1:16" x14ac:dyDescent="0.25">
      <c r="A86" s="21" t="s">
        <v>440</v>
      </c>
      <c r="B86" s="10">
        <v>4028</v>
      </c>
      <c r="C86" s="13">
        <v>42558.49627314815</v>
      </c>
      <c r="D86" s="13">
        <v>42558.522430555553</v>
      </c>
      <c r="E86" s="10">
        <v>0</v>
      </c>
      <c r="F86" s="10" t="s">
        <v>35</v>
      </c>
      <c r="G86" s="10" t="s">
        <v>185</v>
      </c>
      <c r="H86" s="20">
        <v>2.6157407402934041E-2</v>
      </c>
      <c r="I86" s="12"/>
      <c r="J86" s="12"/>
      <c r="K86" s="12">
        <v>37.666666660225019</v>
      </c>
      <c r="L86" s="8" t="s">
        <v>12</v>
      </c>
      <c r="M86" s="39">
        <v>1</v>
      </c>
      <c r="N86" s="45"/>
      <c r="O86" s="45" t="str">
        <f t="shared" si="1"/>
        <v>07</v>
      </c>
      <c r="P86" s="41" t="str">
        <f>VLOOKUP(L86,'Issue Resolution'!$A$2:$A$999,1,FALSE)</f>
        <v>Wi-MAX data drops</v>
      </c>
    </row>
    <row r="87" spans="1:16" x14ac:dyDescent="0.25">
      <c r="A87" s="21" t="s">
        <v>441</v>
      </c>
      <c r="B87" s="10">
        <v>4037</v>
      </c>
      <c r="C87" s="13">
        <v>42558.516122685185</v>
      </c>
      <c r="D87" s="13">
        <v>42558.522430555553</v>
      </c>
      <c r="E87" s="10">
        <v>1</v>
      </c>
      <c r="F87" s="10" t="s">
        <v>34</v>
      </c>
      <c r="G87" s="10" t="s">
        <v>233</v>
      </c>
      <c r="H87" s="20">
        <v>6.3078703678911552E-3</v>
      </c>
      <c r="I87" s="12"/>
      <c r="J87" s="12"/>
      <c r="K87" s="12">
        <v>9.0833333297632635</v>
      </c>
      <c r="L87" s="8" t="s">
        <v>12</v>
      </c>
      <c r="M87" s="39">
        <v>0</v>
      </c>
      <c r="N87" s="45"/>
      <c r="O87" s="45" t="str">
        <f t="shared" si="1"/>
        <v>07</v>
      </c>
      <c r="P87" s="41" t="str">
        <f>VLOOKUP(L87,'Issue Resolution'!$A$2:$A$999,1,FALSE)</f>
        <v>Wi-MAX data drops</v>
      </c>
    </row>
    <row r="88" spans="1:16" x14ac:dyDescent="0.25">
      <c r="A88" s="21" t="s">
        <v>442</v>
      </c>
      <c r="B88" s="10">
        <v>4007</v>
      </c>
      <c r="C88" s="13">
        <v>42558.498379629629</v>
      </c>
      <c r="D88" s="13">
        <v>42558.522546296299</v>
      </c>
      <c r="E88" s="10">
        <v>1</v>
      </c>
      <c r="F88" s="10" t="s">
        <v>33</v>
      </c>
      <c r="G88" s="10" t="s">
        <v>241</v>
      </c>
      <c r="H88" s="20">
        <v>2.4166666669771075E-2</v>
      </c>
      <c r="I88" s="12"/>
      <c r="J88" s="12"/>
      <c r="K88" s="12">
        <v>34.800000004470348</v>
      </c>
      <c r="L88" s="8" t="s">
        <v>12</v>
      </c>
      <c r="M88" s="39">
        <v>1</v>
      </c>
      <c r="N88" s="45"/>
      <c r="O88" s="45" t="str">
        <f t="shared" si="1"/>
        <v>07</v>
      </c>
      <c r="P88" s="41" t="str">
        <f>VLOOKUP(L88,'Issue Resolution'!$A$2:$A$999,1,FALSE)</f>
        <v>Wi-MAX data drops</v>
      </c>
    </row>
    <row r="89" spans="1:16" x14ac:dyDescent="0.25">
      <c r="A89" s="21" t="s">
        <v>56</v>
      </c>
      <c r="B89" s="10">
        <v>4044</v>
      </c>
      <c r="C89" s="13">
        <v>42558.507268518515</v>
      </c>
      <c r="D89" s="13">
        <v>42558.522696759261</v>
      </c>
      <c r="E89" s="10">
        <v>2</v>
      </c>
      <c r="F89" s="10" t="s">
        <v>41</v>
      </c>
      <c r="G89" s="10" t="s">
        <v>251</v>
      </c>
      <c r="H89" s="20">
        <v>1.5428240745677613E-2</v>
      </c>
      <c r="I89" s="12"/>
      <c r="J89" s="12"/>
      <c r="K89" s="12">
        <v>22.216666673775762</v>
      </c>
      <c r="L89" s="8" t="s">
        <v>12</v>
      </c>
      <c r="M89" s="39">
        <v>0.75</v>
      </c>
      <c r="N89" s="45"/>
      <c r="O89" s="45" t="str">
        <f t="shared" si="1"/>
        <v>07</v>
      </c>
      <c r="P89" s="41" t="str">
        <f>VLOOKUP(L89,'Issue Resolution'!$A$2:$A$999,1,FALSE)</f>
        <v>Wi-MAX data drops</v>
      </c>
    </row>
    <row r="90" spans="1:16" x14ac:dyDescent="0.25">
      <c r="A90" s="10" t="s">
        <v>443</v>
      </c>
      <c r="B90" s="10">
        <v>4012</v>
      </c>
      <c r="C90" s="13">
        <v>42558.610462962963</v>
      </c>
      <c r="D90" s="13">
        <v>42558.63181712963</v>
      </c>
      <c r="E90" s="10">
        <v>1</v>
      </c>
      <c r="F90" s="10" t="s">
        <v>39</v>
      </c>
      <c r="G90" s="10" t="s">
        <v>289</v>
      </c>
      <c r="H90" s="20">
        <v>2.1354166667151731E-2</v>
      </c>
      <c r="I90" s="12"/>
      <c r="J90" s="12"/>
      <c r="K90" s="12">
        <v>40.983333337353542</v>
      </c>
      <c r="L90" s="8" t="s">
        <v>12</v>
      </c>
      <c r="M90" s="39">
        <v>1</v>
      </c>
      <c r="N90" s="45"/>
      <c r="O90" s="45" t="str">
        <f t="shared" si="1"/>
        <v>07</v>
      </c>
      <c r="P90" s="41" t="str">
        <f>VLOOKUP(L90,'Issue Resolution'!$A$2:$A$999,1,FALSE)</f>
        <v>Wi-MAX data drops</v>
      </c>
    </row>
    <row r="91" spans="1:16" x14ac:dyDescent="0.25">
      <c r="A91" s="10" t="s">
        <v>444</v>
      </c>
      <c r="B91" s="46">
        <v>4013</v>
      </c>
      <c r="C91" s="40">
        <v>42558.694166666668</v>
      </c>
      <c r="D91" s="40">
        <v>42558.712905092594</v>
      </c>
      <c r="E91" s="46">
        <v>2</v>
      </c>
      <c r="F91" s="10" t="s">
        <v>38</v>
      </c>
      <c r="G91" s="10" t="s">
        <v>241</v>
      </c>
      <c r="H91" s="20">
        <v>1.8738425926130731E-2</v>
      </c>
      <c r="I91" s="12"/>
      <c r="J91" s="12"/>
      <c r="K91" s="12">
        <v>26.983333333628252</v>
      </c>
      <c r="L91" s="8" t="s">
        <v>12</v>
      </c>
      <c r="M91" s="39">
        <v>1</v>
      </c>
      <c r="N91" s="45"/>
      <c r="O91" s="45" t="str">
        <f t="shared" si="1"/>
        <v>07</v>
      </c>
      <c r="P91" s="41" t="str">
        <f>VLOOKUP(L91,'Issue Resolution'!$A$2:$A$999,1,FALSE)</f>
        <v>Wi-MAX data drops</v>
      </c>
    </row>
    <row r="92" spans="1:16" x14ac:dyDescent="0.25">
      <c r="A92" s="21" t="s">
        <v>445</v>
      </c>
      <c r="B92" s="10">
        <v>4031</v>
      </c>
      <c r="C92" s="13">
        <v>42558.73641203704</v>
      </c>
      <c r="D92" s="13">
        <v>42558.748182870368</v>
      </c>
      <c r="E92" s="10">
        <v>1</v>
      </c>
      <c r="F92" s="10" t="s">
        <v>37</v>
      </c>
      <c r="G92" s="10" t="s">
        <v>338</v>
      </c>
      <c r="H92" s="20">
        <v>1.1770833327318542E-2</v>
      </c>
      <c r="I92" s="12"/>
      <c r="J92" s="12"/>
      <c r="K92" s="12">
        <v>16.9499999913387</v>
      </c>
      <c r="L92" s="38" t="s">
        <v>45</v>
      </c>
      <c r="M92" s="39">
        <v>0.33333333333333331</v>
      </c>
      <c r="N92" s="45"/>
      <c r="O92" s="45" t="str">
        <f t="shared" si="1"/>
        <v>07</v>
      </c>
      <c r="P92" s="41" t="str">
        <f>VLOOKUP(L92,'Issue Resolution'!$A$2:$A$999,1,FALSE)</f>
        <v>Onboard in-route failure</v>
      </c>
    </row>
    <row r="93" spans="1:16" x14ac:dyDescent="0.25">
      <c r="A93" s="21" t="s">
        <v>446</v>
      </c>
      <c r="B93" s="12">
        <v>4011</v>
      </c>
      <c r="C93" s="13">
        <v>42559.127754629626</v>
      </c>
      <c r="D93" s="13">
        <v>42559.152418981481</v>
      </c>
      <c r="E93" s="12">
        <v>1</v>
      </c>
      <c r="F93" s="10" t="s">
        <v>39</v>
      </c>
      <c r="G93" s="10" t="s">
        <v>187</v>
      </c>
      <c r="H93" s="20">
        <v>2.4664351854880806E-2</v>
      </c>
      <c r="I93" s="12"/>
      <c r="J93" s="12"/>
      <c r="K93" s="12">
        <v>35.516666671028361</v>
      </c>
      <c r="L93" s="8" t="s">
        <v>45</v>
      </c>
      <c r="M93" s="39">
        <v>1</v>
      </c>
      <c r="N93" s="45"/>
      <c r="O93" s="45" t="str">
        <f t="shared" si="1"/>
        <v>08</v>
      </c>
      <c r="P93" s="41" t="str">
        <f>VLOOKUP(L93,'Issue Resolution'!$A$2:$A$999,1,FALSE)</f>
        <v>Onboard in-route failure</v>
      </c>
    </row>
    <row r="94" spans="1:16" x14ac:dyDescent="0.25">
      <c r="A94" s="21" t="s">
        <v>447</v>
      </c>
      <c r="B94" s="12">
        <v>4028</v>
      </c>
      <c r="C94" s="13">
        <v>42559.164178240739</v>
      </c>
      <c r="D94" s="13">
        <v>42559.191296296296</v>
      </c>
      <c r="E94" s="12">
        <v>1</v>
      </c>
      <c r="F94" s="10" t="s">
        <v>35</v>
      </c>
      <c r="G94" s="10" t="s">
        <v>187</v>
      </c>
      <c r="H94" s="20">
        <v>2.7118055557366461E-2</v>
      </c>
      <c r="I94" s="12"/>
      <c r="J94" s="12"/>
      <c r="K94" s="12">
        <v>39.050000002607703</v>
      </c>
      <c r="L94" s="8" t="s">
        <v>12</v>
      </c>
      <c r="M94" s="39">
        <v>0.25</v>
      </c>
      <c r="N94" s="45"/>
      <c r="O94" s="45" t="str">
        <f t="shared" si="1"/>
        <v>08</v>
      </c>
      <c r="P94" s="41" t="str">
        <f>VLOOKUP(L94,'Issue Resolution'!$A$2:$A$999,1,FALSE)</f>
        <v>Wi-MAX data drops</v>
      </c>
    </row>
    <row r="95" spans="1:16" x14ac:dyDescent="0.25">
      <c r="A95" s="21" t="s">
        <v>448</v>
      </c>
      <c r="B95" s="12">
        <v>4014</v>
      </c>
      <c r="C95" s="13">
        <v>42559.198182870372</v>
      </c>
      <c r="D95" s="13">
        <v>42559.223321759258</v>
      </c>
      <c r="E95" s="12">
        <v>0</v>
      </c>
      <c r="F95" s="10" t="s">
        <v>38</v>
      </c>
      <c r="G95" s="10" t="s">
        <v>185</v>
      </c>
      <c r="H95" s="20">
        <v>2.5138888886431232E-2</v>
      </c>
      <c r="I95" s="12"/>
      <c r="J95" s="12"/>
      <c r="K95" s="12">
        <v>36.199999996460974</v>
      </c>
      <c r="L95" s="8" t="s">
        <v>12</v>
      </c>
      <c r="M95" s="39">
        <v>1</v>
      </c>
      <c r="N95" s="45"/>
      <c r="O95" s="45" t="str">
        <f t="shared" si="1"/>
        <v>08</v>
      </c>
      <c r="P95" s="41" t="str">
        <f>VLOOKUP(L95,'Issue Resolution'!$A$2:$A$999,1,FALSE)</f>
        <v>Wi-MAX data drops</v>
      </c>
    </row>
    <row r="96" spans="1:16" x14ac:dyDescent="0.25">
      <c r="A96" s="21" t="s">
        <v>154</v>
      </c>
      <c r="B96" s="12">
        <v>4026</v>
      </c>
      <c r="C96" s="13">
        <v>42559.434525462966</v>
      </c>
      <c r="D96" s="13">
        <v>42559.447395833333</v>
      </c>
      <c r="E96" s="12">
        <v>1</v>
      </c>
      <c r="F96" s="10" t="s">
        <v>36</v>
      </c>
      <c r="G96" s="10" t="s">
        <v>247</v>
      </c>
      <c r="H96" s="20">
        <v>1.2870370366727002E-2</v>
      </c>
      <c r="I96" s="12"/>
      <c r="J96" s="12"/>
      <c r="K96" s="12">
        <v>38.46666665864177</v>
      </c>
      <c r="L96" s="8" t="s">
        <v>12</v>
      </c>
      <c r="M96" s="39">
        <v>0.91666666666666663</v>
      </c>
      <c r="N96" s="45"/>
      <c r="O96" s="45" t="str">
        <f t="shared" si="1"/>
        <v>08</v>
      </c>
      <c r="P96" s="41" t="str">
        <f>VLOOKUP(L96,'Issue Resolution'!$A$2:$A$999,1,FALSE)</f>
        <v>Wi-MAX data drops</v>
      </c>
    </row>
    <row r="97" spans="1:16" x14ac:dyDescent="0.25">
      <c r="A97" s="21" t="s">
        <v>449</v>
      </c>
      <c r="B97" s="12">
        <v>4043</v>
      </c>
      <c r="C97" s="13">
        <v>42559.665219907409</v>
      </c>
      <c r="D97" s="13">
        <v>42559.696400462963</v>
      </c>
      <c r="E97" s="12">
        <v>1</v>
      </c>
      <c r="F97" s="10" t="s">
        <v>41</v>
      </c>
      <c r="G97" s="10" t="s">
        <v>233</v>
      </c>
      <c r="H97" s="20">
        <v>3.1180555553874001E-2</v>
      </c>
      <c r="I97" s="12"/>
      <c r="J97" s="12"/>
      <c r="K97" s="12">
        <v>54.516666670097038</v>
      </c>
      <c r="L97" s="8" t="s">
        <v>12</v>
      </c>
      <c r="M97" s="39">
        <v>1</v>
      </c>
      <c r="N97" s="45"/>
      <c r="O97" s="45" t="str">
        <f t="shared" si="1"/>
        <v>08</v>
      </c>
      <c r="P97" s="41" t="str">
        <f>VLOOKUP(L97,'Issue Resolution'!$A$2:$A$999,1,FALSE)</f>
        <v>Wi-MAX data drops</v>
      </c>
    </row>
    <row r="98" spans="1:16" x14ac:dyDescent="0.25">
      <c r="A98" s="21" t="s">
        <v>450</v>
      </c>
      <c r="B98" s="12">
        <v>4044</v>
      </c>
      <c r="C98" s="13">
        <v>42559.703217592592</v>
      </c>
      <c r="D98" s="13">
        <v>42559.706377314818</v>
      </c>
      <c r="E98" s="12">
        <v>0</v>
      </c>
      <c r="F98" s="10" t="s">
        <v>41</v>
      </c>
      <c r="G98" s="10" t="s">
        <v>233</v>
      </c>
      <c r="H98" s="20">
        <v>3.1597222259733826E-3</v>
      </c>
      <c r="I98" s="12"/>
      <c r="J98" s="12"/>
      <c r="K98" s="12">
        <v>4.5500000054016709</v>
      </c>
      <c r="L98" s="31" t="s">
        <v>175</v>
      </c>
      <c r="M98" s="39">
        <v>0</v>
      </c>
      <c r="N98" s="45"/>
      <c r="O98" s="45" t="str">
        <f t="shared" si="1"/>
        <v>08</v>
      </c>
      <c r="P98" s="41" t="str">
        <f>VLOOKUP(L98,'Issue Resolution'!$A$2:$A$999,1,FALSE)</f>
        <v>Operational Issue</v>
      </c>
    </row>
    <row r="99" spans="1:16" x14ac:dyDescent="0.25">
      <c r="A99" s="21" t="s">
        <v>451</v>
      </c>
      <c r="B99" s="12">
        <v>4020</v>
      </c>
      <c r="C99" s="13">
        <v>42560.269328703704</v>
      </c>
      <c r="D99" s="13">
        <v>42560.281261574077</v>
      </c>
      <c r="E99" s="12">
        <v>1</v>
      </c>
      <c r="F99" s="10" t="s">
        <v>31</v>
      </c>
      <c r="G99" s="10" t="s">
        <v>185</v>
      </c>
      <c r="H99" s="20">
        <v>1.1932870373129845E-2</v>
      </c>
      <c r="I99" s="12"/>
      <c r="J99" s="12"/>
      <c r="K99" s="12">
        <v>17.183333337306976</v>
      </c>
      <c r="L99" s="8" t="s">
        <v>12</v>
      </c>
      <c r="M99" s="39">
        <v>0.75</v>
      </c>
      <c r="N99" s="45"/>
      <c r="O99" s="45" t="str">
        <f t="shared" si="1"/>
        <v>09</v>
      </c>
      <c r="P99" s="41" t="str">
        <f>VLOOKUP(L99,'Issue Resolution'!$A$2:$A$999,1,FALSE)</f>
        <v>Wi-MAX data drops</v>
      </c>
    </row>
    <row r="100" spans="1:16" x14ac:dyDescent="0.25">
      <c r="A100" s="21" t="s">
        <v>452</v>
      </c>
      <c r="B100" s="12">
        <v>4032</v>
      </c>
      <c r="C100" s="13">
        <v>42560.424409722225</v>
      </c>
      <c r="D100" s="13">
        <v>42560.44091435185</v>
      </c>
      <c r="E100" s="12">
        <v>0</v>
      </c>
      <c r="F100" s="10" t="s">
        <v>37</v>
      </c>
      <c r="G100" s="10" t="s">
        <v>187</v>
      </c>
      <c r="H100" s="20">
        <v>1.6504629624250811E-2</v>
      </c>
      <c r="I100" s="12"/>
      <c r="J100" s="12"/>
      <c r="K100" s="12">
        <v>37.466666655382141</v>
      </c>
      <c r="L100" s="8" t="s">
        <v>12</v>
      </c>
      <c r="M100" s="39">
        <v>0.75</v>
      </c>
      <c r="N100" s="45"/>
      <c r="O100" s="45" t="str">
        <f t="shared" si="1"/>
        <v>09</v>
      </c>
      <c r="P100" s="41" t="str">
        <f>VLOOKUP(L100,'Issue Resolution'!$A$2:$A$999,1,FALSE)</f>
        <v>Wi-MAX data drops</v>
      </c>
    </row>
    <row r="101" spans="1:16" x14ac:dyDescent="0.25">
      <c r="A101" s="21" t="s">
        <v>453</v>
      </c>
      <c r="B101" s="12">
        <v>4007</v>
      </c>
      <c r="C101" s="13">
        <v>42560.453194444446</v>
      </c>
      <c r="D101" s="13">
        <v>42560.460810185185</v>
      </c>
      <c r="E101" s="12">
        <v>1</v>
      </c>
      <c r="F101" s="10" t="s">
        <v>33</v>
      </c>
      <c r="G101" s="10" t="s">
        <v>200</v>
      </c>
      <c r="H101" s="20">
        <v>7.6157407384016551E-3</v>
      </c>
      <c r="I101" s="12"/>
      <c r="J101" s="12"/>
      <c r="K101" s="12">
        <v>38.600000002188608</v>
      </c>
      <c r="L101" s="8" t="s">
        <v>11</v>
      </c>
      <c r="M101" s="39">
        <v>1</v>
      </c>
      <c r="N101" s="45"/>
      <c r="O101" s="45" t="str">
        <f t="shared" si="1"/>
        <v>09</v>
      </c>
      <c r="P101" s="41" t="str">
        <f>VLOOKUP(L101,'Issue Resolution'!$A$2:$A$999,1,FALSE)</f>
        <v>Link failures in wayside equipment</v>
      </c>
    </row>
    <row r="102" spans="1:16" x14ac:dyDescent="0.25">
      <c r="A102" s="21" t="s">
        <v>454</v>
      </c>
      <c r="B102" s="12">
        <v>4040</v>
      </c>
      <c r="C102" s="13">
        <v>42560.443124999998</v>
      </c>
      <c r="D102" s="13">
        <v>42560.467488425929</v>
      </c>
      <c r="E102" s="12">
        <v>1</v>
      </c>
      <c r="F102" s="10" t="s">
        <v>42</v>
      </c>
      <c r="G102" s="10" t="s">
        <v>207</v>
      </c>
      <c r="H102" s="20">
        <v>2.436342593136942E-2</v>
      </c>
      <c r="I102" s="12"/>
      <c r="J102" s="12"/>
      <c r="K102" s="12">
        <v>35.083333341171965</v>
      </c>
      <c r="L102" s="8" t="s">
        <v>12</v>
      </c>
      <c r="M102" s="39">
        <v>1</v>
      </c>
      <c r="N102" s="45"/>
      <c r="O102" s="45" t="str">
        <f t="shared" si="1"/>
        <v>09</v>
      </c>
      <c r="P102" s="41" t="str">
        <f>VLOOKUP(L102,'Issue Resolution'!$A$2:$A$999,1,FALSE)</f>
        <v>Wi-MAX data drops</v>
      </c>
    </row>
    <row r="103" spans="1:16" x14ac:dyDescent="0.25">
      <c r="A103" s="21" t="s">
        <v>455</v>
      </c>
      <c r="B103" s="12">
        <v>4040</v>
      </c>
      <c r="C103" s="13">
        <v>42560.889988425923</v>
      </c>
      <c r="D103" s="13">
        <v>42560.919722222221</v>
      </c>
      <c r="E103" s="12">
        <v>0</v>
      </c>
      <c r="F103" s="10" t="s">
        <v>42</v>
      </c>
      <c r="G103" s="10" t="s">
        <v>287</v>
      </c>
      <c r="H103" s="20">
        <v>2.973379629838746E-2</v>
      </c>
      <c r="I103" s="12"/>
      <c r="J103" s="12"/>
      <c r="K103" s="12">
        <v>42.816666669677943</v>
      </c>
      <c r="L103" s="8" t="s">
        <v>12</v>
      </c>
      <c r="M103" s="39">
        <v>1</v>
      </c>
      <c r="N103" s="45"/>
      <c r="O103" s="45" t="str">
        <f t="shared" si="1"/>
        <v>09</v>
      </c>
      <c r="P103" s="41" t="str">
        <f>VLOOKUP(L103,'Issue Resolution'!$A$2:$A$999,1,FALSE)</f>
        <v>Wi-MAX data drops</v>
      </c>
    </row>
    <row r="104" spans="1:16" x14ac:dyDescent="0.25">
      <c r="A104" s="21" t="s">
        <v>201</v>
      </c>
      <c r="B104" s="12">
        <v>4008</v>
      </c>
      <c r="C104" s="13">
        <v>42561.081377314818</v>
      </c>
      <c r="D104" s="13">
        <v>42561.090821759259</v>
      </c>
      <c r="E104" s="12">
        <v>2</v>
      </c>
      <c r="F104" s="10" t="s">
        <v>33</v>
      </c>
      <c r="G104" s="10" t="s">
        <v>202</v>
      </c>
      <c r="H104" s="20">
        <v>9.444444440305233E-3</v>
      </c>
      <c r="I104" s="12"/>
      <c r="J104" s="12"/>
      <c r="K104" s="12">
        <v>14.899999994086102</v>
      </c>
      <c r="L104" s="8" t="s">
        <v>12</v>
      </c>
      <c r="M104" s="39">
        <v>0</v>
      </c>
      <c r="N104" s="45" t="str">
        <f>VLOOKUP(L104,'Issue Resolution'!$A$2:$A$9,1,FALSE)</f>
        <v>Wi-MAX data drops</v>
      </c>
      <c r="O104" s="45" t="str">
        <f t="shared" si="1"/>
        <v>09</v>
      </c>
      <c r="P104" s="41" t="str">
        <f>VLOOKUP(L104,'Issue Resolution'!$A$2:$A$999,1,FALSE)</f>
        <v>Wi-MAX data drops</v>
      </c>
    </row>
    <row r="105" spans="1:16" x14ac:dyDescent="0.25">
      <c r="A105" s="21" t="s">
        <v>201</v>
      </c>
      <c r="B105" s="12">
        <v>4008</v>
      </c>
      <c r="C105" s="13">
        <v>42561.081377314818</v>
      </c>
      <c r="D105" s="13">
        <v>42561.090821759259</v>
      </c>
      <c r="E105" s="12">
        <v>2</v>
      </c>
      <c r="F105" s="10" t="s">
        <v>33</v>
      </c>
      <c r="G105" s="10" t="s">
        <v>202</v>
      </c>
      <c r="H105" s="20">
        <v>9.444444440305233E-3</v>
      </c>
      <c r="I105" s="12"/>
      <c r="J105" s="12"/>
      <c r="K105" s="12">
        <v>14.899999994086102</v>
      </c>
      <c r="L105" s="8" t="s">
        <v>12</v>
      </c>
      <c r="M105" s="39">
        <v>0</v>
      </c>
      <c r="N105" s="45"/>
      <c r="O105" s="45" t="str">
        <f t="shared" si="1"/>
        <v>09</v>
      </c>
      <c r="P105" s="41" t="str">
        <f>VLOOKUP(L105,'Issue Resolution'!$A$2:$A$999,1,FALSE)</f>
        <v>Wi-MAX data drops</v>
      </c>
    </row>
    <row r="106" spans="1:16" x14ac:dyDescent="0.25">
      <c r="A106" s="21" t="s">
        <v>104</v>
      </c>
      <c r="B106" s="12">
        <v>4026</v>
      </c>
      <c r="C106" s="13">
        <v>42561.24181712963</v>
      </c>
      <c r="D106" s="13">
        <v>42561.265069444446</v>
      </c>
      <c r="E106" s="12">
        <v>1</v>
      </c>
      <c r="F106" s="10" t="s">
        <v>36</v>
      </c>
      <c r="G106" s="10" t="s">
        <v>185</v>
      </c>
      <c r="H106" s="20">
        <v>2.3252314815181307E-2</v>
      </c>
      <c r="I106" s="12"/>
      <c r="J106" s="12"/>
      <c r="K106" s="12">
        <v>34.433333335909992</v>
      </c>
      <c r="L106" s="8" t="s">
        <v>12</v>
      </c>
      <c r="M106" s="39">
        <v>1</v>
      </c>
      <c r="N106" s="45" t="str">
        <f>VLOOKUP(L106,'Issue Resolution'!$A$2:$A$99,1,FALSE)</f>
        <v>Wi-MAX data drops</v>
      </c>
      <c r="O106" s="45" t="str">
        <f t="shared" si="1"/>
        <v>10</v>
      </c>
      <c r="P106" s="41" t="str">
        <f>VLOOKUP(L106,'Issue Resolution'!$A$2:$A$999,1,FALSE)</f>
        <v>Wi-MAX data drops</v>
      </c>
    </row>
    <row r="107" spans="1:16" x14ac:dyDescent="0.25">
      <c r="A107" s="21" t="s">
        <v>186</v>
      </c>
      <c r="B107" s="12">
        <v>4018</v>
      </c>
      <c r="C107" s="13">
        <v>42561.227152777778</v>
      </c>
      <c r="D107" s="13">
        <v>42561.243333333332</v>
      </c>
      <c r="E107" s="12">
        <v>0</v>
      </c>
      <c r="F107" s="10" t="s">
        <v>40</v>
      </c>
      <c r="G107" s="10" t="s">
        <v>187</v>
      </c>
      <c r="H107" s="20">
        <v>1.6180555554456078E-2</v>
      </c>
      <c r="I107" s="12"/>
      <c r="J107" s="12"/>
      <c r="K107" s="12">
        <v>23.299999998416752</v>
      </c>
      <c r="L107" s="8" t="s">
        <v>12</v>
      </c>
      <c r="M107" s="39">
        <v>0.91666666666666663</v>
      </c>
      <c r="N107" s="45" t="str">
        <f>VLOOKUP(L107,'Issue Resolution'!$A$2:$A$99,1,FALSE)</f>
        <v>Wi-MAX data drops</v>
      </c>
      <c r="O107" s="45" t="str">
        <f t="shared" si="1"/>
        <v>10</v>
      </c>
      <c r="P107" s="41" t="str">
        <f>VLOOKUP(L107,'Issue Resolution'!$A$2:$A$999,1,FALSE)</f>
        <v>Wi-MAX data drops</v>
      </c>
    </row>
    <row r="108" spans="1:16" x14ac:dyDescent="0.25">
      <c r="A108" s="21" t="s">
        <v>188</v>
      </c>
      <c r="B108" s="12">
        <v>4031</v>
      </c>
      <c r="C108" s="13">
        <v>42561.309259259258</v>
      </c>
      <c r="D108" s="13">
        <v>42561.335752314815</v>
      </c>
      <c r="E108" s="12">
        <v>0</v>
      </c>
      <c r="F108" s="10" t="s">
        <v>37</v>
      </c>
      <c r="G108" s="10" t="s">
        <v>189</v>
      </c>
      <c r="H108" s="20">
        <v>2.6493055556784384E-2</v>
      </c>
      <c r="I108" s="12"/>
      <c r="J108" s="12"/>
      <c r="K108" s="12">
        <v>38.150000001769513</v>
      </c>
      <c r="L108" s="38" t="s">
        <v>8</v>
      </c>
      <c r="M108" s="39">
        <v>1</v>
      </c>
      <c r="N108" s="45" t="str">
        <f>VLOOKUP(L108,'Issue Resolution'!$A$2:$A$9,1,FALSE)</f>
        <v>Inefficient dispatching</v>
      </c>
      <c r="O108" s="45" t="str">
        <f t="shared" si="1"/>
        <v>10</v>
      </c>
      <c r="P108" s="41" t="str">
        <f>VLOOKUP(L108,'Issue Resolution'!$A$2:$A$999,1,FALSE)</f>
        <v>Inefficient dispatching</v>
      </c>
    </row>
    <row r="109" spans="1:16" x14ac:dyDescent="0.25">
      <c r="A109" s="21" t="s">
        <v>190</v>
      </c>
      <c r="B109" s="12">
        <v>4032</v>
      </c>
      <c r="C109" s="13">
        <v>42561.489062499997</v>
      </c>
      <c r="D109" s="13">
        <v>42561.584675925929</v>
      </c>
      <c r="E109" s="12">
        <v>1</v>
      </c>
      <c r="F109" s="10" t="s">
        <v>37</v>
      </c>
      <c r="G109" s="10" t="s">
        <v>191</v>
      </c>
      <c r="H109" s="20">
        <v>9.5613425932242535E-2</v>
      </c>
      <c r="I109" s="12"/>
      <c r="J109" s="12"/>
      <c r="K109" s="12">
        <v>137.68333334242925</v>
      </c>
      <c r="L109" s="8" t="s">
        <v>8</v>
      </c>
      <c r="M109" s="39">
        <v>8.3333333333333329E-2</v>
      </c>
      <c r="N109" s="45" t="str">
        <f>VLOOKUP(L109,'Issue Resolution'!$A$2:$A$9,1,FALSE)</f>
        <v>Inefficient dispatching</v>
      </c>
      <c r="O109" s="45" t="str">
        <f t="shared" si="1"/>
        <v>10</v>
      </c>
      <c r="P109" s="41" t="str">
        <f>VLOOKUP(L109,'Issue Resolution'!$A$2:$A$999,1,FALSE)</f>
        <v>Inefficient dispatching</v>
      </c>
    </row>
    <row r="110" spans="1:16" x14ac:dyDescent="0.25">
      <c r="A110" s="21" t="s">
        <v>192</v>
      </c>
      <c r="B110" s="12">
        <v>4019</v>
      </c>
      <c r="C110" s="13">
        <v>42561.531423611108</v>
      </c>
      <c r="D110" s="13">
        <v>42561.552662037036</v>
      </c>
      <c r="E110" s="12">
        <v>0</v>
      </c>
      <c r="F110" s="10" t="s">
        <v>31</v>
      </c>
      <c r="G110" s="10" t="s">
        <v>193</v>
      </c>
      <c r="H110" s="20">
        <v>2.1238425928459037E-2</v>
      </c>
      <c r="I110" s="12"/>
      <c r="J110" s="12"/>
      <c r="K110" s="12">
        <v>30.583333336981013</v>
      </c>
      <c r="L110" s="8" t="s">
        <v>8</v>
      </c>
      <c r="M110" s="39">
        <v>8.3333333333333329E-2</v>
      </c>
      <c r="N110" s="45" t="str">
        <f>VLOOKUP(L110,'Issue Resolution'!$A$2:$A$9,1,FALSE)</f>
        <v>Inefficient dispatching</v>
      </c>
      <c r="O110" s="45" t="str">
        <f t="shared" si="1"/>
        <v>10</v>
      </c>
      <c r="P110" s="41" t="str">
        <f>VLOOKUP(L110,'Issue Resolution'!$A$2:$A$999,1,FALSE)</f>
        <v>Inefficient dispatching</v>
      </c>
    </row>
    <row r="111" spans="1:16" x14ac:dyDescent="0.25">
      <c r="A111" s="21" t="s">
        <v>103</v>
      </c>
      <c r="B111" s="12">
        <v>4012</v>
      </c>
      <c r="C111" s="13">
        <v>42561.541631944441</v>
      </c>
      <c r="D111" s="13">
        <v>42561.562777777777</v>
      </c>
      <c r="E111" s="12">
        <v>1</v>
      </c>
      <c r="F111" s="10" t="s">
        <v>39</v>
      </c>
      <c r="G111" s="10" t="s">
        <v>194</v>
      </c>
      <c r="H111" s="20">
        <v>2.1145833336049691E-2</v>
      </c>
      <c r="I111" s="12"/>
      <c r="J111" s="12"/>
      <c r="K111" s="12">
        <v>30.450000003911555</v>
      </c>
      <c r="L111" s="8" t="s">
        <v>8</v>
      </c>
      <c r="M111" s="39">
        <v>8.3333333333333329E-2</v>
      </c>
      <c r="N111" s="45" t="str">
        <f>VLOOKUP(L111,'Issue Resolution'!$A$2:$A$8,1,FALSE)</f>
        <v>Inefficient dispatching</v>
      </c>
      <c r="O111" s="45" t="str">
        <f t="shared" si="1"/>
        <v>10</v>
      </c>
      <c r="P111" s="41" t="str">
        <f>VLOOKUP(L111,'Issue Resolution'!$A$2:$A$999,1,FALSE)</f>
        <v>Inefficient dispatching</v>
      </c>
    </row>
    <row r="112" spans="1:16" x14ac:dyDescent="0.25">
      <c r="A112" s="21" t="s">
        <v>195</v>
      </c>
      <c r="B112" s="12">
        <v>4017</v>
      </c>
      <c r="C112" s="13">
        <v>42561.555266203701</v>
      </c>
      <c r="D112" s="13">
        <v>42561.573483796295</v>
      </c>
      <c r="E112" s="12">
        <v>0</v>
      </c>
      <c r="F112" s="10" t="s">
        <v>40</v>
      </c>
      <c r="G112" s="10" t="s">
        <v>196</v>
      </c>
      <c r="H112" s="20">
        <v>1.8217592594737653E-2</v>
      </c>
      <c r="I112" s="12"/>
      <c r="J112" s="12"/>
      <c r="K112" s="12">
        <v>26.23333333642222</v>
      </c>
      <c r="L112" s="8" t="s">
        <v>8</v>
      </c>
      <c r="M112" s="39">
        <v>8.3333333333333329E-2</v>
      </c>
      <c r="N112" s="45" t="str">
        <f>VLOOKUP(L112,'Issue Resolution'!$A$2:$A$8,1,FALSE)</f>
        <v>Inefficient dispatching</v>
      </c>
      <c r="O112" s="45" t="str">
        <f t="shared" si="1"/>
        <v>10</v>
      </c>
      <c r="P112" s="41" t="str">
        <f>VLOOKUP(L112,'Issue Resolution'!$A$2:$A$999,1,FALSE)</f>
        <v>Inefficient dispatching</v>
      </c>
    </row>
    <row r="113" spans="1:16" x14ac:dyDescent="0.25">
      <c r="A113" s="21" t="s">
        <v>197</v>
      </c>
      <c r="B113" s="12">
        <v>4032</v>
      </c>
      <c r="C113" s="13">
        <v>42561.56559027778</v>
      </c>
      <c r="D113" s="13">
        <v>42561.584675925929</v>
      </c>
      <c r="E113" s="12">
        <v>0</v>
      </c>
      <c r="F113" s="10" t="s">
        <v>37</v>
      </c>
      <c r="G113" s="10" t="s">
        <v>198</v>
      </c>
      <c r="H113" s="20">
        <v>1.9085648149484769E-2</v>
      </c>
      <c r="I113" s="12"/>
      <c r="J113" s="12"/>
      <c r="K113" s="12">
        <v>46.683333328692243</v>
      </c>
      <c r="L113" s="8" t="s">
        <v>8</v>
      </c>
      <c r="M113" s="39">
        <v>0.91666666666666663</v>
      </c>
      <c r="N113" s="45" t="str">
        <f>VLOOKUP(L113,'Issue Resolution'!$A$2:$A$8,1,FALSE)</f>
        <v>Inefficient dispatching</v>
      </c>
      <c r="O113" s="45" t="str">
        <f t="shared" si="1"/>
        <v>10</v>
      </c>
      <c r="P113" s="41" t="str">
        <f>VLOOKUP(L113,'Issue Resolution'!$A$2:$A$999,1,FALSE)</f>
        <v>Inefficient dispatching</v>
      </c>
    </row>
    <row r="114" spans="1:16" x14ac:dyDescent="0.25">
      <c r="A114" s="21" t="s">
        <v>199</v>
      </c>
      <c r="B114" s="12">
        <v>4030</v>
      </c>
      <c r="C114" s="13">
        <v>42561.955717592595</v>
      </c>
      <c r="D114" s="13">
        <v>42561.984201388892</v>
      </c>
      <c r="E114" s="12">
        <v>1</v>
      </c>
      <c r="F114" s="10" t="s">
        <v>32</v>
      </c>
      <c r="G114" s="10" t="s">
        <v>200</v>
      </c>
      <c r="H114" s="20">
        <v>2.8483796297223307E-2</v>
      </c>
      <c r="I114" s="12"/>
      <c r="J114" s="12"/>
      <c r="K114" s="12">
        <v>41.016666668001562</v>
      </c>
      <c r="L114" s="38" t="s">
        <v>45</v>
      </c>
      <c r="M114" s="39">
        <v>0.75</v>
      </c>
      <c r="N114" s="45" t="str">
        <f>VLOOKUP(L114,'Issue Resolution'!$A$2:$A$9,1,FALSE)</f>
        <v>Onboard in-route failure</v>
      </c>
      <c r="O114" s="45" t="str">
        <f t="shared" si="1"/>
        <v>10</v>
      </c>
      <c r="P114" s="41" t="str">
        <f>VLOOKUP(L114,'Issue Resolution'!$A$2:$A$999,1,FALSE)</f>
        <v>Onboard in-route failure</v>
      </c>
    </row>
    <row r="115" spans="1:16" x14ac:dyDescent="0.25">
      <c r="A115" s="21" t="s">
        <v>203</v>
      </c>
      <c r="B115" s="12">
        <v>4016</v>
      </c>
      <c r="C115" s="13">
        <v>42562.213287037041</v>
      </c>
      <c r="D115" s="13">
        <v>42562.236875000002</v>
      </c>
      <c r="E115" s="12">
        <v>2</v>
      </c>
      <c r="F115" s="10" t="s">
        <v>44</v>
      </c>
      <c r="G115" s="10" t="s">
        <v>204</v>
      </c>
      <c r="H115" s="20">
        <v>2.3587962961755693E-2</v>
      </c>
      <c r="I115" s="12"/>
      <c r="J115" s="12"/>
      <c r="K115" s="12">
        <v>36.383333330741152</v>
      </c>
      <c r="L115" s="8" t="s">
        <v>8</v>
      </c>
      <c r="M115" s="39">
        <v>1</v>
      </c>
      <c r="N115" s="45" t="str">
        <f>VLOOKUP(L115,'Issue Resolution'!$A$2:$A$9,1,FALSE)</f>
        <v>Inefficient dispatching</v>
      </c>
      <c r="O115" s="45" t="str">
        <f t="shared" si="1"/>
        <v>11</v>
      </c>
      <c r="P115" s="41" t="str">
        <f>VLOOKUP(L115,'Issue Resolution'!$A$2:$A$999,1,FALSE)</f>
        <v>Inefficient dispatching</v>
      </c>
    </row>
    <row r="116" spans="1:16" x14ac:dyDescent="0.25">
      <c r="A116" s="21" t="s">
        <v>205</v>
      </c>
      <c r="B116" s="12">
        <v>4013</v>
      </c>
      <c r="C116" s="13">
        <v>42562.436608796299</v>
      </c>
      <c r="D116" s="13">
        <v>42562.452835648146</v>
      </c>
      <c r="E116" s="12">
        <v>0</v>
      </c>
      <c r="F116" s="10" t="s">
        <v>38</v>
      </c>
      <c r="G116" s="10" t="s">
        <v>189</v>
      </c>
      <c r="H116" s="20">
        <v>1.6226851847022772E-2</v>
      </c>
      <c r="I116" s="12"/>
      <c r="J116" s="12"/>
      <c r="K116" s="12">
        <v>29.933333331719041</v>
      </c>
      <c r="L116" s="8" t="s">
        <v>12</v>
      </c>
      <c r="M116" s="39">
        <v>1</v>
      </c>
      <c r="N116" s="45" t="str">
        <f>VLOOKUP(L116,'Issue Resolution'!$A$2:$A$8,1,FALSE)</f>
        <v>Wi-MAX data drops</v>
      </c>
      <c r="O116" s="45" t="str">
        <f t="shared" si="1"/>
        <v>11</v>
      </c>
      <c r="P116" s="41" t="str">
        <f>VLOOKUP(L116,'Issue Resolution'!$A$2:$A$999,1,FALSE)</f>
        <v>Wi-MAX data drops</v>
      </c>
    </row>
    <row r="117" spans="1:16" x14ac:dyDescent="0.25">
      <c r="A117" s="21" t="s">
        <v>206</v>
      </c>
      <c r="B117" s="12">
        <v>4026</v>
      </c>
      <c r="C117" s="13">
        <v>42562.434282407405</v>
      </c>
      <c r="D117" s="13">
        <v>42562.4371875</v>
      </c>
      <c r="E117" s="12">
        <v>0</v>
      </c>
      <c r="F117" s="10" t="s">
        <v>36</v>
      </c>
      <c r="G117" s="10" t="s">
        <v>207</v>
      </c>
      <c r="H117" s="20">
        <v>2.905092595028691E-3</v>
      </c>
      <c r="I117" s="12"/>
      <c r="J117" s="12"/>
      <c r="K117" s="12">
        <v>4.183333336841315</v>
      </c>
      <c r="L117" s="8" t="s">
        <v>12</v>
      </c>
      <c r="M117" s="39">
        <v>0</v>
      </c>
      <c r="N117" s="45" t="str">
        <f>VLOOKUP(L117,'Issue Resolution'!$A$2:$A$9,1,FALSE)</f>
        <v>Wi-MAX data drops</v>
      </c>
      <c r="O117" s="45" t="str">
        <f t="shared" si="1"/>
        <v>11</v>
      </c>
      <c r="P117" s="41" t="str">
        <f>VLOOKUP(L117,'Issue Resolution'!$A$2:$A$999,1,FALSE)</f>
        <v>Wi-MAX data drops</v>
      </c>
    </row>
    <row r="118" spans="1:16" x14ac:dyDescent="0.25">
      <c r="A118" s="21" t="s">
        <v>208</v>
      </c>
      <c r="B118" s="12">
        <v>4032</v>
      </c>
      <c r="C118" s="13">
        <v>42562.703622685185</v>
      </c>
      <c r="D118" s="13">
        <v>42562.73814814815</v>
      </c>
      <c r="E118" s="12">
        <v>0</v>
      </c>
      <c r="F118" s="10" t="s">
        <v>37</v>
      </c>
      <c r="G118" s="10" t="s">
        <v>209</v>
      </c>
      <c r="H118" s="20">
        <v>3.4525462964666076E-2</v>
      </c>
      <c r="I118" s="12"/>
      <c r="J118" s="12"/>
      <c r="K118" s="12">
        <v>49.716666669119149</v>
      </c>
      <c r="L118" s="33" t="s">
        <v>475</v>
      </c>
      <c r="M118" s="39">
        <v>1</v>
      </c>
      <c r="N118" s="45" t="e">
        <f>VLOOKUP(L118,'Issue Resolution'!$A$2:$A$9,1,FALSE)</f>
        <v>#N/A</v>
      </c>
      <c r="O118" s="45" t="str">
        <f t="shared" si="1"/>
        <v>11</v>
      </c>
      <c r="P118" s="41" t="str">
        <f>VLOOKUP(L118,'Issue Resolution'!$A$2:$A$999,1,FALSE)</f>
        <v>Signaling system failures</v>
      </c>
    </row>
    <row r="119" spans="1:16" x14ac:dyDescent="0.25">
      <c r="A119" s="21" t="s">
        <v>210</v>
      </c>
      <c r="B119" s="12">
        <v>4013</v>
      </c>
      <c r="C119" s="13">
        <v>42562.713750000003</v>
      </c>
      <c r="D119" s="13">
        <v>42562.743333333332</v>
      </c>
      <c r="E119" s="12">
        <v>0</v>
      </c>
      <c r="F119" s="10" t="s">
        <v>38</v>
      </c>
      <c r="G119" s="10" t="s">
        <v>198</v>
      </c>
      <c r="H119" s="20">
        <v>2.958333332935581E-2</v>
      </c>
      <c r="I119" s="12"/>
      <c r="J119" s="12"/>
      <c r="K119" s="12">
        <v>42.599999994272366</v>
      </c>
      <c r="L119" s="33" t="s">
        <v>475</v>
      </c>
      <c r="M119" s="39">
        <v>1</v>
      </c>
      <c r="N119" s="45" t="e">
        <f>VLOOKUP(L119,'Issue Resolution'!$A$2:$A$9,1,FALSE)</f>
        <v>#N/A</v>
      </c>
      <c r="O119" s="45" t="str">
        <f t="shared" si="1"/>
        <v>11</v>
      </c>
      <c r="P119" s="41" t="str">
        <f>VLOOKUP(L119,'Issue Resolution'!$A$2:$A$999,1,FALSE)</f>
        <v>Signaling system failures</v>
      </c>
    </row>
    <row r="120" spans="1:16" x14ac:dyDescent="0.25">
      <c r="A120" s="21" t="s">
        <v>211</v>
      </c>
      <c r="B120" s="12">
        <v>4026</v>
      </c>
      <c r="C120" s="13">
        <v>42562.722337962965</v>
      </c>
      <c r="D120" s="13">
        <v>42562.759942129633</v>
      </c>
      <c r="E120" s="12">
        <v>0</v>
      </c>
      <c r="F120" s="10" t="s">
        <v>36</v>
      </c>
      <c r="G120" s="10" t="s">
        <v>212</v>
      </c>
      <c r="H120" s="20">
        <v>3.7604166667733807E-2</v>
      </c>
      <c r="I120" s="12"/>
      <c r="J120" s="12"/>
      <c r="K120" s="12">
        <v>54.150000001536682</v>
      </c>
      <c r="L120" s="33" t="s">
        <v>475</v>
      </c>
      <c r="M120" s="39">
        <v>1</v>
      </c>
      <c r="N120" s="45" t="e">
        <f>VLOOKUP(L120,'Issue Resolution'!$A$2:$A$8,1,FALSE)</f>
        <v>#N/A</v>
      </c>
      <c r="O120" s="45" t="str">
        <f t="shared" si="1"/>
        <v>11</v>
      </c>
      <c r="P120" s="41" t="str">
        <f>VLOOKUP(L120,'Issue Resolution'!$A$2:$A$999,1,FALSE)</f>
        <v>Signaling system failures</v>
      </c>
    </row>
    <row r="121" spans="1:16" x14ac:dyDescent="0.25">
      <c r="A121" s="21" t="s">
        <v>213</v>
      </c>
      <c r="B121" s="12">
        <v>4019</v>
      </c>
      <c r="C121" s="13">
        <v>42562.732546296298</v>
      </c>
      <c r="D121" s="13">
        <v>42562.769479166665</v>
      </c>
      <c r="E121" s="12">
        <v>0</v>
      </c>
      <c r="F121" s="10" t="s">
        <v>31</v>
      </c>
      <c r="G121" s="10" t="s">
        <v>214</v>
      </c>
      <c r="H121" s="20">
        <v>3.6932870367309079E-2</v>
      </c>
      <c r="I121" s="12"/>
      <c r="J121" s="12"/>
      <c r="K121" s="12">
        <v>53.183333328925073</v>
      </c>
      <c r="L121" s="33" t="s">
        <v>475</v>
      </c>
      <c r="M121" s="39">
        <v>1</v>
      </c>
      <c r="N121" s="45" t="e">
        <f>VLOOKUP(L121,'Issue Resolution'!$A$2:$A$9,1,FALSE)</f>
        <v>#N/A</v>
      </c>
      <c r="O121" s="45" t="str">
        <f t="shared" si="1"/>
        <v>11</v>
      </c>
      <c r="P121" s="41" t="str">
        <f>VLOOKUP(L121,'Issue Resolution'!$A$2:$A$999,1,FALSE)</f>
        <v>Signaling system failures</v>
      </c>
    </row>
    <row r="122" spans="1:16" x14ac:dyDescent="0.25">
      <c r="A122" s="21" t="s">
        <v>215</v>
      </c>
      <c r="B122" s="12">
        <v>4017</v>
      </c>
      <c r="C122" s="13">
        <v>42562.746400462966</v>
      </c>
      <c r="D122" s="13">
        <v>42562.775231481479</v>
      </c>
      <c r="E122" s="12">
        <v>2</v>
      </c>
      <c r="F122" s="10" t="s">
        <v>40</v>
      </c>
      <c r="G122" s="10" t="s">
        <v>194</v>
      </c>
      <c r="H122" s="20">
        <v>2.8831018513301387E-2</v>
      </c>
      <c r="I122" s="12"/>
      <c r="J122" s="12"/>
      <c r="K122" s="12">
        <v>41.516666659153998</v>
      </c>
      <c r="L122" s="33" t="s">
        <v>475</v>
      </c>
      <c r="M122" s="39">
        <v>1</v>
      </c>
      <c r="N122" s="45" t="e">
        <f>VLOOKUP(L122,'Issue Resolution'!$A$2:$A$9,1,FALSE)</f>
        <v>#N/A</v>
      </c>
      <c r="O122" s="45" t="str">
        <f t="shared" si="1"/>
        <v>11</v>
      </c>
      <c r="P122" s="41" t="str">
        <f>VLOOKUP(L122,'Issue Resolution'!$A$2:$A$999,1,FALSE)</f>
        <v>Signaling system failures</v>
      </c>
    </row>
    <row r="123" spans="1:16" x14ac:dyDescent="0.25">
      <c r="A123" s="21" t="s">
        <v>216</v>
      </c>
      <c r="B123" s="12">
        <v>4015</v>
      </c>
      <c r="C123" s="13">
        <v>42562.756215277775</v>
      </c>
      <c r="D123" s="13">
        <v>42562.782546296294</v>
      </c>
      <c r="E123" s="12">
        <v>0</v>
      </c>
      <c r="F123" s="10" t="s">
        <v>44</v>
      </c>
      <c r="G123" s="10" t="s">
        <v>217</v>
      </c>
      <c r="H123" s="20">
        <v>2.6331018518249039E-2</v>
      </c>
      <c r="I123" s="12"/>
      <c r="J123" s="12"/>
      <c r="K123" s="12">
        <v>37.916666666278616</v>
      </c>
      <c r="L123" s="33" t="s">
        <v>475</v>
      </c>
      <c r="M123" s="39">
        <v>1</v>
      </c>
      <c r="N123" s="45" t="e">
        <f>VLOOKUP(L123,'Issue Resolution'!$A$2:$A$9,1,FALSE)</f>
        <v>#N/A</v>
      </c>
      <c r="O123" s="45" t="str">
        <f t="shared" si="1"/>
        <v>11</v>
      </c>
      <c r="P123" s="41" t="str">
        <f>VLOOKUP(L123,'Issue Resolution'!$A$2:$A$999,1,FALSE)</f>
        <v>Signaling system failures</v>
      </c>
    </row>
    <row r="124" spans="1:16" x14ac:dyDescent="0.25">
      <c r="A124" s="21" t="s">
        <v>155</v>
      </c>
      <c r="B124" s="12">
        <v>4009</v>
      </c>
      <c r="C124" s="13">
        <v>42562.736597222225</v>
      </c>
      <c r="D124" s="13">
        <v>42562.76290509259</v>
      </c>
      <c r="E124" s="12">
        <v>0</v>
      </c>
      <c r="F124" s="10" t="s">
        <v>43</v>
      </c>
      <c r="G124" s="10" t="s">
        <v>193</v>
      </c>
      <c r="H124" s="20">
        <v>2.6307870364689734E-2</v>
      </c>
      <c r="I124" s="12"/>
      <c r="J124" s="12"/>
      <c r="K124" s="12">
        <v>37.883333325153217</v>
      </c>
      <c r="L124" s="33" t="s">
        <v>475</v>
      </c>
      <c r="M124" s="39">
        <v>1</v>
      </c>
      <c r="N124" s="45" t="e">
        <f>VLOOKUP(L124,'Issue Resolution'!$A$2:$A$9,1,FALSE)</f>
        <v>#N/A</v>
      </c>
      <c r="O124" s="45" t="str">
        <f t="shared" si="1"/>
        <v>11</v>
      </c>
      <c r="P124" s="41" t="str">
        <f>VLOOKUP(L124,'Issue Resolution'!$A$2:$A$999,1,FALSE)</f>
        <v>Signaling system failures</v>
      </c>
    </row>
    <row r="125" spans="1:16" x14ac:dyDescent="0.25">
      <c r="A125" s="21" t="s">
        <v>218</v>
      </c>
      <c r="B125" s="12">
        <v>4031</v>
      </c>
      <c r="C125" s="13">
        <v>42562.758553240739</v>
      </c>
      <c r="D125" s="13">
        <v>42562.776388888888</v>
      </c>
      <c r="E125" s="12">
        <v>0</v>
      </c>
      <c r="F125" s="10" t="s">
        <v>37</v>
      </c>
      <c r="G125" s="10" t="s">
        <v>200</v>
      </c>
      <c r="H125" s="20">
        <v>1.7835648148320615E-2</v>
      </c>
      <c r="I125" s="12"/>
      <c r="J125" s="12"/>
      <c r="K125" s="12">
        <v>25.683333333581686</v>
      </c>
      <c r="L125" s="33" t="s">
        <v>475</v>
      </c>
      <c r="M125" s="39">
        <v>0.75</v>
      </c>
      <c r="N125" s="45" t="e">
        <f>VLOOKUP(L125,'Issue Resolution'!$A$2:$A$9,1,FALSE)</f>
        <v>#N/A</v>
      </c>
      <c r="O125" s="45" t="str">
        <f t="shared" si="1"/>
        <v>11</v>
      </c>
      <c r="P125" s="41" t="str">
        <f>VLOOKUP(L125,'Issue Resolution'!$A$2:$A$999,1,FALSE)</f>
        <v>Signaling system failures</v>
      </c>
    </row>
    <row r="126" spans="1:16" x14ac:dyDescent="0.25">
      <c r="A126" s="21" t="s">
        <v>219</v>
      </c>
      <c r="B126" s="12">
        <v>4014</v>
      </c>
      <c r="C126" s="13">
        <v>42562.767546296294</v>
      </c>
      <c r="D126" s="13">
        <v>42562.789722222224</v>
      </c>
      <c r="E126" s="12">
        <v>0</v>
      </c>
      <c r="F126" s="10" t="s">
        <v>38</v>
      </c>
      <c r="G126" s="10" t="s">
        <v>209</v>
      </c>
      <c r="H126" s="20">
        <v>2.2175925929332152E-2</v>
      </c>
      <c r="I126" s="12"/>
      <c r="J126" s="12"/>
      <c r="K126" s="12">
        <v>36.45000001299195</v>
      </c>
      <c r="L126" s="33" t="s">
        <v>475</v>
      </c>
      <c r="M126" s="39">
        <v>1</v>
      </c>
      <c r="N126" s="45" t="e">
        <f>VLOOKUP(L126,'Issue Resolution'!$A$2:$A$9,1,FALSE)</f>
        <v>#N/A</v>
      </c>
      <c r="O126" s="45" t="str">
        <f t="shared" si="1"/>
        <v>11</v>
      </c>
      <c r="P126" s="41" t="str">
        <f>VLOOKUP(L126,'Issue Resolution'!$A$2:$A$999,1,FALSE)</f>
        <v>Signaling system failures</v>
      </c>
    </row>
    <row r="127" spans="1:16" x14ac:dyDescent="0.25">
      <c r="A127" s="21" t="s">
        <v>220</v>
      </c>
      <c r="B127" s="12">
        <v>4025</v>
      </c>
      <c r="C127" s="13">
        <v>42562.770543981482</v>
      </c>
      <c r="D127" s="13">
        <v>42562.772349537037</v>
      </c>
      <c r="E127" s="12">
        <v>0</v>
      </c>
      <c r="F127" s="10" t="s">
        <v>36</v>
      </c>
      <c r="G127" s="10" t="s">
        <v>221</v>
      </c>
      <c r="H127" s="20">
        <v>1.8055555556202307E-3</v>
      </c>
      <c r="I127" s="12"/>
      <c r="J127" s="12"/>
      <c r="K127" s="12">
        <v>39.533333333674818</v>
      </c>
      <c r="L127" s="33" t="s">
        <v>475</v>
      </c>
      <c r="M127" s="39">
        <v>1</v>
      </c>
      <c r="N127" s="45" t="e">
        <f>VLOOKUP(L127,'Issue Resolution'!$A$2:$A$9,1,FALSE)</f>
        <v>#N/A</v>
      </c>
      <c r="O127" s="45" t="str">
        <f t="shared" si="1"/>
        <v>11</v>
      </c>
      <c r="P127" s="41" t="str">
        <f>VLOOKUP(L127,'Issue Resolution'!$A$2:$A$999,1,FALSE)</f>
        <v>Signaling system failures</v>
      </c>
    </row>
    <row r="128" spans="1:16" x14ac:dyDescent="0.25">
      <c r="A128" s="21" t="s">
        <v>222</v>
      </c>
      <c r="B128" s="12">
        <v>4020</v>
      </c>
      <c r="C128" s="13">
        <v>42562.781851851854</v>
      </c>
      <c r="D128" s="13">
        <v>42562.808009259257</v>
      </c>
      <c r="E128" s="12">
        <v>0</v>
      </c>
      <c r="F128" s="10" t="s">
        <v>31</v>
      </c>
      <c r="G128" s="10" t="s">
        <v>223</v>
      </c>
      <c r="H128" s="20">
        <v>2.6157407402934041E-2</v>
      </c>
      <c r="I128" s="12"/>
      <c r="J128" s="12"/>
      <c r="K128" s="12">
        <v>42.016666660783812</v>
      </c>
      <c r="L128" s="33" t="s">
        <v>475</v>
      </c>
      <c r="M128" s="39">
        <v>1</v>
      </c>
      <c r="N128" s="45" t="e">
        <f>VLOOKUP(L128,'Issue Resolution'!$A$2:$A$8,1,FALSE)</f>
        <v>#N/A</v>
      </c>
      <c r="O128" s="45" t="str">
        <f t="shared" si="1"/>
        <v>11</v>
      </c>
      <c r="P128" s="41" t="str">
        <f>VLOOKUP(L128,'Issue Resolution'!$A$2:$A$999,1,FALSE)</f>
        <v>Signaling system failures</v>
      </c>
    </row>
    <row r="129" spans="1:16" x14ac:dyDescent="0.25">
      <c r="A129" s="21" t="s">
        <v>232</v>
      </c>
      <c r="B129" s="12">
        <v>4012</v>
      </c>
      <c r="C129" s="13">
        <v>42563.457245370373</v>
      </c>
      <c r="D129" s="13">
        <v>42563.475416666668</v>
      </c>
      <c r="E129" s="12">
        <v>0</v>
      </c>
      <c r="F129" s="10" t="s">
        <v>39</v>
      </c>
      <c r="G129" s="10" t="s">
        <v>233</v>
      </c>
      <c r="H129" s="20">
        <v>1.8171296294895001E-2</v>
      </c>
      <c r="I129" s="12"/>
      <c r="J129" s="12"/>
      <c r="K129" s="12">
        <v>28.15000000060536</v>
      </c>
      <c r="L129" s="8" t="s">
        <v>12</v>
      </c>
      <c r="M129" s="39">
        <v>1</v>
      </c>
      <c r="N129" s="45" t="str">
        <f>VLOOKUP(L129,'Issue Resolution'!$A$2:$A$9,1,FALSE)</f>
        <v>Wi-MAX data drops</v>
      </c>
      <c r="O129" s="45" t="str">
        <f t="shared" si="1"/>
        <v>12</v>
      </c>
      <c r="P129" s="41" t="str">
        <f>VLOOKUP(L129,'Issue Resolution'!$A$2:$A$999,1,FALSE)</f>
        <v>Wi-MAX data drops</v>
      </c>
    </row>
    <row r="130" spans="1:16" x14ac:dyDescent="0.25">
      <c r="A130" s="21" t="s">
        <v>62</v>
      </c>
      <c r="B130" s="12">
        <v>4015</v>
      </c>
      <c r="C130" s="13">
        <v>42563.522048611114</v>
      </c>
      <c r="D130" s="13">
        <v>42563.550428240742</v>
      </c>
      <c r="E130" s="12">
        <v>0</v>
      </c>
      <c r="F130" s="10" t="s">
        <v>44</v>
      </c>
      <c r="G130" s="10" t="s">
        <v>214</v>
      </c>
      <c r="H130" s="20">
        <v>2.8379629628034309E-2</v>
      </c>
      <c r="I130" s="12"/>
      <c r="J130" s="12"/>
      <c r="K130" s="12">
        <v>40.866666664369404</v>
      </c>
      <c r="L130" s="38" t="s">
        <v>45</v>
      </c>
      <c r="M130" s="39">
        <v>0.75</v>
      </c>
      <c r="N130" s="45" t="str">
        <f>VLOOKUP(L130,'Issue Resolution'!$A$2:$A$9,1,FALSE)</f>
        <v>Onboard in-route failure</v>
      </c>
      <c r="O130" s="45" t="str">
        <f t="shared" ref="O130:O193" si="2">RIGHT(A130,2)</f>
        <v>12</v>
      </c>
      <c r="P130" s="41" t="str">
        <f>VLOOKUP(L130,'Issue Resolution'!$A$2:$A$999,1,FALSE)</f>
        <v>Onboard in-route failure</v>
      </c>
    </row>
    <row r="131" spans="1:16" x14ac:dyDescent="0.25">
      <c r="A131" s="21" t="s">
        <v>230</v>
      </c>
      <c r="B131" s="12">
        <v>4012</v>
      </c>
      <c r="C131" s="13">
        <v>42563.598483796297</v>
      </c>
      <c r="D131" s="13">
        <v>42563.620451388888</v>
      </c>
      <c r="E131" s="12">
        <v>0</v>
      </c>
      <c r="F131" s="10" t="s">
        <v>39</v>
      </c>
      <c r="G131" s="10" t="s">
        <v>231</v>
      </c>
      <c r="H131" s="20">
        <v>2.1967592590954155E-2</v>
      </c>
      <c r="I131" s="12"/>
      <c r="J131" s="12"/>
      <c r="K131" s="12">
        <v>31.633333330973983</v>
      </c>
      <c r="L131" s="31" t="s">
        <v>175</v>
      </c>
      <c r="M131" s="39">
        <v>1</v>
      </c>
      <c r="N131" s="45" t="e">
        <f>VLOOKUP(L131,'Issue Resolution'!$A$2:$A$9,1,FALSE)</f>
        <v>#N/A</v>
      </c>
      <c r="O131" s="45" t="str">
        <f t="shared" si="2"/>
        <v>12</v>
      </c>
      <c r="P131" s="41" t="str">
        <f>VLOOKUP(L131,'Issue Resolution'!$A$2:$A$999,1,FALSE)</f>
        <v>Operational Issue</v>
      </c>
    </row>
    <row r="132" spans="1:16" x14ac:dyDescent="0.25">
      <c r="A132" s="21" t="s">
        <v>234</v>
      </c>
      <c r="B132" s="12">
        <v>4015</v>
      </c>
      <c r="C132" s="13">
        <v>42563.611296296294</v>
      </c>
      <c r="D132" s="13">
        <v>42563.634062500001</v>
      </c>
      <c r="E132" s="12">
        <v>0</v>
      </c>
      <c r="F132" s="10" t="s">
        <v>44</v>
      </c>
      <c r="G132" s="10" t="s">
        <v>214</v>
      </c>
      <c r="H132" s="20">
        <v>2.2766203706851229E-2</v>
      </c>
      <c r="I132" s="12"/>
      <c r="J132" s="12"/>
      <c r="K132" s="12">
        <v>48.466666670283303</v>
      </c>
      <c r="L132" s="8" t="s">
        <v>12</v>
      </c>
      <c r="M132" s="39">
        <v>1</v>
      </c>
      <c r="N132" s="45" t="str">
        <f>VLOOKUP(L132,'Issue Resolution'!$A$2:$A$9,1,FALSE)</f>
        <v>Wi-MAX data drops</v>
      </c>
      <c r="O132" s="45" t="str">
        <f t="shared" si="2"/>
        <v>12</v>
      </c>
      <c r="P132" s="41" t="str">
        <f>VLOOKUP(L132,'Issue Resolution'!$A$2:$A$999,1,FALSE)</f>
        <v>Wi-MAX data drops</v>
      </c>
    </row>
    <row r="133" spans="1:16" x14ac:dyDescent="0.25">
      <c r="A133" s="21" t="s">
        <v>224</v>
      </c>
      <c r="B133" s="12">
        <v>4041</v>
      </c>
      <c r="C133" s="13">
        <v>42563.632511574076</v>
      </c>
      <c r="D133" s="13">
        <v>42563.656458333331</v>
      </c>
      <c r="E133" s="12">
        <v>2</v>
      </c>
      <c r="F133" s="10" t="s">
        <v>46</v>
      </c>
      <c r="G133" s="10" t="s">
        <v>225</v>
      </c>
      <c r="H133" s="20">
        <v>2.3946759254613426E-2</v>
      </c>
      <c r="I133" s="12"/>
      <c r="J133" s="12"/>
      <c r="K133" s="12">
        <v>40.250000000232831</v>
      </c>
      <c r="L133" s="32" t="s">
        <v>132</v>
      </c>
      <c r="M133" s="39">
        <v>1</v>
      </c>
      <c r="N133" s="45" t="str">
        <f>VLOOKUP(L133,'Issue Resolution'!$A$2:$A$9,1,FALSE)</f>
        <v>Office System Issue</v>
      </c>
      <c r="O133" s="45" t="str">
        <f t="shared" si="2"/>
        <v>12</v>
      </c>
      <c r="P133" s="41" t="str">
        <f>VLOOKUP(L133,'Issue Resolution'!$A$2:$A$999,1,FALSE)</f>
        <v>Office System Issue</v>
      </c>
    </row>
    <row r="134" spans="1:16" x14ac:dyDescent="0.25">
      <c r="A134" s="21" t="s">
        <v>228</v>
      </c>
      <c r="B134" s="12">
        <v>4010</v>
      </c>
      <c r="C134" s="13">
        <v>42563.649421296293</v>
      </c>
      <c r="D134" s="13">
        <v>42563.668877314813</v>
      </c>
      <c r="E134" s="12">
        <v>0</v>
      </c>
      <c r="F134" s="10" t="s">
        <v>43</v>
      </c>
      <c r="G134" s="10" t="s">
        <v>229</v>
      </c>
      <c r="H134" s="20">
        <v>1.9456018519122154E-2</v>
      </c>
      <c r="I134" s="12"/>
      <c r="J134" s="12"/>
      <c r="K134" s="12">
        <v>29.566666673636064</v>
      </c>
      <c r="L134" s="38" t="s">
        <v>45</v>
      </c>
      <c r="M134" s="39">
        <v>1</v>
      </c>
      <c r="N134" s="45" t="str">
        <f>VLOOKUP(L134,'Issue Resolution'!$A$2:$A$9,1,FALSE)</f>
        <v>Onboard in-route failure</v>
      </c>
      <c r="O134" s="45" t="str">
        <f t="shared" si="2"/>
        <v>12</v>
      </c>
      <c r="P134" s="41" t="str">
        <f>VLOOKUP(L134,'Issue Resolution'!$A$2:$A$999,1,FALSE)</f>
        <v>Onboard in-route failure</v>
      </c>
    </row>
    <row r="135" spans="1:16" x14ac:dyDescent="0.25">
      <c r="A135" s="21" t="s">
        <v>156</v>
      </c>
      <c r="B135" s="12">
        <v>4009</v>
      </c>
      <c r="C135" s="13">
        <v>42563.680046296293</v>
      </c>
      <c r="D135" s="13">
        <v>42563.701828703706</v>
      </c>
      <c r="E135" s="12">
        <v>0</v>
      </c>
      <c r="F135" s="10" t="s">
        <v>43</v>
      </c>
      <c r="G135" s="10" t="s">
        <v>229</v>
      </c>
      <c r="H135" s="20">
        <v>2.178240741341142E-2</v>
      </c>
      <c r="I135" s="12"/>
      <c r="J135" s="12"/>
      <c r="K135" s="12">
        <v>31.366666675312445</v>
      </c>
      <c r="L135" s="38" t="s">
        <v>45</v>
      </c>
      <c r="M135" s="39">
        <v>1</v>
      </c>
      <c r="N135" s="45" t="str">
        <f>VLOOKUP(L135,'Issue Resolution'!$A$2:$A$9,1,FALSE)</f>
        <v>Onboard in-route failure</v>
      </c>
      <c r="O135" s="45" t="str">
        <f t="shared" si="2"/>
        <v>12</v>
      </c>
      <c r="P135" s="41" t="str">
        <f>VLOOKUP(L135,'Issue Resolution'!$A$2:$A$999,1,FALSE)</f>
        <v>Onboard in-route failure</v>
      </c>
    </row>
    <row r="136" spans="1:16" x14ac:dyDescent="0.25">
      <c r="A136" s="21" t="s">
        <v>235</v>
      </c>
      <c r="B136" s="12">
        <v>4011</v>
      </c>
      <c r="C136" s="13">
        <v>42563.696944444448</v>
      </c>
      <c r="D136" s="13">
        <v>42563.717627314814</v>
      </c>
      <c r="E136" s="12">
        <v>1</v>
      </c>
      <c r="F136" s="10" t="s">
        <v>39</v>
      </c>
      <c r="G136" s="10" t="s">
        <v>231</v>
      </c>
      <c r="H136" s="20">
        <v>2.0682870366727002E-2</v>
      </c>
      <c r="I136" s="12"/>
      <c r="J136" s="12"/>
      <c r="K136" s="12">
        <v>66.483333326177672</v>
      </c>
      <c r="L136" s="8" t="s">
        <v>12</v>
      </c>
      <c r="M136" s="39">
        <v>1</v>
      </c>
      <c r="N136" s="45" t="str">
        <f>VLOOKUP(L136,'Issue Resolution'!$A$2:$A$8,1,FALSE)</f>
        <v>Wi-MAX data drops</v>
      </c>
      <c r="O136" s="45" t="str">
        <f t="shared" si="2"/>
        <v>12</v>
      </c>
      <c r="P136" s="41" t="str">
        <f>VLOOKUP(L136,'Issue Resolution'!$A$2:$A$999,1,FALSE)</f>
        <v>Wi-MAX data drops</v>
      </c>
    </row>
    <row r="137" spans="1:16" x14ac:dyDescent="0.25">
      <c r="A137" s="21" t="s">
        <v>226</v>
      </c>
      <c r="B137" s="12">
        <v>4041</v>
      </c>
      <c r="C137" s="13">
        <v>42563.76085648148</v>
      </c>
      <c r="D137" s="13">
        <v>42563.77071759259</v>
      </c>
      <c r="E137" s="12">
        <v>1</v>
      </c>
      <c r="F137" s="10" t="s">
        <v>46</v>
      </c>
      <c r="G137" s="10" t="s">
        <v>193</v>
      </c>
      <c r="H137" s="20">
        <v>9.8611111097852699E-3</v>
      </c>
      <c r="I137" s="12"/>
      <c r="J137" s="12"/>
      <c r="K137" s="12">
        <v>67.383333337493241</v>
      </c>
      <c r="L137" s="8" t="s">
        <v>45</v>
      </c>
      <c r="M137" s="39">
        <v>1</v>
      </c>
      <c r="N137" s="45" t="str">
        <f>VLOOKUP(L137,'Issue Resolution'!$A$2:$A$9,1,FALSE)</f>
        <v>Onboard in-route failure</v>
      </c>
      <c r="O137" s="45" t="str">
        <f t="shared" si="2"/>
        <v>12</v>
      </c>
      <c r="P137" s="41" t="str">
        <f>VLOOKUP(L137,'Issue Resolution'!$A$2:$A$999,1,FALSE)</f>
        <v>Onboard in-route failure</v>
      </c>
    </row>
    <row r="138" spans="1:16" x14ac:dyDescent="0.25">
      <c r="A138" s="21" t="s">
        <v>63</v>
      </c>
      <c r="B138" s="12">
        <v>4043</v>
      </c>
      <c r="C138" s="13">
        <v>42563.827557870369</v>
      </c>
      <c r="D138" s="13">
        <v>42563.845543981479</v>
      </c>
      <c r="E138" s="12">
        <v>0</v>
      </c>
      <c r="F138" s="10" t="s">
        <v>41</v>
      </c>
      <c r="G138" s="10" t="s">
        <v>217</v>
      </c>
      <c r="H138" s="20">
        <v>1.7986111110076308E-2</v>
      </c>
      <c r="I138" s="12"/>
      <c r="J138" s="12"/>
      <c r="K138" s="12">
        <v>25.899999998509884</v>
      </c>
      <c r="L138" s="8" t="s">
        <v>12</v>
      </c>
      <c r="M138" s="39">
        <v>8.3333333333333329E-2</v>
      </c>
      <c r="N138" s="45" t="str">
        <f>VLOOKUP(L138,'Issue Resolution'!$A$2:$A$9,1,FALSE)</f>
        <v>Wi-MAX data drops</v>
      </c>
      <c r="O138" s="45" t="str">
        <f t="shared" si="2"/>
        <v>12</v>
      </c>
      <c r="P138" s="41" t="str">
        <f>VLOOKUP(L138,'Issue Resolution'!$A$2:$A$999,1,FALSE)</f>
        <v>Wi-MAX data drops</v>
      </c>
    </row>
    <row r="139" spans="1:16" x14ac:dyDescent="0.25">
      <c r="A139" s="21" t="s">
        <v>227</v>
      </c>
      <c r="B139" s="12">
        <v>4018</v>
      </c>
      <c r="C139" s="13">
        <v>42563.852048611108</v>
      </c>
      <c r="D139" s="13">
        <v>42563.861689814818</v>
      </c>
      <c r="E139" s="12">
        <v>0</v>
      </c>
      <c r="F139" s="10" t="s">
        <v>40</v>
      </c>
      <c r="G139" s="10" t="s">
        <v>223</v>
      </c>
      <c r="H139" s="20">
        <v>9.6412037091795355E-3</v>
      </c>
      <c r="I139" s="12"/>
      <c r="J139" s="12"/>
      <c r="K139" s="12">
        <v>62.816666672006249</v>
      </c>
      <c r="L139" s="33" t="s">
        <v>475</v>
      </c>
      <c r="M139" s="39">
        <v>1</v>
      </c>
      <c r="N139" s="45" t="e">
        <f>VLOOKUP(L139,'Issue Resolution'!$A$2:$A$9,1,FALSE)</f>
        <v>#N/A</v>
      </c>
      <c r="O139" s="45" t="str">
        <f t="shared" si="2"/>
        <v>12</v>
      </c>
      <c r="P139" s="41" t="str">
        <f>VLOOKUP(L139,'Issue Resolution'!$A$2:$A$999,1,FALSE)</f>
        <v>Signaling system failures</v>
      </c>
    </row>
    <row r="140" spans="1:16" x14ac:dyDescent="0.25">
      <c r="A140" s="21" t="s">
        <v>236</v>
      </c>
      <c r="B140" s="12">
        <v>4015</v>
      </c>
      <c r="C140" s="13">
        <v>42564.62127314815</v>
      </c>
      <c r="D140" s="13">
        <v>42564.648599537039</v>
      </c>
      <c r="E140" s="12">
        <v>1</v>
      </c>
      <c r="F140" s="10" t="s">
        <v>44</v>
      </c>
      <c r="G140" s="10" t="s">
        <v>193</v>
      </c>
      <c r="H140" s="20">
        <v>2.73263888884685E-2</v>
      </c>
      <c r="I140" s="12"/>
      <c r="J140" s="12"/>
      <c r="K140" s="12">
        <v>39.34999999939464</v>
      </c>
      <c r="L140" s="8" t="s">
        <v>12</v>
      </c>
      <c r="M140" s="39">
        <v>1</v>
      </c>
      <c r="N140" s="45" t="str">
        <f>VLOOKUP(L140,'Issue Resolution'!$A$2:$A$8,1,FALSE)</f>
        <v>Wi-MAX data drops</v>
      </c>
      <c r="O140" s="45" t="str">
        <f t="shared" si="2"/>
        <v>13</v>
      </c>
      <c r="P140" s="41" t="str">
        <f>VLOOKUP(L140,'Issue Resolution'!$A$2:$A$999,1,FALSE)</f>
        <v>Wi-MAX data drops</v>
      </c>
    </row>
    <row r="141" spans="1:16" x14ac:dyDescent="0.25">
      <c r="A141" s="21" t="s">
        <v>237</v>
      </c>
      <c r="B141" s="12">
        <v>4026</v>
      </c>
      <c r="C141" s="13">
        <v>42564.617835648147</v>
      </c>
      <c r="D141" s="13">
        <v>42564.638495370367</v>
      </c>
      <c r="E141" s="12">
        <v>0</v>
      </c>
      <c r="F141" s="10" t="s">
        <v>36</v>
      </c>
      <c r="G141" s="10" t="s">
        <v>238</v>
      </c>
      <c r="H141" s="20">
        <v>2.0659722220443655E-2</v>
      </c>
      <c r="I141" s="12"/>
      <c r="J141" s="12"/>
      <c r="K141" s="12">
        <v>48.866666669491678</v>
      </c>
      <c r="L141" s="33" t="s">
        <v>475</v>
      </c>
      <c r="M141" s="39">
        <v>0.91666666666666663</v>
      </c>
      <c r="N141" s="45" t="e">
        <f>VLOOKUP(L141,'Issue Resolution'!$A$2:$A$8,1,FALSE)</f>
        <v>#N/A</v>
      </c>
      <c r="O141" s="45" t="str">
        <f t="shared" si="2"/>
        <v>13</v>
      </c>
      <c r="P141" s="41" t="str">
        <f>VLOOKUP(L141,'Issue Resolution'!$A$2:$A$999,1,FALSE)</f>
        <v>Signaling system failures</v>
      </c>
    </row>
    <row r="142" spans="1:16" x14ac:dyDescent="0.25">
      <c r="A142" s="21" t="s">
        <v>239</v>
      </c>
      <c r="B142" s="12">
        <v>4014</v>
      </c>
      <c r="C142" s="13">
        <v>42564.645891203705</v>
      </c>
      <c r="D142" s="13">
        <v>42564.656736111108</v>
      </c>
      <c r="E142" s="12">
        <v>1</v>
      </c>
      <c r="F142" s="10" t="s">
        <v>38</v>
      </c>
      <c r="G142" s="10" t="s">
        <v>231</v>
      </c>
      <c r="H142" s="20">
        <v>1.0844907403225079E-2</v>
      </c>
      <c r="I142" s="12"/>
      <c r="J142" s="12"/>
      <c r="K142" s="12">
        <v>39.333333328831941</v>
      </c>
      <c r="L142" s="33" t="s">
        <v>475</v>
      </c>
      <c r="M142" s="39">
        <v>0.83333333333333337</v>
      </c>
      <c r="N142" s="45" t="e">
        <f>VLOOKUP(L142,'Issue Resolution'!$A$2:$A$8,1,FALSE)</f>
        <v>#N/A</v>
      </c>
      <c r="O142" s="45" t="str">
        <f t="shared" si="2"/>
        <v>13</v>
      </c>
      <c r="P142" s="41" t="str">
        <f>VLOOKUP(L142,'Issue Resolution'!$A$2:$A$999,1,FALSE)</f>
        <v>Signaling system failures</v>
      </c>
    </row>
    <row r="143" spans="1:16" x14ac:dyDescent="0.25">
      <c r="A143" s="21" t="s">
        <v>240</v>
      </c>
      <c r="B143" s="12">
        <v>4029</v>
      </c>
      <c r="C143" s="13">
        <v>42564.744733796295</v>
      </c>
      <c r="D143" s="13">
        <v>42564.745821759258</v>
      </c>
      <c r="E143" s="12">
        <v>1</v>
      </c>
      <c r="F143" s="10" t="s">
        <v>32</v>
      </c>
      <c r="G143" s="10" t="s">
        <v>223</v>
      </c>
      <c r="H143" s="20">
        <v>1.0879629626288079E-3</v>
      </c>
      <c r="I143" s="12"/>
      <c r="J143" s="12"/>
      <c r="K143" s="12">
        <v>25.083333340007812</v>
      </c>
      <c r="L143" s="38" t="s">
        <v>45</v>
      </c>
      <c r="M143" s="39">
        <v>0.25</v>
      </c>
      <c r="N143" s="45" t="str">
        <f>VLOOKUP(L143,'Issue Resolution'!$A$2:$A$9,1,FALSE)</f>
        <v>Onboard in-route failure</v>
      </c>
      <c r="O143" s="45" t="str">
        <f t="shared" si="2"/>
        <v>13</v>
      </c>
      <c r="P143" s="41" t="str">
        <f>VLOOKUP(L143,'Issue Resolution'!$A$2:$A$999,1,FALSE)</f>
        <v>Onboard in-route failure</v>
      </c>
    </row>
    <row r="144" spans="1:16" x14ac:dyDescent="0.25">
      <c r="A144" s="21" t="s">
        <v>51</v>
      </c>
      <c r="B144" s="12">
        <v>4040</v>
      </c>
      <c r="C144" s="13">
        <v>42565.203055555554</v>
      </c>
      <c r="D144" s="13">
        <v>42565.223622685182</v>
      </c>
      <c r="E144" s="12">
        <v>1</v>
      </c>
      <c r="F144" s="10" t="s">
        <v>42</v>
      </c>
      <c r="G144" s="10" t="s">
        <v>241</v>
      </c>
      <c r="H144" s="20">
        <v>2.0567129628034309E-2</v>
      </c>
      <c r="I144" s="12"/>
      <c r="J144" s="12"/>
      <c r="K144" s="12">
        <v>29.616666664369404</v>
      </c>
      <c r="L144" s="38" t="s">
        <v>45</v>
      </c>
      <c r="M144" s="39">
        <v>1</v>
      </c>
      <c r="N144" s="45" t="str">
        <f>VLOOKUP(L144,'Issue Resolution'!$A$2:$A$9,1,FALSE)</f>
        <v>Onboard in-route failure</v>
      </c>
      <c r="O144" s="45" t="str">
        <f t="shared" si="2"/>
        <v>14</v>
      </c>
      <c r="P144" s="41" t="str">
        <f>VLOOKUP(L144,'Issue Resolution'!$A$2:$A$999,1,FALSE)</f>
        <v>Onboard in-route failure</v>
      </c>
    </row>
    <row r="145" spans="1:16" x14ac:dyDescent="0.25">
      <c r="A145" s="21" t="s">
        <v>242</v>
      </c>
      <c r="B145" s="12">
        <v>4031</v>
      </c>
      <c r="C145" s="13">
        <v>42565.360706018517</v>
      </c>
      <c r="D145" s="13">
        <v>42565.362060185187</v>
      </c>
      <c r="E145" s="12">
        <v>1</v>
      </c>
      <c r="F145" s="10" t="s">
        <v>37</v>
      </c>
      <c r="G145" s="10" t="s">
        <v>204</v>
      </c>
      <c r="H145" s="20">
        <v>1.3541666703531519E-3</v>
      </c>
      <c r="I145" s="12"/>
      <c r="J145" s="12"/>
      <c r="K145" s="12">
        <v>1.9500000053085387</v>
      </c>
      <c r="L145" s="38" t="s">
        <v>45</v>
      </c>
      <c r="M145" s="39">
        <v>0</v>
      </c>
      <c r="N145" s="45" t="str">
        <f>VLOOKUP(L145,'Issue Resolution'!$A$2:$A$9,1,FALSE)</f>
        <v>Onboard in-route failure</v>
      </c>
      <c r="O145" s="45" t="str">
        <f t="shared" si="2"/>
        <v>14</v>
      </c>
      <c r="P145" s="41" t="str">
        <f>VLOOKUP(L145,'Issue Resolution'!$A$2:$A$999,1,FALSE)</f>
        <v>Onboard in-route failure</v>
      </c>
    </row>
    <row r="146" spans="1:16" x14ac:dyDescent="0.25">
      <c r="A146" s="21" t="s">
        <v>157</v>
      </c>
      <c r="B146" s="12">
        <v>4044</v>
      </c>
      <c r="C146" s="13">
        <v>42565.537499999999</v>
      </c>
      <c r="D146" s="13">
        <v>42565.559745370374</v>
      </c>
      <c r="E146" s="12">
        <v>0</v>
      </c>
      <c r="F146" s="10" t="s">
        <v>41</v>
      </c>
      <c r="G146" s="10" t="s">
        <v>214</v>
      </c>
      <c r="H146" s="20">
        <v>2.2245370375458151E-2</v>
      </c>
      <c r="I146" s="12"/>
      <c r="J146" s="12"/>
      <c r="K146" s="12">
        <v>1</v>
      </c>
      <c r="L146" s="38" t="s">
        <v>45</v>
      </c>
      <c r="M146" s="39">
        <v>0</v>
      </c>
      <c r="N146" s="45" t="str">
        <f>VLOOKUP(L146,'Issue Resolution'!$A$2:$A$9,1,FALSE)</f>
        <v>Onboard in-route failure</v>
      </c>
      <c r="O146" s="45" t="str">
        <f t="shared" si="2"/>
        <v>14</v>
      </c>
      <c r="P146" s="41" t="str">
        <f>VLOOKUP(L146,'Issue Resolution'!$A$2:$A$999,1,FALSE)</f>
        <v>Onboard in-route failure</v>
      </c>
    </row>
    <row r="147" spans="1:16" x14ac:dyDescent="0.25">
      <c r="A147" s="21" t="s">
        <v>243</v>
      </c>
      <c r="B147" s="12">
        <v>4044</v>
      </c>
      <c r="C147" s="13">
        <v>42565.537546296298</v>
      </c>
      <c r="D147" s="13">
        <v>42565.559791666667</v>
      </c>
      <c r="E147" s="12">
        <v>0</v>
      </c>
      <c r="F147" s="10" t="s">
        <v>41</v>
      </c>
      <c r="G147" s="10" t="s">
        <v>214</v>
      </c>
      <c r="H147" s="20">
        <v>2.2245370368182193E-2</v>
      </c>
      <c r="I147" s="12"/>
      <c r="J147" s="12"/>
      <c r="K147" s="12">
        <v>43.416666663251817</v>
      </c>
      <c r="L147" s="8" t="s">
        <v>8</v>
      </c>
      <c r="M147" s="39">
        <v>1</v>
      </c>
      <c r="N147" s="45" t="str">
        <f>VLOOKUP(L147,'Issue Resolution'!$A$2:$A$9,1,FALSE)</f>
        <v>Inefficient dispatching</v>
      </c>
      <c r="O147" s="45" t="str">
        <f t="shared" si="2"/>
        <v>14</v>
      </c>
      <c r="P147" s="41" t="str">
        <f>VLOOKUP(L147,'Issue Resolution'!$A$2:$A$999,1,FALSE)</f>
        <v>Inefficient dispatching</v>
      </c>
    </row>
    <row r="148" spans="1:16" x14ac:dyDescent="0.25">
      <c r="A148" s="21" t="s">
        <v>244</v>
      </c>
      <c r="B148" s="12">
        <v>4018</v>
      </c>
      <c r="C148" s="13">
        <v>42565.588240740741</v>
      </c>
      <c r="D148" s="13">
        <v>42565.610358796293</v>
      </c>
      <c r="E148" s="12">
        <v>0</v>
      </c>
      <c r="F148" s="10" t="s">
        <v>40</v>
      </c>
      <c r="G148" s="10" t="s">
        <v>202</v>
      </c>
      <c r="H148" s="20">
        <v>2.2118055552709848E-2</v>
      </c>
      <c r="I148" s="12"/>
      <c r="J148" s="12"/>
      <c r="K148" s="12">
        <v>34.533333338331431</v>
      </c>
      <c r="L148" s="8" t="s">
        <v>8</v>
      </c>
      <c r="M148" s="39">
        <v>1</v>
      </c>
      <c r="N148" s="45" t="str">
        <f>VLOOKUP(L148,'Issue Resolution'!$A$2:$A$9,1,FALSE)</f>
        <v>Inefficient dispatching</v>
      </c>
      <c r="O148" s="45" t="str">
        <f t="shared" si="2"/>
        <v>14</v>
      </c>
      <c r="P148" s="41" t="str">
        <f>VLOOKUP(L148,'Issue Resolution'!$A$2:$A$999,1,FALSE)</f>
        <v>Inefficient dispatching</v>
      </c>
    </row>
    <row r="149" spans="1:16" x14ac:dyDescent="0.25">
      <c r="A149" s="21" t="s">
        <v>245</v>
      </c>
      <c r="B149" s="12">
        <v>4037</v>
      </c>
      <c r="C149" s="13">
        <v>42565.647812499999</v>
      </c>
      <c r="D149" s="13">
        <v>42565.672013888892</v>
      </c>
      <c r="E149" s="12">
        <v>0</v>
      </c>
      <c r="F149" s="10" t="s">
        <v>34</v>
      </c>
      <c r="G149" s="10" t="s">
        <v>209</v>
      </c>
      <c r="H149" s="20">
        <v>2.4201388892834075E-2</v>
      </c>
      <c r="I149" s="12"/>
      <c r="J149" s="12"/>
      <c r="K149" s="12">
        <v>34.850000005681068</v>
      </c>
      <c r="L149" s="38" t="s">
        <v>45</v>
      </c>
      <c r="M149" s="39">
        <v>0.5</v>
      </c>
      <c r="N149" s="45" t="str">
        <f>VLOOKUP(L149,'Issue Resolution'!$A$2:$A$9,1,FALSE)</f>
        <v>Onboard in-route failure</v>
      </c>
      <c r="O149" s="45" t="str">
        <f t="shared" si="2"/>
        <v>14</v>
      </c>
      <c r="P149" s="41" t="str">
        <f>VLOOKUP(L149,'Issue Resolution'!$A$2:$A$999,1,FALSE)</f>
        <v>Onboard in-route failure</v>
      </c>
    </row>
    <row r="150" spans="1:16" x14ac:dyDescent="0.25">
      <c r="A150" s="21" t="s">
        <v>246</v>
      </c>
      <c r="B150" s="12">
        <v>4026</v>
      </c>
      <c r="C150" s="13">
        <v>42565.827384259261</v>
      </c>
      <c r="D150" s="13">
        <v>42565.845706018517</v>
      </c>
      <c r="E150" s="12">
        <v>0</v>
      </c>
      <c r="F150" s="10" t="s">
        <v>36</v>
      </c>
      <c r="G150" s="10" t="s">
        <v>247</v>
      </c>
      <c r="H150" s="20">
        <v>1.8321759256650694E-2</v>
      </c>
      <c r="I150" s="12"/>
      <c r="J150" s="12"/>
      <c r="K150" s="12">
        <v>51.68333332403563</v>
      </c>
      <c r="L150" s="8" t="s">
        <v>12</v>
      </c>
      <c r="M150" s="39">
        <v>1</v>
      </c>
      <c r="N150" s="45" t="str">
        <f>VLOOKUP(L150,'Issue Resolution'!$A$2:$A$8,1,FALSE)</f>
        <v>Wi-MAX data drops</v>
      </c>
      <c r="O150" s="45" t="str">
        <f t="shared" si="2"/>
        <v>14</v>
      </c>
      <c r="P150" s="41" t="str">
        <f>VLOOKUP(L150,'Issue Resolution'!$A$2:$A$999,1,FALSE)</f>
        <v>Wi-MAX data drops</v>
      </c>
    </row>
    <row r="151" spans="1:16" x14ac:dyDescent="0.25">
      <c r="A151" s="21" t="s">
        <v>248</v>
      </c>
      <c r="B151" s="12">
        <v>4020</v>
      </c>
      <c r="C151" s="13">
        <v>42565.787094907406</v>
      </c>
      <c r="D151" s="13">
        <v>42565.813831018517</v>
      </c>
      <c r="E151" s="12">
        <v>0</v>
      </c>
      <c r="F151" s="10" t="s">
        <v>31</v>
      </c>
      <c r="G151" s="10" t="s">
        <v>217</v>
      </c>
      <c r="H151" s="20">
        <v>2.6736111110949423E-2</v>
      </c>
      <c r="I151" s="12"/>
      <c r="J151" s="12"/>
      <c r="K151" s="12">
        <v>38.499999999767169</v>
      </c>
      <c r="L151" s="33" t="s">
        <v>475</v>
      </c>
      <c r="M151" s="39">
        <v>1</v>
      </c>
      <c r="N151" s="45" t="e">
        <f>VLOOKUP(L151,'Issue Resolution'!$A$2:$A$8,1,FALSE)</f>
        <v>#N/A</v>
      </c>
      <c r="O151" s="45" t="str">
        <f t="shared" si="2"/>
        <v>14</v>
      </c>
      <c r="P151" s="41" t="str">
        <f>VLOOKUP(L151,'Issue Resolution'!$A$2:$A$999,1,FALSE)</f>
        <v>Signaling system failures</v>
      </c>
    </row>
    <row r="152" spans="1:16" x14ac:dyDescent="0.25">
      <c r="A152" s="21" t="s">
        <v>250</v>
      </c>
      <c r="B152" s="12">
        <v>4030</v>
      </c>
      <c r="C152" s="13">
        <v>42566.206770833334</v>
      </c>
      <c r="D152" s="13">
        <v>42566.223113425927</v>
      </c>
      <c r="E152" s="12">
        <v>0</v>
      </c>
      <c r="F152" s="10" t="s">
        <v>32</v>
      </c>
      <c r="G152" s="10" t="s">
        <v>251</v>
      </c>
      <c r="H152" s="20">
        <v>1.6342592592991423E-2</v>
      </c>
      <c r="I152" s="12"/>
      <c r="J152" s="12"/>
      <c r="K152" s="12">
        <v>23.533333333907649</v>
      </c>
      <c r="L152" s="38" t="s">
        <v>45</v>
      </c>
      <c r="M152" s="39">
        <v>1</v>
      </c>
      <c r="N152" s="39">
        <v>1</v>
      </c>
      <c r="O152" s="45" t="str">
        <f t="shared" si="2"/>
        <v>15</v>
      </c>
      <c r="P152" s="41" t="str">
        <f>VLOOKUP(L152,'Issue Resolution'!$A$2:$A$999,1,FALSE)</f>
        <v>Onboard in-route failure</v>
      </c>
    </row>
    <row r="153" spans="1:16" x14ac:dyDescent="0.25">
      <c r="A153" s="21" t="s">
        <v>252</v>
      </c>
      <c r="B153" s="12">
        <v>4007</v>
      </c>
      <c r="C153" s="13">
        <v>42566.239652777775</v>
      </c>
      <c r="D153" s="13">
        <v>42566.260833333334</v>
      </c>
      <c r="E153" s="12">
        <v>0</v>
      </c>
      <c r="F153" s="10" t="s">
        <v>33</v>
      </c>
      <c r="G153" s="10" t="s">
        <v>251</v>
      </c>
      <c r="H153" s="20">
        <v>2.118055555911269E-2</v>
      </c>
      <c r="I153" s="12"/>
      <c r="J153" s="12"/>
      <c r="K153" s="12">
        <v>30.500000005122274</v>
      </c>
      <c r="L153" s="31" t="s">
        <v>175</v>
      </c>
      <c r="M153" s="39">
        <v>1</v>
      </c>
      <c r="N153" s="39">
        <v>1</v>
      </c>
      <c r="O153" s="45" t="str">
        <f t="shared" si="2"/>
        <v>15</v>
      </c>
      <c r="P153" s="41" t="str">
        <f>VLOOKUP(L153,'Issue Resolution'!$A$2:$A$999,1,FALSE)</f>
        <v>Operational Issue</v>
      </c>
    </row>
    <row r="154" spans="1:16" x14ac:dyDescent="0.25">
      <c r="A154" s="21" t="s">
        <v>158</v>
      </c>
      <c r="B154" s="12">
        <v>4015</v>
      </c>
      <c r="C154" s="13">
        <v>42566.676087962966</v>
      </c>
      <c r="D154" s="13">
        <v>42566.69222222222</v>
      </c>
      <c r="E154" s="12">
        <v>0</v>
      </c>
      <c r="F154" s="10" t="s">
        <v>44</v>
      </c>
      <c r="G154" s="10" t="s">
        <v>214</v>
      </c>
      <c r="H154" s="20">
        <v>1.6134259254613426E-2</v>
      </c>
      <c r="I154" s="12"/>
      <c r="J154" s="12"/>
      <c r="K154" s="12">
        <v>33.166666656034067</v>
      </c>
      <c r="L154" s="8" t="s">
        <v>12</v>
      </c>
      <c r="M154" s="39">
        <v>1</v>
      </c>
      <c r="N154" s="39">
        <v>1</v>
      </c>
      <c r="O154" s="45" t="str">
        <f t="shared" si="2"/>
        <v>15</v>
      </c>
      <c r="P154" s="41" t="str">
        <f>VLOOKUP(L154,'Issue Resolution'!$A$2:$A$999,1,FALSE)</f>
        <v>Wi-MAX data drops</v>
      </c>
    </row>
    <row r="155" spans="1:16" x14ac:dyDescent="0.25">
      <c r="A155" s="21" t="s">
        <v>253</v>
      </c>
      <c r="B155" s="12">
        <v>4018</v>
      </c>
      <c r="C155" s="13">
        <v>42566.734861111108</v>
      </c>
      <c r="D155" s="13">
        <v>42566.741898148146</v>
      </c>
      <c r="E155" s="12">
        <v>0</v>
      </c>
      <c r="F155" s="10" t="s">
        <v>40</v>
      </c>
      <c r="G155" s="10" t="s">
        <v>223</v>
      </c>
      <c r="H155" s="20">
        <v>7.0370370376622304E-3</v>
      </c>
      <c r="I155" s="12"/>
      <c r="J155" s="12"/>
      <c r="K155" s="12">
        <v>41.583333330927417</v>
      </c>
      <c r="L155" s="38" t="s">
        <v>478</v>
      </c>
      <c r="M155" s="39">
        <v>0.75</v>
      </c>
      <c r="N155" s="39">
        <v>0.75</v>
      </c>
      <c r="O155" s="45" t="str">
        <f t="shared" si="2"/>
        <v>15</v>
      </c>
      <c r="P155" s="41" t="str">
        <f>VLOOKUP(L155,'Issue Resolution'!$A$2:$A$999,1,FALSE)</f>
        <v>Operational Issue</v>
      </c>
    </row>
    <row r="156" spans="1:16" x14ac:dyDescent="0.25">
      <c r="A156" s="21" t="s">
        <v>254</v>
      </c>
      <c r="B156" s="12">
        <v>4010</v>
      </c>
      <c r="C156" s="13">
        <v>42566.757210648146</v>
      </c>
      <c r="D156" s="13">
        <v>42566.776736111111</v>
      </c>
      <c r="E156" s="12">
        <v>0</v>
      </c>
      <c r="F156" s="10" t="s">
        <v>43</v>
      </c>
      <c r="G156" s="10" t="s">
        <v>202</v>
      </c>
      <c r="H156" s="20">
        <v>1.9525462965248153E-2</v>
      </c>
      <c r="I156" s="12"/>
      <c r="J156" s="12"/>
      <c r="K156" s="12">
        <v>28.11666666995734</v>
      </c>
      <c r="L156" s="8" t="s">
        <v>9</v>
      </c>
      <c r="M156" s="39">
        <v>0.33333333333333331</v>
      </c>
      <c r="N156" s="39">
        <v>0.33333333333333331</v>
      </c>
      <c r="O156" s="45" t="str">
        <f t="shared" si="2"/>
        <v>15</v>
      </c>
      <c r="P156" s="41" t="str">
        <f>VLOOKUP(L156,'Issue Resolution'!$A$2:$A$999,1,FALSE)</f>
        <v>Improper execution of bulletins</v>
      </c>
    </row>
    <row r="157" spans="1:16" x14ac:dyDescent="0.25">
      <c r="A157" s="21" t="s">
        <v>255</v>
      </c>
      <c r="B157" s="12">
        <v>4037</v>
      </c>
      <c r="C157" s="13">
        <v>42566.763020833336</v>
      </c>
      <c r="D157" s="13">
        <v>42566.786539351851</v>
      </c>
      <c r="E157" s="12">
        <v>0</v>
      </c>
      <c r="F157" s="10" t="s">
        <v>34</v>
      </c>
      <c r="G157" s="10" t="s">
        <v>256</v>
      </c>
      <c r="H157" s="20">
        <v>2.3518518515629694E-2</v>
      </c>
      <c r="I157" s="12"/>
      <c r="J157" s="12"/>
      <c r="K157" s="12">
        <v>46.89999999362044</v>
      </c>
      <c r="L157" s="8" t="s">
        <v>9</v>
      </c>
      <c r="M157" s="39">
        <v>0.58333333333333337</v>
      </c>
      <c r="N157" s="39">
        <v>0.58333333333333337</v>
      </c>
      <c r="O157" s="45" t="str">
        <f t="shared" si="2"/>
        <v>15</v>
      </c>
      <c r="P157" s="41" t="str">
        <f>VLOOKUP(L157,'Issue Resolution'!$A$2:$A$999,1,FALSE)</f>
        <v>Improper execution of bulletins</v>
      </c>
    </row>
    <row r="158" spans="1:16" x14ac:dyDescent="0.25">
      <c r="A158" s="21" t="s">
        <v>64</v>
      </c>
      <c r="B158" s="12">
        <v>4043</v>
      </c>
      <c r="C158" s="13">
        <v>42566.77621527778</v>
      </c>
      <c r="D158" s="13">
        <v>42566.795069444444</v>
      </c>
      <c r="E158" s="12">
        <v>0</v>
      </c>
      <c r="F158" s="10" t="s">
        <v>41</v>
      </c>
      <c r="G158" s="10" t="s">
        <v>257</v>
      </c>
      <c r="H158" s="20">
        <v>1.8854166664823424E-2</v>
      </c>
      <c r="I158" s="12"/>
      <c r="J158" s="12"/>
      <c r="K158" s="12">
        <v>37.56666665780358</v>
      </c>
      <c r="L158" s="38" t="s">
        <v>478</v>
      </c>
      <c r="M158" s="39">
        <v>0.5</v>
      </c>
      <c r="N158" s="39">
        <v>0.5</v>
      </c>
      <c r="O158" s="45" t="str">
        <f t="shared" si="2"/>
        <v>15</v>
      </c>
      <c r="P158" s="41" t="str">
        <f>VLOOKUP(L158,'Issue Resolution'!$A$2:$A$999,1,FALSE)</f>
        <v>Operational Issue</v>
      </c>
    </row>
    <row r="159" spans="1:16" x14ac:dyDescent="0.25">
      <c r="A159" s="21" t="s">
        <v>258</v>
      </c>
      <c r="B159" s="12">
        <v>4028</v>
      </c>
      <c r="C159" s="13">
        <v>42566.798032407409</v>
      </c>
      <c r="D159" s="13">
        <v>42566.816840277781</v>
      </c>
      <c r="E159" s="12">
        <v>0</v>
      </c>
      <c r="F159" s="10" t="s">
        <v>35</v>
      </c>
      <c r="G159" s="10" t="s">
        <v>221</v>
      </c>
      <c r="H159" s="20">
        <v>1.880787037225673E-2</v>
      </c>
      <c r="I159" s="12"/>
      <c r="J159" s="12"/>
      <c r="K159" s="12">
        <v>27.083333336049691</v>
      </c>
      <c r="L159" s="8" t="s">
        <v>9</v>
      </c>
      <c r="M159" s="39">
        <v>0.33333333333333331</v>
      </c>
      <c r="N159" s="39">
        <v>0.33333333333333331</v>
      </c>
      <c r="O159" s="45" t="str">
        <f t="shared" si="2"/>
        <v>15</v>
      </c>
      <c r="P159" s="41" t="str">
        <f>VLOOKUP(L159,'Issue Resolution'!$A$2:$A$999,1,FALSE)</f>
        <v>Improper execution of bulletins</v>
      </c>
    </row>
    <row r="160" spans="1:16" x14ac:dyDescent="0.25">
      <c r="A160" s="21" t="s">
        <v>65</v>
      </c>
      <c r="B160" s="12">
        <v>4015</v>
      </c>
      <c r="C160" s="13">
        <v>42566.808530092596</v>
      </c>
      <c r="D160" s="13">
        <v>42566.826226851852</v>
      </c>
      <c r="E160" s="12">
        <v>0</v>
      </c>
      <c r="F160" s="10" t="s">
        <v>44</v>
      </c>
      <c r="G160" s="10" t="s">
        <v>217</v>
      </c>
      <c r="H160" s="20">
        <v>1.7696759256068617E-2</v>
      </c>
      <c r="I160" s="12"/>
      <c r="J160" s="12"/>
      <c r="K160" s="12">
        <v>25.483333328738809</v>
      </c>
      <c r="L160" s="8" t="s">
        <v>9</v>
      </c>
      <c r="M160" s="39">
        <v>0.25</v>
      </c>
      <c r="N160" s="39">
        <v>0.25</v>
      </c>
      <c r="O160" s="45" t="str">
        <f t="shared" si="2"/>
        <v>15</v>
      </c>
      <c r="P160" s="41" t="str">
        <f>VLOOKUP(L160,'Issue Resolution'!$A$2:$A$999,1,FALSE)</f>
        <v>Improper execution of bulletins</v>
      </c>
    </row>
    <row r="161" spans="1:16" x14ac:dyDescent="0.25">
      <c r="A161" s="21" t="s">
        <v>259</v>
      </c>
      <c r="B161" s="12">
        <v>4028</v>
      </c>
      <c r="C161" s="13">
        <v>42566.885405092595</v>
      </c>
      <c r="D161" s="13">
        <v>42566.905451388891</v>
      </c>
      <c r="E161" s="12">
        <v>0</v>
      </c>
      <c r="F161" s="10" t="s">
        <v>35</v>
      </c>
      <c r="G161" s="10" t="s">
        <v>221</v>
      </c>
      <c r="H161" s="20">
        <v>2.0046296296641231E-2</v>
      </c>
      <c r="I161" s="12"/>
      <c r="J161" s="12"/>
      <c r="K161" s="12">
        <v>28.866666667163372</v>
      </c>
      <c r="L161" s="8" t="s">
        <v>12</v>
      </c>
      <c r="M161" s="39">
        <v>1</v>
      </c>
      <c r="N161" s="39">
        <v>1</v>
      </c>
      <c r="O161" s="45" t="str">
        <f t="shared" si="2"/>
        <v>15</v>
      </c>
      <c r="P161" s="41" t="str">
        <f>VLOOKUP(L161,'Issue Resolution'!$A$2:$A$999,1,FALSE)</f>
        <v>Wi-MAX data drops</v>
      </c>
    </row>
    <row r="162" spans="1:16" x14ac:dyDescent="0.25">
      <c r="A162" s="21" t="s">
        <v>260</v>
      </c>
      <c r="B162" s="12">
        <v>4010</v>
      </c>
      <c r="C162" s="13">
        <v>42567.077881944446</v>
      </c>
      <c r="D162" s="13">
        <v>42567.105729166666</v>
      </c>
      <c r="E162" s="12">
        <v>1</v>
      </c>
      <c r="F162" s="10" t="s">
        <v>43</v>
      </c>
      <c r="G162" s="10" t="s">
        <v>261</v>
      </c>
      <c r="H162" s="20">
        <v>2.7847222219861578E-2</v>
      </c>
      <c r="I162" s="12"/>
      <c r="J162" s="12"/>
      <c r="K162" s="12">
        <v>40.099999996600673</v>
      </c>
      <c r="L162" s="31" t="s">
        <v>175</v>
      </c>
      <c r="M162" s="39">
        <v>1</v>
      </c>
      <c r="N162" s="39">
        <v>1</v>
      </c>
      <c r="O162" s="45" t="str">
        <f t="shared" si="2"/>
        <v>15</v>
      </c>
      <c r="P162" s="41" t="str">
        <f>VLOOKUP(L162,'Issue Resolution'!$A$2:$A$999,1,FALSE)</f>
        <v>Operational Issue</v>
      </c>
    </row>
    <row r="163" spans="1:16" x14ac:dyDescent="0.25">
      <c r="A163" s="21" t="s">
        <v>260</v>
      </c>
      <c r="B163" s="12">
        <v>4010</v>
      </c>
      <c r="C163" s="13">
        <v>42567.077881944446</v>
      </c>
      <c r="D163" s="13">
        <v>42567.105729166666</v>
      </c>
      <c r="E163" s="12">
        <v>1</v>
      </c>
      <c r="F163" s="10" t="s">
        <v>43</v>
      </c>
      <c r="G163" s="10" t="s">
        <v>261</v>
      </c>
      <c r="H163" s="20">
        <v>2.7847222219861578E-2</v>
      </c>
      <c r="I163" s="12"/>
      <c r="J163" s="12"/>
      <c r="K163" s="12">
        <v>40.099999996600673</v>
      </c>
      <c r="L163" s="31" t="s">
        <v>175</v>
      </c>
      <c r="M163" s="39">
        <v>1</v>
      </c>
      <c r="N163" s="45" t="str">
        <f>VLOOKUP(L163,'Issue Resolution'!$A$2:$A$99,1,FALSE)</f>
        <v>Operational Issue</v>
      </c>
      <c r="O163" s="45" t="str">
        <f t="shared" si="2"/>
        <v>15</v>
      </c>
      <c r="P163" s="41" t="str">
        <f>VLOOKUP(L163,'Issue Resolution'!$A$2:$A$999,1,FALSE)</f>
        <v>Operational Issue</v>
      </c>
    </row>
    <row r="164" spans="1:16" x14ac:dyDescent="0.25">
      <c r="A164" s="21" t="s">
        <v>262</v>
      </c>
      <c r="B164" s="12">
        <v>4032</v>
      </c>
      <c r="C164" s="13">
        <v>42567.212500000001</v>
      </c>
      <c r="D164" s="13">
        <v>42567.234247685185</v>
      </c>
      <c r="E164" s="12">
        <v>0</v>
      </c>
      <c r="F164" s="10" t="s">
        <v>37</v>
      </c>
      <c r="G164" s="10" t="s">
        <v>189</v>
      </c>
      <c r="H164" s="20">
        <v>2.1747685183072463E-2</v>
      </c>
      <c r="I164" s="12"/>
      <c r="J164" s="12"/>
      <c r="K164" s="12">
        <v>41.716666663996875</v>
      </c>
      <c r="L164" s="8" t="s">
        <v>9</v>
      </c>
      <c r="M164" s="39">
        <v>0.41666666666666669</v>
      </c>
      <c r="N164" s="45" t="str">
        <f>VLOOKUP(L164,'Issue Resolution'!$A$2:$A$9,1,FALSE)</f>
        <v>Improper execution of bulletins</v>
      </c>
      <c r="O164" s="45" t="str">
        <f t="shared" si="2"/>
        <v>16</v>
      </c>
      <c r="P164" s="41" t="str">
        <f>VLOOKUP(L164,'Issue Resolution'!$A$2:$A$999,1,FALSE)</f>
        <v>Improper execution of bulletins</v>
      </c>
    </row>
    <row r="165" spans="1:16" x14ac:dyDescent="0.25">
      <c r="A165" s="21" t="s">
        <v>160</v>
      </c>
      <c r="B165" s="12">
        <v>4013</v>
      </c>
      <c r="C165" s="13">
        <v>42567.403831018521</v>
      </c>
      <c r="D165" s="13">
        <v>42567.41988425926</v>
      </c>
      <c r="E165" s="12">
        <v>0</v>
      </c>
      <c r="F165" s="10" t="s">
        <v>38</v>
      </c>
      <c r="G165" s="10" t="s">
        <v>263</v>
      </c>
      <c r="H165" s="20">
        <v>1.6053240738983732E-2</v>
      </c>
      <c r="I165" s="12"/>
      <c r="J165" s="12"/>
      <c r="K165" s="12">
        <v>23.116666664136574</v>
      </c>
      <c r="L165" s="8" t="s">
        <v>10</v>
      </c>
      <c r="M165" s="39">
        <v>1</v>
      </c>
      <c r="N165" s="45" t="str">
        <f>VLOOKUP(L165,'Issue Resolution'!$A$2:$A$9,1,FALSE)</f>
        <v>Dispatcher error preventing initialization at terminals</v>
      </c>
      <c r="O165" s="45" t="str">
        <f t="shared" si="2"/>
        <v>16</v>
      </c>
      <c r="P165" s="41" t="str">
        <f>VLOOKUP(L165,'Issue Resolution'!$A$2:$A$999,1,FALSE)</f>
        <v>Dispatcher error preventing initialization at terminals</v>
      </c>
    </row>
    <row r="166" spans="1:16" x14ac:dyDescent="0.25">
      <c r="A166" s="21" t="s">
        <v>264</v>
      </c>
      <c r="B166" s="12">
        <v>4029</v>
      </c>
      <c r="C166" s="13">
        <v>42567.527245370373</v>
      </c>
      <c r="D166" s="13">
        <v>42567.53601851852</v>
      </c>
      <c r="E166" s="12">
        <v>0</v>
      </c>
      <c r="F166" s="10" t="s">
        <v>32</v>
      </c>
      <c r="G166" s="10" t="s">
        <v>198</v>
      </c>
      <c r="H166" s="20">
        <v>8.7731481471564621E-3</v>
      </c>
      <c r="I166" s="12"/>
      <c r="J166" s="12"/>
      <c r="K166" s="12">
        <v>12.633333331905305</v>
      </c>
      <c r="L166" s="38" t="s">
        <v>45</v>
      </c>
      <c r="M166" s="39">
        <v>0</v>
      </c>
      <c r="N166" s="45" t="str">
        <f>VLOOKUP(L166,'Issue Resolution'!$A$2:$A$8,1,FALSE)</f>
        <v>Onboard in-route failure</v>
      </c>
      <c r="O166" s="45" t="str">
        <f t="shared" si="2"/>
        <v>16</v>
      </c>
      <c r="P166" s="41" t="str">
        <f>VLOOKUP(L166,'Issue Resolution'!$A$2:$A$999,1,FALSE)</f>
        <v>Onboard in-route failure</v>
      </c>
    </row>
    <row r="167" spans="1:16" x14ac:dyDescent="0.25">
      <c r="A167" s="21" t="s">
        <v>265</v>
      </c>
      <c r="B167" s="12">
        <v>4030</v>
      </c>
      <c r="C167" s="13">
        <v>42567.569710648146</v>
      </c>
      <c r="D167" s="13">
        <v>42567.593333333331</v>
      </c>
      <c r="E167" s="12">
        <v>0</v>
      </c>
      <c r="F167" s="10" t="s">
        <v>32</v>
      </c>
      <c r="G167" s="10" t="s">
        <v>198</v>
      </c>
      <c r="H167" s="20">
        <v>2.3622685184818693E-2</v>
      </c>
      <c r="I167" s="12"/>
      <c r="J167" s="12"/>
      <c r="K167" s="12">
        <v>46.116666665766388</v>
      </c>
      <c r="L167" s="8" t="s">
        <v>9</v>
      </c>
      <c r="M167" s="39">
        <v>0.58333333333333337</v>
      </c>
      <c r="N167" s="45" t="str">
        <f>VLOOKUP(L167,'Issue Resolution'!$A$2:$A$9,1,FALSE)</f>
        <v>Improper execution of bulletins</v>
      </c>
      <c r="O167" s="45" t="str">
        <f t="shared" si="2"/>
        <v>16</v>
      </c>
      <c r="P167" s="41" t="str">
        <f>VLOOKUP(L167,'Issue Resolution'!$A$2:$A$999,1,FALSE)</f>
        <v>Improper execution of bulletins</v>
      </c>
    </row>
    <row r="168" spans="1:16" x14ac:dyDescent="0.25">
      <c r="A168" s="21" t="s">
        <v>266</v>
      </c>
      <c r="B168" s="12">
        <v>4018</v>
      </c>
      <c r="C168" s="13">
        <v>42567.547708333332</v>
      </c>
      <c r="D168" s="13">
        <v>42567.571412037039</v>
      </c>
      <c r="E168" s="12">
        <v>0</v>
      </c>
      <c r="F168" s="10" t="s">
        <v>40</v>
      </c>
      <c r="G168" s="10" t="s">
        <v>225</v>
      </c>
      <c r="H168" s="20">
        <v>2.3703703707724344E-2</v>
      </c>
      <c r="I168" s="12"/>
      <c r="J168" s="12"/>
      <c r="K168" s="12">
        <v>34.133333339123055</v>
      </c>
      <c r="L168" s="8" t="s">
        <v>10</v>
      </c>
      <c r="M168" s="39">
        <v>1</v>
      </c>
      <c r="N168" s="45" t="str">
        <f>VLOOKUP(L168,'Issue Resolution'!$A$2:$A$8,1,FALSE)</f>
        <v>Dispatcher error preventing initialization at terminals</v>
      </c>
      <c r="O168" s="45" t="str">
        <f t="shared" si="2"/>
        <v>16</v>
      </c>
      <c r="P168" s="41" t="str">
        <f>VLOOKUP(L168,'Issue Resolution'!$A$2:$A$999,1,FALSE)</f>
        <v>Dispatcher error preventing initialization at terminals</v>
      </c>
    </row>
    <row r="169" spans="1:16" x14ac:dyDescent="0.25">
      <c r="A169" s="21" t="s">
        <v>66</v>
      </c>
      <c r="B169" s="12">
        <v>4013</v>
      </c>
      <c r="C169" s="13">
        <v>42567.609722222223</v>
      </c>
      <c r="D169" s="13">
        <v>42567.635115740741</v>
      </c>
      <c r="E169" s="12">
        <v>0</v>
      </c>
      <c r="F169" s="10" t="s">
        <v>38</v>
      </c>
      <c r="G169" s="10" t="s">
        <v>238</v>
      </c>
      <c r="H169" s="20">
        <v>2.5393518517375924E-2</v>
      </c>
      <c r="I169" s="12"/>
      <c r="J169" s="12"/>
      <c r="K169" s="12">
        <v>93.433333329157904</v>
      </c>
      <c r="L169" s="8" t="s">
        <v>9</v>
      </c>
      <c r="M169" s="39">
        <v>0.33333333333333331</v>
      </c>
      <c r="N169" s="45" t="str">
        <f>VLOOKUP(L169,'Issue Resolution'!$A$2:$A$8,1,FALSE)</f>
        <v>Improper execution of bulletins</v>
      </c>
      <c r="O169" s="45" t="str">
        <f t="shared" si="2"/>
        <v>16</v>
      </c>
      <c r="P169" s="41" t="str">
        <f>VLOOKUP(L169,'Issue Resolution'!$A$2:$A$999,1,FALSE)</f>
        <v>Improper execution of bulletins</v>
      </c>
    </row>
    <row r="170" spans="1:16" x14ac:dyDescent="0.25">
      <c r="A170" s="21" t="s">
        <v>267</v>
      </c>
      <c r="B170" s="12">
        <v>4019</v>
      </c>
      <c r="C170" s="13">
        <v>42567.620798611111</v>
      </c>
      <c r="D170" s="13">
        <v>42567.654120370367</v>
      </c>
      <c r="E170" s="12">
        <v>0</v>
      </c>
      <c r="F170" s="10" t="s">
        <v>31</v>
      </c>
      <c r="G170" s="10" t="s">
        <v>194</v>
      </c>
      <c r="H170" s="20">
        <v>3.3321759256068617E-2</v>
      </c>
      <c r="I170" s="12"/>
      <c r="J170" s="12"/>
      <c r="K170" s="12">
        <v>73.833333326037973</v>
      </c>
      <c r="L170" s="8" t="s">
        <v>8</v>
      </c>
      <c r="M170" s="39">
        <v>1</v>
      </c>
      <c r="N170" s="45" t="str">
        <f>VLOOKUP(L170,'Issue Resolution'!$A$2:$A$99,1,FALSE)</f>
        <v>Inefficient dispatching</v>
      </c>
      <c r="O170" s="45" t="str">
        <f t="shared" si="2"/>
        <v>16</v>
      </c>
      <c r="P170" s="41" t="str">
        <f>VLOOKUP(L170,'Issue Resolution'!$A$2:$A$999,1,FALSE)</f>
        <v>Inefficient dispatching</v>
      </c>
    </row>
    <row r="171" spans="1:16" x14ac:dyDescent="0.25">
      <c r="A171" s="21" t="s">
        <v>67</v>
      </c>
      <c r="B171" s="12">
        <v>4032</v>
      </c>
      <c r="C171" s="13">
        <v>42567.631666666668</v>
      </c>
      <c r="D171" s="13">
        <v>42567.673020833332</v>
      </c>
      <c r="E171" s="12">
        <v>0</v>
      </c>
      <c r="F171" s="10" t="s">
        <v>37</v>
      </c>
      <c r="G171" s="10" t="s">
        <v>268</v>
      </c>
      <c r="H171" s="20">
        <v>4.1354166663950309E-2</v>
      </c>
      <c r="I171" s="12"/>
      <c r="J171" s="12"/>
      <c r="K171" s="12">
        <v>80.499999989988282</v>
      </c>
      <c r="L171" s="8" t="s">
        <v>8</v>
      </c>
      <c r="M171" s="39">
        <v>1</v>
      </c>
      <c r="N171" s="45" t="str">
        <f>VLOOKUP(L171,'Issue Resolution'!$A$2:$A$9,1,FALSE)</f>
        <v>Inefficient dispatching</v>
      </c>
      <c r="O171" s="45" t="str">
        <f t="shared" si="2"/>
        <v>16</v>
      </c>
      <c r="P171" s="41" t="str">
        <f>VLOOKUP(L171,'Issue Resolution'!$A$2:$A$999,1,FALSE)</f>
        <v>Inefficient dispatching</v>
      </c>
    </row>
    <row r="172" spans="1:16" x14ac:dyDescent="0.25">
      <c r="A172" s="21" t="s">
        <v>269</v>
      </c>
      <c r="B172" s="12">
        <v>4029</v>
      </c>
      <c r="C172" s="13">
        <v>42567.611226851855</v>
      </c>
      <c r="D172" s="13">
        <v>42567.614733796298</v>
      </c>
      <c r="E172" s="12">
        <v>1</v>
      </c>
      <c r="F172" s="10" t="s">
        <v>32</v>
      </c>
      <c r="G172" s="10" t="s">
        <v>198</v>
      </c>
      <c r="H172" s="20">
        <v>3.5069444420514628E-3</v>
      </c>
      <c r="I172" s="12"/>
      <c r="J172" s="12"/>
      <c r="K172" s="12">
        <v>5.0499999965541065</v>
      </c>
      <c r="L172" s="38" t="s">
        <v>45</v>
      </c>
      <c r="M172" s="39">
        <v>0</v>
      </c>
      <c r="N172" s="45" t="str">
        <f>VLOOKUP(L172,'Issue Resolution'!$A$2:$A$9,1,FALSE)</f>
        <v>Onboard in-route failure</v>
      </c>
      <c r="O172" s="45" t="str">
        <f t="shared" si="2"/>
        <v>16</v>
      </c>
      <c r="P172" s="41" t="str">
        <f>VLOOKUP(L172,'Issue Resolution'!$A$2:$A$999,1,FALSE)</f>
        <v>Onboard in-route failure</v>
      </c>
    </row>
    <row r="173" spans="1:16" x14ac:dyDescent="0.25">
      <c r="A173" s="21" t="s">
        <v>68</v>
      </c>
      <c r="B173" s="12">
        <v>4030</v>
      </c>
      <c r="C173" s="13">
        <v>42567.652222222219</v>
      </c>
      <c r="D173" s="13">
        <v>42567.698229166665</v>
      </c>
      <c r="E173" s="12">
        <v>0</v>
      </c>
      <c r="F173" s="10" t="s">
        <v>32</v>
      </c>
      <c r="G173" s="10" t="s">
        <v>198</v>
      </c>
      <c r="H173" s="20">
        <v>4.6006944445252884E-2</v>
      </c>
      <c r="I173" s="12"/>
      <c r="J173" s="12"/>
      <c r="K173" s="12">
        <v>66.250000001164153</v>
      </c>
      <c r="L173" s="38" t="s">
        <v>45</v>
      </c>
      <c r="M173" s="39">
        <v>0.91666666666666663</v>
      </c>
      <c r="N173" s="45" t="str">
        <f>VLOOKUP(L173,'Issue Resolution'!$A$2:$A$9,1,FALSE)</f>
        <v>Onboard in-route failure</v>
      </c>
      <c r="O173" s="45" t="str">
        <f t="shared" si="2"/>
        <v>16</v>
      </c>
      <c r="P173" s="41" t="str">
        <f>VLOOKUP(L173,'Issue Resolution'!$A$2:$A$999,1,FALSE)</f>
        <v>Onboard in-route failure</v>
      </c>
    </row>
    <row r="174" spans="1:16" x14ac:dyDescent="0.25">
      <c r="A174" s="21" t="s">
        <v>69</v>
      </c>
      <c r="B174" s="12">
        <v>4017</v>
      </c>
      <c r="C174" s="13">
        <v>42567.663518518515</v>
      </c>
      <c r="D174" s="13">
        <v>42567.715474537035</v>
      </c>
      <c r="E174" s="12">
        <v>4</v>
      </c>
      <c r="F174" s="10" t="s">
        <v>40</v>
      </c>
      <c r="G174" s="10" t="s">
        <v>225</v>
      </c>
      <c r="H174" s="20">
        <v>5.1956018520286307E-2</v>
      </c>
      <c r="I174" s="12"/>
      <c r="J174" s="12"/>
      <c r="K174" s="12">
        <v>74.816666669212282</v>
      </c>
      <c r="L174" s="8" t="s">
        <v>8</v>
      </c>
      <c r="M174" s="39">
        <v>0.25</v>
      </c>
      <c r="N174" s="45" t="str">
        <f>VLOOKUP(L174,'Issue Resolution'!$A$2:$A$99,1,FALSE)</f>
        <v>Inefficient dispatching</v>
      </c>
      <c r="O174" s="45" t="str">
        <f t="shared" si="2"/>
        <v>16</v>
      </c>
      <c r="P174" s="41" t="str">
        <f>VLOOKUP(L174,'Issue Resolution'!$A$2:$A$999,1,FALSE)</f>
        <v>Inefficient dispatching</v>
      </c>
    </row>
    <row r="175" spans="1:16" x14ac:dyDescent="0.25">
      <c r="A175" s="21" t="s">
        <v>70</v>
      </c>
      <c r="B175" s="12">
        <v>4026</v>
      </c>
      <c r="C175" s="13">
        <v>42567.673263888886</v>
      </c>
      <c r="D175" s="13">
        <v>42567.728912037041</v>
      </c>
      <c r="E175" s="12">
        <v>1</v>
      </c>
      <c r="F175" s="10" t="s">
        <v>36</v>
      </c>
      <c r="G175" s="10" t="s">
        <v>209</v>
      </c>
      <c r="H175" s="20">
        <v>5.564814815443242E-2</v>
      </c>
      <c r="I175" s="12"/>
      <c r="J175" s="12"/>
      <c r="K175" s="12">
        <v>90.88333334075287</v>
      </c>
      <c r="L175" s="8" t="s">
        <v>8</v>
      </c>
      <c r="M175" s="39">
        <v>0.41666666666666669</v>
      </c>
      <c r="N175" s="45" t="str">
        <f>VLOOKUP(L175,'Issue Resolution'!$A$2:$A$8,1,FALSE)</f>
        <v>Inefficient dispatching</v>
      </c>
      <c r="O175" s="45" t="str">
        <f t="shared" si="2"/>
        <v>16</v>
      </c>
      <c r="P175" s="41" t="str">
        <f>VLOOKUP(L175,'Issue Resolution'!$A$2:$A$999,1,FALSE)</f>
        <v>Inefficient dispatching</v>
      </c>
    </row>
    <row r="176" spans="1:16" x14ac:dyDescent="0.25">
      <c r="A176" s="21" t="s">
        <v>105</v>
      </c>
      <c r="B176" s="12">
        <v>4041</v>
      </c>
      <c r="C176" s="13">
        <v>42567.684224537035</v>
      </c>
      <c r="D176" s="13">
        <v>42567.694699074076</v>
      </c>
      <c r="E176" s="12">
        <v>2</v>
      </c>
      <c r="F176" s="10" t="s">
        <v>46</v>
      </c>
      <c r="G176" s="10" t="s">
        <v>256</v>
      </c>
      <c r="H176" s="20">
        <v>1.0474537040863652E-2</v>
      </c>
      <c r="I176" s="12"/>
      <c r="J176" s="12"/>
      <c r="K176" s="12">
        <v>15.083333338843659</v>
      </c>
      <c r="L176" s="32" t="s">
        <v>132</v>
      </c>
      <c r="M176" s="39">
        <v>0</v>
      </c>
      <c r="N176" s="45" t="e">
        <f>VLOOKUP(L176,'Issue Resolution'!$A$2:$A$8,1,FALSE)</f>
        <v>#N/A</v>
      </c>
      <c r="O176" s="45" t="str">
        <f t="shared" si="2"/>
        <v>16</v>
      </c>
      <c r="P176" s="41" t="str">
        <f>VLOOKUP(L176,'Issue Resolution'!$A$2:$A$999,1,FALSE)</f>
        <v>Office System Issue</v>
      </c>
    </row>
    <row r="177" spans="1:16" x14ac:dyDescent="0.25">
      <c r="A177" s="21" t="s">
        <v>270</v>
      </c>
      <c r="B177" s="12">
        <v>4041</v>
      </c>
      <c r="C177" s="13">
        <v>42567.701643518521</v>
      </c>
      <c r="D177" s="13">
        <v>42567.741296296299</v>
      </c>
      <c r="E177" s="12">
        <v>0</v>
      </c>
      <c r="F177" s="10" t="s">
        <v>46</v>
      </c>
      <c r="G177" s="10" t="s">
        <v>256</v>
      </c>
      <c r="H177" s="20">
        <v>3.9652777777519077E-2</v>
      </c>
      <c r="I177" s="12"/>
      <c r="J177" s="12"/>
      <c r="K177" s="12">
        <v>72.066666665486991</v>
      </c>
      <c r="L177" s="8" t="s">
        <v>8</v>
      </c>
      <c r="M177" s="39">
        <v>0.83333333333333337</v>
      </c>
      <c r="N177" s="45" t="str">
        <f>VLOOKUP(L177,'Issue Resolution'!$A$2:$A$99,1,FALSE)</f>
        <v>Inefficient dispatching</v>
      </c>
      <c r="O177" s="45" t="str">
        <f t="shared" si="2"/>
        <v>16</v>
      </c>
      <c r="P177" s="41" t="str">
        <f>VLOOKUP(L177,'Issue Resolution'!$A$2:$A$999,1,FALSE)</f>
        <v>Inefficient dispatching</v>
      </c>
    </row>
    <row r="178" spans="1:16" x14ac:dyDescent="0.25">
      <c r="A178" s="21" t="s">
        <v>52</v>
      </c>
      <c r="B178" s="12">
        <v>4031</v>
      </c>
      <c r="C178" s="13">
        <v>42567.695243055554</v>
      </c>
      <c r="D178" s="13">
        <v>42567.721319444441</v>
      </c>
      <c r="E178" s="12">
        <v>0</v>
      </c>
      <c r="F178" s="10" t="s">
        <v>37</v>
      </c>
      <c r="G178" s="10" t="s">
        <v>268</v>
      </c>
      <c r="H178" s="20">
        <v>2.6076388887304347E-2</v>
      </c>
      <c r="I178" s="12"/>
      <c r="J178" s="12"/>
      <c r="K178" s="12">
        <v>57.23333333269693</v>
      </c>
      <c r="L178" s="8" t="s">
        <v>8</v>
      </c>
      <c r="M178" s="39">
        <v>0.66666666666666663</v>
      </c>
      <c r="N178" s="45" t="str">
        <f>VLOOKUP(L178,'Issue Resolution'!$A$2:$A$99,1,FALSE)</f>
        <v>Inefficient dispatching</v>
      </c>
      <c r="O178" s="45" t="str">
        <f t="shared" si="2"/>
        <v>16</v>
      </c>
      <c r="P178" s="41" t="str">
        <f>VLOOKUP(L178,'Issue Resolution'!$A$2:$A$999,1,FALSE)</f>
        <v>Inefficient dispatching</v>
      </c>
    </row>
    <row r="179" spans="1:16" x14ac:dyDescent="0.25">
      <c r="A179" s="21" t="s">
        <v>271</v>
      </c>
      <c r="B179" s="12">
        <v>4040</v>
      </c>
      <c r="C179" s="13">
        <v>42567.713738425926</v>
      </c>
      <c r="D179" s="13">
        <v>42567.74590277778</v>
      </c>
      <c r="E179" s="12">
        <v>0</v>
      </c>
      <c r="F179" s="10" t="s">
        <v>42</v>
      </c>
      <c r="G179" s="10" t="s">
        <v>238</v>
      </c>
      <c r="H179" s="20">
        <v>3.2164351854589768E-2</v>
      </c>
      <c r="I179" s="12"/>
      <c r="J179" s="12"/>
      <c r="K179" s="12">
        <v>70.550000000512227</v>
      </c>
      <c r="L179" s="8" t="s">
        <v>8</v>
      </c>
      <c r="M179" s="39">
        <v>0.66666666666666663</v>
      </c>
      <c r="N179" s="45" t="str">
        <f>VLOOKUP(L179,'Issue Resolution'!$A$2:$A$99,1,FALSE)</f>
        <v>Inefficient dispatching</v>
      </c>
      <c r="O179" s="45" t="str">
        <f t="shared" si="2"/>
        <v>16</v>
      </c>
      <c r="P179" s="41" t="str">
        <f>VLOOKUP(L179,'Issue Resolution'!$A$2:$A$999,1,FALSE)</f>
        <v>Inefficient dispatching</v>
      </c>
    </row>
    <row r="180" spans="1:16" x14ac:dyDescent="0.25">
      <c r="A180" s="21" t="s">
        <v>159</v>
      </c>
      <c r="B180" s="12">
        <v>4038</v>
      </c>
      <c r="C180" s="13">
        <v>42567.719768518517</v>
      </c>
      <c r="D180" s="13">
        <v>42567.746087962965</v>
      </c>
      <c r="E180" s="12">
        <v>0</v>
      </c>
      <c r="F180" s="10" t="s">
        <v>34</v>
      </c>
      <c r="G180" s="10" t="s">
        <v>223</v>
      </c>
      <c r="H180" s="20">
        <v>2.6319444448745344E-2</v>
      </c>
      <c r="I180" s="12"/>
      <c r="J180" s="12"/>
      <c r="K180" s="12">
        <v>63.300000003073364</v>
      </c>
      <c r="L180" s="31" t="s">
        <v>175</v>
      </c>
      <c r="M180" s="39">
        <v>0.58333333333333337</v>
      </c>
      <c r="N180" s="45" t="str">
        <f>VLOOKUP(L180,'Issue Resolution'!$A$2:$A$99,1,FALSE)</f>
        <v>Operational Issue</v>
      </c>
      <c r="O180" s="45" t="str">
        <f t="shared" si="2"/>
        <v>16</v>
      </c>
      <c r="P180" s="41" t="str">
        <f>VLOOKUP(L180,'Issue Resolution'!$A$2:$A$999,1,FALSE)</f>
        <v>Operational Issue</v>
      </c>
    </row>
    <row r="181" spans="1:16" x14ac:dyDescent="0.25">
      <c r="A181" s="21" t="s">
        <v>272</v>
      </c>
      <c r="B181" s="12">
        <v>4029</v>
      </c>
      <c r="C181" s="13">
        <v>42567.739201388889</v>
      </c>
      <c r="D181" s="13">
        <v>42567.751099537039</v>
      </c>
      <c r="E181" s="12">
        <v>0</v>
      </c>
      <c r="F181" s="10" t="s">
        <v>32</v>
      </c>
      <c r="G181" s="10" t="s">
        <v>200</v>
      </c>
      <c r="H181" s="20">
        <v>1.1898148150066845E-2</v>
      </c>
      <c r="I181" s="12"/>
      <c r="J181" s="12"/>
      <c r="K181" s="12">
        <v>47.416666665812954</v>
      </c>
      <c r="L181" s="8" t="s">
        <v>8</v>
      </c>
      <c r="M181" s="39">
        <v>0.66666666666666663</v>
      </c>
      <c r="N181" s="45" t="str">
        <f>VLOOKUP(L181,'Issue Resolution'!$A$2:$A$99,1,FALSE)</f>
        <v>Inefficient dispatching</v>
      </c>
      <c r="O181" s="45" t="str">
        <f t="shared" si="2"/>
        <v>16</v>
      </c>
      <c r="P181" s="41" t="str">
        <f>VLOOKUP(L181,'Issue Resolution'!$A$2:$A$999,1,FALSE)</f>
        <v>Inefficient dispatching</v>
      </c>
    </row>
    <row r="182" spans="1:16" x14ac:dyDescent="0.25">
      <c r="A182" s="21" t="s">
        <v>273</v>
      </c>
      <c r="B182" s="12">
        <v>4028</v>
      </c>
      <c r="C182" s="13">
        <v>42568.191967592589</v>
      </c>
      <c r="D182" s="13">
        <v>42568.2109837963</v>
      </c>
      <c r="E182" s="12">
        <v>1</v>
      </c>
      <c r="F182" s="10" t="s">
        <v>35</v>
      </c>
      <c r="G182" s="10" t="s">
        <v>189</v>
      </c>
      <c r="H182" s="20">
        <v>1.9016203710634727E-2</v>
      </c>
      <c r="I182" s="12"/>
      <c r="J182" s="12"/>
      <c r="K182" s="12">
        <v>27.383333343314007</v>
      </c>
      <c r="L182" s="8" t="s">
        <v>12</v>
      </c>
      <c r="M182" s="39">
        <v>0.25</v>
      </c>
      <c r="N182" s="45" t="str">
        <f>VLOOKUP(L182,'Issue Resolution'!$A$2:$A$99,1,FALSE)</f>
        <v>Wi-MAX data drops</v>
      </c>
      <c r="O182" s="45" t="str">
        <f t="shared" si="2"/>
        <v>17</v>
      </c>
      <c r="P182" s="41" t="str">
        <f>VLOOKUP(L182,'Issue Resolution'!$A$2:$A$999,1,FALSE)</f>
        <v>Wi-MAX data drops</v>
      </c>
    </row>
    <row r="183" spans="1:16" x14ac:dyDescent="0.25">
      <c r="A183" s="21" t="s">
        <v>274</v>
      </c>
      <c r="B183" s="12">
        <v>4007</v>
      </c>
      <c r="C183" s="13">
        <v>42568.188680555555</v>
      </c>
      <c r="D183" s="13">
        <v>42568.208865740744</v>
      </c>
      <c r="E183" s="12">
        <v>0</v>
      </c>
      <c r="F183" s="10" t="s">
        <v>33</v>
      </c>
      <c r="G183" s="10" t="s">
        <v>217</v>
      </c>
      <c r="H183" s="20">
        <v>2.0185185188893229E-2</v>
      </c>
      <c r="I183" s="12"/>
      <c r="J183" s="12"/>
      <c r="K183" s="12">
        <v>47.80000000493601</v>
      </c>
      <c r="L183" s="8" t="s">
        <v>12</v>
      </c>
      <c r="M183" s="39">
        <v>0.5</v>
      </c>
      <c r="N183" s="45" t="str">
        <f>VLOOKUP(L183,'Issue Resolution'!$A$2:$A$99,1,FALSE)</f>
        <v>Wi-MAX data drops</v>
      </c>
      <c r="O183" s="45" t="str">
        <f t="shared" si="2"/>
        <v>17</v>
      </c>
      <c r="P183" s="41" t="str">
        <f>VLOOKUP(L183,'Issue Resolution'!$A$2:$A$999,1,FALSE)</f>
        <v>Wi-MAX data drops</v>
      </c>
    </row>
    <row r="184" spans="1:16" x14ac:dyDescent="0.25">
      <c r="A184" s="21" t="s">
        <v>108</v>
      </c>
      <c r="B184" s="12">
        <v>4010</v>
      </c>
      <c r="C184" s="13">
        <v>42568.388009259259</v>
      </c>
      <c r="D184" s="13">
        <v>42568.414942129632</v>
      </c>
      <c r="E184" s="12">
        <v>0</v>
      </c>
      <c r="F184" s="10" t="s">
        <v>43</v>
      </c>
      <c r="G184" s="10" t="s">
        <v>275</v>
      </c>
      <c r="H184" s="20">
        <v>2.6932870372547768E-2</v>
      </c>
      <c r="I184" s="12"/>
      <c r="J184" s="12"/>
      <c r="K184" s="12">
        <v>38.783333336468786</v>
      </c>
      <c r="L184" s="8" t="s">
        <v>45</v>
      </c>
      <c r="M184" s="39">
        <v>1</v>
      </c>
      <c r="N184" s="45" t="str">
        <f>VLOOKUP(L184,'Issue Resolution'!$A$2:$A$99,1,FALSE)</f>
        <v>Onboard in-route failure</v>
      </c>
      <c r="O184" s="45" t="str">
        <f t="shared" si="2"/>
        <v>17</v>
      </c>
      <c r="P184" s="41" t="str">
        <f>VLOOKUP(L184,'Issue Resolution'!$A$2:$A$999,1,FALSE)</f>
        <v>Onboard in-route failure</v>
      </c>
    </row>
    <row r="185" spans="1:16" x14ac:dyDescent="0.25">
      <c r="A185" s="21" t="s">
        <v>133</v>
      </c>
      <c r="B185" s="12">
        <v>4015</v>
      </c>
      <c r="C185" s="13">
        <v>42568.465324074074</v>
      </c>
      <c r="D185" s="13">
        <v>42568.492627314816</v>
      </c>
      <c r="E185" s="12">
        <v>0</v>
      </c>
      <c r="F185" s="10" t="s">
        <v>44</v>
      </c>
      <c r="G185" s="10" t="s">
        <v>194</v>
      </c>
      <c r="H185" s="20">
        <v>2.7303240742185153E-2</v>
      </c>
      <c r="I185" s="12"/>
      <c r="J185" s="12"/>
      <c r="K185" s="12">
        <v>39.31666666874662</v>
      </c>
      <c r="L185" s="8" t="s">
        <v>45</v>
      </c>
      <c r="M185" s="39">
        <v>0.25</v>
      </c>
      <c r="N185" s="45" t="str">
        <f>VLOOKUP(L185,'Issue Resolution'!$A$2:$A$8,1,FALSE)</f>
        <v>Onboard in-route failure</v>
      </c>
      <c r="O185" s="45" t="str">
        <f t="shared" si="2"/>
        <v>17</v>
      </c>
      <c r="P185" s="41" t="str">
        <f>VLOOKUP(L185,'Issue Resolution'!$A$2:$A$999,1,FALSE)</f>
        <v>Onboard in-route failure</v>
      </c>
    </row>
    <row r="186" spans="1:16" x14ac:dyDescent="0.25">
      <c r="A186" s="21" t="s">
        <v>276</v>
      </c>
      <c r="B186" s="12">
        <v>4007</v>
      </c>
      <c r="C186" s="13">
        <v>42568.464467592596</v>
      </c>
      <c r="D186" s="13">
        <v>42568.472905092596</v>
      </c>
      <c r="E186" s="12">
        <v>0</v>
      </c>
      <c r="F186" s="10" t="s">
        <v>33</v>
      </c>
      <c r="G186" s="10" t="s">
        <v>225</v>
      </c>
      <c r="H186" s="20">
        <v>8.4375000005820766E-3</v>
      </c>
      <c r="I186" s="12"/>
      <c r="J186" s="12"/>
      <c r="K186" s="12">
        <v>12.15000000083819</v>
      </c>
      <c r="L186" s="8" t="s">
        <v>45</v>
      </c>
      <c r="M186" s="39">
        <v>0</v>
      </c>
      <c r="N186" s="45" t="str">
        <f>VLOOKUP(L186,'Issue Resolution'!$A$2:$A$9,1,FALSE)</f>
        <v>Onboard in-route failure</v>
      </c>
      <c r="O186" s="45" t="str">
        <f t="shared" si="2"/>
        <v>17</v>
      </c>
      <c r="P186" s="41" t="str">
        <f>VLOOKUP(L186,'Issue Resolution'!$A$2:$A$999,1,FALSE)</f>
        <v>Onboard in-route failure</v>
      </c>
    </row>
    <row r="187" spans="1:16" x14ac:dyDescent="0.25">
      <c r="A187" s="21" t="s">
        <v>134</v>
      </c>
      <c r="B187" s="12">
        <v>4014</v>
      </c>
      <c r="C187" s="13">
        <v>42568.508032407408</v>
      </c>
      <c r="D187" s="13">
        <v>42568.518449074072</v>
      </c>
      <c r="E187" s="12">
        <v>0</v>
      </c>
      <c r="F187" s="10" t="s">
        <v>38</v>
      </c>
      <c r="G187" s="10" t="s">
        <v>277</v>
      </c>
      <c r="H187" s="20">
        <v>1.0416666664241347E-2</v>
      </c>
      <c r="I187" s="12"/>
      <c r="J187" s="12"/>
      <c r="K187" s="12">
        <v>44.483333327807486</v>
      </c>
      <c r="L187" s="8" t="s">
        <v>11</v>
      </c>
      <c r="M187" s="39">
        <v>1</v>
      </c>
      <c r="N187" s="45" t="str">
        <f>VLOOKUP(L187,'Issue Resolution'!$A$2:$A$9,1,FALSE)</f>
        <v>Link failures in wayside equipment</v>
      </c>
      <c r="O187" s="45" t="str">
        <f t="shared" si="2"/>
        <v>17</v>
      </c>
      <c r="P187" s="41" t="str">
        <f>VLOOKUP(L187,'Issue Resolution'!$A$2:$A$999,1,FALSE)</f>
        <v>Link failures in wayside equipment</v>
      </c>
    </row>
    <row r="188" spans="1:16" x14ac:dyDescent="0.25">
      <c r="A188" s="21" t="s">
        <v>278</v>
      </c>
      <c r="B188" s="12">
        <v>4008</v>
      </c>
      <c r="C188" s="13">
        <v>42568.577789351853</v>
      </c>
      <c r="D188" s="13">
        <v>42568.597777777781</v>
      </c>
      <c r="E188" s="12">
        <v>0</v>
      </c>
      <c r="F188" s="10" t="s">
        <v>33</v>
      </c>
      <c r="G188" s="10" t="s">
        <v>225</v>
      </c>
      <c r="H188" s="20">
        <v>1.9988425927294884E-2</v>
      </c>
      <c r="I188" s="12"/>
      <c r="J188" s="12"/>
      <c r="K188" s="12">
        <v>39.450000001816079</v>
      </c>
      <c r="L188" s="38" t="s">
        <v>478</v>
      </c>
      <c r="M188" s="39">
        <v>0.5</v>
      </c>
      <c r="N188" s="45" t="e">
        <f>VLOOKUP(L188,'Issue Resolution'!$A$2:$A$8,1,FALSE)</f>
        <v>#N/A</v>
      </c>
      <c r="O188" s="45" t="str">
        <f t="shared" si="2"/>
        <v>17</v>
      </c>
      <c r="P188" s="41" t="str">
        <f>VLOOKUP(L188,'Issue Resolution'!$A$2:$A$999,1,FALSE)</f>
        <v>Operational Issue</v>
      </c>
    </row>
    <row r="189" spans="1:16" x14ac:dyDescent="0.25">
      <c r="A189" s="21" t="s">
        <v>279</v>
      </c>
      <c r="B189" s="12">
        <v>4032</v>
      </c>
      <c r="C189" s="13">
        <v>42568.588773148149</v>
      </c>
      <c r="D189" s="13">
        <v>42568.609513888892</v>
      </c>
      <c r="E189" s="12">
        <v>0</v>
      </c>
      <c r="F189" s="10" t="s">
        <v>37</v>
      </c>
      <c r="G189" s="10" t="s">
        <v>238</v>
      </c>
      <c r="H189" s="20">
        <v>2.0740740743349306E-2</v>
      </c>
      <c r="I189" s="12"/>
      <c r="J189" s="12"/>
      <c r="K189" s="12">
        <v>29.866666670423001</v>
      </c>
      <c r="L189" s="8" t="s">
        <v>8</v>
      </c>
      <c r="M189" s="39">
        <v>0.33333333333333331</v>
      </c>
      <c r="N189" s="45" t="str">
        <f>VLOOKUP(L189,'Issue Resolution'!$A$2:$A$8,1,FALSE)</f>
        <v>Inefficient dispatching</v>
      </c>
      <c r="O189" s="45" t="str">
        <f t="shared" si="2"/>
        <v>17</v>
      </c>
      <c r="P189" s="41" t="str">
        <f>VLOOKUP(L189,'Issue Resolution'!$A$2:$A$999,1,FALSE)</f>
        <v>Inefficient dispatching</v>
      </c>
    </row>
    <row r="190" spans="1:16" x14ac:dyDescent="0.25">
      <c r="A190" s="21" t="s">
        <v>107</v>
      </c>
      <c r="B190" s="12">
        <v>4013</v>
      </c>
      <c r="C190" s="13">
        <v>42568.598877314813</v>
      </c>
      <c r="D190" s="13">
        <v>42568.625254629631</v>
      </c>
      <c r="E190" s="12">
        <v>0</v>
      </c>
      <c r="F190" s="10" t="s">
        <v>38</v>
      </c>
      <c r="G190" s="10" t="s">
        <v>277</v>
      </c>
      <c r="H190" s="20">
        <v>2.6377314818091691E-2</v>
      </c>
      <c r="I190" s="12"/>
      <c r="J190" s="12"/>
      <c r="K190" s="12">
        <v>48.083333341637626</v>
      </c>
      <c r="L190" s="8" t="s">
        <v>8</v>
      </c>
      <c r="M190" s="39">
        <v>0.5</v>
      </c>
      <c r="N190" s="45" t="str">
        <f>VLOOKUP(L190,'Issue Resolution'!$A$2:$A$99,1,FALSE)</f>
        <v>Inefficient dispatching</v>
      </c>
      <c r="O190" s="45" t="str">
        <f t="shared" si="2"/>
        <v>17</v>
      </c>
      <c r="P190" s="41" t="str">
        <f>VLOOKUP(L190,'Issue Resolution'!$A$2:$A$999,1,FALSE)</f>
        <v>Inefficient dispatching</v>
      </c>
    </row>
    <row r="191" spans="1:16" x14ac:dyDescent="0.25">
      <c r="A191" s="21" t="s">
        <v>280</v>
      </c>
      <c r="B191" s="12">
        <v>4010</v>
      </c>
      <c r="C191" s="13">
        <v>42568.607256944444</v>
      </c>
      <c r="D191" s="13">
        <v>42568.636319444442</v>
      </c>
      <c r="E191" s="12">
        <v>0</v>
      </c>
      <c r="F191" s="10" t="s">
        <v>43</v>
      </c>
      <c r="G191" s="10" t="s">
        <v>209</v>
      </c>
      <c r="H191" s="20">
        <v>2.9062499997962732E-2</v>
      </c>
      <c r="I191" s="12"/>
      <c r="J191" s="12"/>
      <c r="K191" s="12">
        <v>51.500000000232831</v>
      </c>
      <c r="L191" s="8" t="s">
        <v>8</v>
      </c>
      <c r="M191" s="39">
        <v>0.58333333333333337</v>
      </c>
      <c r="N191" s="45" t="str">
        <f>VLOOKUP(L191,'Issue Resolution'!$A$2:$A$99,1,FALSE)</f>
        <v>Inefficient dispatching</v>
      </c>
      <c r="O191" s="45" t="str">
        <f t="shared" si="2"/>
        <v>17</v>
      </c>
      <c r="P191" s="41" t="str">
        <f>VLOOKUP(L191,'Issue Resolution'!$A$2:$A$999,1,FALSE)</f>
        <v>Inefficient dispatching</v>
      </c>
    </row>
    <row r="192" spans="1:16" x14ac:dyDescent="0.25">
      <c r="A192" s="21" t="s">
        <v>281</v>
      </c>
      <c r="B192" s="12">
        <v>4015</v>
      </c>
      <c r="C192" s="13">
        <v>42568.649085648147</v>
      </c>
      <c r="D192" s="13">
        <v>42568.652974537035</v>
      </c>
      <c r="E192" s="12">
        <v>1</v>
      </c>
      <c r="F192" s="10" t="s">
        <v>44</v>
      </c>
      <c r="G192" s="10" t="s">
        <v>194</v>
      </c>
      <c r="H192" s="20">
        <v>3.8888888884685002E-3</v>
      </c>
      <c r="I192" s="12"/>
      <c r="J192" s="12"/>
      <c r="K192" s="12">
        <v>35.783333326689899</v>
      </c>
      <c r="L192" s="8" t="s">
        <v>8</v>
      </c>
      <c r="M192" s="39">
        <v>0.25</v>
      </c>
      <c r="N192" s="45" t="str">
        <f>VLOOKUP(L192,'Issue Resolution'!$A$2:$A$8,1,FALSE)</f>
        <v>Inefficient dispatching</v>
      </c>
      <c r="O192" s="45" t="str">
        <f t="shared" si="2"/>
        <v>17</v>
      </c>
      <c r="P192" s="41" t="str">
        <f>VLOOKUP(L192,'Issue Resolution'!$A$2:$A$999,1,FALSE)</f>
        <v>Inefficient dispatching</v>
      </c>
    </row>
    <row r="193" spans="1:16" x14ac:dyDescent="0.25">
      <c r="A193" s="21" t="s">
        <v>57</v>
      </c>
      <c r="B193" s="12">
        <v>4042</v>
      </c>
      <c r="C193" s="13">
        <v>42568.588865740741</v>
      </c>
      <c r="D193" s="13">
        <v>42568.605046296296</v>
      </c>
      <c r="E193" s="12">
        <v>0</v>
      </c>
      <c r="F193" s="10" t="s">
        <v>46</v>
      </c>
      <c r="G193" s="10" t="s">
        <v>223</v>
      </c>
      <c r="H193" s="20">
        <v>1.6180555554456078E-2</v>
      </c>
      <c r="I193" s="12"/>
      <c r="J193" s="12"/>
      <c r="K193" s="12">
        <v>47.116666658548638</v>
      </c>
      <c r="L193" s="8" t="s">
        <v>8</v>
      </c>
      <c r="M193" s="39">
        <v>0.66666666666666663</v>
      </c>
      <c r="N193" s="45" t="str">
        <f>VLOOKUP(L193,'Issue Resolution'!$A$2:$A$8,1,FALSE)</f>
        <v>Inefficient dispatching</v>
      </c>
      <c r="O193" s="45" t="str">
        <f t="shared" si="2"/>
        <v>17</v>
      </c>
      <c r="P193" s="41" t="str">
        <f>VLOOKUP(L193,'Issue Resolution'!$A$2:$A$999,1,FALSE)</f>
        <v>Inefficient dispatching</v>
      </c>
    </row>
    <row r="194" spans="1:16" x14ac:dyDescent="0.25">
      <c r="A194" s="21" t="s">
        <v>282</v>
      </c>
      <c r="B194" s="12">
        <v>4041</v>
      </c>
      <c r="C194" s="13">
        <v>42568.630740740744</v>
      </c>
      <c r="D194" s="13">
        <v>42568.651724537034</v>
      </c>
      <c r="E194" s="12">
        <v>1</v>
      </c>
      <c r="F194" s="10" t="s">
        <v>46</v>
      </c>
      <c r="G194" s="10" t="s">
        <v>223</v>
      </c>
      <c r="H194" s="20">
        <v>2.0983796290238388E-2</v>
      </c>
      <c r="I194" s="12"/>
      <c r="J194" s="12"/>
      <c r="K194" s="12">
        <v>40.733333331299946</v>
      </c>
      <c r="L194" s="8" t="s">
        <v>8</v>
      </c>
      <c r="M194" s="39">
        <v>0.5</v>
      </c>
      <c r="N194" s="45" t="str">
        <f>VLOOKUP(L194,'Issue Resolution'!$A$2:$A$9,1,FALSE)</f>
        <v>Inefficient dispatching</v>
      </c>
      <c r="O194" s="45" t="str">
        <f t="shared" ref="O194:O257" si="3">RIGHT(A194,2)</f>
        <v>17</v>
      </c>
      <c r="P194" s="41" t="str">
        <f>VLOOKUP(L194,'Issue Resolution'!$A$2:$A$999,1,FALSE)</f>
        <v>Inefficient dispatching</v>
      </c>
    </row>
    <row r="195" spans="1:16" x14ac:dyDescent="0.25">
      <c r="A195" s="21" t="s">
        <v>58</v>
      </c>
      <c r="B195" s="12">
        <v>4027</v>
      </c>
      <c r="C195" s="13">
        <v>42568.60229166667</v>
      </c>
      <c r="D195" s="13">
        <v>42568.614155092589</v>
      </c>
      <c r="E195" s="12">
        <v>0</v>
      </c>
      <c r="F195" s="10" t="s">
        <v>35</v>
      </c>
      <c r="G195" s="10" t="s">
        <v>198</v>
      </c>
      <c r="H195" s="20">
        <v>1.1863425919727888E-2</v>
      </c>
      <c r="I195" s="12"/>
      <c r="J195" s="12"/>
      <c r="K195" s="12">
        <v>45.866666659712791</v>
      </c>
      <c r="L195" s="8" t="s">
        <v>8</v>
      </c>
      <c r="M195" s="39">
        <v>0.75</v>
      </c>
      <c r="N195" s="45" t="str">
        <f>VLOOKUP(L195,'Issue Resolution'!$A$2:$A$8,1,FALSE)</f>
        <v>Inefficient dispatching</v>
      </c>
      <c r="O195" s="45" t="str">
        <f t="shared" si="3"/>
        <v>17</v>
      </c>
      <c r="P195" s="41" t="str">
        <f>VLOOKUP(L195,'Issue Resolution'!$A$2:$A$999,1,FALSE)</f>
        <v>Inefficient dispatching</v>
      </c>
    </row>
    <row r="196" spans="1:16" x14ac:dyDescent="0.25">
      <c r="A196" s="21" t="s">
        <v>283</v>
      </c>
      <c r="B196" s="12">
        <v>4028</v>
      </c>
      <c r="C196" s="13">
        <v>42568.641377314816</v>
      </c>
      <c r="D196" s="13">
        <v>42568.660509259258</v>
      </c>
      <c r="E196" s="12">
        <v>0</v>
      </c>
      <c r="F196" s="10" t="s">
        <v>35</v>
      </c>
      <c r="G196" s="10" t="s">
        <v>198</v>
      </c>
      <c r="H196" s="20">
        <v>1.9131944442051463E-2</v>
      </c>
      <c r="I196" s="12"/>
      <c r="J196" s="12"/>
      <c r="K196" s="12">
        <v>37.633333329576999</v>
      </c>
      <c r="L196" s="8" t="s">
        <v>8</v>
      </c>
      <c r="M196" s="39">
        <v>0.5</v>
      </c>
      <c r="N196" s="45" t="str">
        <f>VLOOKUP(L196,'Issue Resolution'!$A$2:$A$99,1,FALSE)</f>
        <v>Inefficient dispatching</v>
      </c>
      <c r="O196" s="45" t="str">
        <f t="shared" si="3"/>
        <v>17</v>
      </c>
      <c r="P196" s="41" t="str">
        <f>VLOOKUP(L196,'Issue Resolution'!$A$2:$A$999,1,FALSE)</f>
        <v>Inefficient dispatching</v>
      </c>
    </row>
    <row r="197" spans="1:16" x14ac:dyDescent="0.25">
      <c r="A197" s="21" t="s">
        <v>59</v>
      </c>
      <c r="B197" s="12">
        <v>4007</v>
      </c>
      <c r="C197" s="13">
        <v>42568.613518518519</v>
      </c>
      <c r="D197" s="13">
        <v>42568.624340277776</v>
      </c>
      <c r="E197" s="12">
        <v>0</v>
      </c>
      <c r="F197" s="10" t="s">
        <v>33</v>
      </c>
      <c r="G197" s="10" t="s">
        <v>225</v>
      </c>
      <c r="H197" s="20">
        <v>1.0821759256941732E-2</v>
      </c>
      <c r="I197" s="12"/>
      <c r="J197" s="12"/>
      <c r="K197" s="12">
        <v>44.533333329018205</v>
      </c>
      <c r="L197" s="8" t="s">
        <v>8</v>
      </c>
      <c r="M197" s="39">
        <v>0.75</v>
      </c>
      <c r="N197" s="45" t="str">
        <f>VLOOKUP(L197,'Issue Resolution'!$A$2:$A$8,1,FALSE)</f>
        <v>Inefficient dispatching</v>
      </c>
      <c r="O197" s="45" t="str">
        <f t="shared" si="3"/>
        <v>17</v>
      </c>
      <c r="P197" s="41" t="str">
        <f>VLOOKUP(L197,'Issue Resolution'!$A$2:$A$999,1,FALSE)</f>
        <v>Inefficient dispatching</v>
      </c>
    </row>
    <row r="198" spans="1:16" x14ac:dyDescent="0.25">
      <c r="A198" s="21" t="s">
        <v>60</v>
      </c>
      <c r="B198" s="12">
        <v>4031</v>
      </c>
      <c r="C198" s="13">
        <v>42568.624120370368</v>
      </c>
      <c r="D198" s="13">
        <v>42568.636203703703</v>
      </c>
      <c r="E198" s="12">
        <v>0</v>
      </c>
      <c r="F198" s="10" t="s">
        <v>37</v>
      </c>
      <c r="G198" s="10" t="s">
        <v>238</v>
      </c>
      <c r="H198" s="20">
        <v>1.2083333334885538E-2</v>
      </c>
      <c r="I198" s="12"/>
      <c r="J198" s="12"/>
      <c r="K198" s="12">
        <v>45.200000004842877</v>
      </c>
      <c r="L198" s="8" t="s">
        <v>8</v>
      </c>
      <c r="M198" s="39">
        <v>0.75</v>
      </c>
      <c r="N198" s="45" t="str">
        <f>VLOOKUP(L198,'Issue Resolution'!$A$2:$A$9,1,FALSE)</f>
        <v>Inefficient dispatching</v>
      </c>
      <c r="O198" s="45" t="str">
        <f t="shared" si="3"/>
        <v>17</v>
      </c>
      <c r="P198" s="41" t="str">
        <f>VLOOKUP(L198,'Issue Resolution'!$A$2:$A$999,1,FALSE)</f>
        <v>Inefficient dispatching</v>
      </c>
    </row>
    <row r="199" spans="1:16" x14ac:dyDescent="0.25">
      <c r="A199" s="21" t="s">
        <v>284</v>
      </c>
      <c r="B199" s="12">
        <v>4014</v>
      </c>
      <c r="C199" s="13">
        <v>42568.64167824074</v>
      </c>
      <c r="D199" s="13">
        <v>42568.65148148148</v>
      </c>
      <c r="E199" s="12">
        <v>0</v>
      </c>
      <c r="F199" s="10" t="s">
        <v>38</v>
      </c>
      <c r="G199" s="10" t="s">
        <v>277</v>
      </c>
      <c r="H199" s="20">
        <v>9.8032407404389232E-3</v>
      </c>
      <c r="I199" s="12"/>
      <c r="J199" s="12"/>
      <c r="K199" s="12">
        <v>36.483333333162591</v>
      </c>
      <c r="L199" s="8" t="s">
        <v>8</v>
      </c>
      <c r="M199" s="39">
        <v>0.75</v>
      </c>
      <c r="N199" s="45" t="str">
        <f>VLOOKUP(L199,'Issue Resolution'!$A$2:$A$9,1,FALSE)</f>
        <v>Inefficient dispatching</v>
      </c>
      <c r="O199" s="45" t="str">
        <f t="shared" si="3"/>
        <v>17</v>
      </c>
      <c r="P199" s="41" t="str">
        <f>VLOOKUP(L199,'Issue Resolution'!$A$2:$A$999,1,FALSE)</f>
        <v>Inefficient dispatching</v>
      </c>
    </row>
    <row r="200" spans="1:16" x14ac:dyDescent="0.25">
      <c r="A200" s="21" t="s">
        <v>285</v>
      </c>
      <c r="B200" s="12">
        <v>4009</v>
      </c>
      <c r="C200" s="13">
        <v>42568.650046296294</v>
      </c>
      <c r="D200" s="13">
        <v>42568.662916666668</v>
      </c>
      <c r="E200" s="12">
        <v>0</v>
      </c>
      <c r="F200" s="10" t="s">
        <v>43</v>
      </c>
      <c r="G200" s="10" t="s">
        <v>209</v>
      </c>
      <c r="H200" s="20">
        <v>1.287037037400296E-2</v>
      </c>
      <c r="I200" s="12"/>
      <c r="J200" s="12"/>
      <c r="K200" s="12">
        <v>41.200000012759119</v>
      </c>
      <c r="L200" s="8" t="s">
        <v>8</v>
      </c>
      <c r="M200" s="39">
        <v>0.75</v>
      </c>
      <c r="N200" s="45" t="str">
        <f>VLOOKUP(L200,'Issue Resolution'!$A$2:$A$9,1,FALSE)</f>
        <v>Inefficient dispatching</v>
      </c>
      <c r="O200" s="45" t="str">
        <f t="shared" si="3"/>
        <v>17</v>
      </c>
      <c r="P200" s="41" t="str">
        <f>VLOOKUP(L200,'Issue Resolution'!$A$2:$A$999,1,FALSE)</f>
        <v>Inefficient dispatching</v>
      </c>
    </row>
    <row r="201" spans="1:16" x14ac:dyDescent="0.25">
      <c r="A201" s="21" t="s">
        <v>61</v>
      </c>
      <c r="B201" s="12">
        <v>4031</v>
      </c>
      <c r="C201" s="13">
        <v>42568.695752314816</v>
      </c>
      <c r="D201" s="13">
        <v>42568.709131944444</v>
      </c>
      <c r="E201" s="12">
        <v>0</v>
      </c>
      <c r="F201" s="10" t="s">
        <v>37</v>
      </c>
      <c r="G201" s="10" t="s">
        <v>238</v>
      </c>
      <c r="H201" s="20">
        <v>1.3379629628616385E-2</v>
      </c>
      <c r="I201" s="12"/>
      <c r="J201" s="12"/>
      <c r="K201" s="12">
        <v>42.950000002747402</v>
      </c>
      <c r="L201" s="8" t="s">
        <v>8</v>
      </c>
      <c r="M201" s="39">
        <v>0.75</v>
      </c>
      <c r="N201" s="45" t="str">
        <f>VLOOKUP(L201,'Issue Resolution'!$A$2:$A$8,1,FALSE)</f>
        <v>Inefficient dispatching</v>
      </c>
      <c r="O201" s="45" t="str">
        <f t="shared" si="3"/>
        <v>17</v>
      </c>
      <c r="P201" s="41" t="str">
        <f>VLOOKUP(L201,'Issue Resolution'!$A$2:$A$999,1,FALSE)</f>
        <v>Inefficient dispatching</v>
      </c>
    </row>
    <row r="202" spans="1:16" x14ac:dyDescent="0.25">
      <c r="A202" s="21" t="s">
        <v>286</v>
      </c>
      <c r="B202" s="12">
        <v>4010</v>
      </c>
      <c r="C202" s="13">
        <v>42568.751296296294</v>
      </c>
      <c r="D202" s="13">
        <v>42568.765300925923</v>
      </c>
      <c r="E202" s="12">
        <v>0</v>
      </c>
      <c r="F202" s="10" t="s">
        <v>43</v>
      </c>
      <c r="G202" s="10" t="s">
        <v>287</v>
      </c>
      <c r="H202" s="20">
        <v>1.4004629629198462E-2</v>
      </c>
      <c r="I202" s="12"/>
      <c r="J202" s="12"/>
      <c r="K202" s="12">
        <v>20.166666666045785</v>
      </c>
      <c r="L202" s="8" t="s">
        <v>12</v>
      </c>
      <c r="M202" s="39">
        <v>0</v>
      </c>
      <c r="N202" s="45" t="str">
        <f>VLOOKUP(L202,'Issue Resolution'!$A$2:$A$8,1,FALSE)</f>
        <v>Wi-MAX data drops</v>
      </c>
      <c r="O202" s="45" t="str">
        <f t="shared" si="3"/>
        <v>17</v>
      </c>
      <c r="P202" s="41" t="str">
        <f>VLOOKUP(L202,'Issue Resolution'!$A$2:$A$999,1,FALSE)</f>
        <v>Wi-MAX data drops</v>
      </c>
    </row>
    <row r="203" spans="1:16" x14ac:dyDescent="0.25">
      <c r="A203" s="21" t="s">
        <v>288</v>
      </c>
      <c r="B203" s="12">
        <v>4044</v>
      </c>
      <c r="C203" s="13">
        <v>42568.755335648151</v>
      </c>
      <c r="D203" s="13">
        <v>42568.762060185189</v>
      </c>
      <c r="E203" s="12">
        <v>1</v>
      </c>
      <c r="F203" s="10" t="s">
        <v>41</v>
      </c>
      <c r="G203" s="10" t="s">
        <v>200</v>
      </c>
      <c r="H203" s="20">
        <v>6.7245370373711921E-3</v>
      </c>
      <c r="I203" s="12"/>
      <c r="J203" s="12"/>
      <c r="K203" s="12">
        <v>38.533333330415189</v>
      </c>
      <c r="L203" s="31" t="s">
        <v>175</v>
      </c>
      <c r="M203" s="39">
        <v>0.75</v>
      </c>
      <c r="N203" s="45" t="e">
        <f>VLOOKUP(L203,'Issue Resolution'!$A$2:$A$9,1,FALSE)</f>
        <v>#N/A</v>
      </c>
      <c r="O203" s="45" t="str">
        <f t="shared" si="3"/>
        <v>17</v>
      </c>
      <c r="P203" s="41" t="str">
        <f>VLOOKUP(L203,'Issue Resolution'!$A$2:$A$999,1,FALSE)</f>
        <v>Operational Issue</v>
      </c>
    </row>
    <row r="204" spans="1:16" x14ac:dyDescent="0.25">
      <c r="A204" s="21" t="s">
        <v>135</v>
      </c>
      <c r="B204" s="12">
        <v>4041</v>
      </c>
      <c r="C204" s="13">
        <v>42568.943611111114</v>
      </c>
      <c r="D204" s="13">
        <v>42568.963564814818</v>
      </c>
      <c r="E204" s="12">
        <v>1</v>
      </c>
      <c r="F204" s="10" t="s">
        <v>46</v>
      </c>
      <c r="G204" s="10" t="s">
        <v>289</v>
      </c>
      <c r="H204" s="20">
        <v>1.9953703704231884E-2</v>
      </c>
      <c r="I204" s="12"/>
      <c r="J204" s="12"/>
      <c r="K204" s="12">
        <v>28.733333334093913</v>
      </c>
      <c r="L204" s="38" t="s">
        <v>45</v>
      </c>
      <c r="M204" s="39">
        <v>1</v>
      </c>
      <c r="N204" s="45" t="str">
        <f>VLOOKUP(L204,'Issue Resolution'!$A$2:$A$9,1,FALSE)</f>
        <v>Onboard in-route failure</v>
      </c>
      <c r="O204" s="45" t="str">
        <f t="shared" si="3"/>
        <v>17</v>
      </c>
      <c r="P204" s="41" t="str">
        <f>VLOOKUP(L204,'Issue Resolution'!$A$2:$A$999,1,FALSE)</f>
        <v>Onboard in-route failure</v>
      </c>
    </row>
    <row r="205" spans="1:16" x14ac:dyDescent="0.25">
      <c r="A205" s="21" t="s">
        <v>136</v>
      </c>
      <c r="B205" s="12">
        <v>4043</v>
      </c>
      <c r="C205" s="13">
        <v>42568.943784722222</v>
      </c>
      <c r="D205" s="13">
        <v>42568.963518518518</v>
      </c>
      <c r="E205" s="12">
        <v>2</v>
      </c>
      <c r="F205" s="10" t="s">
        <v>41</v>
      </c>
      <c r="G205" s="10" t="s">
        <v>200</v>
      </c>
      <c r="H205" s="20">
        <v>1.9733796296350192E-2</v>
      </c>
      <c r="I205" s="12"/>
      <c r="J205" s="12"/>
      <c r="K205" s="12">
        <v>29.616666664369404</v>
      </c>
      <c r="L205" s="8" t="s">
        <v>12</v>
      </c>
      <c r="M205" s="39">
        <v>0</v>
      </c>
      <c r="N205" s="45" t="str">
        <f>VLOOKUP(L205,'Issue Resolution'!$A$2:$A$8,1,FALSE)</f>
        <v>Wi-MAX data drops</v>
      </c>
      <c r="O205" s="45" t="str">
        <f t="shared" si="3"/>
        <v>17</v>
      </c>
      <c r="P205" s="41" t="str">
        <f>VLOOKUP(L205,'Issue Resolution'!$A$2:$A$999,1,FALSE)</f>
        <v>Wi-MAX data drops</v>
      </c>
    </row>
    <row r="206" spans="1:16" x14ac:dyDescent="0.25">
      <c r="A206" s="21" t="s">
        <v>290</v>
      </c>
      <c r="B206" s="12">
        <v>4032</v>
      </c>
      <c r="C206" s="13">
        <v>42568.973530092589</v>
      </c>
      <c r="D206" s="13">
        <v>42568.983101851853</v>
      </c>
      <c r="E206" s="12">
        <v>1</v>
      </c>
      <c r="F206" s="10" t="s">
        <v>37</v>
      </c>
      <c r="G206" s="10" t="s">
        <v>221</v>
      </c>
      <c r="H206" s="20">
        <v>9.5717592630535364E-3</v>
      </c>
      <c r="I206" s="12"/>
      <c r="J206" s="12"/>
      <c r="K206" s="12">
        <v>32.749999996740371</v>
      </c>
      <c r="L206" s="8" t="s">
        <v>12</v>
      </c>
      <c r="M206" s="39">
        <v>0.83333333333333337</v>
      </c>
      <c r="N206" s="45" t="str">
        <f>VLOOKUP(L206,'Issue Resolution'!$A$2:$A$8,1,FALSE)</f>
        <v>Wi-MAX data drops</v>
      </c>
      <c r="O206" s="45" t="str">
        <f t="shared" si="3"/>
        <v>17</v>
      </c>
      <c r="P206" s="41" t="str">
        <f>VLOOKUP(L206,'Issue Resolution'!$A$2:$A$999,1,FALSE)</f>
        <v>Wi-MAX data drops</v>
      </c>
    </row>
    <row r="207" spans="1:16" x14ac:dyDescent="0.25">
      <c r="A207" s="21" t="s">
        <v>291</v>
      </c>
      <c r="B207" s="12">
        <v>4037</v>
      </c>
      <c r="C207" s="13">
        <v>42569.008206018516</v>
      </c>
      <c r="D207" s="13">
        <v>42569.02648148148</v>
      </c>
      <c r="E207" s="12">
        <v>0</v>
      </c>
      <c r="F207" s="10" t="s">
        <v>34</v>
      </c>
      <c r="G207" s="10" t="s">
        <v>287</v>
      </c>
      <c r="H207" s="20">
        <v>1.8275462964083999E-2</v>
      </c>
      <c r="I207" s="12"/>
      <c r="J207" s="12"/>
      <c r="K207" s="12">
        <v>33.616666666930541</v>
      </c>
      <c r="L207" s="8" t="s">
        <v>12</v>
      </c>
      <c r="M207" s="39">
        <v>1</v>
      </c>
      <c r="N207" s="45" t="str">
        <f>VLOOKUP(L207,'Issue Resolution'!$A$2:$A$8,1,FALSE)</f>
        <v>Wi-MAX data drops</v>
      </c>
      <c r="O207" s="45" t="str">
        <f t="shared" si="3"/>
        <v>17</v>
      </c>
      <c r="P207" s="41" t="str">
        <f>VLOOKUP(L207,'Issue Resolution'!$A$2:$A$999,1,FALSE)</f>
        <v>Wi-MAX data drops</v>
      </c>
    </row>
    <row r="208" spans="1:16" x14ac:dyDescent="0.25">
      <c r="A208" s="21" t="s">
        <v>292</v>
      </c>
      <c r="B208" s="12">
        <v>4041</v>
      </c>
      <c r="C208" s="13">
        <v>42569.02888888889</v>
      </c>
      <c r="D208" s="13">
        <v>42569.044618055559</v>
      </c>
      <c r="E208" s="12">
        <v>0</v>
      </c>
      <c r="F208" s="10" t="s">
        <v>46</v>
      </c>
      <c r="G208" s="10" t="s">
        <v>289</v>
      </c>
      <c r="H208" s="20">
        <v>1.5729166669188999E-2</v>
      </c>
      <c r="I208" s="12"/>
      <c r="J208" s="12"/>
      <c r="K208" s="12">
        <v>32.699999995529652</v>
      </c>
      <c r="L208" s="8" t="s">
        <v>12</v>
      </c>
      <c r="M208" s="39">
        <v>1</v>
      </c>
      <c r="N208" s="45" t="str">
        <f>VLOOKUP(L208,'Issue Resolution'!$A$2:$A$8,1,FALSE)</f>
        <v>Wi-MAX data drops</v>
      </c>
      <c r="O208" s="45" t="str">
        <f t="shared" si="3"/>
        <v>17</v>
      </c>
      <c r="P208" s="41" t="str">
        <f>VLOOKUP(L208,'Issue Resolution'!$A$2:$A$999,1,FALSE)</f>
        <v>Wi-MAX data drops</v>
      </c>
    </row>
    <row r="209" spans="1:16" x14ac:dyDescent="0.25">
      <c r="A209" s="21" t="s">
        <v>293</v>
      </c>
      <c r="B209" s="12">
        <v>4043</v>
      </c>
      <c r="C209" s="13">
        <v>42569.049583333333</v>
      </c>
      <c r="D209" s="13">
        <v>42569.066168981481</v>
      </c>
      <c r="E209" s="12">
        <v>1</v>
      </c>
      <c r="F209" s="10" t="s">
        <v>41</v>
      </c>
      <c r="G209" s="10" t="s">
        <v>200</v>
      </c>
      <c r="H209" s="20">
        <v>1.6585648147156462E-2</v>
      </c>
      <c r="I209" s="12"/>
      <c r="J209" s="12"/>
      <c r="K209" s="12">
        <v>41.116666670423001</v>
      </c>
      <c r="L209" s="8" t="s">
        <v>12</v>
      </c>
      <c r="M209" s="39">
        <v>1</v>
      </c>
      <c r="N209" s="48" t="str">
        <f>VLOOKUP(L209,'Issue Resolution'!$A$2:$A$9,1,FALSE)</f>
        <v>Wi-MAX data drops</v>
      </c>
      <c r="O209" s="45" t="str">
        <f t="shared" si="3"/>
        <v>17</v>
      </c>
      <c r="P209" s="41" t="str">
        <f>VLOOKUP(L209,'Issue Resolution'!$A$2:$A$999,1,FALSE)</f>
        <v>Wi-MAX data drops</v>
      </c>
    </row>
    <row r="210" spans="1:16" x14ac:dyDescent="0.25">
      <c r="A210" s="21" t="s">
        <v>294</v>
      </c>
      <c r="B210" s="12">
        <v>4032</v>
      </c>
      <c r="C210" s="13">
        <v>42569.071331018517</v>
      </c>
      <c r="D210" s="13">
        <v>42569.087291666663</v>
      </c>
      <c r="E210" s="12">
        <v>1</v>
      </c>
      <c r="F210" s="10" t="s">
        <v>37</v>
      </c>
      <c r="G210" s="10" t="s">
        <v>221</v>
      </c>
      <c r="H210" s="20">
        <v>1.5960648146574385E-2</v>
      </c>
      <c r="I210" s="12"/>
      <c r="J210" s="12"/>
      <c r="K210" s="12">
        <v>33.416666662087664</v>
      </c>
      <c r="L210" s="8" t="s">
        <v>12</v>
      </c>
      <c r="M210" s="39">
        <v>1</v>
      </c>
      <c r="N210" s="48" t="str">
        <f>VLOOKUP(L210,'Issue Resolution'!$A$2:$A$8,1,FALSE)</f>
        <v>Wi-MAX data drops</v>
      </c>
      <c r="O210" s="45" t="str">
        <f t="shared" si="3"/>
        <v>17</v>
      </c>
      <c r="P210" s="41" t="str">
        <f>VLOOKUP(L210,'Issue Resolution'!$A$2:$A$999,1,FALSE)</f>
        <v>Wi-MAX data drops</v>
      </c>
    </row>
    <row r="211" spans="1:16" x14ac:dyDescent="0.25">
      <c r="A211" s="21" t="s">
        <v>295</v>
      </c>
      <c r="B211" s="12">
        <v>4026</v>
      </c>
      <c r="C211" s="13">
        <v>42569.206087962964</v>
      </c>
      <c r="D211" s="13">
        <v>42569.222719907404</v>
      </c>
      <c r="E211" s="12">
        <v>0</v>
      </c>
      <c r="F211" s="10" t="s">
        <v>36</v>
      </c>
      <c r="G211" s="10" t="s">
        <v>189</v>
      </c>
      <c r="H211" s="20">
        <v>1.6631944439723156E-2</v>
      </c>
      <c r="I211" s="12"/>
      <c r="J211" s="12"/>
      <c r="K211" s="12">
        <v>35.766666666604578</v>
      </c>
      <c r="L211" s="8" t="s">
        <v>12</v>
      </c>
      <c r="M211" s="39">
        <v>1</v>
      </c>
      <c r="N211" s="48" t="str">
        <f>VLOOKUP(L211,'Issue Resolution'!$A$2:$A$8,1,FALSE)</f>
        <v>Wi-MAX data drops</v>
      </c>
      <c r="O211" s="45" t="str">
        <f t="shared" si="3"/>
        <v>18</v>
      </c>
      <c r="P211" s="41" t="str">
        <f>VLOOKUP(L211,'Issue Resolution'!$A$2:$A$999,1,FALSE)</f>
        <v>Wi-MAX data drops</v>
      </c>
    </row>
    <row r="212" spans="1:16" x14ac:dyDescent="0.25">
      <c r="A212" s="21" t="s">
        <v>296</v>
      </c>
      <c r="B212" s="12">
        <v>4039</v>
      </c>
      <c r="C212" s="13">
        <v>42569.228680555556</v>
      </c>
      <c r="D212" s="13">
        <v>42569.244710648149</v>
      </c>
      <c r="E212" s="12">
        <v>0</v>
      </c>
      <c r="F212" s="10" t="s">
        <v>42</v>
      </c>
      <c r="G212" s="10" t="s">
        <v>207</v>
      </c>
      <c r="H212" s="20">
        <v>1.6030092592700385E-2</v>
      </c>
      <c r="I212" s="12"/>
      <c r="J212" s="12"/>
      <c r="K212" s="12">
        <v>33.583333336282521</v>
      </c>
      <c r="L212" s="8" t="s">
        <v>12</v>
      </c>
      <c r="M212" s="39">
        <v>1</v>
      </c>
      <c r="N212" s="48" t="str">
        <f>VLOOKUP(L212,'Issue Resolution'!$A$2:$A$99,1,FALSE)</f>
        <v>Wi-MAX data drops</v>
      </c>
      <c r="O212" s="45" t="str">
        <f t="shared" si="3"/>
        <v>18</v>
      </c>
      <c r="P212" s="41" t="str">
        <f>VLOOKUP(L212,'Issue Resolution'!$A$2:$A$999,1,FALSE)</f>
        <v>Wi-MAX data drops</v>
      </c>
    </row>
    <row r="213" spans="1:16" x14ac:dyDescent="0.25">
      <c r="A213" s="21" t="s">
        <v>297</v>
      </c>
      <c r="B213" s="12">
        <v>4018</v>
      </c>
      <c r="C213" s="13">
        <v>42569.235046296293</v>
      </c>
      <c r="D213" s="13">
        <v>42569.242754629631</v>
      </c>
      <c r="E213" s="12">
        <v>2</v>
      </c>
      <c r="F213" s="10" t="s">
        <v>40</v>
      </c>
      <c r="G213" s="10" t="s">
        <v>204</v>
      </c>
      <c r="H213" s="20">
        <v>7.708333338086959E-3</v>
      </c>
      <c r="I213" s="12"/>
      <c r="J213" s="12"/>
      <c r="K213" s="12">
        <v>36.033333343220875</v>
      </c>
      <c r="L213" s="8" t="s">
        <v>8</v>
      </c>
      <c r="M213" s="39">
        <v>1</v>
      </c>
      <c r="N213" s="48" t="str">
        <f>VLOOKUP(L213,'Issue Resolution'!$A$2:$A$9,1,FALSE)</f>
        <v>Inefficient dispatching</v>
      </c>
      <c r="O213" s="45" t="str">
        <f t="shared" si="3"/>
        <v>18</v>
      </c>
      <c r="P213" s="41" t="str">
        <f>VLOOKUP(L213,'Issue Resolution'!$A$2:$A$999,1,FALSE)</f>
        <v>Inefficient dispatching</v>
      </c>
    </row>
    <row r="214" spans="1:16" x14ac:dyDescent="0.25">
      <c r="A214" s="21" t="s">
        <v>298</v>
      </c>
      <c r="B214" s="12">
        <v>4029</v>
      </c>
      <c r="C214" s="13">
        <v>42569.210925925923</v>
      </c>
      <c r="D214" s="13">
        <v>42569.240578703706</v>
      </c>
      <c r="E214" s="12">
        <v>1</v>
      </c>
      <c r="F214" s="10" t="s">
        <v>32</v>
      </c>
      <c r="G214" s="10" t="s">
        <v>261</v>
      </c>
      <c r="H214" s="20">
        <v>2.9652777782757767E-2</v>
      </c>
      <c r="I214" s="12"/>
      <c r="J214" s="12"/>
      <c r="K214" s="12">
        <v>42.700000007171184</v>
      </c>
      <c r="L214" s="38" t="s">
        <v>45</v>
      </c>
      <c r="M214" s="39">
        <v>1</v>
      </c>
      <c r="N214" s="48" t="str">
        <f>VLOOKUP(L214,'Issue Resolution'!$A$2:$A$8,1,FALSE)</f>
        <v>Onboard in-route failure</v>
      </c>
      <c r="O214" s="45" t="str">
        <f t="shared" si="3"/>
        <v>18</v>
      </c>
      <c r="P214" s="41" t="str">
        <f>VLOOKUP(L214,'Issue Resolution'!$A$2:$A$999,1,FALSE)</f>
        <v>Onboard in-route failure</v>
      </c>
    </row>
    <row r="215" spans="1:16" x14ac:dyDescent="0.25">
      <c r="A215" s="21" t="s">
        <v>299</v>
      </c>
      <c r="B215" s="12">
        <v>4013</v>
      </c>
      <c r="C215" s="13">
        <v>42569.609236111108</v>
      </c>
      <c r="D215" s="13">
        <v>42569.60974537037</v>
      </c>
      <c r="E215" s="12">
        <v>1</v>
      </c>
      <c r="F215" s="10" t="s">
        <v>38</v>
      </c>
      <c r="G215" s="10" t="s">
        <v>225</v>
      </c>
      <c r="H215" s="20">
        <v>5.092592618893832E-4</v>
      </c>
      <c r="I215" s="12"/>
      <c r="J215" s="12"/>
      <c r="K215" s="12">
        <v>38.866666668327525</v>
      </c>
      <c r="L215" s="8" t="s">
        <v>11</v>
      </c>
      <c r="M215" s="39">
        <v>0.75</v>
      </c>
      <c r="N215" s="48" t="str">
        <f>VLOOKUP(L215,'Issue Resolution'!$A$2:$A$9,1,FALSE)</f>
        <v>Link failures in wayside equipment</v>
      </c>
      <c r="O215" s="45" t="str">
        <f t="shared" si="3"/>
        <v>18</v>
      </c>
      <c r="P215" s="41" t="str">
        <f>VLOOKUP(L215,'Issue Resolution'!$A$2:$A$999,1,FALSE)</f>
        <v>Link failures in wayside equipment</v>
      </c>
    </row>
    <row r="216" spans="1:16" x14ac:dyDescent="0.25">
      <c r="A216" s="21" t="s">
        <v>300</v>
      </c>
      <c r="B216" s="12">
        <v>4029</v>
      </c>
      <c r="C216" s="13">
        <v>42569.587465277778</v>
      </c>
      <c r="D216" s="13">
        <v>42569.609837962962</v>
      </c>
      <c r="E216" s="12">
        <v>1</v>
      </c>
      <c r="F216" s="10" t="s">
        <v>32</v>
      </c>
      <c r="G216" s="10" t="s">
        <v>231</v>
      </c>
      <c r="H216" s="20">
        <v>2.2372685183654539E-2</v>
      </c>
      <c r="I216" s="12"/>
      <c r="J216" s="12"/>
      <c r="K216" s="12">
        <v>32.216666664462537</v>
      </c>
      <c r="L216" s="38" t="s">
        <v>45</v>
      </c>
      <c r="M216" s="39">
        <v>1</v>
      </c>
      <c r="N216" s="48" t="str">
        <f>VLOOKUP(L216,'Issue Resolution'!$A$2:$A$8,1,FALSE)</f>
        <v>Onboard in-route failure</v>
      </c>
      <c r="O216" s="45" t="str">
        <f t="shared" si="3"/>
        <v>18</v>
      </c>
      <c r="P216" s="41" t="str">
        <f>VLOOKUP(L216,'Issue Resolution'!$A$2:$A$999,1,FALSE)</f>
        <v>Onboard in-route failure</v>
      </c>
    </row>
    <row r="217" spans="1:16" x14ac:dyDescent="0.25">
      <c r="A217" s="21" t="s">
        <v>301</v>
      </c>
      <c r="B217" s="12">
        <v>4014</v>
      </c>
      <c r="C217" s="13">
        <v>42569.695428240739</v>
      </c>
      <c r="D217" s="13">
        <v>42569.719907407409</v>
      </c>
      <c r="E217" s="12">
        <v>1</v>
      </c>
      <c r="F217" s="10" t="s">
        <v>38</v>
      </c>
      <c r="G217" s="10" t="s">
        <v>225</v>
      </c>
      <c r="H217" s="20">
        <v>2.4479166670062114E-2</v>
      </c>
      <c r="I217" s="12"/>
      <c r="J217" s="12"/>
      <c r="K217" s="12">
        <v>35.250000004889444</v>
      </c>
      <c r="L217" s="38" t="s">
        <v>45</v>
      </c>
      <c r="M217" s="39">
        <v>1</v>
      </c>
      <c r="N217" s="48" t="str">
        <f>VLOOKUP(L217,'Issue Resolution'!$A$2:$A$9,1,FALSE)</f>
        <v>Onboard in-route failure</v>
      </c>
      <c r="O217" s="45" t="str">
        <f t="shared" si="3"/>
        <v>18</v>
      </c>
      <c r="P217" s="41" t="str">
        <f>VLOOKUP(L217,'Issue Resolution'!$A$2:$A$999,1,FALSE)</f>
        <v>Onboard in-route failure</v>
      </c>
    </row>
    <row r="218" spans="1:16" x14ac:dyDescent="0.25">
      <c r="A218" s="21" t="s">
        <v>302</v>
      </c>
      <c r="B218" s="12">
        <v>4028</v>
      </c>
      <c r="C218" s="13">
        <v>42570.245636574073</v>
      </c>
      <c r="D218" s="13">
        <v>42570.264004629629</v>
      </c>
      <c r="E218" s="12">
        <v>0</v>
      </c>
      <c r="F218" s="10" t="s">
        <v>35</v>
      </c>
      <c r="G218" s="10" t="s">
        <v>263</v>
      </c>
      <c r="H218" s="20">
        <v>1.8368055556493346E-2</v>
      </c>
      <c r="I218" s="12"/>
      <c r="J218" s="12"/>
      <c r="K218" s="12">
        <v>26.450000001350418</v>
      </c>
      <c r="L218" s="8" t="s">
        <v>9</v>
      </c>
      <c r="M218" s="39">
        <v>0.25</v>
      </c>
      <c r="N218" s="48" t="str">
        <f>VLOOKUP(L218,'Issue Resolution'!$A$2:$A$9,1,FALSE)</f>
        <v>Improper execution of bulletins</v>
      </c>
      <c r="O218" s="45" t="str">
        <f t="shared" si="3"/>
        <v>19</v>
      </c>
      <c r="P218" s="41" t="str">
        <f>VLOOKUP(L218,'Issue Resolution'!$A$2:$A$999,1,FALSE)</f>
        <v>Improper execution of bulletins</v>
      </c>
    </row>
    <row r="219" spans="1:16" x14ac:dyDescent="0.25">
      <c r="A219" s="21" t="s">
        <v>303</v>
      </c>
      <c r="B219" s="12">
        <v>4008</v>
      </c>
      <c r="C219" s="13">
        <v>42570.255393518521</v>
      </c>
      <c r="D219" s="13">
        <v>42570.272546296299</v>
      </c>
      <c r="E219" s="12">
        <v>0</v>
      </c>
      <c r="F219" s="10" t="s">
        <v>33</v>
      </c>
      <c r="G219" s="10" t="s">
        <v>251</v>
      </c>
      <c r="H219" s="20">
        <v>1.7152777778392192E-2</v>
      </c>
      <c r="I219" s="12"/>
      <c r="J219" s="12"/>
      <c r="K219" s="12">
        <v>24.700000000884756</v>
      </c>
      <c r="L219" s="8" t="s">
        <v>9</v>
      </c>
      <c r="M219" s="39">
        <v>0.16666666666666666</v>
      </c>
      <c r="N219" s="48" t="str">
        <f>VLOOKUP(L219,'Issue Resolution'!$A$2:$A$9,1,FALSE)</f>
        <v>Improper execution of bulletins</v>
      </c>
      <c r="O219" s="45" t="str">
        <f t="shared" si="3"/>
        <v>19</v>
      </c>
      <c r="P219" s="41" t="str">
        <f>VLOOKUP(L219,'Issue Resolution'!$A$2:$A$999,1,FALSE)</f>
        <v>Improper execution of bulletins</v>
      </c>
    </row>
    <row r="220" spans="1:16" x14ac:dyDescent="0.25">
      <c r="A220" s="21" t="s">
        <v>304</v>
      </c>
      <c r="B220" s="12">
        <v>4038</v>
      </c>
      <c r="C220" s="13">
        <v>42570.313657407409</v>
      </c>
      <c r="D220" s="13">
        <v>42570.317719907405</v>
      </c>
      <c r="E220" s="12">
        <v>2</v>
      </c>
      <c r="F220" s="10" t="s">
        <v>34</v>
      </c>
      <c r="G220" s="10" t="s">
        <v>241</v>
      </c>
      <c r="H220" s="20">
        <v>4.0624999965075403E-3</v>
      </c>
      <c r="I220" s="12"/>
      <c r="J220" s="12"/>
      <c r="K220" s="12">
        <v>39.516666663112119</v>
      </c>
      <c r="L220" s="31" t="s">
        <v>175</v>
      </c>
      <c r="M220" s="39">
        <v>1</v>
      </c>
      <c r="N220" s="48" t="e">
        <f>VLOOKUP(L220,'Issue Resolution'!$A$2:$A$8,1,FALSE)</f>
        <v>#N/A</v>
      </c>
      <c r="O220" s="45" t="str">
        <f t="shared" si="3"/>
        <v>19</v>
      </c>
      <c r="P220" s="41" t="str">
        <f>VLOOKUP(L220,'Issue Resolution'!$A$2:$A$999,1,FALSE)</f>
        <v>Operational Issue</v>
      </c>
    </row>
    <row r="221" spans="1:16" x14ac:dyDescent="0.25">
      <c r="A221" s="21" t="s">
        <v>109</v>
      </c>
      <c r="B221" s="12">
        <v>4011</v>
      </c>
      <c r="C221" s="13">
        <v>42570.328368055554</v>
      </c>
      <c r="D221" s="13">
        <v>42570.350127314814</v>
      </c>
      <c r="E221" s="12">
        <v>0</v>
      </c>
      <c r="F221" s="10" t="s">
        <v>39</v>
      </c>
      <c r="G221" s="10" t="s">
        <v>189</v>
      </c>
      <c r="H221" s="20">
        <v>2.1759259259852115E-2</v>
      </c>
      <c r="I221" s="12"/>
      <c r="J221" s="12"/>
      <c r="K221" s="12">
        <v>31.333333334187046</v>
      </c>
      <c r="L221" s="31" t="s">
        <v>175</v>
      </c>
      <c r="M221" s="39">
        <v>1</v>
      </c>
      <c r="N221" s="48" t="e">
        <f>VLOOKUP(L221,'Issue Resolution'!$A$2:$A$8,1,FALSE)</f>
        <v>#N/A</v>
      </c>
      <c r="O221" s="45" t="str">
        <f t="shared" si="3"/>
        <v>19</v>
      </c>
      <c r="P221" s="41" t="str">
        <f>VLOOKUP(L221,'Issue Resolution'!$A$2:$A$999,1,FALSE)</f>
        <v>Operational Issue</v>
      </c>
    </row>
    <row r="222" spans="1:16" x14ac:dyDescent="0.25">
      <c r="A222" s="21" t="s">
        <v>305</v>
      </c>
      <c r="B222" s="12">
        <v>4012</v>
      </c>
      <c r="C222" s="13">
        <v>42570.356759259259</v>
      </c>
      <c r="D222" s="13">
        <v>42570.38071759259</v>
      </c>
      <c r="E222" s="12">
        <v>1</v>
      </c>
      <c r="F222" s="10" t="s">
        <v>39</v>
      </c>
      <c r="G222" s="10" t="s">
        <v>189</v>
      </c>
      <c r="H222" s="20">
        <v>2.3958333331393078E-2</v>
      </c>
      <c r="I222" s="12"/>
      <c r="J222" s="12"/>
      <c r="K222" s="12">
        <v>34.499999997206032</v>
      </c>
      <c r="L222" s="8" t="s">
        <v>12</v>
      </c>
      <c r="M222" s="39">
        <v>0.75</v>
      </c>
      <c r="N222" s="48" t="str">
        <f>VLOOKUP(L222,'Issue Resolution'!$A$2:$A$99,1,FALSE)</f>
        <v>Wi-MAX data drops</v>
      </c>
      <c r="O222" s="45" t="str">
        <f t="shared" si="3"/>
        <v>19</v>
      </c>
      <c r="P222" s="41" t="str">
        <f>VLOOKUP(L222,'Issue Resolution'!$A$2:$A$999,1,FALSE)</f>
        <v>Wi-MAX data drops</v>
      </c>
    </row>
    <row r="223" spans="1:16" x14ac:dyDescent="0.25">
      <c r="A223" s="21" t="s">
        <v>53</v>
      </c>
      <c r="B223" s="12">
        <v>4027</v>
      </c>
      <c r="C223" s="13">
        <v>42570.583761574075</v>
      </c>
      <c r="D223" s="13">
        <v>42570.590601851851</v>
      </c>
      <c r="E223" s="12">
        <v>0</v>
      </c>
      <c r="F223" s="10" t="s">
        <v>35</v>
      </c>
      <c r="G223" s="10" t="s">
        <v>194</v>
      </c>
      <c r="H223" s="20">
        <v>6.8402777760638855E-3</v>
      </c>
      <c r="I223" s="12"/>
      <c r="J223" s="12"/>
      <c r="K223" s="12">
        <v>31.533333328552544</v>
      </c>
      <c r="L223" s="38" t="s">
        <v>45</v>
      </c>
      <c r="M223" s="39">
        <v>0.41666666666666669</v>
      </c>
      <c r="N223" s="48" t="str">
        <f>VLOOKUP(L223,'Issue Resolution'!$A$2:$A$99,1,FALSE)</f>
        <v>Onboard in-route failure</v>
      </c>
      <c r="O223" s="45" t="str">
        <f t="shared" si="3"/>
        <v>19</v>
      </c>
      <c r="P223" s="41" t="str">
        <f>VLOOKUP(L223,'Issue Resolution'!$A$2:$A$999,1,FALSE)</f>
        <v>Onboard in-route failure</v>
      </c>
    </row>
    <row r="224" spans="1:16" x14ac:dyDescent="0.25">
      <c r="A224" s="21" t="s">
        <v>306</v>
      </c>
      <c r="B224" s="12">
        <v>4007</v>
      </c>
      <c r="C224" s="13">
        <v>42570.744756944441</v>
      </c>
      <c r="D224" s="13">
        <v>42570.765613425923</v>
      </c>
      <c r="E224" s="12">
        <v>0</v>
      </c>
      <c r="F224" s="10" t="s">
        <v>33</v>
      </c>
      <c r="G224" s="10" t="s">
        <v>289</v>
      </c>
      <c r="H224" s="20">
        <v>2.0856481482042E-2</v>
      </c>
      <c r="I224" s="12"/>
      <c r="J224" s="12"/>
      <c r="K224" s="12">
        <v>30.03333333414048</v>
      </c>
      <c r="L224" s="38" t="s">
        <v>45</v>
      </c>
      <c r="M224" s="39">
        <v>1</v>
      </c>
      <c r="N224" s="48" t="str">
        <f>VLOOKUP(L224,'Issue Resolution'!$A$2:$A$99,1,FALSE)</f>
        <v>Onboard in-route failure</v>
      </c>
      <c r="O224" s="45" t="str">
        <f t="shared" si="3"/>
        <v>19</v>
      </c>
      <c r="P224" s="41" t="str">
        <f>VLOOKUP(L224,'Issue Resolution'!$A$2:$A$999,1,FALSE)</f>
        <v>Onboard in-route failure</v>
      </c>
    </row>
    <row r="225" spans="1:16" x14ac:dyDescent="0.25">
      <c r="A225" s="21" t="s">
        <v>307</v>
      </c>
      <c r="B225" s="12">
        <v>4008</v>
      </c>
      <c r="C225" s="13">
        <v>42570.778599537036</v>
      </c>
      <c r="D225" s="13">
        <v>42570.79582175926</v>
      </c>
      <c r="E225" s="12">
        <v>0</v>
      </c>
      <c r="F225" s="10" t="s">
        <v>33</v>
      </c>
      <c r="G225" s="10" t="s">
        <v>289</v>
      </c>
      <c r="H225" s="20">
        <v>1.7222222224518191E-2</v>
      </c>
      <c r="I225" s="12"/>
      <c r="J225" s="12"/>
      <c r="K225" s="12">
        <v>34.716666672611609</v>
      </c>
      <c r="L225" s="8" t="s">
        <v>9</v>
      </c>
      <c r="M225" s="39">
        <v>0.5</v>
      </c>
      <c r="N225" s="48" t="str">
        <f>VLOOKUP(L225,'Issue Resolution'!$A$2:$A$99,1,FALSE)</f>
        <v>Improper execution of bulletins</v>
      </c>
      <c r="O225" s="45" t="str">
        <f t="shared" si="3"/>
        <v>19</v>
      </c>
      <c r="P225" s="41" t="str">
        <f>VLOOKUP(L225,'Issue Resolution'!$A$2:$A$999,1,FALSE)</f>
        <v>Improper execution of bulletins</v>
      </c>
    </row>
    <row r="226" spans="1:16" x14ac:dyDescent="0.25">
      <c r="A226" s="21" t="s">
        <v>308</v>
      </c>
      <c r="B226" s="12">
        <v>4037</v>
      </c>
      <c r="C226" s="13">
        <v>42570.784722222219</v>
      </c>
      <c r="D226" s="13">
        <v>42570.808356481481</v>
      </c>
      <c r="E226" s="12">
        <v>1</v>
      </c>
      <c r="F226" s="10" t="s">
        <v>34</v>
      </c>
      <c r="G226" s="10" t="s">
        <v>214</v>
      </c>
      <c r="H226" s="20">
        <v>2.3634259261598345E-2</v>
      </c>
      <c r="I226" s="12"/>
      <c r="J226" s="12"/>
      <c r="K226" s="12">
        <v>45.166666674194857</v>
      </c>
      <c r="L226" s="8" t="s">
        <v>9</v>
      </c>
      <c r="M226" s="39">
        <v>0.5</v>
      </c>
      <c r="N226" s="48" t="str">
        <f>VLOOKUP(L226,'Issue Resolution'!$A$2:$A$8,1,FALSE)</f>
        <v>Improper execution of bulletins</v>
      </c>
      <c r="O226" s="45" t="str">
        <f t="shared" si="3"/>
        <v>19</v>
      </c>
      <c r="P226" s="41" t="str">
        <f>VLOOKUP(L226,'Issue Resolution'!$A$2:$A$999,1,FALSE)</f>
        <v>Improper execution of bulletins</v>
      </c>
    </row>
    <row r="227" spans="1:16" x14ac:dyDescent="0.25">
      <c r="A227" s="21" t="s">
        <v>309</v>
      </c>
      <c r="B227" s="12">
        <v>4012</v>
      </c>
      <c r="C227" s="13">
        <v>42570.787222222221</v>
      </c>
      <c r="D227" s="13">
        <v>42570.815162037034</v>
      </c>
      <c r="E227" s="12">
        <v>0</v>
      </c>
      <c r="F227" s="10" t="s">
        <v>39</v>
      </c>
      <c r="G227" s="10" t="s">
        <v>257</v>
      </c>
      <c r="H227" s="20">
        <v>2.7939814812270924E-2</v>
      </c>
      <c r="I227" s="12"/>
      <c r="J227" s="12"/>
      <c r="K227" s="12">
        <v>40.233333329670131</v>
      </c>
      <c r="L227" s="8" t="s">
        <v>9</v>
      </c>
      <c r="M227" s="39">
        <v>0.25</v>
      </c>
      <c r="N227" s="48" t="str">
        <f>VLOOKUP(L227,'Issue Resolution'!$A$2:$A$99,1,FALSE)</f>
        <v>Improper execution of bulletins</v>
      </c>
      <c r="O227" s="45" t="str">
        <f t="shared" si="3"/>
        <v>19</v>
      </c>
      <c r="P227" s="41" t="str">
        <f>VLOOKUP(L227,'Issue Resolution'!$A$2:$A$999,1,FALSE)</f>
        <v>Improper execution of bulletins</v>
      </c>
    </row>
    <row r="228" spans="1:16" x14ac:dyDescent="0.25">
      <c r="A228" s="21" t="s">
        <v>310</v>
      </c>
      <c r="B228" s="12">
        <v>4015</v>
      </c>
      <c r="C228" s="13">
        <v>42570.973645833335</v>
      </c>
      <c r="D228" s="13">
        <v>42570.990428240744</v>
      </c>
      <c r="E228" s="12">
        <v>1</v>
      </c>
      <c r="F228" s="10" t="s">
        <v>44</v>
      </c>
      <c r="G228" s="10" t="s">
        <v>221</v>
      </c>
      <c r="H228" s="20">
        <v>1.6782407408754807E-2</v>
      </c>
      <c r="I228" s="12"/>
      <c r="J228" s="12"/>
      <c r="K228" s="12">
        <v>39.249999996973202</v>
      </c>
      <c r="L228" s="8" t="s">
        <v>12</v>
      </c>
      <c r="M228" s="39">
        <v>0.91666666666666663</v>
      </c>
      <c r="N228" s="48" t="str">
        <f>VLOOKUP(L228,'Issue Resolution'!$A$2:$A$99,1,FALSE)</f>
        <v>Wi-MAX data drops</v>
      </c>
      <c r="O228" s="45" t="str">
        <f t="shared" si="3"/>
        <v>19</v>
      </c>
      <c r="P228" s="41" t="str">
        <f>VLOOKUP(L228,'Issue Resolution'!$A$2:$A$999,1,FALSE)</f>
        <v>Wi-MAX data drops</v>
      </c>
    </row>
    <row r="229" spans="1:16" x14ac:dyDescent="0.25">
      <c r="A229" s="21" t="s">
        <v>311</v>
      </c>
      <c r="B229" s="12">
        <v>4029</v>
      </c>
      <c r="C229" s="13">
        <v>42571.414039351854</v>
      </c>
      <c r="D229" s="13">
        <v>42571.437048611115</v>
      </c>
      <c r="E229" s="12">
        <v>1</v>
      </c>
      <c r="F229" s="10" t="s">
        <v>32</v>
      </c>
      <c r="G229" s="10" t="s">
        <v>275</v>
      </c>
      <c r="H229" s="20">
        <v>2.3009259261016268E-2</v>
      </c>
      <c r="I229" s="12"/>
      <c r="J229" s="12"/>
      <c r="K229" s="12">
        <v>59.98333333642222</v>
      </c>
      <c r="L229" s="8" t="s">
        <v>8</v>
      </c>
      <c r="M229" s="39">
        <v>1</v>
      </c>
      <c r="N229" s="48" t="str">
        <f>VLOOKUP(L229,'Issue Resolution'!$A$2:$A$99,1,FALSE)</f>
        <v>Inefficient dispatching</v>
      </c>
      <c r="O229" s="45" t="str">
        <f t="shared" si="3"/>
        <v>20</v>
      </c>
      <c r="P229" s="41" t="str">
        <f>VLOOKUP(L229,'Issue Resolution'!$A$2:$A$999,1,FALSE)</f>
        <v>Inefficient dispatching</v>
      </c>
    </row>
    <row r="230" spans="1:16" x14ac:dyDescent="0.25">
      <c r="A230" s="21" t="s">
        <v>312</v>
      </c>
      <c r="B230" s="12">
        <v>4009</v>
      </c>
      <c r="C230" s="13">
        <v>42571.460740740738</v>
      </c>
      <c r="D230" s="13">
        <v>42571.470046296294</v>
      </c>
      <c r="E230" s="12">
        <v>0</v>
      </c>
      <c r="F230" s="10" t="s">
        <v>43</v>
      </c>
      <c r="G230" s="10" t="s">
        <v>241</v>
      </c>
      <c r="H230" s="20">
        <v>9.3055555553291924E-3</v>
      </c>
      <c r="I230" s="12"/>
      <c r="J230" s="12"/>
      <c r="K230" s="12">
        <v>44.416666666511446</v>
      </c>
      <c r="L230" s="8" t="s">
        <v>8</v>
      </c>
      <c r="M230" s="39">
        <v>0.91666666666666663</v>
      </c>
      <c r="N230" s="48" t="str">
        <f>VLOOKUP(L230,'Issue Resolution'!$A$2:$A$99,1,FALSE)</f>
        <v>Inefficient dispatching</v>
      </c>
      <c r="O230" s="45" t="str">
        <f t="shared" si="3"/>
        <v>20</v>
      </c>
      <c r="P230" s="41" t="str">
        <f>VLOOKUP(L230,'Issue Resolution'!$A$2:$A$999,1,FALSE)</f>
        <v>Inefficient dispatching</v>
      </c>
    </row>
    <row r="231" spans="1:16" x14ac:dyDescent="0.25">
      <c r="A231" s="21" t="s">
        <v>110</v>
      </c>
      <c r="B231" s="12">
        <v>4042</v>
      </c>
      <c r="C231" s="13">
        <v>42571.4453587963</v>
      </c>
      <c r="D231" s="13">
        <v>42571.460416666669</v>
      </c>
      <c r="E231" s="12">
        <v>0</v>
      </c>
      <c r="F231" s="10" t="s">
        <v>46</v>
      </c>
      <c r="G231" s="10" t="s">
        <v>204</v>
      </c>
      <c r="H231" s="20">
        <v>1.505787036876427E-2</v>
      </c>
      <c r="I231" s="12"/>
      <c r="J231" s="12"/>
      <c r="K231" s="12">
        <v>41.699999993434176</v>
      </c>
      <c r="L231" s="8" t="s">
        <v>8</v>
      </c>
      <c r="M231" s="39">
        <v>0.91666666666666663</v>
      </c>
      <c r="N231" s="48" t="str">
        <f>VLOOKUP(L231,'Issue Resolution'!$A$2:$A$99,1,FALSE)</f>
        <v>Inefficient dispatching</v>
      </c>
      <c r="O231" s="45" t="str">
        <f t="shared" si="3"/>
        <v>20</v>
      </c>
      <c r="P231" s="41" t="str">
        <f>VLOOKUP(L231,'Issue Resolution'!$A$2:$A$999,1,FALSE)</f>
        <v>Inefficient dispatching</v>
      </c>
    </row>
    <row r="232" spans="1:16" x14ac:dyDescent="0.25">
      <c r="A232" s="21" t="s">
        <v>161</v>
      </c>
      <c r="B232" s="12">
        <v>4026</v>
      </c>
      <c r="C232" s="13">
        <v>42571.495312500003</v>
      </c>
      <c r="D232" s="13">
        <v>42571.496701388889</v>
      </c>
      <c r="E232" s="12">
        <v>1</v>
      </c>
      <c r="F232" s="10" t="s">
        <v>36</v>
      </c>
      <c r="G232" s="10" t="s">
        <v>207</v>
      </c>
      <c r="H232" s="20">
        <v>1.3888888861401938E-3</v>
      </c>
      <c r="I232" s="12"/>
      <c r="J232" s="12"/>
      <c r="K232" s="12">
        <v>1.9999999960418791</v>
      </c>
      <c r="L232" s="38" t="s">
        <v>45</v>
      </c>
      <c r="M232" s="39">
        <v>0</v>
      </c>
      <c r="N232" s="48" t="str">
        <f>VLOOKUP(L232,'Issue Resolution'!$A$2:$A$99,1,FALSE)</f>
        <v>Onboard in-route failure</v>
      </c>
      <c r="O232" s="45" t="str">
        <f t="shared" si="3"/>
        <v>20</v>
      </c>
      <c r="P232" s="41" t="str">
        <f>VLOOKUP(L232,'Issue Resolution'!$A$2:$A$999,1,FALSE)</f>
        <v>Onboard in-route failure</v>
      </c>
    </row>
    <row r="233" spans="1:16" x14ac:dyDescent="0.25">
      <c r="A233" s="21" t="s">
        <v>313</v>
      </c>
      <c r="B233" s="12">
        <v>4009</v>
      </c>
      <c r="C233" s="13">
        <v>42571.677754629629</v>
      </c>
      <c r="D233" s="13">
        <v>42571.67900462963</v>
      </c>
      <c r="E233" s="12">
        <v>1</v>
      </c>
      <c r="F233" s="10" t="s">
        <v>43</v>
      </c>
      <c r="G233" s="10" t="s">
        <v>193</v>
      </c>
      <c r="H233" s="20">
        <v>1.2500000011641532E-3</v>
      </c>
      <c r="I233" s="12"/>
      <c r="J233" s="12"/>
      <c r="K233" s="12">
        <v>26.550000003771856</v>
      </c>
      <c r="L233" s="8" t="s">
        <v>9</v>
      </c>
      <c r="M233" s="39">
        <v>0.91666666666666663</v>
      </c>
      <c r="N233" s="48" t="str">
        <f>VLOOKUP(L233,'Issue Resolution'!$A$2:$A$99,1,FALSE)</f>
        <v>Improper execution of bulletins</v>
      </c>
      <c r="O233" s="45" t="str">
        <f t="shared" si="3"/>
        <v>20</v>
      </c>
      <c r="P233" s="41" t="str">
        <f>VLOOKUP(L233,'Issue Resolution'!$A$2:$A$999,1,FALSE)</f>
        <v>Improper execution of bulletins</v>
      </c>
    </row>
    <row r="234" spans="1:16" x14ac:dyDescent="0.25">
      <c r="A234" s="21" t="s">
        <v>162</v>
      </c>
      <c r="B234" s="12">
        <v>4010</v>
      </c>
      <c r="C234" s="13">
        <v>42571.70826388889</v>
      </c>
      <c r="D234" s="13">
        <v>42571.725775462961</v>
      </c>
      <c r="E234" s="12">
        <v>1</v>
      </c>
      <c r="F234" s="10" t="s">
        <v>43</v>
      </c>
      <c r="G234" s="10" t="s">
        <v>193</v>
      </c>
      <c r="H234" s="20">
        <v>1.7511574071249925E-2</v>
      </c>
      <c r="I234" s="12"/>
      <c r="J234" s="12"/>
      <c r="K234" s="12">
        <v>25.216666662599891</v>
      </c>
      <c r="L234" s="8" t="s">
        <v>10</v>
      </c>
      <c r="M234" s="39">
        <v>1</v>
      </c>
      <c r="N234" s="48" t="str">
        <f>VLOOKUP(L234,'Issue Resolution'!$A$2:$A$99,1,FALSE)</f>
        <v>Dispatcher error preventing initialization at terminals</v>
      </c>
      <c r="O234" s="45" t="str">
        <f t="shared" si="3"/>
        <v>20</v>
      </c>
      <c r="P234" s="41" t="str">
        <f>VLOOKUP(L234,'Issue Resolution'!$A$2:$A$999,1,FALSE)</f>
        <v>Dispatcher error preventing initialization at terminals</v>
      </c>
    </row>
    <row r="235" spans="1:16" x14ac:dyDescent="0.25">
      <c r="A235" s="21" t="s">
        <v>314</v>
      </c>
      <c r="B235" s="12">
        <v>4027</v>
      </c>
      <c r="C235" s="13">
        <v>42571.689247685186</v>
      </c>
      <c r="D235" s="13">
        <v>42571.712187500001</v>
      </c>
      <c r="E235" s="12">
        <v>1</v>
      </c>
      <c r="F235" s="10" t="s">
        <v>35</v>
      </c>
      <c r="G235" s="10" t="s">
        <v>209</v>
      </c>
      <c r="H235" s="20">
        <v>2.2939814814890269E-2</v>
      </c>
      <c r="I235" s="12"/>
      <c r="J235" s="12"/>
      <c r="K235" s="12">
        <v>33.033333333441988</v>
      </c>
      <c r="L235" s="38" t="s">
        <v>45</v>
      </c>
      <c r="M235" s="39">
        <v>0.83333333333333337</v>
      </c>
      <c r="N235" s="48" t="str">
        <f>VLOOKUP(L235,'Issue Resolution'!$A$2:$A$99,1,FALSE)</f>
        <v>Onboard in-route failure</v>
      </c>
      <c r="O235" s="45" t="str">
        <f t="shared" si="3"/>
        <v>20</v>
      </c>
      <c r="P235" s="41" t="str">
        <f>VLOOKUP(L235,'Issue Resolution'!$A$2:$A$999,1,FALSE)</f>
        <v>Onboard in-route failure</v>
      </c>
    </row>
    <row r="236" spans="1:16" x14ac:dyDescent="0.25">
      <c r="A236" s="21" t="s">
        <v>315</v>
      </c>
      <c r="B236" s="12">
        <v>4028</v>
      </c>
      <c r="C236" s="13">
        <v>42571.972928240742</v>
      </c>
      <c r="D236" s="13">
        <v>42571.998541666668</v>
      </c>
      <c r="E236" s="12">
        <v>0</v>
      </c>
      <c r="F236" s="10" t="s">
        <v>35</v>
      </c>
      <c r="G236" s="10" t="s">
        <v>289</v>
      </c>
      <c r="H236" s="20">
        <v>2.5613425925257616E-2</v>
      </c>
      <c r="I236" s="12"/>
      <c r="J236" s="12"/>
      <c r="K236" s="12">
        <v>36.883333332370967</v>
      </c>
      <c r="L236" s="38" t="s">
        <v>478</v>
      </c>
      <c r="M236" s="39">
        <v>1</v>
      </c>
      <c r="N236" s="48" t="str">
        <f>VLOOKUP(L236,'Issue Resolution'!$A$2:$A$99,1,FALSE)</f>
        <v>Operational Issue</v>
      </c>
      <c r="O236" s="45" t="str">
        <f t="shared" si="3"/>
        <v>20</v>
      </c>
      <c r="P236" s="41" t="str">
        <f>VLOOKUP(L236,'Issue Resolution'!$A$2:$A$999,1,FALSE)</f>
        <v>Operational Issue</v>
      </c>
    </row>
    <row r="237" spans="1:16" x14ac:dyDescent="0.25">
      <c r="A237" s="21" t="s">
        <v>316</v>
      </c>
      <c r="B237" s="12">
        <v>4029</v>
      </c>
      <c r="C237" s="13">
        <v>42571.950150462966</v>
      </c>
      <c r="D237" s="13">
        <v>42571.981354166666</v>
      </c>
      <c r="E237" s="12">
        <v>1</v>
      </c>
      <c r="F237" s="10" t="s">
        <v>32</v>
      </c>
      <c r="G237" s="10" t="s">
        <v>247</v>
      </c>
      <c r="H237" s="20">
        <v>3.1203703700157348E-2</v>
      </c>
      <c r="I237" s="12"/>
      <c r="J237" s="12"/>
      <c r="K237" s="12">
        <v>44.933333328226581</v>
      </c>
      <c r="L237" s="8" t="s">
        <v>12</v>
      </c>
      <c r="M237" s="39">
        <v>1</v>
      </c>
      <c r="N237" s="48" t="str">
        <f>VLOOKUP(L237,'Issue Resolution'!$A$2:$A$99,1,FALSE)</f>
        <v>Wi-MAX data drops</v>
      </c>
      <c r="O237" s="45" t="str">
        <f t="shared" si="3"/>
        <v>20</v>
      </c>
      <c r="P237" s="41" t="str">
        <f>VLOOKUP(L237,'Issue Resolution'!$A$2:$A$999,1,FALSE)</f>
        <v>Wi-MAX data drops</v>
      </c>
    </row>
    <row r="238" spans="1:16" x14ac:dyDescent="0.25">
      <c r="A238" s="21" t="s">
        <v>317</v>
      </c>
      <c r="B238" s="12">
        <v>4015</v>
      </c>
      <c r="C238" s="13">
        <v>42572.056435185186</v>
      </c>
      <c r="D238" s="13">
        <v>42572.082349537035</v>
      </c>
      <c r="E238" s="12">
        <v>0</v>
      </c>
      <c r="F238" s="10" t="s">
        <v>44</v>
      </c>
      <c r="G238" s="10" t="s">
        <v>289</v>
      </c>
      <c r="H238" s="20">
        <v>2.5914351848769002E-2</v>
      </c>
      <c r="I238" s="12"/>
      <c r="J238" s="12"/>
      <c r="K238" s="12">
        <v>37.316666662227362</v>
      </c>
      <c r="L238" s="38" t="s">
        <v>478</v>
      </c>
      <c r="M238" s="39">
        <v>1</v>
      </c>
      <c r="N238" s="48" t="str">
        <f>VLOOKUP(L238,'Issue Resolution'!$A$2:$A$99,1,FALSE)</f>
        <v>Operational Issue</v>
      </c>
      <c r="O238" s="45" t="str">
        <f t="shared" si="3"/>
        <v>20</v>
      </c>
      <c r="P238" s="41" t="str">
        <f>VLOOKUP(L238,'Issue Resolution'!$A$2:$A$999,1,FALSE)</f>
        <v>Operational Issue</v>
      </c>
    </row>
    <row r="239" spans="1:16" x14ac:dyDescent="0.25">
      <c r="A239" s="21" t="s">
        <v>165</v>
      </c>
      <c r="B239" s="12">
        <v>4012</v>
      </c>
      <c r="C239" s="13">
        <v>42572.661041666666</v>
      </c>
      <c r="D239" s="13">
        <v>42572.688460648147</v>
      </c>
      <c r="E239" s="12">
        <v>1</v>
      </c>
      <c r="F239" s="10" t="s">
        <v>39</v>
      </c>
      <c r="G239" s="10" t="s">
        <v>261</v>
      </c>
      <c r="H239" s="20">
        <v>2.7418981480877846E-2</v>
      </c>
      <c r="I239" s="12"/>
      <c r="J239" s="12"/>
      <c r="K239" s="12">
        <v>39.483333332464099</v>
      </c>
      <c r="L239" s="38" t="s">
        <v>45</v>
      </c>
      <c r="M239" s="39">
        <v>0</v>
      </c>
      <c r="N239" s="48" t="str">
        <f>VLOOKUP(L239,'Issue Resolution'!$A$2:$A$99,1,FALSE)</f>
        <v>Onboard in-route failure</v>
      </c>
      <c r="O239" s="45" t="str">
        <f t="shared" si="3"/>
        <v>21</v>
      </c>
      <c r="P239" s="41" t="str">
        <f>VLOOKUP(L239,'Issue Resolution'!$A$2:$A$999,1,FALSE)</f>
        <v>Onboard in-route failure</v>
      </c>
    </row>
    <row r="240" spans="1:16" x14ac:dyDescent="0.25">
      <c r="A240" s="21" t="s">
        <v>163</v>
      </c>
      <c r="B240" s="12">
        <v>4009</v>
      </c>
      <c r="C240" s="13">
        <v>42572.666145833333</v>
      </c>
      <c r="D240" s="13">
        <v>42572.667615740742</v>
      </c>
      <c r="E240" s="12">
        <v>0</v>
      </c>
      <c r="F240" s="10" t="s">
        <v>43</v>
      </c>
      <c r="G240" s="10" t="s">
        <v>268</v>
      </c>
      <c r="H240" s="20">
        <v>1.4699074090458453E-3</v>
      </c>
      <c r="I240" s="12"/>
      <c r="J240" s="12"/>
      <c r="K240" s="12">
        <v>2.1166666690260172</v>
      </c>
      <c r="L240" s="38" t="s">
        <v>45</v>
      </c>
      <c r="M240" s="39">
        <v>0</v>
      </c>
      <c r="N240" s="48" t="str">
        <f>VLOOKUP(L240,'Issue Resolution'!$A$2:$A$99,1,FALSE)</f>
        <v>Onboard in-route failure</v>
      </c>
      <c r="O240" s="45" t="str">
        <f t="shared" si="3"/>
        <v>21</v>
      </c>
      <c r="P240" s="41" t="str">
        <f>VLOOKUP(L240,'Issue Resolution'!$A$2:$A$999,1,FALSE)</f>
        <v>Onboard in-route failure</v>
      </c>
    </row>
    <row r="241" spans="1:16" x14ac:dyDescent="0.25">
      <c r="A241" s="21" t="s">
        <v>164</v>
      </c>
      <c r="B241" s="12">
        <v>4026</v>
      </c>
      <c r="C241" s="13">
        <v>42572.789201388892</v>
      </c>
      <c r="D241" s="13">
        <v>42572.809953703705</v>
      </c>
      <c r="E241" s="12">
        <v>1</v>
      </c>
      <c r="F241" s="10" t="s">
        <v>36</v>
      </c>
      <c r="G241" s="10" t="s">
        <v>289</v>
      </c>
      <c r="H241" s="20">
        <v>2.0752314812853001E-2</v>
      </c>
      <c r="I241" s="12"/>
      <c r="J241" s="12"/>
      <c r="K241" s="12">
        <v>29.883333330508322</v>
      </c>
      <c r="L241" s="33" t="s">
        <v>475</v>
      </c>
      <c r="M241" s="39">
        <v>0.25</v>
      </c>
      <c r="N241" s="48" t="e">
        <f>VLOOKUP(L241,'Issue Resolution'!$A$2:$A$9,1,FALSE)</f>
        <v>#N/A</v>
      </c>
      <c r="O241" s="45" t="str">
        <f t="shared" si="3"/>
        <v>21</v>
      </c>
      <c r="P241" s="41" t="str">
        <f>VLOOKUP(L241,'Issue Resolution'!$A$2:$A$999,1,FALSE)</f>
        <v>Signaling system failures</v>
      </c>
    </row>
    <row r="242" spans="1:16" x14ac:dyDescent="0.25">
      <c r="A242" s="21" t="s">
        <v>111</v>
      </c>
      <c r="B242" s="12">
        <v>4010</v>
      </c>
      <c r="C242" s="13">
        <v>42572.808368055557</v>
      </c>
      <c r="D242" s="13">
        <v>42572.811192129629</v>
      </c>
      <c r="E242" s="12">
        <v>1</v>
      </c>
      <c r="F242" s="10" t="s">
        <v>43</v>
      </c>
      <c r="G242" s="10" t="s">
        <v>268</v>
      </c>
      <c r="H242" s="20">
        <v>2.8240740721230395E-3</v>
      </c>
      <c r="I242" s="12"/>
      <c r="J242" s="12"/>
      <c r="K242" s="12">
        <v>4.0666666638571769</v>
      </c>
      <c r="L242" s="38" t="s">
        <v>45</v>
      </c>
      <c r="M242" s="39">
        <v>0</v>
      </c>
      <c r="N242" s="48" t="str">
        <f>VLOOKUP(L242,'Issue Resolution'!$A$2:$A$8,1,FALSE)</f>
        <v>Onboard in-route failure</v>
      </c>
      <c r="O242" s="45" t="str">
        <f t="shared" si="3"/>
        <v>21</v>
      </c>
      <c r="P242" s="41" t="str">
        <f>VLOOKUP(L242,'Issue Resolution'!$A$2:$A$999,1,FALSE)</f>
        <v>Onboard in-route failure</v>
      </c>
    </row>
    <row r="243" spans="1:16" x14ac:dyDescent="0.25">
      <c r="A243" s="21" t="s">
        <v>318</v>
      </c>
      <c r="B243" s="12">
        <v>4039</v>
      </c>
      <c r="C243" s="13">
        <v>42572.806851851848</v>
      </c>
      <c r="D243" s="13">
        <v>42572.827546296299</v>
      </c>
      <c r="E243" s="12">
        <v>0</v>
      </c>
      <c r="F243" s="10" t="s">
        <v>42</v>
      </c>
      <c r="G243" s="10" t="s">
        <v>319</v>
      </c>
      <c r="H243" s="20">
        <v>2.0694444450782612E-2</v>
      </c>
      <c r="I243" s="12"/>
      <c r="J243" s="12"/>
      <c r="K243" s="12">
        <v>46.050000004470348</v>
      </c>
      <c r="L243" s="33" t="s">
        <v>475</v>
      </c>
      <c r="M243" s="39">
        <v>1</v>
      </c>
      <c r="N243" s="48" t="e">
        <f>VLOOKUP(L243,'Issue Resolution'!$A$2:$A$9,1,FALSE)</f>
        <v>#N/A</v>
      </c>
      <c r="O243" s="45" t="str">
        <f t="shared" si="3"/>
        <v>21</v>
      </c>
      <c r="P243" s="41" t="str">
        <f>VLOOKUP(L243,'Issue Resolution'!$A$2:$A$999,1,FALSE)</f>
        <v>Signaling system failures</v>
      </c>
    </row>
    <row r="244" spans="1:16" x14ac:dyDescent="0.25">
      <c r="A244" s="21" t="s">
        <v>320</v>
      </c>
      <c r="B244" s="12">
        <v>4040</v>
      </c>
      <c r="C244" s="13">
        <v>42573.400393518517</v>
      </c>
      <c r="D244" s="13">
        <v>42573.402881944443</v>
      </c>
      <c r="E244" s="12">
        <v>2</v>
      </c>
      <c r="F244" s="10" t="s">
        <v>42</v>
      </c>
      <c r="G244" s="10" t="s">
        <v>185</v>
      </c>
      <c r="H244" s="20">
        <v>2.488425925548654E-3</v>
      </c>
      <c r="I244" s="12"/>
      <c r="J244" s="12"/>
      <c r="K244" s="12">
        <v>40.883333324454725</v>
      </c>
      <c r="L244" s="8" t="s">
        <v>45</v>
      </c>
      <c r="M244" s="39">
        <v>0.75</v>
      </c>
      <c r="N244" s="48" t="str">
        <f>VLOOKUP(L244,'Issue Resolution'!$A$2:$A$9,1,FALSE)</f>
        <v>Onboard in-route failure</v>
      </c>
      <c r="O244" s="45" t="str">
        <f t="shared" si="3"/>
        <v>22</v>
      </c>
      <c r="P244" s="41" t="str">
        <f>VLOOKUP(L244,'Issue Resolution'!$A$2:$A$999,1,FALSE)</f>
        <v>Onboard in-route failure</v>
      </c>
    </row>
    <row r="245" spans="1:16" x14ac:dyDescent="0.25">
      <c r="A245" s="21" t="s">
        <v>321</v>
      </c>
      <c r="B245" s="12">
        <v>4016</v>
      </c>
      <c r="C245" s="13">
        <v>42573.763298611113</v>
      </c>
      <c r="D245" s="13">
        <v>42573.76390046296</v>
      </c>
      <c r="E245" s="12">
        <v>1</v>
      </c>
      <c r="F245" s="10" t="s">
        <v>44</v>
      </c>
      <c r="G245" s="10" t="s">
        <v>221</v>
      </c>
      <c r="H245" s="20">
        <v>6.0185184702277184E-4</v>
      </c>
      <c r="I245" s="12"/>
      <c r="J245" s="12"/>
      <c r="K245" s="12">
        <v>38.449999988079071</v>
      </c>
      <c r="L245" s="31" t="s">
        <v>175</v>
      </c>
      <c r="M245" s="39">
        <v>1</v>
      </c>
      <c r="N245" s="48" t="e">
        <f>VLOOKUP(L245,'Issue Resolution'!$A$2:$A$9,1,FALSE)</f>
        <v>#N/A</v>
      </c>
      <c r="O245" s="45" t="str">
        <f t="shared" si="3"/>
        <v>22</v>
      </c>
      <c r="P245" s="41" t="str">
        <f>VLOOKUP(L245,'Issue Resolution'!$A$2:$A$999,1,FALSE)</f>
        <v>Operational Issue</v>
      </c>
    </row>
    <row r="246" spans="1:16" x14ac:dyDescent="0.25">
      <c r="A246" s="10" t="s">
        <v>322</v>
      </c>
      <c r="B246" s="12">
        <v>4041</v>
      </c>
      <c r="C246" s="13">
        <v>42573.969282407408</v>
      </c>
      <c r="D246" s="13">
        <v>42573.995428240742</v>
      </c>
      <c r="E246" s="12">
        <v>0</v>
      </c>
      <c r="F246" s="10" t="s">
        <v>46</v>
      </c>
      <c r="G246" s="10" t="s">
        <v>247</v>
      </c>
      <c r="H246" s="20">
        <v>2.6145833333430346E-2</v>
      </c>
      <c r="I246" s="12"/>
      <c r="J246" s="12"/>
      <c r="K246" s="12">
        <v>37.650000000139698</v>
      </c>
      <c r="L246" s="38" t="s">
        <v>45</v>
      </c>
      <c r="M246" s="39">
        <v>0</v>
      </c>
      <c r="N246" s="48" t="str">
        <f>VLOOKUP(L246,'Issue Resolution'!$A$2:$A$8,1,FALSE)</f>
        <v>Onboard in-route failure</v>
      </c>
      <c r="O246" s="45" t="str">
        <f t="shared" si="3"/>
        <v>22</v>
      </c>
      <c r="P246" s="41" t="str">
        <f>VLOOKUP(L246,'Issue Resolution'!$A$2:$A$999,1,FALSE)</f>
        <v>Onboard in-route failure</v>
      </c>
    </row>
    <row r="247" spans="1:16" x14ac:dyDescent="0.25">
      <c r="A247" s="21" t="s">
        <v>323</v>
      </c>
      <c r="B247" s="12">
        <v>4040</v>
      </c>
      <c r="C247" s="13">
        <v>42574.361342592594</v>
      </c>
      <c r="D247" s="13">
        <v>42574.382650462961</v>
      </c>
      <c r="E247" s="12">
        <v>1</v>
      </c>
      <c r="F247" s="10" t="s">
        <v>42</v>
      </c>
      <c r="G247" s="10" t="s">
        <v>217</v>
      </c>
      <c r="H247" s="20">
        <v>2.1307870367309079E-2</v>
      </c>
      <c r="I247" s="12"/>
      <c r="J247" s="12"/>
      <c r="K247" s="12">
        <v>30.683333328925073</v>
      </c>
      <c r="L247" s="38" t="s">
        <v>478</v>
      </c>
      <c r="M247" s="39">
        <v>1</v>
      </c>
      <c r="N247" s="48" t="e">
        <f>VLOOKUP(L247,'Issue Resolution'!$A$2:$A$8,1,FALSE)</f>
        <v>#N/A</v>
      </c>
      <c r="O247" s="45" t="str">
        <f t="shared" si="3"/>
        <v>23</v>
      </c>
      <c r="P247" s="41" t="str">
        <f>VLOOKUP(L247,'Issue Resolution'!$A$2:$A$999,1,FALSE)</f>
        <v>Operational Issue</v>
      </c>
    </row>
    <row r="248" spans="1:16" x14ac:dyDescent="0.25">
      <c r="A248" s="21" t="s">
        <v>324</v>
      </c>
      <c r="B248" s="12">
        <v>4013</v>
      </c>
      <c r="C248" s="13">
        <v>42574.467395833337</v>
      </c>
      <c r="D248" s="13">
        <v>42574.483229166668</v>
      </c>
      <c r="E248" s="12">
        <v>0</v>
      </c>
      <c r="F248" s="10" t="s">
        <v>38</v>
      </c>
      <c r="G248" s="10" t="s">
        <v>275</v>
      </c>
      <c r="H248" s="20">
        <v>1.583333333110204E-2</v>
      </c>
      <c r="I248" s="12"/>
      <c r="J248" s="12"/>
      <c r="K248" s="12">
        <v>22.799999996786937</v>
      </c>
      <c r="L248" s="38" t="s">
        <v>45</v>
      </c>
      <c r="M248" s="39">
        <v>1</v>
      </c>
      <c r="N248" s="48" t="str">
        <f>VLOOKUP(L248,'Issue Resolution'!$A$2:$A$9,1,FALSE)</f>
        <v>Onboard in-route failure</v>
      </c>
      <c r="O248" s="45" t="str">
        <f t="shared" si="3"/>
        <v>23</v>
      </c>
      <c r="P248" s="41" t="str">
        <f>VLOOKUP(L248,'Issue Resolution'!$A$2:$A$999,1,FALSE)</f>
        <v>Onboard in-route failure</v>
      </c>
    </row>
    <row r="249" spans="1:16" x14ac:dyDescent="0.25">
      <c r="A249" s="10" t="s">
        <v>325</v>
      </c>
      <c r="B249" s="12">
        <v>4029</v>
      </c>
      <c r="C249" s="13">
        <v>42574.664386574077</v>
      </c>
      <c r="D249" s="13">
        <v>42574.688055555554</v>
      </c>
      <c r="E249" s="12">
        <v>1</v>
      </c>
      <c r="F249" s="10" t="s">
        <v>32</v>
      </c>
      <c r="G249" s="10" t="s">
        <v>268</v>
      </c>
      <c r="H249" s="20">
        <v>2.3668981477385387E-2</v>
      </c>
      <c r="I249" s="12"/>
      <c r="J249" s="12"/>
      <c r="K249" s="12">
        <v>34.083333327434957</v>
      </c>
      <c r="L249" s="8" t="s">
        <v>12</v>
      </c>
      <c r="M249" s="39">
        <v>1</v>
      </c>
      <c r="N249" s="48" t="str">
        <f>VLOOKUP(L249,'Issue Resolution'!$A$2:$A$8,1,FALSE)</f>
        <v>Wi-MAX data drops</v>
      </c>
      <c r="O249" s="45" t="str">
        <f t="shared" si="3"/>
        <v>23</v>
      </c>
      <c r="P249" s="41" t="str">
        <f>VLOOKUP(L249,'Issue Resolution'!$A$2:$A$999,1,FALSE)</f>
        <v>Wi-MAX data drops</v>
      </c>
    </row>
    <row r="250" spans="1:16" x14ac:dyDescent="0.25">
      <c r="A250" s="10" t="s">
        <v>326</v>
      </c>
      <c r="B250" s="12">
        <v>4027</v>
      </c>
      <c r="C250" s="13">
        <v>42574.720185185186</v>
      </c>
      <c r="D250" s="13">
        <v>42574.743425925924</v>
      </c>
      <c r="E250" s="12">
        <v>0</v>
      </c>
      <c r="F250" s="10" t="s">
        <v>35</v>
      </c>
      <c r="G250" s="10" t="s">
        <v>214</v>
      </c>
      <c r="H250" s="20">
        <v>2.3240740738401655E-2</v>
      </c>
      <c r="I250" s="12"/>
      <c r="J250" s="12"/>
      <c r="K250" s="12">
        <v>33.516666664509103</v>
      </c>
      <c r="L250" s="31" t="s">
        <v>175</v>
      </c>
      <c r="M250" s="39">
        <v>1</v>
      </c>
      <c r="N250" s="48" t="e">
        <f>VLOOKUP(L250,'Issue Resolution'!$A$2:$A$9,1,FALSE)</f>
        <v>#N/A</v>
      </c>
      <c r="O250" s="45" t="str">
        <f t="shared" si="3"/>
        <v>23</v>
      </c>
      <c r="P250" s="41" t="str">
        <f>VLOOKUP(L250,'Issue Resolution'!$A$2:$A$999,1,FALSE)</f>
        <v>Operational Issue</v>
      </c>
    </row>
    <row r="251" spans="1:16" x14ac:dyDescent="0.25">
      <c r="A251" s="10" t="s">
        <v>112</v>
      </c>
      <c r="B251" s="12">
        <v>4017</v>
      </c>
      <c r="C251" s="13">
        <v>42574.890555555554</v>
      </c>
      <c r="D251" s="13">
        <v>42574.921226851853</v>
      </c>
      <c r="E251" s="12">
        <v>0</v>
      </c>
      <c r="F251" s="10" t="s">
        <v>40</v>
      </c>
      <c r="G251" s="10" t="s">
        <v>229</v>
      </c>
      <c r="H251" s="20">
        <v>3.0671296299260575E-2</v>
      </c>
      <c r="I251" s="12"/>
      <c r="J251" s="12"/>
      <c r="K251" s="12">
        <v>44.166666670935228</v>
      </c>
      <c r="L251" s="31" t="s">
        <v>175</v>
      </c>
      <c r="M251" s="39">
        <v>1</v>
      </c>
      <c r="N251" s="48" t="e">
        <f>VLOOKUP(L251,'Issue Resolution'!$A$2:$A$8,1,FALSE)</f>
        <v>#N/A</v>
      </c>
      <c r="O251" s="45" t="str">
        <f t="shared" si="3"/>
        <v>23</v>
      </c>
      <c r="P251" s="41" t="str">
        <f>VLOOKUP(L251,'Issue Resolution'!$A$2:$A$999,1,FALSE)</f>
        <v>Operational Issue</v>
      </c>
    </row>
    <row r="252" spans="1:16" x14ac:dyDescent="0.25">
      <c r="A252" s="21" t="s">
        <v>327</v>
      </c>
      <c r="B252" s="12">
        <v>4009</v>
      </c>
      <c r="C252" s="13">
        <v>42574.921793981484</v>
      </c>
      <c r="D252" s="13">
        <v>42574.945868055554</v>
      </c>
      <c r="E252" s="12">
        <v>0</v>
      </c>
      <c r="F252" s="10" t="s">
        <v>43</v>
      </c>
      <c r="G252" s="10" t="s">
        <v>200</v>
      </c>
      <c r="H252" s="20">
        <v>2.4074074070085771E-2</v>
      </c>
      <c r="I252" s="12"/>
      <c r="J252" s="12"/>
      <c r="K252" s="12">
        <v>52.58333332487382</v>
      </c>
      <c r="L252" s="8" t="s">
        <v>8</v>
      </c>
      <c r="M252" s="39">
        <v>1</v>
      </c>
      <c r="N252" s="48" t="str">
        <f>VLOOKUP(L252,'Issue Resolution'!$A$2:$A$99,1,FALSE)</f>
        <v>Inefficient dispatching</v>
      </c>
      <c r="O252" s="45" t="str">
        <f t="shared" si="3"/>
        <v>23</v>
      </c>
      <c r="P252" s="41" t="str">
        <f>VLOOKUP(L252,'Issue Resolution'!$A$2:$A$999,1,FALSE)</f>
        <v>Inefficient dispatching</v>
      </c>
    </row>
    <row r="253" spans="1:16" x14ac:dyDescent="0.25">
      <c r="A253" s="21" t="s">
        <v>328</v>
      </c>
      <c r="B253" s="12">
        <v>4040</v>
      </c>
      <c r="C253" s="13">
        <v>42575.25644675926</v>
      </c>
      <c r="D253" s="13">
        <v>42575.28328703704</v>
      </c>
      <c r="E253" s="12">
        <v>0</v>
      </c>
      <c r="F253" s="10" t="s">
        <v>42</v>
      </c>
      <c r="G253" s="10" t="s">
        <v>217</v>
      </c>
      <c r="H253" s="20">
        <v>2.6840277780138422E-2</v>
      </c>
      <c r="I253" s="12"/>
      <c r="J253" s="12"/>
      <c r="K253" s="12">
        <v>43.000000003958121</v>
      </c>
      <c r="L253" s="8" t="s">
        <v>8</v>
      </c>
      <c r="M253" s="39">
        <v>1</v>
      </c>
      <c r="N253" s="48" t="str">
        <f>VLOOKUP(L253,'Issue Resolution'!$A$2:$A$9,1,FALSE)</f>
        <v>Inefficient dispatching</v>
      </c>
      <c r="O253" s="45" t="str">
        <f t="shared" si="3"/>
        <v>24</v>
      </c>
      <c r="P253" s="41" t="str">
        <f>VLOOKUP(L253,'Issue Resolution'!$A$2:$A$999,1,FALSE)</f>
        <v>Inefficient dispatching</v>
      </c>
    </row>
    <row r="254" spans="1:16" x14ac:dyDescent="0.25">
      <c r="A254" s="21" t="s">
        <v>113</v>
      </c>
      <c r="B254" s="12">
        <v>4013</v>
      </c>
      <c r="C254" s="13">
        <v>42575.297268518516</v>
      </c>
      <c r="D254" s="13">
        <v>42575.326562499999</v>
      </c>
      <c r="E254" s="12">
        <v>0</v>
      </c>
      <c r="F254" s="10" t="s">
        <v>38</v>
      </c>
      <c r="G254" s="10" t="e">
        <v>#N/A</v>
      </c>
      <c r="H254" s="20">
        <v>2.9293981482624076E-2</v>
      </c>
      <c r="I254" s="12"/>
      <c r="J254" s="12"/>
      <c r="K254" s="12">
        <v>42.18333333497867</v>
      </c>
      <c r="L254" s="31" t="s">
        <v>175</v>
      </c>
      <c r="M254" s="39">
        <v>0</v>
      </c>
      <c r="N254" s="48" t="e">
        <f>VLOOKUP(L254,'Issue Resolution'!$A$2:$A$9,1,FALSE)</f>
        <v>#N/A</v>
      </c>
      <c r="O254" s="45" t="str">
        <f t="shared" si="3"/>
        <v>24</v>
      </c>
      <c r="P254" s="41" t="str">
        <f>VLOOKUP(L254,'Issue Resolution'!$A$2:$A$999,1,FALSE)</f>
        <v>Operational Issue</v>
      </c>
    </row>
    <row r="255" spans="1:16" x14ac:dyDescent="0.25">
      <c r="A255" s="21" t="s">
        <v>329</v>
      </c>
      <c r="B255" s="12">
        <v>4038</v>
      </c>
      <c r="C255" s="13">
        <v>42576.141296296293</v>
      </c>
      <c r="D255" s="13">
        <v>42576.164849537039</v>
      </c>
      <c r="E255" s="12">
        <v>0</v>
      </c>
      <c r="F255" s="10" t="s">
        <v>34</v>
      </c>
      <c r="G255" s="10" t="s">
        <v>247</v>
      </c>
      <c r="H255" s="20">
        <v>2.3553240745968651E-2</v>
      </c>
      <c r="I255" s="12"/>
      <c r="J255" s="12"/>
      <c r="K255" s="12">
        <v>33.916666674194857</v>
      </c>
      <c r="L255" s="31" t="s">
        <v>175</v>
      </c>
      <c r="M255" s="39">
        <v>1</v>
      </c>
      <c r="N255" s="48" t="e">
        <f>VLOOKUP(L255,'Issue Resolution'!$A$2:$A$9,1,FALSE)</f>
        <v>#N/A</v>
      </c>
      <c r="O255" s="45" t="str">
        <f t="shared" si="3"/>
        <v>25</v>
      </c>
      <c r="P255" s="41" t="str">
        <f>VLOOKUP(L255,'Issue Resolution'!$A$2:$A$999,1,FALSE)</f>
        <v>Operational Issue</v>
      </c>
    </row>
    <row r="256" spans="1:16" x14ac:dyDescent="0.25">
      <c r="A256" s="21" t="s">
        <v>114</v>
      </c>
      <c r="B256" s="12">
        <v>4030</v>
      </c>
      <c r="C256" s="13">
        <v>42576.229074074072</v>
      </c>
      <c r="D256" s="13">
        <v>42576.255706018521</v>
      </c>
      <c r="E256" s="12">
        <v>1</v>
      </c>
      <c r="F256" s="10" t="s">
        <v>32</v>
      </c>
      <c r="G256" s="10" t="s">
        <v>207</v>
      </c>
      <c r="H256" s="20">
        <v>2.6631944449036382E-2</v>
      </c>
      <c r="I256" s="12"/>
      <c r="J256" s="12"/>
      <c r="K256" s="12">
        <v>38.35000000661239</v>
      </c>
      <c r="L256" s="31" t="s">
        <v>175</v>
      </c>
      <c r="M256" s="39">
        <v>1</v>
      </c>
      <c r="N256" s="48" t="e">
        <f>VLOOKUP(L256,'Issue Resolution'!$A$2:$A$9,1,FALSE)</f>
        <v>#N/A</v>
      </c>
      <c r="O256" s="45" t="str">
        <f t="shared" si="3"/>
        <v>25</v>
      </c>
      <c r="P256" s="41" t="str">
        <f>VLOOKUP(L256,'Issue Resolution'!$A$2:$A$999,1,FALSE)</f>
        <v>Operational Issue</v>
      </c>
    </row>
    <row r="257" spans="1:16" x14ac:dyDescent="0.25">
      <c r="A257" s="21" t="s">
        <v>330</v>
      </c>
      <c r="B257" s="12">
        <v>4019</v>
      </c>
      <c r="C257" s="13">
        <v>42576.28460648148</v>
      </c>
      <c r="D257" s="13">
        <v>42576.296249999999</v>
      </c>
      <c r="E257" s="12">
        <v>0</v>
      </c>
      <c r="F257" s="10" t="s">
        <v>31</v>
      </c>
      <c r="G257" s="10" t="s">
        <v>331</v>
      </c>
      <c r="H257" s="20">
        <v>1.1643518519122154E-2</v>
      </c>
      <c r="I257" s="12"/>
      <c r="J257" s="12"/>
      <c r="K257" s="12">
        <v>16.766666667535901</v>
      </c>
      <c r="L257" s="8" t="s">
        <v>10</v>
      </c>
      <c r="M257" s="39">
        <v>0</v>
      </c>
      <c r="N257" s="48" t="str">
        <f>VLOOKUP(L257,'Issue Resolution'!$A$2:$A$8,1,FALSE)</f>
        <v>Dispatcher error preventing initialization at terminals</v>
      </c>
      <c r="O257" s="45" t="str">
        <f t="shared" si="3"/>
        <v>25</v>
      </c>
      <c r="P257" s="41" t="str">
        <f>VLOOKUP(L257,'Issue Resolution'!$A$2:$A$999,1,FALSE)</f>
        <v>Dispatcher error preventing initialization at terminals</v>
      </c>
    </row>
    <row r="258" spans="1:16" x14ac:dyDescent="0.25">
      <c r="A258" s="21" t="s">
        <v>137</v>
      </c>
      <c r="B258" s="12">
        <v>4037</v>
      </c>
      <c r="C258" s="13">
        <v>42576.401666666665</v>
      </c>
      <c r="D258" s="13">
        <v>42576.405277777776</v>
      </c>
      <c r="E258" s="12">
        <v>0</v>
      </c>
      <c r="F258" s="10" t="s">
        <v>34</v>
      </c>
      <c r="G258" s="10" t="s">
        <v>204</v>
      </c>
      <c r="H258" s="20">
        <v>3.6111111112404615E-3</v>
      </c>
      <c r="I258" s="12"/>
      <c r="J258" s="12"/>
      <c r="K258" s="12">
        <v>5.2000000001862645</v>
      </c>
      <c r="L258" s="38" t="s">
        <v>45</v>
      </c>
      <c r="M258" s="39">
        <v>0</v>
      </c>
      <c r="N258" s="48" t="str">
        <f>VLOOKUP(L258,'Issue Resolution'!$A$2:$A$9,1,FALSE)</f>
        <v>Onboard in-route failure</v>
      </c>
      <c r="O258" s="45" t="str">
        <f t="shared" ref="O258:O310" si="4">RIGHT(A258,2)</f>
        <v>25</v>
      </c>
      <c r="P258" s="41" t="str">
        <f>VLOOKUP(L258,'Issue Resolution'!$A$2:$A$999,1,FALSE)</f>
        <v>Onboard in-route failure</v>
      </c>
    </row>
    <row r="259" spans="1:16" x14ac:dyDescent="0.25">
      <c r="A259" s="21" t="s">
        <v>48</v>
      </c>
      <c r="B259" s="12">
        <v>4019</v>
      </c>
      <c r="C259" s="13">
        <v>42576.524351851855</v>
      </c>
      <c r="D259" s="13">
        <v>42576.525648148148</v>
      </c>
      <c r="E259" s="12">
        <v>0</v>
      </c>
      <c r="F259" s="10" t="s">
        <v>31</v>
      </c>
      <c r="G259" s="10" t="s">
        <v>332</v>
      </c>
      <c r="H259" s="20">
        <v>1.2962962937308475E-3</v>
      </c>
      <c r="I259" s="12"/>
      <c r="J259" s="12"/>
      <c r="K259" s="12">
        <v>4.9999999953433871</v>
      </c>
      <c r="L259" s="38" t="s">
        <v>45</v>
      </c>
      <c r="M259" s="39">
        <v>0</v>
      </c>
      <c r="N259" s="48" t="str">
        <f>VLOOKUP(L259,'Issue Resolution'!$A$2:$A$9,1,FALSE)</f>
        <v>Onboard in-route failure</v>
      </c>
      <c r="O259" s="45" t="str">
        <f t="shared" si="4"/>
        <v>25</v>
      </c>
      <c r="P259" s="41" t="str">
        <f>VLOOKUP(L259,'Issue Resolution'!$A$2:$A$999,1,FALSE)</f>
        <v>Onboard in-route failure</v>
      </c>
    </row>
    <row r="260" spans="1:16" x14ac:dyDescent="0.25">
      <c r="A260" s="21" t="s">
        <v>333</v>
      </c>
      <c r="B260" s="12">
        <v>4038</v>
      </c>
      <c r="C260" s="13">
        <v>42576.582511574074</v>
      </c>
      <c r="D260" s="13">
        <v>42576.605590277781</v>
      </c>
      <c r="E260" s="12">
        <v>1</v>
      </c>
      <c r="F260" s="10" t="s">
        <v>34</v>
      </c>
      <c r="G260" s="10" t="s">
        <v>332</v>
      </c>
      <c r="H260" s="20">
        <v>2.3078703707142267E-2</v>
      </c>
      <c r="I260" s="12"/>
      <c r="J260" s="12"/>
      <c r="K260" s="12">
        <v>33.233333338284865</v>
      </c>
      <c r="L260" s="38" t="s">
        <v>478</v>
      </c>
      <c r="M260" s="39">
        <v>1</v>
      </c>
      <c r="N260" s="48" t="str">
        <f>VLOOKUP(L260,'Issue Resolution'!$A$2:$A$99,1,FALSE)</f>
        <v>Operational Issue</v>
      </c>
      <c r="O260" s="45" t="str">
        <f t="shared" si="4"/>
        <v>25</v>
      </c>
      <c r="P260" s="41" t="str">
        <f>VLOOKUP(L260,'Issue Resolution'!$A$2:$A$999,1,FALSE)</f>
        <v>Operational Issue</v>
      </c>
    </row>
    <row r="261" spans="1:16" x14ac:dyDescent="0.25">
      <c r="A261" s="21" t="s">
        <v>334</v>
      </c>
      <c r="B261" s="12">
        <v>4010</v>
      </c>
      <c r="C261" s="13">
        <v>42576.782939814817</v>
      </c>
      <c r="D261" s="13">
        <v>42576.789594907408</v>
      </c>
      <c r="E261" s="12">
        <v>1</v>
      </c>
      <c r="F261" s="10" t="s">
        <v>43</v>
      </c>
      <c r="G261" s="10" t="s">
        <v>193</v>
      </c>
      <c r="H261" s="20">
        <v>6.655092591245193E-3</v>
      </c>
      <c r="I261" s="12"/>
      <c r="J261" s="12"/>
      <c r="K261" s="12">
        <v>9.583333331393078</v>
      </c>
      <c r="L261" s="38" t="s">
        <v>45</v>
      </c>
      <c r="M261" s="39">
        <v>1</v>
      </c>
      <c r="N261" s="48" t="str">
        <f>VLOOKUP(L261,'Issue Resolution'!$A$2:$A$99,1,FALSE)</f>
        <v>Onboard in-route failure</v>
      </c>
      <c r="O261" s="45" t="str">
        <f t="shared" si="4"/>
        <v>25</v>
      </c>
      <c r="P261" s="41" t="str">
        <f>VLOOKUP(L261,'Issue Resolution'!$A$2:$A$999,1,FALSE)</f>
        <v>Onboard in-route failure</v>
      </c>
    </row>
    <row r="262" spans="1:16" x14ac:dyDescent="0.25">
      <c r="A262" s="10" t="s">
        <v>335</v>
      </c>
      <c r="B262" s="12">
        <v>4041</v>
      </c>
      <c r="C262" s="13">
        <v>42576.508425925924</v>
      </c>
      <c r="D262" s="13">
        <v>42576.51866898148</v>
      </c>
      <c r="E262" s="12">
        <v>2</v>
      </c>
      <c r="F262" s="10" t="s">
        <v>46</v>
      </c>
      <c r="G262" s="10" t="s">
        <v>202</v>
      </c>
      <c r="H262" s="20">
        <v>1.0243055556202307E-2</v>
      </c>
      <c r="I262" s="12"/>
      <c r="J262" s="12"/>
      <c r="K262" s="12">
        <v>14.750000000931323</v>
      </c>
      <c r="L262" s="8" t="s">
        <v>12</v>
      </c>
      <c r="M262" s="39">
        <v>0</v>
      </c>
      <c r="N262" s="48" t="str">
        <f>VLOOKUP(L262,'Issue Resolution'!$A$2:$A$99,1,FALSE)</f>
        <v>Wi-MAX data drops</v>
      </c>
      <c r="O262" s="45" t="str">
        <f t="shared" si="4"/>
        <v>25</v>
      </c>
      <c r="P262" s="41" t="str">
        <f>VLOOKUP(L262,'Issue Resolution'!$A$2:$A$999,1,FALSE)</f>
        <v>Wi-MAX data drops</v>
      </c>
    </row>
    <row r="263" spans="1:16" x14ac:dyDescent="0.25">
      <c r="A263" s="10" t="s">
        <v>336</v>
      </c>
      <c r="B263" s="12">
        <v>4031</v>
      </c>
      <c r="C263" s="13">
        <v>42576.873530092591</v>
      </c>
      <c r="D263" s="13">
        <v>42576.876736111109</v>
      </c>
      <c r="E263" s="12">
        <v>2</v>
      </c>
      <c r="F263" s="10" t="s">
        <v>37</v>
      </c>
      <c r="G263" s="10" t="s">
        <v>238</v>
      </c>
      <c r="H263" s="20">
        <v>3.2060185185400769E-3</v>
      </c>
      <c r="I263" s="12"/>
      <c r="J263" s="12"/>
      <c r="K263" s="12">
        <v>4.6166666666977108</v>
      </c>
      <c r="L263" s="8" t="s">
        <v>12</v>
      </c>
      <c r="M263" s="39">
        <v>0</v>
      </c>
      <c r="N263" s="48" t="str">
        <f>VLOOKUP(L263,'Issue Resolution'!$A$2:$A$99,1,FALSE)</f>
        <v>Wi-MAX data drops</v>
      </c>
      <c r="O263" s="45" t="str">
        <f t="shared" si="4"/>
        <v>25</v>
      </c>
      <c r="P263" s="41" t="str">
        <f>VLOOKUP(L263,'Issue Resolution'!$A$2:$A$999,1,FALSE)</f>
        <v>Wi-MAX data drops</v>
      </c>
    </row>
    <row r="264" spans="1:16" x14ac:dyDescent="0.25">
      <c r="A264" s="21" t="s">
        <v>166</v>
      </c>
      <c r="B264" s="12">
        <v>4019</v>
      </c>
      <c r="C264" s="13">
        <v>42577.26421296296</v>
      </c>
      <c r="D264" s="13">
        <v>42577.293599537035</v>
      </c>
      <c r="E264" s="12">
        <v>1</v>
      </c>
      <c r="F264" s="10" t="s">
        <v>31</v>
      </c>
      <c r="G264" s="10" t="s">
        <v>331</v>
      </c>
      <c r="H264" s="20">
        <v>2.9386574075033423E-2</v>
      </c>
      <c r="I264" s="12"/>
      <c r="J264" s="12"/>
      <c r="K264" s="12">
        <v>42.316666668048128</v>
      </c>
      <c r="L264" s="8" t="s">
        <v>12</v>
      </c>
      <c r="M264" s="39">
        <v>1</v>
      </c>
      <c r="N264" s="48" t="str">
        <f>VLOOKUP(L264,'Issue Resolution'!$A$2:$A$99,1,FALSE)</f>
        <v>Wi-MAX data drops</v>
      </c>
      <c r="O264" s="45" t="str">
        <f t="shared" si="4"/>
        <v>26</v>
      </c>
      <c r="P264" s="41" t="str">
        <f>VLOOKUP(L264,'Issue Resolution'!$A$2:$A$999,1,FALSE)</f>
        <v>Wi-MAX data drops</v>
      </c>
    </row>
    <row r="265" spans="1:16" x14ac:dyDescent="0.25">
      <c r="A265" s="21" t="s">
        <v>337</v>
      </c>
      <c r="B265" s="12">
        <v>4026</v>
      </c>
      <c r="C265" s="13">
        <v>42577.29891203704</v>
      </c>
      <c r="D265" s="13">
        <v>42577.318888888891</v>
      </c>
      <c r="E265" s="12">
        <v>0</v>
      </c>
      <c r="F265" s="10" t="s">
        <v>36</v>
      </c>
      <c r="G265" s="10" t="s">
        <v>338</v>
      </c>
      <c r="H265" s="20">
        <v>1.9976851850515231E-2</v>
      </c>
      <c r="I265" s="12"/>
      <c r="J265" s="12"/>
      <c r="K265" s="12">
        <v>28.766666664741933</v>
      </c>
      <c r="L265" s="38" t="s">
        <v>45</v>
      </c>
      <c r="M265" s="39">
        <v>0</v>
      </c>
      <c r="N265" s="48" t="str">
        <f>VLOOKUP(L265,'Issue Resolution'!$A$2:$A$99,1,FALSE)</f>
        <v>Onboard in-route failure</v>
      </c>
      <c r="O265" s="45" t="str">
        <f t="shared" si="4"/>
        <v>26</v>
      </c>
      <c r="P265" s="41" t="str">
        <f>VLOOKUP(L265,'Issue Resolution'!$A$2:$A$999,1,FALSE)</f>
        <v>Onboard in-route failure</v>
      </c>
    </row>
    <row r="266" spans="1:16" x14ac:dyDescent="0.25">
      <c r="A266" s="21" t="s">
        <v>339</v>
      </c>
      <c r="B266" s="12">
        <v>4030</v>
      </c>
      <c r="C266" s="13">
        <v>42577.360868055555</v>
      </c>
      <c r="D266" s="13">
        <v>42577.382488425923</v>
      </c>
      <c r="E266" s="12">
        <v>1</v>
      </c>
      <c r="F266" s="10" t="s">
        <v>32</v>
      </c>
      <c r="G266" s="10" t="s">
        <v>189</v>
      </c>
      <c r="H266" s="20">
        <v>2.1620370367600117E-2</v>
      </c>
      <c r="I266" s="12"/>
      <c r="J266" s="12"/>
      <c r="K266" s="12">
        <v>31.133333329344168</v>
      </c>
      <c r="L266" s="8" t="s">
        <v>10</v>
      </c>
      <c r="M266" s="39">
        <v>1</v>
      </c>
      <c r="N266" s="48" t="str">
        <f>VLOOKUP(L266,'Issue Resolution'!$A$2:$A$99,1,FALSE)</f>
        <v>Dispatcher error preventing initialization at terminals</v>
      </c>
      <c r="O266" s="45" t="str">
        <f t="shared" si="4"/>
        <v>26</v>
      </c>
      <c r="P266" s="41" t="str">
        <f>VLOOKUP(L266,'Issue Resolution'!$A$2:$A$999,1,FALSE)</f>
        <v>Dispatcher error preventing initialization at terminals</v>
      </c>
    </row>
    <row r="267" spans="1:16" x14ac:dyDescent="0.25">
      <c r="A267" s="21" t="s">
        <v>340</v>
      </c>
      <c r="B267" s="12">
        <v>4020</v>
      </c>
      <c r="C267" s="13">
        <v>42577.446168981478</v>
      </c>
      <c r="D267" s="13">
        <v>42577.521979166668</v>
      </c>
      <c r="E267" s="12">
        <v>0</v>
      </c>
      <c r="F267" s="10" t="s">
        <v>31</v>
      </c>
      <c r="G267" s="10" t="s">
        <v>331</v>
      </c>
      <c r="H267" s="20">
        <v>7.5810185189766344E-2</v>
      </c>
      <c r="I267" s="12"/>
      <c r="J267" s="12"/>
      <c r="K267" s="12">
        <v>109.16666667326353</v>
      </c>
      <c r="L267" s="38" t="s">
        <v>45</v>
      </c>
      <c r="M267" s="39">
        <v>0</v>
      </c>
      <c r="N267" s="48" t="str">
        <f>VLOOKUP(L267,'Issue Resolution'!$A$2:$A$99,1,FALSE)</f>
        <v>Onboard in-route failure</v>
      </c>
      <c r="O267" s="45" t="str">
        <f t="shared" si="4"/>
        <v>26</v>
      </c>
      <c r="P267" s="41" t="str">
        <f>VLOOKUP(L267,'Issue Resolution'!$A$2:$A$999,1,FALSE)</f>
        <v>Onboard in-route failure</v>
      </c>
    </row>
    <row r="268" spans="1:16" x14ac:dyDescent="0.25">
      <c r="A268" s="21" t="s">
        <v>116</v>
      </c>
      <c r="B268" s="12">
        <v>4029</v>
      </c>
      <c r="C268" s="13">
        <v>42577.467106481483</v>
      </c>
      <c r="D268" s="13">
        <v>42577.492893518516</v>
      </c>
      <c r="E268" s="12">
        <v>0</v>
      </c>
      <c r="F268" s="10" t="s">
        <v>32</v>
      </c>
      <c r="G268" s="10" t="s">
        <v>212</v>
      </c>
      <c r="H268" s="20">
        <v>2.5787037033296656E-2</v>
      </c>
      <c r="I268" s="12"/>
      <c r="J268" s="12"/>
      <c r="K268" s="12">
        <v>37.133333327947184</v>
      </c>
      <c r="L268" s="8" t="s">
        <v>10</v>
      </c>
      <c r="M268" s="39">
        <v>1</v>
      </c>
      <c r="N268" s="48" t="str">
        <f>VLOOKUP(L268,'Issue Resolution'!$A$2:$A$9,1,FALSE)</f>
        <v>Dispatcher error preventing initialization at terminals</v>
      </c>
      <c r="O268" s="45" t="str">
        <f t="shared" si="4"/>
        <v>26</v>
      </c>
      <c r="P268" s="41" t="str">
        <f>VLOOKUP(L268,'Issue Resolution'!$A$2:$A$999,1,FALSE)</f>
        <v>Dispatcher error preventing initialization at terminals</v>
      </c>
    </row>
    <row r="269" spans="1:16" x14ac:dyDescent="0.25">
      <c r="A269" s="21" t="s">
        <v>341</v>
      </c>
      <c r="B269" s="12">
        <v>4020</v>
      </c>
      <c r="C269" s="13">
        <v>42577.525949074072</v>
      </c>
      <c r="D269" s="13">
        <v>42577.548726851855</v>
      </c>
      <c r="E269" s="12">
        <v>0</v>
      </c>
      <c r="F269" s="10" t="s">
        <v>31</v>
      </c>
      <c r="G269" s="10" t="s">
        <v>268</v>
      </c>
      <c r="H269" s="20">
        <v>2.2777777783630881E-2</v>
      </c>
      <c r="I269" s="12"/>
      <c r="J269" s="12"/>
      <c r="K269" s="12">
        <v>35.200000014156103</v>
      </c>
      <c r="L269" s="8" t="s">
        <v>8</v>
      </c>
      <c r="M269" s="39">
        <v>1</v>
      </c>
      <c r="N269" s="48" t="str">
        <f>VLOOKUP(L269,'Issue Resolution'!$A$2:$A$99,1,FALSE)</f>
        <v>Inefficient dispatching</v>
      </c>
      <c r="O269" s="45" t="str">
        <f t="shared" si="4"/>
        <v>26</v>
      </c>
      <c r="P269" s="41" t="str">
        <f>VLOOKUP(L269,'Issue Resolution'!$A$2:$A$999,1,FALSE)</f>
        <v>Inefficient dispatching</v>
      </c>
    </row>
    <row r="270" spans="1:16" x14ac:dyDescent="0.25">
      <c r="A270" s="21" t="s">
        <v>342</v>
      </c>
      <c r="B270" s="12">
        <v>4031</v>
      </c>
      <c r="C270" s="13">
        <v>42577.570543981485</v>
      </c>
      <c r="D270" s="13">
        <v>42577.59516203704</v>
      </c>
      <c r="E270" s="12">
        <v>0</v>
      </c>
      <c r="F270" s="10" t="s">
        <v>37</v>
      </c>
      <c r="G270" s="10" t="s">
        <v>332</v>
      </c>
      <c r="H270" s="20">
        <v>2.4618055555038154E-2</v>
      </c>
      <c r="I270" s="12"/>
      <c r="J270" s="12"/>
      <c r="K270" s="12">
        <v>44.733333333861083</v>
      </c>
      <c r="L270" s="8" t="s">
        <v>8</v>
      </c>
      <c r="M270" s="39">
        <v>1</v>
      </c>
      <c r="N270" s="48" t="str">
        <f>VLOOKUP(L270,'Issue Resolution'!$A$2:$A$9,1,FALSE)</f>
        <v>Inefficient dispatching</v>
      </c>
      <c r="O270" s="45" t="str">
        <f t="shared" si="4"/>
        <v>26</v>
      </c>
      <c r="P270" s="41" t="str">
        <f>VLOOKUP(L270,'Issue Resolution'!$A$2:$A$999,1,FALSE)</f>
        <v>Inefficient dispatching</v>
      </c>
    </row>
    <row r="271" spans="1:16" x14ac:dyDescent="0.25">
      <c r="A271" s="21" t="s">
        <v>115</v>
      </c>
      <c r="B271" s="12">
        <v>4041</v>
      </c>
      <c r="C271" s="13">
        <v>42577.661423611113</v>
      </c>
      <c r="D271" s="13">
        <v>42577.694560185184</v>
      </c>
      <c r="E271" s="12">
        <v>1</v>
      </c>
      <c r="F271" s="10" t="s">
        <v>46</v>
      </c>
      <c r="G271" s="10" t="s">
        <v>231</v>
      </c>
      <c r="H271" s="20">
        <v>3.3136574071249925E-2</v>
      </c>
      <c r="I271" s="12"/>
      <c r="J271" s="12"/>
      <c r="K271" s="12">
        <v>47.716666662599891</v>
      </c>
      <c r="L271" s="38" t="s">
        <v>45</v>
      </c>
      <c r="M271" s="39">
        <v>1</v>
      </c>
      <c r="N271" s="48" t="str">
        <f>VLOOKUP(L271,'Issue Resolution'!$A$2:$A$99,1,FALSE)</f>
        <v>Onboard in-route failure</v>
      </c>
      <c r="O271" s="45" t="str">
        <f t="shared" si="4"/>
        <v>26</v>
      </c>
      <c r="P271" s="41" t="str">
        <f>VLOOKUP(L271,'Issue Resolution'!$A$2:$A$999,1,FALSE)</f>
        <v>Onboard in-route failure</v>
      </c>
    </row>
    <row r="272" spans="1:16" x14ac:dyDescent="0.25">
      <c r="A272" s="21" t="s">
        <v>117</v>
      </c>
      <c r="B272" s="12" t="s">
        <v>351</v>
      </c>
      <c r="C272" s="13" t="s">
        <v>351</v>
      </c>
      <c r="D272" s="13" t="s">
        <v>351</v>
      </c>
      <c r="E272" s="12" t="s">
        <v>351</v>
      </c>
      <c r="F272" s="10" t="s">
        <v>351</v>
      </c>
      <c r="G272" s="10" t="s">
        <v>351</v>
      </c>
      <c r="H272" s="20" t="s">
        <v>351</v>
      </c>
      <c r="I272" s="12"/>
      <c r="J272" s="12"/>
      <c r="K272" s="12">
        <v>1</v>
      </c>
      <c r="L272" s="31" t="s">
        <v>175</v>
      </c>
      <c r="M272" s="39">
        <v>0</v>
      </c>
      <c r="N272" s="48" t="str">
        <f>VLOOKUP(L272,'Issue Resolution'!$A$2:$A$99,1,FALSE)</f>
        <v>Operational Issue</v>
      </c>
      <c r="O272" s="45" t="str">
        <f t="shared" si="4"/>
        <v>27</v>
      </c>
      <c r="P272" s="41" t="str">
        <f>VLOOKUP(L272,'Issue Resolution'!$A$2:$A$999,1,FALSE)</f>
        <v>Operational Issue</v>
      </c>
    </row>
    <row r="273" spans="1:16" x14ac:dyDescent="0.25">
      <c r="A273" s="21" t="s">
        <v>343</v>
      </c>
      <c r="B273" s="12" t="s">
        <v>351</v>
      </c>
      <c r="C273" s="13" t="s">
        <v>351</v>
      </c>
      <c r="D273" s="13" t="s">
        <v>351</v>
      </c>
      <c r="E273" s="12" t="s">
        <v>351</v>
      </c>
      <c r="F273" s="10" t="s">
        <v>351</v>
      </c>
      <c r="G273" s="10" t="s">
        <v>351</v>
      </c>
      <c r="H273" s="20" t="s">
        <v>351</v>
      </c>
      <c r="I273" s="12"/>
      <c r="J273" s="12"/>
      <c r="K273" s="12">
        <v>1</v>
      </c>
      <c r="L273" s="31" t="s">
        <v>175</v>
      </c>
      <c r="M273" s="39">
        <v>0</v>
      </c>
      <c r="N273" s="48" t="str">
        <f>VLOOKUP(L273,'Issue Resolution'!$A$2:$A$99,1,FALSE)</f>
        <v>Operational Issue</v>
      </c>
      <c r="O273" s="45" t="str">
        <f t="shared" si="4"/>
        <v>27</v>
      </c>
      <c r="P273" s="41" t="str">
        <f>VLOOKUP(L273,'Issue Resolution'!$A$2:$A$999,1,FALSE)</f>
        <v>Operational Issue</v>
      </c>
    </row>
    <row r="274" spans="1:16" x14ac:dyDescent="0.25">
      <c r="A274" s="21" t="s">
        <v>344</v>
      </c>
      <c r="B274" s="12" t="s">
        <v>351</v>
      </c>
      <c r="C274" s="13" t="s">
        <v>351</v>
      </c>
      <c r="D274" s="13" t="s">
        <v>351</v>
      </c>
      <c r="E274" s="12" t="s">
        <v>351</v>
      </c>
      <c r="F274" s="10" t="s">
        <v>351</v>
      </c>
      <c r="G274" s="10" t="s">
        <v>351</v>
      </c>
      <c r="H274" s="20" t="s">
        <v>351</v>
      </c>
      <c r="I274" s="12"/>
      <c r="J274" s="12"/>
      <c r="K274" s="12">
        <v>1</v>
      </c>
      <c r="L274" s="31" t="s">
        <v>175</v>
      </c>
      <c r="M274" s="39">
        <v>0</v>
      </c>
      <c r="N274" s="48" t="str">
        <f>VLOOKUP(L274,'Issue Resolution'!$A$2:$A$99,1,FALSE)</f>
        <v>Operational Issue</v>
      </c>
      <c r="O274" s="45" t="str">
        <f t="shared" si="4"/>
        <v>27</v>
      </c>
      <c r="P274" s="41" t="str">
        <f>VLOOKUP(L274,'Issue Resolution'!$A$2:$A$999,1,FALSE)</f>
        <v>Operational Issue</v>
      </c>
    </row>
    <row r="275" spans="1:16" x14ac:dyDescent="0.25">
      <c r="A275" s="21" t="s">
        <v>345</v>
      </c>
      <c r="B275" s="12">
        <v>4015</v>
      </c>
      <c r="C275" s="13">
        <v>42578.293657407405</v>
      </c>
      <c r="D275" s="13">
        <v>42578.315393518518</v>
      </c>
      <c r="E275" s="12">
        <v>0</v>
      </c>
      <c r="F275" s="10" t="s">
        <v>44</v>
      </c>
      <c r="G275" s="10" t="s">
        <v>233</v>
      </c>
      <c r="H275" s="20">
        <v>2.1736111113568768E-2</v>
      </c>
      <c r="I275" s="12"/>
      <c r="J275" s="12"/>
      <c r="K275" s="12">
        <v>46.533333346014842</v>
      </c>
      <c r="L275" s="33" t="s">
        <v>475</v>
      </c>
      <c r="M275" s="39">
        <v>1</v>
      </c>
      <c r="N275" s="48" t="str">
        <f>VLOOKUP(L275,'Issue Resolution'!$A$2:$A$99,1,FALSE)</f>
        <v>Signaling system failures</v>
      </c>
      <c r="O275" s="45" t="str">
        <f t="shared" si="4"/>
        <v>27</v>
      </c>
      <c r="P275" s="41" t="str">
        <f>VLOOKUP(L275,'Issue Resolution'!$A$2:$A$999,1,FALSE)</f>
        <v>Signaling system failures</v>
      </c>
    </row>
    <row r="276" spans="1:16" x14ac:dyDescent="0.25">
      <c r="A276" s="21" t="s">
        <v>346</v>
      </c>
      <c r="B276" s="12">
        <v>4007</v>
      </c>
      <c r="C276" s="13">
        <v>42578.291261574072</v>
      </c>
      <c r="D276" s="13">
        <v>42578.313043981485</v>
      </c>
      <c r="E276" s="12">
        <v>2</v>
      </c>
      <c r="F276" s="10" t="s">
        <v>33</v>
      </c>
      <c r="G276" s="10" t="s">
        <v>241</v>
      </c>
      <c r="H276" s="20">
        <v>2.178240741341142E-2</v>
      </c>
      <c r="I276" s="12"/>
      <c r="J276" s="12"/>
      <c r="K276" s="12">
        <v>31.366666675312445</v>
      </c>
      <c r="L276" s="8" t="s">
        <v>10</v>
      </c>
      <c r="M276" s="39">
        <v>1</v>
      </c>
      <c r="N276" s="48" t="str">
        <f>VLOOKUP(L276,'Issue Resolution'!$A$2:$A$99,1,FALSE)</f>
        <v>Dispatcher error preventing initialization at terminals</v>
      </c>
      <c r="O276" s="45" t="str">
        <f t="shared" si="4"/>
        <v>27</v>
      </c>
      <c r="P276" s="41" t="str">
        <f>VLOOKUP(L276,'Issue Resolution'!$A$2:$A$999,1,FALSE)</f>
        <v>Dispatcher error preventing initialization at terminals</v>
      </c>
    </row>
    <row r="277" spans="1:16" x14ac:dyDescent="0.25">
      <c r="A277" s="21" t="s">
        <v>347</v>
      </c>
      <c r="B277" s="12">
        <v>4029</v>
      </c>
      <c r="C277" s="13">
        <v>42578.306400462963</v>
      </c>
      <c r="D277" s="13">
        <v>42578.32949074074</v>
      </c>
      <c r="E277" s="12">
        <v>1</v>
      </c>
      <c r="F277" s="10" t="s">
        <v>32</v>
      </c>
      <c r="G277" s="10" t="s">
        <v>207</v>
      </c>
      <c r="H277" s="20">
        <v>2.3090277776645962E-2</v>
      </c>
      <c r="I277" s="12"/>
      <c r="J277" s="12"/>
      <c r="K277" s="12">
        <v>33.249999998370185</v>
      </c>
      <c r="L277" s="8" t="s">
        <v>10</v>
      </c>
      <c r="M277" s="39">
        <v>1</v>
      </c>
      <c r="N277" s="48" t="str">
        <f>VLOOKUP(L277,'Issue Resolution'!$A$2:$A$99,1,FALSE)</f>
        <v>Dispatcher error preventing initialization at terminals</v>
      </c>
      <c r="O277" s="45" t="str">
        <f t="shared" si="4"/>
        <v>27</v>
      </c>
      <c r="P277" s="41" t="str">
        <f>VLOOKUP(L277,'Issue Resolution'!$A$2:$A$999,1,FALSE)</f>
        <v>Dispatcher error preventing initialization at terminals</v>
      </c>
    </row>
    <row r="278" spans="1:16" x14ac:dyDescent="0.25">
      <c r="A278" s="21" t="s">
        <v>348</v>
      </c>
      <c r="B278" s="12">
        <v>4008</v>
      </c>
      <c r="C278" s="13">
        <v>42578.391608796293</v>
      </c>
      <c r="D278" s="13">
        <v>42578.39230324074</v>
      </c>
      <c r="E278" s="12">
        <v>0</v>
      </c>
      <c r="F278" s="10" t="s">
        <v>33</v>
      </c>
      <c r="G278" s="10" t="s">
        <v>241</v>
      </c>
      <c r="H278" s="20">
        <v>6.944444467080757E-4</v>
      </c>
      <c r="I278" s="12"/>
      <c r="J278" s="12"/>
      <c r="K278" s="12">
        <v>1.000000003259629</v>
      </c>
      <c r="L278" s="38" t="s">
        <v>45</v>
      </c>
      <c r="M278" s="39">
        <v>0</v>
      </c>
      <c r="N278" s="48" t="str">
        <f>VLOOKUP(L278,'Issue Resolution'!$A$2:$A$99,1,FALSE)</f>
        <v>Onboard in-route failure</v>
      </c>
      <c r="O278" s="45" t="str">
        <f t="shared" si="4"/>
        <v>27</v>
      </c>
      <c r="P278" s="41" t="str">
        <f>VLOOKUP(L278,'Issue Resolution'!$A$2:$A$999,1,FALSE)</f>
        <v>Onboard in-route failure</v>
      </c>
    </row>
    <row r="279" spans="1:16" x14ac:dyDescent="0.25">
      <c r="A279" s="21" t="s">
        <v>167</v>
      </c>
      <c r="B279" s="12">
        <v>4010</v>
      </c>
      <c r="C279" s="13">
        <v>42578.474293981482</v>
      </c>
      <c r="D279" s="13">
        <v>42578.498680555553</v>
      </c>
      <c r="E279" s="12">
        <v>1</v>
      </c>
      <c r="F279" s="10" t="s">
        <v>43</v>
      </c>
      <c r="G279" s="10" t="s">
        <v>204</v>
      </c>
      <c r="H279" s="20">
        <v>2.438657407037681E-2</v>
      </c>
      <c r="I279" s="12"/>
      <c r="J279" s="12"/>
      <c r="K279" s="12">
        <v>35.116666661342606</v>
      </c>
      <c r="L279" s="38" t="s">
        <v>45</v>
      </c>
      <c r="M279" s="39">
        <v>0.75</v>
      </c>
      <c r="N279" s="48" t="str">
        <f>VLOOKUP(L279,'Issue Resolution'!$A$2:$A$99,1,FALSE)</f>
        <v>Onboard in-route failure</v>
      </c>
      <c r="O279" s="45" t="str">
        <f t="shared" si="4"/>
        <v>27</v>
      </c>
      <c r="P279" s="41" t="str">
        <f>VLOOKUP(L279,'Issue Resolution'!$A$2:$A$999,1,FALSE)</f>
        <v>Onboard in-route failure</v>
      </c>
    </row>
    <row r="280" spans="1:16" x14ac:dyDescent="0.25">
      <c r="A280" s="21" t="s">
        <v>168</v>
      </c>
      <c r="B280" s="12">
        <v>4007</v>
      </c>
      <c r="C280" s="13">
        <v>42578.720081018517</v>
      </c>
      <c r="D280" s="13">
        <v>42578.726412037038</v>
      </c>
      <c r="E280" s="12">
        <v>1</v>
      </c>
      <c r="F280" s="10" t="s">
        <v>33</v>
      </c>
      <c r="G280" s="10" t="s">
        <v>247</v>
      </c>
      <c r="H280" s="20">
        <v>6.33101852145046E-3</v>
      </c>
      <c r="I280" s="12"/>
      <c r="J280" s="12"/>
      <c r="K280" s="12">
        <v>9.1166666708886623</v>
      </c>
      <c r="L280" s="38" t="s">
        <v>45</v>
      </c>
      <c r="M280" s="39">
        <v>0</v>
      </c>
      <c r="N280" s="48" t="str">
        <f>VLOOKUP(L280,'Issue Resolution'!$A$2:$A$9,1,FALSE)</f>
        <v>Onboard in-route failure</v>
      </c>
      <c r="O280" s="45" t="str">
        <f t="shared" si="4"/>
        <v>27</v>
      </c>
      <c r="P280" s="41" t="str">
        <f>VLOOKUP(L280,'Issue Resolution'!$A$2:$A$999,1,FALSE)</f>
        <v>Onboard in-route failure</v>
      </c>
    </row>
    <row r="281" spans="1:16" x14ac:dyDescent="0.25">
      <c r="A281" s="10" t="s">
        <v>349</v>
      </c>
      <c r="B281" s="12">
        <v>4027</v>
      </c>
      <c r="C281" s="13">
        <v>42578.92359953704</v>
      </c>
      <c r="D281" s="13">
        <v>42578.949490740742</v>
      </c>
      <c r="E281" s="12">
        <v>0</v>
      </c>
      <c r="F281" s="10" t="s">
        <v>35</v>
      </c>
      <c r="G281" s="10" t="s">
        <v>319</v>
      </c>
      <c r="H281" s="20">
        <v>2.5891203702485655E-2</v>
      </c>
      <c r="I281" s="12"/>
      <c r="J281" s="12"/>
      <c r="K281" s="12">
        <v>40.099999996600673</v>
      </c>
      <c r="L281" s="8" t="s">
        <v>8</v>
      </c>
      <c r="M281" s="39">
        <v>1</v>
      </c>
      <c r="N281" s="48" t="str">
        <f>VLOOKUP(L281,'Issue Resolution'!$A$2:$A$9,1,FALSE)</f>
        <v>Inefficient dispatching</v>
      </c>
      <c r="O281" s="45" t="str">
        <f t="shared" si="4"/>
        <v>27</v>
      </c>
      <c r="P281" s="41" t="str">
        <f>VLOOKUP(L281,'Issue Resolution'!$A$2:$A$999,1,FALSE)</f>
        <v>Inefficient dispatching</v>
      </c>
    </row>
    <row r="282" spans="1:16" x14ac:dyDescent="0.25">
      <c r="A282" s="10" t="s">
        <v>350</v>
      </c>
      <c r="B282" s="12">
        <v>4019</v>
      </c>
      <c r="C282" s="13">
        <v>42578.328680555554</v>
      </c>
      <c r="D282" s="13">
        <v>42578.336481481485</v>
      </c>
      <c r="E282" s="12">
        <v>0</v>
      </c>
      <c r="F282" s="10" t="s">
        <v>31</v>
      </c>
      <c r="G282" s="10" t="s">
        <v>263</v>
      </c>
      <c r="H282" s="20">
        <v>7.8009259304963052E-3</v>
      </c>
      <c r="I282" s="12"/>
      <c r="J282" s="12"/>
      <c r="K282" s="12">
        <v>11.23333333991468</v>
      </c>
      <c r="L282" s="38" t="s">
        <v>45</v>
      </c>
      <c r="M282" s="39">
        <v>1</v>
      </c>
      <c r="N282" s="48" t="str">
        <f>VLOOKUP(L282,'Issue Resolution'!$A$2:$A$9,1,FALSE)</f>
        <v>Onboard in-route failure</v>
      </c>
      <c r="O282" s="45" t="str">
        <f t="shared" si="4"/>
        <v>27</v>
      </c>
      <c r="P282" s="41" t="str">
        <f>VLOOKUP(L282,'Issue Resolution'!$A$2:$A$999,1,FALSE)</f>
        <v>Onboard in-route failure</v>
      </c>
    </row>
    <row r="283" spans="1:16" x14ac:dyDescent="0.25">
      <c r="A283" s="21" t="s">
        <v>352</v>
      </c>
      <c r="B283" s="12">
        <v>4026</v>
      </c>
      <c r="C283" s="13">
        <v>42579.237002314818</v>
      </c>
      <c r="D283" s="13">
        <v>42579.237546296295</v>
      </c>
      <c r="E283" s="12">
        <v>0</v>
      </c>
      <c r="F283" s="10" t="s">
        <v>36</v>
      </c>
      <c r="G283" s="10" t="s">
        <v>241</v>
      </c>
      <c r="H283" s="20">
        <v>5.4398147767642513E-4</v>
      </c>
      <c r="I283" s="12"/>
      <c r="J283" s="12"/>
      <c r="K283" s="12">
        <v>0.78333332785405219</v>
      </c>
      <c r="L283" s="8" t="s">
        <v>45</v>
      </c>
      <c r="M283" s="39">
        <v>0</v>
      </c>
      <c r="N283" s="48" t="str">
        <f>VLOOKUP(L283,'Issue Resolution'!$A$2:$A$9,1,FALSE)</f>
        <v>Onboard in-route failure</v>
      </c>
      <c r="O283" s="45" t="str">
        <f t="shared" si="4"/>
        <v>28</v>
      </c>
      <c r="P283" s="41" t="str">
        <f>VLOOKUP(L283,'Issue Resolution'!$A$2:$A$999,1,FALSE)</f>
        <v>Onboard in-route failure</v>
      </c>
    </row>
    <row r="284" spans="1:16" x14ac:dyDescent="0.25">
      <c r="A284" s="21" t="s">
        <v>353</v>
      </c>
      <c r="B284" s="12">
        <v>4043</v>
      </c>
      <c r="C284" s="13">
        <v>42579.484826388885</v>
      </c>
      <c r="D284" s="13">
        <v>42579.50440972222</v>
      </c>
      <c r="E284" s="12">
        <v>0</v>
      </c>
      <c r="F284" s="10" t="s">
        <v>41</v>
      </c>
      <c r="G284" s="10" t="s">
        <v>187</v>
      </c>
      <c r="H284" s="20">
        <v>1.9583333334594499E-2</v>
      </c>
      <c r="I284" s="12"/>
      <c r="J284" s="12"/>
      <c r="K284" s="12">
        <v>48.216666664229706</v>
      </c>
      <c r="L284" s="8" t="s">
        <v>12</v>
      </c>
      <c r="M284" s="39">
        <v>1</v>
      </c>
      <c r="N284" s="48" t="str">
        <f>VLOOKUP(L284,'Issue Resolution'!$A$2:$A$9,1,FALSE)</f>
        <v>Wi-MAX data drops</v>
      </c>
      <c r="O284" s="45" t="str">
        <f t="shared" si="4"/>
        <v>28</v>
      </c>
      <c r="P284" s="41" t="str">
        <f>VLOOKUP(L284,'Issue Resolution'!$A$2:$A$999,1,FALSE)</f>
        <v>Wi-MAX data drops</v>
      </c>
    </row>
    <row r="285" spans="1:16" x14ac:dyDescent="0.25">
      <c r="A285" s="21" t="s">
        <v>354</v>
      </c>
      <c r="B285" s="12">
        <v>4009</v>
      </c>
      <c r="C285" s="13">
        <v>42579.45484953704</v>
      </c>
      <c r="D285" s="13">
        <v>42579.482615740744</v>
      </c>
      <c r="E285" s="12">
        <v>0</v>
      </c>
      <c r="F285" s="10" t="s">
        <v>43</v>
      </c>
      <c r="G285" s="10" t="s">
        <v>332</v>
      </c>
      <c r="H285" s="20">
        <v>2.7766203704231884E-2</v>
      </c>
      <c r="I285" s="12"/>
      <c r="J285" s="12"/>
      <c r="K285" s="12">
        <v>39.983333334093913</v>
      </c>
      <c r="L285" s="8" t="s">
        <v>12</v>
      </c>
      <c r="M285" s="39">
        <v>1</v>
      </c>
      <c r="N285" s="48" t="str">
        <f>VLOOKUP(L285,'Issue Resolution'!$A$2:$A$9,1,FALSE)</f>
        <v>Wi-MAX data drops</v>
      </c>
      <c r="O285" s="45" t="str">
        <f t="shared" si="4"/>
        <v>28</v>
      </c>
      <c r="P285" s="41" t="str">
        <f>VLOOKUP(L285,'Issue Resolution'!$A$2:$A$999,1,FALSE)</f>
        <v>Wi-MAX data drops</v>
      </c>
    </row>
    <row r="286" spans="1:16" x14ac:dyDescent="0.25">
      <c r="A286" s="10" t="s">
        <v>169</v>
      </c>
      <c r="B286" s="12">
        <v>4038</v>
      </c>
      <c r="C286" s="13">
        <v>42579.260138888887</v>
      </c>
      <c r="D286" s="13">
        <v>42579.267511574071</v>
      </c>
      <c r="E286" s="12">
        <v>0</v>
      </c>
      <c r="F286" s="10" t="s">
        <v>34</v>
      </c>
      <c r="G286" s="10" t="s">
        <v>355</v>
      </c>
      <c r="H286" s="20">
        <v>7.3726851842366159E-3</v>
      </c>
      <c r="I286" s="12"/>
      <c r="J286" s="12"/>
      <c r="K286" s="12">
        <v>10.616666665300727</v>
      </c>
      <c r="L286" s="8" t="s">
        <v>8</v>
      </c>
      <c r="M286" s="39">
        <v>0</v>
      </c>
      <c r="N286" s="48" t="str">
        <f>VLOOKUP(L286,'Issue Resolution'!$A$2:$A$9,1,FALSE)</f>
        <v>Inefficient dispatching</v>
      </c>
      <c r="O286" s="45" t="str">
        <f t="shared" si="4"/>
        <v>28</v>
      </c>
      <c r="P286" s="41" t="str">
        <f>VLOOKUP(L286,'Issue Resolution'!$A$2:$A$999,1,FALSE)</f>
        <v>Inefficient dispatching</v>
      </c>
    </row>
    <row r="287" spans="1:16" x14ac:dyDescent="0.25">
      <c r="A287" s="21" t="s">
        <v>171</v>
      </c>
      <c r="B287" s="12">
        <v>4015</v>
      </c>
      <c r="C287" s="13">
        <v>42580.227430555555</v>
      </c>
      <c r="D287" s="13">
        <v>42580.228865740741</v>
      </c>
      <c r="E287" s="12">
        <v>2</v>
      </c>
      <c r="F287" s="10" t="s">
        <v>44</v>
      </c>
      <c r="G287" s="10" t="s">
        <v>185</v>
      </c>
      <c r="H287" s="20">
        <v>1.4351851859828457E-3</v>
      </c>
      <c r="I287" s="12"/>
      <c r="J287" s="12"/>
      <c r="K287" s="12">
        <v>2.0666666678152978</v>
      </c>
      <c r="L287" s="8" t="s">
        <v>50</v>
      </c>
      <c r="M287" s="39">
        <v>0</v>
      </c>
      <c r="N287" s="48" t="str">
        <f>VLOOKUP(L287,'Issue Resolution'!$A$2:$A$9,1,FALSE)</f>
        <v>GPS signal at terminals</v>
      </c>
      <c r="O287" s="45" t="str">
        <f t="shared" si="4"/>
        <v>29</v>
      </c>
      <c r="P287" s="41" t="str">
        <f>VLOOKUP(L287,'Issue Resolution'!$A$2:$A$999,1,FALSE)</f>
        <v>GPS signal at terminals</v>
      </c>
    </row>
    <row r="288" spans="1:16" x14ac:dyDescent="0.25">
      <c r="A288" s="21" t="s">
        <v>170</v>
      </c>
      <c r="B288" s="12">
        <v>4038</v>
      </c>
      <c r="C288" s="13">
        <v>42580.193842592591</v>
      </c>
      <c r="D288" s="13">
        <v>42580.217175925929</v>
      </c>
      <c r="E288" s="12">
        <v>0</v>
      </c>
      <c r="F288" s="10" t="s">
        <v>34</v>
      </c>
      <c r="G288" s="10" t="s">
        <v>207</v>
      </c>
      <c r="H288" s="20">
        <v>2.3333333338086959E-2</v>
      </c>
      <c r="I288" s="12"/>
      <c r="J288" s="12"/>
      <c r="K288" s="12">
        <v>44.95000000926666</v>
      </c>
      <c r="L288" s="8" t="s">
        <v>8</v>
      </c>
      <c r="M288" s="39">
        <v>1</v>
      </c>
      <c r="N288" s="48" t="str">
        <f>VLOOKUP(L288,'Issue Resolution'!$A$2:$A$9,1,FALSE)</f>
        <v>Inefficient dispatching</v>
      </c>
      <c r="O288" s="45" t="str">
        <f t="shared" si="4"/>
        <v>29</v>
      </c>
      <c r="P288" s="41" t="str">
        <f>VLOOKUP(L288,'Issue Resolution'!$A$2:$A$999,1,FALSE)</f>
        <v>Inefficient dispatching</v>
      </c>
    </row>
    <row r="289" spans="1:16" x14ac:dyDescent="0.25">
      <c r="A289" s="21" t="s">
        <v>356</v>
      </c>
      <c r="B289" s="12">
        <v>4042</v>
      </c>
      <c r="C289" s="13">
        <v>42580.327106481483</v>
      </c>
      <c r="D289" s="13">
        <v>42580.348611111112</v>
      </c>
      <c r="E289" s="12">
        <v>0</v>
      </c>
      <c r="F289" s="10" t="s">
        <v>46</v>
      </c>
      <c r="G289" s="10" t="s">
        <v>185</v>
      </c>
      <c r="H289" s="20">
        <v>2.1504629628907423E-2</v>
      </c>
      <c r="I289" s="12"/>
      <c r="J289" s="12"/>
      <c r="K289" s="12">
        <v>30.96666666562669</v>
      </c>
      <c r="L289" s="38" t="s">
        <v>45</v>
      </c>
      <c r="M289" s="39">
        <v>1</v>
      </c>
      <c r="N289" s="48" t="str">
        <f>VLOOKUP(L289,'Issue Resolution'!$A$2:$A$9,1,FALSE)</f>
        <v>Onboard in-route failure</v>
      </c>
      <c r="O289" s="45" t="str">
        <f t="shared" si="4"/>
        <v>29</v>
      </c>
      <c r="P289" s="41" t="str">
        <f>VLOOKUP(L289,'Issue Resolution'!$A$2:$A$999,1,FALSE)</f>
        <v>Onboard in-route failure</v>
      </c>
    </row>
    <row r="290" spans="1:16" x14ac:dyDescent="0.25">
      <c r="A290" s="10" t="s">
        <v>172</v>
      </c>
      <c r="B290" s="12">
        <v>4017</v>
      </c>
      <c r="C290" s="13">
        <v>42580.317928240744</v>
      </c>
      <c r="D290" s="13">
        <v>42580.318981481483</v>
      </c>
      <c r="E290" s="12">
        <v>0</v>
      </c>
      <c r="F290" s="10" t="s">
        <v>40</v>
      </c>
      <c r="G290" s="10" t="s">
        <v>187</v>
      </c>
      <c r="H290" s="20">
        <v>1.0532407395658083E-3</v>
      </c>
      <c r="I290" s="12"/>
      <c r="J290" s="12"/>
      <c r="K290" s="12">
        <v>1.516666664974764</v>
      </c>
      <c r="L290" s="38" t="s">
        <v>45</v>
      </c>
      <c r="M290" s="39">
        <v>0</v>
      </c>
      <c r="N290" s="48" t="str">
        <f>VLOOKUP(L290,'Issue Resolution'!$A$2:$A$9,1,FALSE)</f>
        <v>Onboard in-route failure</v>
      </c>
      <c r="O290" s="45" t="str">
        <f t="shared" si="4"/>
        <v>29</v>
      </c>
      <c r="P290" s="41" t="str">
        <f>VLOOKUP(L290,'Issue Resolution'!$A$2:$A$999,1,FALSE)</f>
        <v>Onboard in-route failure</v>
      </c>
    </row>
    <row r="291" spans="1:16" x14ac:dyDescent="0.25">
      <c r="A291" s="10" t="s">
        <v>357</v>
      </c>
      <c r="B291" s="12">
        <v>4018</v>
      </c>
      <c r="C291" s="13">
        <v>42581.399224537039</v>
      </c>
      <c r="D291" s="13">
        <v>42581.434178240743</v>
      </c>
      <c r="E291" s="42" t="s">
        <v>351</v>
      </c>
      <c r="F291" s="10" t="s">
        <v>40</v>
      </c>
      <c r="G291" s="10" t="e">
        <v>#N/A</v>
      </c>
      <c r="H291" s="42" t="s">
        <v>351</v>
      </c>
      <c r="I291" s="12"/>
      <c r="J291" s="12"/>
      <c r="K291" s="12">
        <v>1</v>
      </c>
      <c r="L291" s="8" t="s">
        <v>12</v>
      </c>
      <c r="M291" s="39">
        <v>0</v>
      </c>
      <c r="N291" s="48" t="str">
        <f>VLOOKUP(L291,'Issue Resolution'!$A$2:$A$9,1,FALSE)</f>
        <v>Wi-MAX data drops</v>
      </c>
      <c r="O291" s="45" t="str">
        <f t="shared" si="4"/>
        <v>30</v>
      </c>
      <c r="P291" s="41" t="str">
        <f>VLOOKUP(L291,'Issue Resolution'!$A$2:$A$999,1,FALSE)</f>
        <v>Wi-MAX data drops</v>
      </c>
    </row>
    <row r="292" spans="1:16" x14ac:dyDescent="0.25">
      <c r="A292" s="10" t="s">
        <v>358</v>
      </c>
      <c r="B292" s="12">
        <v>4027</v>
      </c>
      <c r="C292" s="13">
        <v>42581.396238425928</v>
      </c>
      <c r="D292" s="13">
        <v>42581.41678240741</v>
      </c>
      <c r="E292" s="12">
        <v>0</v>
      </c>
      <c r="F292" s="10" t="s">
        <v>35</v>
      </c>
      <c r="G292" s="10" t="s">
        <v>185</v>
      </c>
      <c r="H292" s="20">
        <v>2.0543981481750961E-2</v>
      </c>
      <c r="I292" s="12"/>
      <c r="J292" s="12"/>
      <c r="K292" s="12">
        <v>29.583333333721384</v>
      </c>
      <c r="L292" s="38" t="s">
        <v>45</v>
      </c>
      <c r="M292" s="39">
        <v>0.75</v>
      </c>
      <c r="N292" s="48" t="str">
        <f>VLOOKUP(L292,'Issue Resolution'!$A$2:$A$9,1,FALSE)</f>
        <v>Onboard in-route failure</v>
      </c>
      <c r="O292" s="45" t="str">
        <f t="shared" si="4"/>
        <v>30</v>
      </c>
      <c r="P292" s="41" t="str">
        <f>VLOOKUP(L292,'Issue Resolution'!$A$2:$A$999,1,FALSE)</f>
        <v>Onboard in-route failure</v>
      </c>
    </row>
    <row r="293" spans="1:16" x14ac:dyDescent="0.25">
      <c r="A293" s="21" t="s">
        <v>359</v>
      </c>
      <c r="B293" s="12">
        <v>4020</v>
      </c>
      <c r="C293" s="13">
        <v>42581.346134259256</v>
      </c>
      <c r="D293" s="13">
        <v>42581.349907407406</v>
      </c>
      <c r="E293" s="12">
        <v>1</v>
      </c>
      <c r="F293" s="10" t="s">
        <v>31</v>
      </c>
      <c r="G293" s="10" t="s">
        <v>187</v>
      </c>
      <c r="H293" s="20">
        <v>3.7731481497758068E-3</v>
      </c>
      <c r="I293" s="12"/>
      <c r="J293" s="12"/>
      <c r="K293" s="12">
        <v>5.4333333356771618</v>
      </c>
      <c r="L293" s="38" t="s">
        <v>45</v>
      </c>
      <c r="M293" s="39">
        <v>1</v>
      </c>
      <c r="N293" s="48" t="str">
        <f>VLOOKUP(L293,'Issue Resolution'!$A$2:$A$9,1,FALSE)</f>
        <v>Onboard in-route failure</v>
      </c>
      <c r="O293" s="45" t="str">
        <f t="shared" si="4"/>
        <v>30</v>
      </c>
      <c r="P293" s="41" t="str">
        <f>VLOOKUP(L293,'Issue Resolution'!$A$2:$A$999,1,FALSE)</f>
        <v>Onboard in-route failure</v>
      </c>
    </row>
    <row r="294" spans="1:16" x14ac:dyDescent="0.25">
      <c r="A294" s="21" t="s">
        <v>360</v>
      </c>
      <c r="B294" s="12">
        <v>4020</v>
      </c>
      <c r="C294" s="13">
        <v>42581.386828703704</v>
      </c>
      <c r="D294" s="13">
        <v>42581.394293981481</v>
      </c>
      <c r="E294" s="12">
        <v>1</v>
      </c>
      <c r="F294" s="10" t="s">
        <v>31</v>
      </c>
      <c r="G294" s="10" t="s">
        <v>187</v>
      </c>
      <c r="H294" s="20">
        <v>7.4652777766459621E-3</v>
      </c>
      <c r="I294" s="12"/>
      <c r="J294" s="12"/>
      <c r="K294" s="12">
        <v>10.749999998370185</v>
      </c>
      <c r="L294" s="38" t="s">
        <v>478</v>
      </c>
      <c r="M294" s="39">
        <v>1</v>
      </c>
      <c r="N294" s="48" t="e">
        <f>VLOOKUP(L294,'Issue Resolution'!$A$2:$A$9,1,FALSE)</f>
        <v>#N/A</v>
      </c>
      <c r="O294" s="45" t="str">
        <f t="shared" si="4"/>
        <v>30</v>
      </c>
      <c r="P294" s="41" t="str">
        <f>VLOOKUP(L294,'Issue Resolution'!$A$2:$A$999,1,FALSE)</f>
        <v>Operational Issue</v>
      </c>
    </row>
    <row r="295" spans="1:16" x14ac:dyDescent="0.25">
      <c r="A295" s="21" t="s">
        <v>361</v>
      </c>
      <c r="B295" s="12">
        <v>4038</v>
      </c>
      <c r="C295" s="13">
        <v>42581.568391203706</v>
      </c>
      <c r="D295" s="13">
        <v>42581.574895833335</v>
      </c>
      <c r="E295" s="12">
        <v>1</v>
      </c>
      <c r="F295" s="10" t="s">
        <v>34</v>
      </c>
      <c r="G295" s="10" t="s">
        <v>362</v>
      </c>
      <c r="H295" s="20">
        <v>6.5046296294895001E-3</v>
      </c>
      <c r="I295" s="12"/>
      <c r="J295" s="12"/>
      <c r="K295" s="12">
        <v>9.3666666664648801</v>
      </c>
      <c r="L295" s="8" t="s">
        <v>12</v>
      </c>
      <c r="M295" s="39">
        <v>1</v>
      </c>
      <c r="N295" s="48" t="str">
        <f>VLOOKUP(L295,'Issue Resolution'!$A$2:$A$9,1,FALSE)</f>
        <v>Wi-MAX data drops</v>
      </c>
      <c r="O295" s="45" t="str">
        <f t="shared" si="4"/>
        <v>30</v>
      </c>
      <c r="P295" s="41" t="str">
        <f>VLOOKUP(L295,'Issue Resolution'!$A$2:$A$999,1,FALSE)</f>
        <v>Wi-MAX data drops</v>
      </c>
    </row>
    <row r="296" spans="1:16" x14ac:dyDescent="0.25">
      <c r="A296" s="21" t="s">
        <v>363</v>
      </c>
      <c r="B296" s="13" t="s">
        <v>351</v>
      </c>
      <c r="C296" s="13" t="s">
        <v>351</v>
      </c>
      <c r="D296" s="13" t="s">
        <v>351</v>
      </c>
      <c r="E296" s="12">
        <v>0</v>
      </c>
      <c r="F296" s="13" t="s">
        <v>351</v>
      </c>
      <c r="G296" s="10" t="e">
        <v>#N/A</v>
      </c>
      <c r="H296" s="13" t="s">
        <v>351</v>
      </c>
      <c r="I296" s="12"/>
      <c r="J296" s="12"/>
      <c r="K296" s="12">
        <v>1</v>
      </c>
      <c r="L296" s="8" t="s">
        <v>10</v>
      </c>
      <c r="M296" s="39">
        <v>0</v>
      </c>
      <c r="N296" s="48" t="str">
        <f>VLOOKUP(L296,'Issue Resolution'!$A$2:$A$9,1,FALSE)</f>
        <v>Dispatcher error preventing initialization at terminals</v>
      </c>
      <c r="O296" s="45" t="str">
        <f t="shared" si="4"/>
        <v>31</v>
      </c>
      <c r="P296" s="41" t="str">
        <f>VLOOKUP(L296,'Issue Resolution'!$A$2:$A$999,1,FALSE)</f>
        <v>Dispatcher error preventing initialization at terminals</v>
      </c>
    </row>
    <row r="297" spans="1:16" x14ac:dyDescent="0.25">
      <c r="A297" s="21" t="s">
        <v>364</v>
      </c>
      <c r="B297" s="12">
        <v>4012</v>
      </c>
      <c r="C297" s="13">
        <v>42582.241828703707</v>
      </c>
      <c r="D297" s="13">
        <v>42582.244074074071</v>
      </c>
      <c r="E297" s="12">
        <v>0</v>
      </c>
      <c r="F297" s="10" t="s">
        <v>39</v>
      </c>
      <c r="G297" s="10" t="s">
        <v>365</v>
      </c>
      <c r="H297" s="20">
        <v>2.2453703641076572E-3</v>
      </c>
      <c r="I297" s="12"/>
      <c r="J297" s="12"/>
      <c r="K297" s="12">
        <v>3.2333333243150264</v>
      </c>
      <c r="L297" s="8" t="s">
        <v>50</v>
      </c>
      <c r="M297" s="39">
        <v>0</v>
      </c>
      <c r="N297" s="48" t="str">
        <f>VLOOKUP(L297,'Issue Resolution'!$A$2:$A$9,1,FALSE)</f>
        <v>GPS signal at terminals</v>
      </c>
      <c r="O297" s="45" t="str">
        <f t="shared" si="4"/>
        <v>31</v>
      </c>
      <c r="P297" s="41" t="str">
        <f>VLOOKUP(L297,'Issue Resolution'!$A$2:$A$999,1,FALSE)</f>
        <v>GPS signal at terminals</v>
      </c>
    </row>
    <row r="298" spans="1:16" x14ac:dyDescent="0.25">
      <c r="A298" s="21" t="s">
        <v>366</v>
      </c>
      <c r="B298" s="12">
        <v>4040</v>
      </c>
      <c r="C298" s="13">
        <v>42582.252997685187</v>
      </c>
      <c r="D298" s="13">
        <v>42582.254652777781</v>
      </c>
      <c r="E298" s="12">
        <v>1</v>
      </c>
      <c r="F298" s="10" t="s">
        <v>42</v>
      </c>
      <c r="G298" s="10" t="s">
        <v>209</v>
      </c>
      <c r="H298" s="20">
        <v>1.6550925938645378E-3</v>
      </c>
      <c r="I298" s="12"/>
      <c r="J298" s="12"/>
      <c r="K298" s="12">
        <v>36.866666661808267</v>
      </c>
      <c r="L298" s="31" t="s">
        <v>175</v>
      </c>
      <c r="M298" s="39">
        <v>1</v>
      </c>
      <c r="N298" s="48" t="e">
        <f>VLOOKUP(L298,'Issue Resolution'!$A$2:$A$9,1,FALSE)</f>
        <v>#N/A</v>
      </c>
      <c r="O298" s="45" t="str">
        <f t="shared" si="4"/>
        <v>31</v>
      </c>
      <c r="P298" s="41" t="str">
        <f>VLOOKUP(L298,'Issue Resolution'!$A$2:$A$999,1,FALSE)</f>
        <v>Operational Issue</v>
      </c>
    </row>
    <row r="299" spans="1:16" x14ac:dyDescent="0.25">
      <c r="A299" s="21" t="s">
        <v>367</v>
      </c>
      <c r="B299" s="12">
        <v>4012</v>
      </c>
      <c r="C299" s="13">
        <v>42582.46912037037</v>
      </c>
      <c r="D299" s="13">
        <v>42582.502604166664</v>
      </c>
      <c r="E299" s="12">
        <v>3</v>
      </c>
      <c r="F299" s="10" t="s">
        <v>39</v>
      </c>
      <c r="G299" s="10" t="s">
        <v>194</v>
      </c>
      <c r="H299" s="20">
        <v>3.3483796294603962E-2</v>
      </c>
      <c r="I299" s="12"/>
      <c r="J299" s="12"/>
      <c r="K299" s="12">
        <v>48.216666664229706</v>
      </c>
      <c r="L299" s="38" t="s">
        <v>478</v>
      </c>
      <c r="M299" s="39">
        <v>0.25</v>
      </c>
      <c r="N299" s="48" t="e">
        <f>VLOOKUP(L299,'Issue Resolution'!$A$2:$A$9,1,FALSE)</f>
        <v>#N/A</v>
      </c>
      <c r="O299" s="45" t="str">
        <f t="shared" si="4"/>
        <v>31</v>
      </c>
      <c r="P299" s="41" t="str">
        <f>VLOOKUP(L299,'Issue Resolution'!$A$2:$A$999,1,FALSE)</f>
        <v>Operational Issue</v>
      </c>
    </row>
    <row r="300" spans="1:16" x14ac:dyDescent="0.25">
      <c r="A300" s="21" t="s">
        <v>368</v>
      </c>
      <c r="B300" s="12">
        <v>4031</v>
      </c>
      <c r="C300" s="13">
        <v>42582.520370370374</v>
      </c>
      <c r="D300" s="13">
        <v>42582.52076388889</v>
      </c>
      <c r="E300" s="12">
        <v>0</v>
      </c>
      <c r="F300" s="10" t="s">
        <v>37</v>
      </c>
      <c r="G300" s="10" t="s">
        <v>194</v>
      </c>
      <c r="H300" s="20">
        <v>3.9351851592073217E-4</v>
      </c>
      <c r="I300" s="12"/>
      <c r="J300" s="12"/>
      <c r="K300" s="12">
        <v>0.56666666292585433</v>
      </c>
      <c r="L300" s="31" t="s">
        <v>175</v>
      </c>
      <c r="M300" s="39">
        <v>0</v>
      </c>
      <c r="N300" s="48" t="e">
        <f>VLOOKUP(L300,'Issue Resolution'!$A$2:$A$9,1,FALSE)</f>
        <v>#N/A</v>
      </c>
      <c r="O300" s="45" t="str">
        <f t="shared" si="4"/>
        <v>31</v>
      </c>
      <c r="P300" s="41" t="str">
        <f>VLOOKUP(L300,'Issue Resolution'!$A$2:$A$999,1,FALSE)</f>
        <v>Operational Issue</v>
      </c>
    </row>
    <row r="301" spans="1:16" x14ac:dyDescent="0.25">
      <c r="A301" s="21" t="s">
        <v>369</v>
      </c>
      <c r="B301" s="12">
        <v>4031</v>
      </c>
      <c r="C301" s="13" t="s">
        <v>351</v>
      </c>
      <c r="D301" s="13" t="s">
        <v>351</v>
      </c>
      <c r="E301" s="12">
        <v>0</v>
      </c>
      <c r="F301" s="10" t="s">
        <v>37</v>
      </c>
      <c r="G301" s="10" t="e">
        <v>#N/A</v>
      </c>
      <c r="H301" s="13" t="s">
        <v>351</v>
      </c>
      <c r="I301" s="12"/>
      <c r="J301" s="12"/>
      <c r="K301" s="12">
        <v>1</v>
      </c>
      <c r="L301" s="8" t="s">
        <v>10</v>
      </c>
      <c r="M301" s="39">
        <v>0</v>
      </c>
      <c r="N301" s="48" t="str">
        <f>VLOOKUP(L301,'Issue Resolution'!$A$2:$A$9,1,FALSE)</f>
        <v>Dispatcher error preventing initialization at terminals</v>
      </c>
      <c r="O301" s="45" t="str">
        <f t="shared" si="4"/>
        <v>31</v>
      </c>
      <c r="P301" s="41" t="str">
        <f>VLOOKUP(L301,'Issue Resolution'!$A$2:$A$999,1,FALSE)</f>
        <v>Dispatcher error preventing initialization at terminals</v>
      </c>
    </row>
    <row r="302" spans="1:16" x14ac:dyDescent="0.25">
      <c r="A302" s="21" t="s">
        <v>370</v>
      </c>
      <c r="B302" s="12">
        <v>4028</v>
      </c>
      <c r="C302" s="13">
        <v>42582.596516203703</v>
      </c>
      <c r="D302" s="13">
        <v>42582.598402777781</v>
      </c>
      <c r="E302" s="12">
        <v>0</v>
      </c>
      <c r="F302" s="10" t="s">
        <v>35</v>
      </c>
      <c r="G302" s="10" t="s">
        <v>198</v>
      </c>
      <c r="H302" s="20">
        <v>1.8865740785258822E-3</v>
      </c>
      <c r="I302" s="12"/>
      <c r="J302" s="12"/>
      <c r="K302" s="12">
        <v>2.7166666730772704</v>
      </c>
      <c r="L302" s="38" t="s">
        <v>45</v>
      </c>
      <c r="M302" s="39">
        <v>0</v>
      </c>
      <c r="N302" s="48" t="str">
        <f>VLOOKUP(L302,'Issue Resolution'!$A$2:$A$9,1,FALSE)</f>
        <v>Onboard in-route failure</v>
      </c>
      <c r="O302" s="45" t="str">
        <f t="shared" si="4"/>
        <v>31</v>
      </c>
      <c r="P302" s="41" t="str">
        <f>VLOOKUP(L302,'Issue Resolution'!$A$2:$A$999,1,FALSE)</f>
        <v>Onboard in-route failure</v>
      </c>
    </row>
    <row r="303" spans="1:16" x14ac:dyDescent="0.25">
      <c r="A303" s="21" t="s">
        <v>371</v>
      </c>
      <c r="B303" s="12">
        <v>4039</v>
      </c>
      <c r="C303" s="13">
        <v>42582.608761574076</v>
      </c>
      <c r="D303" s="13">
        <v>42582.628067129626</v>
      </c>
      <c r="E303" s="12">
        <v>0</v>
      </c>
      <c r="F303" s="10" t="s">
        <v>42</v>
      </c>
      <c r="G303" s="10" t="s">
        <v>212</v>
      </c>
      <c r="H303" s="20">
        <v>1.9305555550090503E-2</v>
      </c>
      <c r="I303" s="12"/>
      <c r="J303" s="12"/>
      <c r="K303" s="12">
        <v>27.799999992130324</v>
      </c>
      <c r="L303" s="38" t="s">
        <v>45</v>
      </c>
      <c r="M303" s="39">
        <v>1</v>
      </c>
      <c r="N303" s="48" t="str">
        <f>VLOOKUP(L303,'Issue Resolution'!$A$2:$A$9,1,FALSE)</f>
        <v>Onboard in-route failure</v>
      </c>
      <c r="O303" s="45" t="str">
        <f t="shared" si="4"/>
        <v>31</v>
      </c>
      <c r="P303" s="41" t="str">
        <f>VLOOKUP(L303,'Issue Resolution'!$A$2:$A$999,1,FALSE)</f>
        <v>Onboard in-route failure</v>
      </c>
    </row>
    <row r="304" spans="1:16" x14ac:dyDescent="0.25">
      <c r="A304" s="21" t="s">
        <v>372</v>
      </c>
      <c r="B304" s="12">
        <v>4032</v>
      </c>
      <c r="C304" s="13" t="s">
        <v>351</v>
      </c>
      <c r="D304" s="13" t="s">
        <v>351</v>
      </c>
      <c r="E304" s="12">
        <v>0</v>
      </c>
      <c r="F304" s="10" t="s">
        <v>37</v>
      </c>
      <c r="G304" s="10" t="e">
        <v>#N/A</v>
      </c>
      <c r="H304" s="13" t="s">
        <v>351</v>
      </c>
      <c r="I304" s="12"/>
      <c r="J304" s="12"/>
      <c r="K304" s="12">
        <v>1</v>
      </c>
      <c r="L304" s="8" t="s">
        <v>10</v>
      </c>
      <c r="M304" s="39">
        <v>0</v>
      </c>
      <c r="N304" s="48" t="str">
        <f>VLOOKUP(L304,'Issue Resolution'!$A$2:$A$9,1,FALSE)</f>
        <v>Dispatcher error preventing initialization at terminals</v>
      </c>
      <c r="O304" s="45" t="str">
        <f t="shared" si="4"/>
        <v>31</v>
      </c>
      <c r="P304" s="41" t="str">
        <f>VLOOKUP(L304,'Issue Resolution'!$A$2:$A$999,1,FALSE)</f>
        <v>Dispatcher error preventing initialization at terminals</v>
      </c>
    </row>
    <row r="305" spans="1:16" x14ac:dyDescent="0.25">
      <c r="A305" s="21" t="s">
        <v>373</v>
      </c>
      <c r="B305" s="12">
        <v>4028</v>
      </c>
      <c r="C305" s="13" t="s">
        <v>351</v>
      </c>
      <c r="D305" s="13" t="s">
        <v>351</v>
      </c>
      <c r="E305" s="12">
        <v>0</v>
      </c>
      <c r="F305" s="10" t="s">
        <v>35</v>
      </c>
      <c r="G305" s="10" t="e">
        <v>#N/A</v>
      </c>
      <c r="H305" s="13" t="s">
        <v>351</v>
      </c>
      <c r="I305" s="12"/>
      <c r="J305" s="12"/>
      <c r="K305" s="12">
        <v>1</v>
      </c>
      <c r="L305" s="8" t="s">
        <v>10</v>
      </c>
      <c r="M305" s="39">
        <v>0</v>
      </c>
      <c r="N305" s="48" t="str">
        <f>VLOOKUP(L305,'Issue Resolution'!$A$2:$A$9,1,FALSE)</f>
        <v>Dispatcher error preventing initialization at terminals</v>
      </c>
      <c r="O305" s="45" t="str">
        <f t="shared" si="4"/>
        <v>31</v>
      </c>
      <c r="P305" s="41" t="str">
        <f>VLOOKUP(L305,'Issue Resolution'!$A$2:$A$999,1,FALSE)</f>
        <v>Dispatcher error preventing initialization at terminals</v>
      </c>
    </row>
    <row r="306" spans="1:16" x14ac:dyDescent="0.25">
      <c r="A306" s="10" t="s">
        <v>374</v>
      </c>
      <c r="B306" s="12">
        <v>4025</v>
      </c>
      <c r="C306" s="13">
        <v>42582.644918981481</v>
      </c>
      <c r="D306" s="13">
        <v>42582.667534722219</v>
      </c>
      <c r="E306" s="12">
        <v>0</v>
      </c>
      <c r="F306" s="10" t="s">
        <v>36</v>
      </c>
      <c r="G306" s="10" t="s">
        <v>238</v>
      </c>
      <c r="H306" s="20">
        <v>2.2615740737819578E-2</v>
      </c>
      <c r="I306" s="12"/>
      <c r="J306" s="12"/>
      <c r="K306" s="12">
        <v>32.566666662460193</v>
      </c>
      <c r="L306" s="38" t="s">
        <v>45</v>
      </c>
      <c r="M306" s="39">
        <v>1</v>
      </c>
      <c r="N306" s="48" t="str">
        <f>VLOOKUP(L306,'Issue Resolution'!$A$2:$A$9,1,FALSE)</f>
        <v>Onboard in-route failure</v>
      </c>
      <c r="O306" s="45" t="str">
        <f t="shared" si="4"/>
        <v>31</v>
      </c>
      <c r="P306" s="41" t="str">
        <f>VLOOKUP(L306,'Issue Resolution'!$A$2:$A$999,1,FALSE)</f>
        <v>Onboard in-route failure</v>
      </c>
    </row>
    <row r="307" spans="1:16" x14ac:dyDescent="0.25">
      <c r="A307" s="10" t="s">
        <v>375</v>
      </c>
      <c r="B307" s="12">
        <v>4028</v>
      </c>
      <c r="C307" s="13">
        <v>42582.72451388889</v>
      </c>
      <c r="D307" s="13">
        <v>42582.737997685188</v>
      </c>
      <c r="E307" s="12">
        <v>0</v>
      </c>
      <c r="F307" s="10" t="s">
        <v>35</v>
      </c>
      <c r="G307" s="10" t="s">
        <v>198</v>
      </c>
      <c r="H307" s="20">
        <v>1.3483796297805384E-2</v>
      </c>
      <c r="I307" s="12"/>
      <c r="J307" s="12"/>
      <c r="K307" s="12">
        <v>19.416666668839753</v>
      </c>
      <c r="L307" s="38" t="s">
        <v>45</v>
      </c>
      <c r="M307" s="39">
        <v>0</v>
      </c>
      <c r="N307" s="48" t="str">
        <f>VLOOKUP(L307,'Issue Resolution'!$A$2:$A$9,1,FALSE)</f>
        <v>Onboard in-route failure</v>
      </c>
      <c r="O307" s="45" t="str">
        <f t="shared" si="4"/>
        <v>31</v>
      </c>
      <c r="P307" s="41" t="str">
        <f>VLOOKUP(L307,'Issue Resolution'!$A$2:$A$999,1,FALSE)</f>
        <v>Onboard in-route failure</v>
      </c>
    </row>
    <row r="308" spans="1:16" x14ac:dyDescent="0.25">
      <c r="A308" s="10" t="s">
        <v>376</v>
      </c>
      <c r="B308" s="12">
        <v>4027</v>
      </c>
      <c r="C308" s="13">
        <v>42582.757476851853</v>
      </c>
      <c r="D308" s="13">
        <v>42582.758784722224</v>
      </c>
      <c r="E308" s="12">
        <v>0</v>
      </c>
      <c r="F308" s="10" t="s">
        <v>35</v>
      </c>
      <c r="G308" s="10" t="s">
        <v>223</v>
      </c>
      <c r="H308" s="20">
        <v>1.3078703705104999E-3</v>
      </c>
      <c r="I308" s="12"/>
      <c r="J308" s="12"/>
      <c r="K308" s="12">
        <v>1.8833333335351199</v>
      </c>
      <c r="L308" s="38" t="s">
        <v>45</v>
      </c>
      <c r="M308" s="39">
        <v>1</v>
      </c>
      <c r="N308" s="48" t="str">
        <f>VLOOKUP(L308,'Issue Resolution'!$A$2:$A$9,1,FALSE)</f>
        <v>Onboard in-route failure</v>
      </c>
      <c r="O308" s="45" t="str">
        <f t="shared" si="4"/>
        <v>31</v>
      </c>
      <c r="P308" s="41" t="str">
        <f>VLOOKUP(L308,'Issue Resolution'!$A$2:$A$999,1,FALSE)</f>
        <v>Onboard in-route failure</v>
      </c>
    </row>
    <row r="309" spans="1:16" x14ac:dyDescent="0.25">
      <c r="A309" s="10" t="s">
        <v>377</v>
      </c>
      <c r="B309" s="12">
        <v>4028</v>
      </c>
      <c r="C309" s="13" t="s">
        <v>351</v>
      </c>
      <c r="D309" s="13" t="s">
        <v>351</v>
      </c>
      <c r="E309" s="12">
        <v>0</v>
      </c>
      <c r="F309" s="10" t="s">
        <v>35</v>
      </c>
      <c r="G309" s="10" t="e">
        <v>#N/A</v>
      </c>
      <c r="H309" s="13" t="s">
        <v>351</v>
      </c>
      <c r="I309" s="12"/>
      <c r="J309" s="12"/>
      <c r="K309" s="12">
        <v>1</v>
      </c>
      <c r="L309" s="8" t="s">
        <v>10</v>
      </c>
      <c r="M309" s="39">
        <v>0</v>
      </c>
      <c r="N309" s="48" t="str">
        <f>VLOOKUP(L309,'Issue Resolution'!$A$2:$A$9,1,FALSE)</f>
        <v>Dispatcher error preventing initialization at terminals</v>
      </c>
      <c r="O309" s="45" t="str">
        <f t="shared" si="4"/>
        <v>31</v>
      </c>
      <c r="P309" s="41" t="str">
        <f>VLOOKUP(L309,'Issue Resolution'!$A$2:$A$999,1,FALSE)</f>
        <v>Dispatcher error preventing initialization at terminals</v>
      </c>
    </row>
    <row r="310" spans="1:16" x14ac:dyDescent="0.25">
      <c r="A310" s="10" t="s">
        <v>378</v>
      </c>
      <c r="B310" s="12">
        <v>4020</v>
      </c>
      <c r="C310" s="13">
        <v>42582.950798611113</v>
      </c>
      <c r="D310" s="13">
        <v>42582.97446759259</v>
      </c>
      <c r="E310" s="12">
        <v>1</v>
      </c>
      <c r="F310" s="10" t="s">
        <v>31</v>
      </c>
      <c r="G310" s="10" t="s">
        <v>287</v>
      </c>
      <c r="H310" s="20">
        <v>2.3668981477385387E-2</v>
      </c>
      <c r="I310" s="12"/>
      <c r="J310" s="12"/>
      <c r="K310" s="12">
        <v>34.083333327434957</v>
      </c>
      <c r="L310" s="8" t="s">
        <v>11</v>
      </c>
      <c r="M310" s="39">
        <v>1</v>
      </c>
      <c r="N310" s="48" t="str">
        <f>VLOOKUP(L310,'Issue Resolution'!$A$2:$A$9,1,FALSE)</f>
        <v>Link failures in wayside equipment</v>
      </c>
      <c r="O310" s="45" t="str">
        <f t="shared" si="4"/>
        <v>31</v>
      </c>
      <c r="P310" s="41" t="str">
        <f>VLOOKUP(L310,'Issue Resolution'!$A$2:$A$999,1,FALSE)</f>
        <v>Link failures in wayside equipment</v>
      </c>
    </row>
  </sheetData>
  <autoFilter ref="A1:P310"/>
  <sortState ref="A2:O310">
    <sortCondition ref="O2:O310"/>
    <sortCondition ref="A2:A31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61"/>
  <sheetViews>
    <sheetView workbookViewId="0"/>
  </sheetViews>
  <sheetFormatPr defaultRowHeight="15" x14ac:dyDescent="0.25"/>
  <cols>
    <col min="1" max="1" width="9.140625" style="16"/>
    <col min="2" max="2" width="7.28515625" style="63" bestFit="1" customWidth="1"/>
    <col min="3" max="3" width="34.5703125" style="16" bestFit="1" customWidth="1"/>
    <col min="4" max="4" width="31.28515625" style="16" bestFit="1" customWidth="1"/>
    <col min="5" max="5" width="12" style="16" bestFit="1" customWidth="1"/>
    <col min="6" max="6" width="10.85546875" style="59" bestFit="1" customWidth="1"/>
    <col min="7" max="7" width="49.140625" style="16" customWidth="1"/>
    <col min="8" max="8" width="9.140625" style="11"/>
    <col min="9" max="9" width="9.7109375" style="37" bestFit="1" customWidth="1"/>
    <col min="10" max="16384" width="9.140625" style="11"/>
  </cols>
  <sheetData>
    <row r="1" spans="1:9" x14ac:dyDescent="0.25">
      <c r="A1" s="14" t="s">
        <v>24</v>
      </c>
      <c r="B1" s="60" t="s">
        <v>25</v>
      </c>
      <c r="C1" s="15" t="s">
        <v>26</v>
      </c>
      <c r="D1" s="15" t="s">
        <v>27</v>
      </c>
      <c r="E1" s="14" t="s">
        <v>28</v>
      </c>
      <c r="F1" s="56" t="s">
        <v>29</v>
      </c>
      <c r="G1" s="14" t="s">
        <v>30</v>
      </c>
      <c r="H1" s="11" t="s">
        <v>183</v>
      </c>
      <c r="I1" s="37" t="s">
        <v>182</v>
      </c>
    </row>
    <row r="2" spans="1:9" x14ac:dyDescent="0.25">
      <c r="A2" s="21" t="s">
        <v>140</v>
      </c>
      <c r="B2" s="61">
        <v>4014</v>
      </c>
      <c r="C2" s="13">
        <v>42552.242465277777</v>
      </c>
      <c r="D2" s="13">
        <v>42552.24722222222</v>
      </c>
      <c r="E2" s="10" t="s">
        <v>38</v>
      </c>
      <c r="F2" s="57">
        <v>4.756944443215616E-3</v>
      </c>
      <c r="G2" s="38" t="s">
        <v>45</v>
      </c>
      <c r="H2" t="str">
        <f t="shared" ref="H2:H33" si="0">RIGHT(A2,2)</f>
        <v>01</v>
      </c>
      <c r="I2" s="37">
        <f t="shared" ref="I2:I33" si="1">42522+H2-1+30</f>
        <v>42552</v>
      </c>
    </row>
    <row r="3" spans="1:9" x14ac:dyDescent="0.25">
      <c r="A3" s="10" t="s">
        <v>386</v>
      </c>
      <c r="B3" s="61">
        <v>4014</v>
      </c>
      <c r="C3" s="13">
        <v>42552.760069444441</v>
      </c>
      <c r="D3" s="13">
        <v>42552.760081018518</v>
      </c>
      <c r="E3" s="10" t="s">
        <v>38</v>
      </c>
      <c r="F3" s="57">
        <v>1.1574076779652387E-5</v>
      </c>
      <c r="G3" s="38" t="s">
        <v>45</v>
      </c>
      <c r="H3" t="str">
        <f t="shared" si="0"/>
        <v>01</v>
      </c>
      <c r="I3" s="37">
        <f t="shared" si="1"/>
        <v>42552</v>
      </c>
    </row>
    <row r="4" spans="1:9" x14ac:dyDescent="0.25">
      <c r="A4" s="10" t="s">
        <v>387</v>
      </c>
      <c r="B4" s="61">
        <v>4030</v>
      </c>
      <c r="C4" s="13">
        <v>42552.831666666665</v>
      </c>
      <c r="D4" s="13">
        <v>42552.831701388888</v>
      </c>
      <c r="E4" s="10" t="s">
        <v>32</v>
      </c>
      <c r="F4" s="57">
        <v>3.4722223062999547E-5</v>
      </c>
      <c r="G4" s="38" t="s">
        <v>45</v>
      </c>
      <c r="H4" t="str">
        <f t="shared" si="0"/>
        <v>01</v>
      </c>
      <c r="I4" s="37">
        <f t="shared" si="1"/>
        <v>42552</v>
      </c>
    </row>
    <row r="5" spans="1:9" x14ac:dyDescent="0.25">
      <c r="A5" s="10" t="s">
        <v>388</v>
      </c>
      <c r="B5" s="61">
        <v>4041</v>
      </c>
      <c r="C5" s="13">
        <v>42552.973368055558</v>
      </c>
      <c r="D5" s="13">
        <v>42552.973379629628</v>
      </c>
      <c r="E5" s="10" t="s">
        <v>46</v>
      </c>
      <c r="F5" s="57">
        <v>1.1574069503694773E-5</v>
      </c>
      <c r="G5" s="38" t="s">
        <v>45</v>
      </c>
      <c r="H5" t="str">
        <f t="shared" si="0"/>
        <v>01</v>
      </c>
      <c r="I5" s="37">
        <f t="shared" si="1"/>
        <v>42552</v>
      </c>
    </row>
    <row r="6" spans="1:9" x14ac:dyDescent="0.25">
      <c r="A6" s="21" t="s">
        <v>94</v>
      </c>
      <c r="B6" s="61">
        <v>4043</v>
      </c>
      <c r="C6" s="13">
        <v>42553.541354166664</v>
      </c>
      <c r="D6" s="13">
        <v>42553.542013888888</v>
      </c>
      <c r="E6" s="10" t="s">
        <v>41</v>
      </c>
      <c r="F6" s="57">
        <v>6.5972222364507616E-4</v>
      </c>
      <c r="G6" s="38" t="s">
        <v>12</v>
      </c>
      <c r="H6" t="str">
        <f t="shared" si="0"/>
        <v>02</v>
      </c>
      <c r="I6" s="37">
        <f t="shared" si="1"/>
        <v>42553</v>
      </c>
    </row>
    <row r="7" spans="1:9" x14ac:dyDescent="0.25">
      <c r="A7" s="10" t="s">
        <v>390</v>
      </c>
      <c r="B7" s="62">
        <v>4032</v>
      </c>
      <c r="C7" s="40">
        <v>42553.735983796294</v>
      </c>
      <c r="D7" s="40">
        <v>42553.73678240741</v>
      </c>
      <c r="E7" s="10" t="s">
        <v>37</v>
      </c>
      <c r="F7" s="57">
        <v>7.9861111589707434E-4</v>
      </c>
      <c r="G7" s="38" t="s">
        <v>45</v>
      </c>
      <c r="H7" t="str">
        <f t="shared" si="0"/>
        <v>02</v>
      </c>
      <c r="I7" s="37">
        <f t="shared" si="1"/>
        <v>42553</v>
      </c>
    </row>
    <row r="8" spans="1:9" x14ac:dyDescent="0.25">
      <c r="A8" s="21" t="s">
        <v>394</v>
      </c>
      <c r="B8" s="61">
        <v>4011</v>
      </c>
      <c r="C8" s="13">
        <v>42554.548090277778</v>
      </c>
      <c r="D8" s="13">
        <v>42554.550092592595</v>
      </c>
      <c r="E8" s="10" t="s">
        <v>39</v>
      </c>
      <c r="F8" s="57">
        <v>2.0023148172185756E-3</v>
      </c>
      <c r="G8" s="38" t="s">
        <v>45</v>
      </c>
      <c r="H8" t="str">
        <f t="shared" si="0"/>
        <v>03</v>
      </c>
      <c r="I8" s="37">
        <f t="shared" si="1"/>
        <v>42554</v>
      </c>
    </row>
    <row r="9" spans="1:9" x14ac:dyDescent="0.25">
      <c r="A9" s="21" t="s">
        <v>98</v>
      </c>
      <c r="B9" s="61">
        <v>4039</v>
      </c>
      <c r="C9" s="13">
        <v>42554.578310185185</v>
      </c>
      <c r="D9" s="13">
        <v>42554.585601851853</v>
      </c>
      <c r="E9" s="10" t="s">
        <v>42</v>
      </c>
      <c r="F9" s="57">
        <v>7.291666668606922E-3</v>
      </c>
      <c r="G9" s="38" t="s">
        <v>45</v>
      </c>
      <c r="H9" t="str">
        <f t="shared" si="0"/>
        <v>03</v>
      </c>
      <c r="I9" s="37">
        <f t="shared" si="1"/>
        <v>42554</v>
      </c>
    </row>
    <row r="10" spans="1:9" x14ac:dyDescent="0.25">
      <c r="A10" s="21" t="s">
        <v>397</v>
      </c>
      <c r="B10" s="61">
        <v>4013</v>
      </c>
      <c r="C10" s="13">
        <v>42554.953645833331</v>
      </c>
      <c r="D10" s="13">
        <v>42554.955393518518</v>
      </c>
      <c r="E10" s="10" t="s">
        <v>38</v>
      </c>
      <c r="F10" s="57">
        <v>1.747685186273884E-3</v>
      </c>
      <c r="G10" s="38" t="s">
        <v>45</v>
      </c>
      <c r="H10" t="str">
        <f t="shared" si="0"/>
        <v>03</v>
      </c>
      <c r="I10" s="37">
        <f t="shared" si="1"/>
        <v>42554</v>
      </c>
    </row>
    <row r="11" spans="1:9" x14ac:dyDescent="0.25">
      <c r="A11" s="10" t="s">
        <v>145</v>
      </c>
      <c r="B11" s="62">
        <v>4029</v>
      </c>
      <c r="C11" s="40">
        <v>42555.714953703704</v>
      </c>
      <c r="D11" s="40">
        <v>42555.749027777776</v>
      </c>
      <c r="E11" s="10" t="s">
        <v>32</v>
      </c>
      <c r="F11" s="57">
        <v>3.407407407212304E-2</v>
      </c>
      <c r="G11" s="38" t="s">
        <v>45</v>
      </c>
      <c r="H11" t="str">
        <f t="shared" si="0"/>
        <v>04</v>
      </c>
      <c r="I11" s="37">
        <f t="shared" si="1"/>
        <v>42555</v>
      </c>
    </row>
    <row r="12" spans="1:9" x14ac:dyDescent="0.25">
      <c r="A12" s="21" t="s">
        <v>401</v>
      </c>
      <c r="B12" s="61">
        <v>4040</v>
      </c>
      <c r="C12" s="13">
        <v>42555.790532407409</v>
      </c>
      <c r="D12" s="13">
        <v>42555.792314814818</v>
      </c>
      <c r="E12" s="10" t="s">
        <v>42</v>
      </c>
      <c r="F12" s="57">
        <v>1.7824074093368836E-3</v>
      </c>
      <c r="G12" s="38" t="s">
        <v>45</v>
      </c>
      <c r="H12" t="str">
        <f t="shared" si="0"/>
        <v>04</v>
      </c>
      <c r="I12" s="37">
        <f t="shared" si="1"/>
        <v>42555</v>
      </c>
    </row>
    <row r="13" spans="1:9" x14ac:dyDescent="0.25">
      <c r="A13" s="21" t="s">
        <v>404</v>
      </c>
      <c r="B13" s="61">
        <v>4038</v>
      </c>
      <c r="C13" s="13">
        <v>42556.18550925926</v>
      </c>
      <c r="D13" s="13">
        <v>42556.187939814816</v>
      </c>
      <c r="E13" s="10" t="s">
        <v>34</v>
      </c>
      <c r="F13" s="57">
        <v>2.4305555562023073E-3</v>
      </c>
      <c r="G13" s="38" t="s">
        <v>8</v>
      </c>
      <c r="H13" t="str">
        <f t="shared" si="0"/>
        <v>05</v>
      </c>
      <c r="I13" s="37">
        <f t="shared" si="1"/>
        <v>42556</v>
      </c>
    </row>
    <row r="14" spans="1:9" x14ac:dyDescent="0.25">
      <c r="A14" s="10" t="s">
        <v>410</v>
      </c>
      <c r="B14" s="61">
        <v>4043</v>
      </c>
      <c r="C14" s="13">
        <v>42556.288124999999</v>
      </c>
      <c r="D14" s="13">
        <v>42556.292222222219</v>
      </c>
      <c r="E14" s="10" t="s">
        <v>41</v>
      </c>
      <c r="F14" s="57">
        <v>4.0972222195705399E-3</v>
      </c>
      <c r="G14" s="38" t="s">
        <v>176</v>
      </c>
      <c r="H14" t="str">
        <f t="shared" si="0"/>
        <v>05</v>
      </c>
      <c r="I14" s="37">
        <f t="shared" si="1"/>
        <v>42556</v>
      </c>
    </row>
    <row r="15" spans="1:9" x14ac:dyDescent="0.25">
      <c r="A15" s="21" t="s">
        <v>417</v>
      </c>
      <c r="B15" s="61">
        <v>4032</v>
      </c>
      <c r="C15" s="13">
        <v>42556.350381944445</v>
      </c>
      <c r="D15" s="13">
        <v>42556.351655092592</v>
      </c>
      <c r="E15" s="10" t="s">
        <v>37</v>
      </c>
      <c r="F15" s="57">
        <v>1.2731481474475004E-3</v>
      </c>
      <c r="G15" s="38" t="s">
        <v>45</v>
      </c>
      <c r="H15" t="str">
        <f t="shared" si="0"/>
        <v>05</v>
      </c>
      <c r="I15" s="37">
        <f t="shared" si="1"/>
        <v>42556</v>
      </c>
    </row>
    <row r="16" spans="1:9" x14ac:dyDescent="0.25">
      <c r="A16" s="21" t="s">
        <v>434</v>
      </c>
      <c r="B16" s="61">
        <v>4017</v>
      </c>
      <c r="C16" s="13">
        <v>42557.798784722225</v>
      </c>
      <c r="D16" s="13">
        <v>42557.798900462964</v>
      </c>
      <c r="E16" s="10" t="s">
        <v>40</v>
      </c>
      <c r="F16" s="57">
        <v>1.1574073869269341E-4</v>
      </c>
      <c r="G16" s="38" t="s">
        <v>45</v>
      </c>
      <c r="H16" t="str">
        <f t="shared" si="0"/>
        <v>06</v>
      </c>
      <c r="I16" s="37">
        <f t="shared" si="1"/>
        <v>42557</v>
      </c>
    </row>
    <row r="17" spans="1:9" x14ac:dyDescent="0.25">
      <c r="A17" s="21" t="s">
        <v>441</v>
      </c>
      <c r="B17" s="61">
        <v>4037</v>
      </c>
      <c r="C17" s="13">
        <v>42558.516122685185</v>
      </c>
      <c r="D17" s="13">
        <v>42558.522430555553</v>
      </c>
      <c r="E17" s="10" t="s">
        <v>34</v>
      </c>
      <c r="F17" s="57">
        <v>6.3078703678911552E-3</v>
      </c>
      <c r="G17" s="38" t="s">
        <v>12</v>
      </c>
      <c r="H17" t="str">
        <f t="shared" si="0"/>
        <v>07</v>
      </c>
      <c r="I17" s="37">
        <f t="shared" si="1"/>
        <v>42558</v>
      </c>
    </row>
    <row r="18" spans="1:9" x14ac:dyDescent="0.25">
      <c r="A18" s="10" t="s">
        <v>450</v>
      </c>
      <c r="B18" s="61">
        <v>4044</v>
      </c>
      <c r="C18" s="13">
        <v>42559.703217592592</v>
      </c>
      <c r="D18" s="13">
        <v>42559.706377314818</v>
      </c>
      <c r="E18" s="10" t="s">
        <v>41</v>
      </c>
      <c r="F18" s="57">
        <v>3.1597222259733826E-3</v>
      </c>
      <c r="G18" s="38" t="s">
        <v>175</v>
      </c>
      <c r="H18" t="str">
        <f t="shared" si="0"/>
        <v>08</v>
      </c>
      <c r="I18" s="37">
        <f t="shared" si="1"/>
        <v>42559</v>
      </c>
    </row>
    <row r="19" spans="1:9" x14ac:dyDescent="0.25">
      <c r="A19" s="21" t="s">
        <v>201</v>
      </c>
      <c r="B19" s="61">
        <v>4008</v>
      </c>
      <c r="C19" s="13">
        <v>42561.081377314818</v>
      </c>
      <c r="D19" s="13">
        <v>42561.090821759259</v>
      </c>
      <c r="E19" s="10" t="s">
        <v>33</v>
      </c>
      <c r="F19" s="57">
        <v>9.444444440305233E-3</v>
      </c>
      <c r="G19" s="38" t="s">
        <v>12</v>
      </c>
      <c r="H19" t="str">
        <f t="shared" si="0"/>
        <v>09</v>
      </c>
      <c r="I19" s="37">
        <f t="shared" si="1"/>
        <v>42560</v>
      </c>
    </row>
    <row r="20" spans="1:9" x14ac:dyDescent="0.25">
      <c r="A20" s="21" t="s">
        <v>201</v>
      </c>
      <c r="B20" s="61">
        <v>4008</v>
      </c>
      <c r="C20" s="13">
        <v>42561.081377314818</v>
      </c>
      <c r="D20" s="13">
        <v>42561.090821759259</v>
      </c>
      <c r="E20" s="10" t="s">
        <v>33</v>
      </c>
      <c r="F20" s="57">
        <v>9.444444440305233E-3</v>
      </c>
      <c r="G20" s="38" t="s">
        <v>12</v>
      </c>
      <c r="H20" t="str">
        <f t="shared" si="0"/>
        <v>09</v>
      </c>
      <c r="I20" s="37">
        <f t="shared" si="1"/>
        <v>42560</v>
      </c>
    </row>
    <row r="21" spans="1:9" x14ac:dyDescent="0.25">
      <c r="A21" s="21" t="s">
        <v>206</v>
      </c>
      <c r="B21" s="61">
        <v>4026</v>
      </c>
      <c r="C21" s="13">
        <v>42562.434282407405</v>
      </c>
      <c r="D21" s="13">
        <v>42562.4371875</v>
      </c>
      <c r="E21" s="10" t="s">
        <v>36</v>
      </c>
      <c r="F21" s="57">
        <v>2.905092595028691E-3</v>
      </c>
      <c r="G21" s="38" t="s">
        <v>12</v>
      </c>
      <c r="H21" t="str">
        <f t="shared" si="0"/>
        <v>11</v>
      </c>
      <c r="I21" s="37">
        <f t="shared" si="1"/>
        <v>42562</v>
      </c>
    </row>
    <row r="22" spans="1:9" x14ac:dyDescent="0.25">
      <c r="A22" s="21" t="s">
        <v>242</v>
      </c>
      <c r="B22" s="61">
        <v>4031</v>
      </c>
      <c r="C22" s="13">
        <v>42565.360706018517</v>
      </c>
      <c r="D22" s="13">
        <v>42565.362060185187</v>
      </c>
      <c r="E22" s="10" t="s">
        <v>37</v>
      </c>
      <c r="F22" s="57">
        <v>1.3541666703531519E-3</v>
      </c>
      <c r="G22" s="38" t="s">
        <v>45</v>
      </c>
      <c r="H22" t="str">
        <f t="shared" si="0"/>
        <v>14</v>
      </c>
      <c r="I22" s="37">
        <f t="shared" si="1"/>
        <v>42565</v>
      </c>
    </row>
    <row r="23" spans="1:9" x14ac:dyDescent="0.25">
      <c r="A23" s="21" t="s">
        <v>157</v>
      </c>
      <c r="B23" s="61">
        <v>4044</v>
      </c>
      <c r="C23" s="13">
        <v>42565.537499999999</v>
      </c>
      <c r="D23" s="13">
        <v>42565.559745370374</v>
      </c>
      <c r="E23" s="10" t="s">
        <v>41</v>
      </c>
      <c r="F23" s="57">
        <v>2.2245370375458151E-2</v>
      </c>
      <c r="G23" s="38" t="s">
        <v>45</v>
      </c>
      <c r="H23" t="str">
        <f t="shared" si="0"/>
        <v>14</v>
      </c>
      <c r="I23" s="37">
        <f t="shared" si="1"/>
        <v>42565</v>
      </c>
    </row>
    <row r="24" spans="1:9" x14ac:dyDescent="0.25">
      <c r="A24" s="21" t="s">
        <v>264</v>
      </c>
      <c r="B24" s="61">
        <v>4029</v>
      </c>
      <c r="C24" s="13">
        <v>42567.527245370373</v>
      </c>
      <c r="D24" s="13">
        <v>42567.53601851852</v>
      </c>
      <c r="E24" s="10" t="s">
        <v>32</v>
      </c>
      <c r="F24" s="57">
        <v>8.7731481471564621E-3</v>
      </c>
      <c r="G24" s="38" t="s">
        <v>45</v>
      </c>
      <c r="H24" t="str">
        <f t="shared" si="0"/>
        <v>16</v>
      </c>
      <c r="I24" s="37">
        <f t="shared" si="1"/>
        <v>42567</v>
      </c>
    </row>
    <row r="25" spans="1:9" x14ac:dyDescent="0.25">
      <c r="A25" s="21" t="s">
        <v>269</v>
      </c>
      <c r="B25" s="61">
        <v>4029</v>
      </c>
      <c r="C25" s="13">
        <v>42567.611226851855</v>
      </c>
      <c r="D25" s="13">
        <v>42567.614733796298</v>
      </c>
      <c r="E25" s="10" t="s">
        <v>32</v>
      </c>
      <c r="F25" s="57">
        <v>3.5069444420514628E-3</v>
      </c>
      <c r="G25" s="38" t="s">
        <v>45</v>
      </c>
      <c r="H25" t="str">
        <f t="shared" si="0"/>
        <v>16</v>
      </c>
      <c r="I25" s="37">
        <f t="shared" si="1"/>
        <v>42567</v>
      </c>
    </row>
    <row r="26" spans="1:9" x14ac:dyDescent="0.25">
      <c r="A26" s="21" t="s">
        <v>105</v>
      </c>
      <c r="B26" s="61">
        <v>4041</v>
      </c>
      <c r="C26" s="13">
        <v>42567.684224537035</v>
      </c>
      <c r="D26" s="13">
        <v>42567.694699074076</v>
      </c>
      <c r="E26" s="10" t="s">
        <v>46</v>
      </c>
      <c r="F26" s="57">
        <v>1.0474537040863652E-2</v>
      </c>
      <c r="G26" s="38" t="s">
        <v>132</v>
      </c>
      <c r="H26" t="str">
        <f t="shared" si="0"/>
        <v>16</v>
      </c>
      <c r="I26" s="37">
        <f t="shared" si="1"/>
        <v>42567</v>
      </c>
    </row>
    <row r="27" spans="1:9" x14ac:dyDescent="0.25">
      <c r="A27" s="21" t="s">
        <v>276</v>
      </c>
      <c r="B27" s="61">
        <v>4007</v>
      </c>
      <c r="C27" s="13">
        <v>42568.464467592596</v>
      </c>
      <c r="D27" s="13">
        <v>42568.472905092596</v>
      </c>
      <c r="E27" s="10" t="s">
        <v>33</v>
      </c>
      <c r="F27" s="57">
        <v>8.4375000005820766E-3</v>
      </c>
      <c r="G27" s="38" t="s">
        <v>45</v>
      </c>
      <c r="H27" t="str">
        <f t="shared" si="0"/>
        <v>17</v>
      </c>
      <c r="I27" s="37">
        <f t="shared" si="1"/>
        <v>42568</v>
      </c>
    </row>
    <row r="28" spans="1:9" x14ac:dyDescent="0.25">
      <c r="A28" s="21" t="s">
        <v>286</v>
      </c>
      <c r="B28" s="61">
        <v>4010</v>
      </c>
      <c r="C28" s="13">
        <v>42568.751296296294</v>
      </c>
      <c r="D28" s="13">
        <v>42568.765300925923</v>
      </c>
      <c r="E28" s="10" t="s">
        <v>43</v>
      </c>
      <c r="F28" s="57">
        <v>1.4004629629198462E-2</v>
      </c>
      <c r="G28" s="38" t="s">
        <v>12</v>
      </c>
      <c r="H28" t="str">
        <f t="shared" si="0"/>
        <v>17</v>
      </c>
      <c r="I28" s="37">
        <f t="shared" si="1"/>
        <v>42568</v>
      </c>
    </row>
    <row r="29" spans="1:9" x14ac:dyDescent="0.25">
      <c r="A29" s="21" t="s">
        <v>136</v>
      </c>
      <c r="B29" s="61">
        <v>4043</v>
      </c>
      <c r="C29" s="13">
        <v>42568.943784722222</v>
      </c>
      <c r="D29" s="13">
        <v>42568.963518518518</v>
      </c>
      <c r="E29" s="10" t="s">
        <v>41</v>
      </c>
      <c r="F29" s="57">
        <v>1.9733796296350192E-2</v>
      </c>
      <c r="G29" s="38" t="s">
        <v>12</v>
      </c>
      <c r="H29" t="str">
        <f t="shared" si="0"/>
        <v>17</v>
      </c>
      <c r="I29" s="37">
        <f t="shared" si="1"/>
        <v>42568</v>
      </c>
    </row>
    <row r="30" spans="1:9" x14ac:dyDescent="0.25">
      <c r="A30" s="21" t="s">
        <v>161</v>
      </c>
      <c r="B30" s="61">
        <v>4026</v>
      </c>
      <c r="C30" s="13">
        <v>42571.495312500003</v>
      </c>
      <c r="D30" s="13">
        <v>42571.496701388889</v>
      </c>
      <c r="E30" s="10" t="s">
        <v>36</v>
      </c>
      <c r="F30" s="57">
        <v>1.3888888861401938E-3</v>
      </c>
      <c r="G30" s="38" t="s">
        <v>45</v>
      </c>
      <c r="H30" t="str">
        <f t="shared" si="0"/>
        <v>20</v>
      </c>
      <c r="I30" s="37">
        <f t="shared" si="1"/>
        <v>42571</v>
      </c>
    </row>
    <row r="31" spans="1:9" x14ac:dyDescent="0.25">
      <c r="A31" s="21" t="s">
        <v>165</v>
      </c>
      <c r="B31" s="61">
        <v>4012</v>
      </c>
      <c r="C31" s="13">
        <v>42572.661041666666</v>
      </c>
      <c r="D31" s="13">
        <v>42572.688460648147</v>
      </c>
      <c r="E31" s="10" t="s">
        <v>39</v>
      </c>
      <c r="F31" s="57">
        <v>2.7418981480877846E-2</v>
      </c>
      <c r="G31" s="38" t="s">
        <v>45</v>
      </c>
      <c r="H31" t="str">
        <f t="shared" si="0"/>
        <v>21</v>
      </c>
      <c r="I31" s="37">
        <f t="shared" si="1"/>
        <v>42572</v>
      </c>
    </row>
    <row r="32" spans="1:9" x14ac:dyDescent="0.25">
      <c r="A32" s="21" t="s">
        <v>163</v>
      </c>
      <c r="B32" s="61">
        <v>4009</v>
      </c>
      <c r="C32" s="13">
        <v>42572.666145833333</v>
      </c>
      <c r="D32" s="13">
        <v>42572.667615740742</v>
      </c>
      <c r="E32" s="10" t="s">
        <v>43</v>
      </c>
      <c r="F32" s="57">
        <v>1.4699074090458453E-3</v>
      </c>
      <c r="G32" s="38" t="s">
        <v>45</v>
      </c>
      <c r="H32" t="str">
        <f t="shared" si="0"/>
        <v>21</v>
      </c>
      <c r="I32" s="37">
        <f t="shared" si="1"/>
        <v>42572</v>
      </c>
    </row>
    <row r="33" spans="1:9" x14ac:dyDescent="0.25">
      <c r="A33" s="21" t="s">
        <v>111</v>
      </c>
      <c r="B33" s="61">
        <v>4010</v>
      </c>
      <c r="C33" s="13">
        <v>42572.808368055557</v>
      </c>
      <c r="D33" s="13">
        <v>42572.811192129629</v>
      </c>
      <c r="E33" s="10" t="s">
        <v>43</v>
      </c>
      <c r="F33" s="57">
        <v>2.8240740721230395E-3</v>
      </c>
      <c r="G33" s="38" t="s">
        <v>45</v>
      </c>
      <c r="H33" t="str">
        <f t="shared" si="0"/>
        <v>21</v>
      </c>
      <c r="I33" s="37">
        <f t="shared" si="1"/>
        <v>42572</v>
      </c>
    </row>
    <row r="34" spans="1:9" x14ac:dyDescent="0.25">
      <c r="A34" s="10" t="s">
        <v>322</v>
      </c>
      <c r="B34" s="61">
        <v>4041</v>
      </c>
      <c r="C34" s="13">
        <v>42573.969282407408</v>
      </c>
      <c r="D34" s="13">
        <v>42573.995428240742</v>
      </c>
      <c r="E34" s="10" t="s">
        <v>46</v>
      </c>
      <c r="F34" s="57">
        <v>2.6145833333430346E-2</v>
      </c>
      <c r="G34" s="38" t="s">
        <v>45</v>
      </c>
      <c r="H34" t="str">
        <f t="shared" ref="H34:H61" si="2">RIGHT(A34,2)</f>
        <v>22</v>
      </c>
      <c r="I34" s="37">
        <f t="shared" ref="I34:I61" si="3">42522+H34-1+30</f>
        <v>42573</v>
      </c>
    </row>
    <row r="35" spans="1:9" x14ac:dyDescent="0.25">
      <c r="A35" s="21" t="s">
        <v>113</v>
      </c>
      <c r="B35" s="61">
        <v>4013</v>
      </c>
      <c r="C35" s="13">
        <v>42575.297268518516</v>
      </c>
      <c r="D35" s="13">
        <v>42575.326562499999</v>
      </c>
      <c r="E35" s="10" t="s">
        <v>38</v>
      </c>
      <c r="F35" s="57">
        <v>2.9293981482624076E-2</v>
      </c>
      <c r="G35" s="38" t="s">
        <v>175</v>
      </c>
      <c r="H35" t="str">
        <f t="shared" si="2"/>
        <v>24</v>
      </c>
      <c r="I35" s="37">
        <f t="shared" si="3"/>
        <v>42575</v>
      </c>
    </row>
    <row r="36" spans="1:9" x14ac:dyDescent="0.25">
      <c r="A36" s="21" t="s">
        <v>330</v>
      </c>
      <c r="B36" s="61">
        <v>4019</v>
      </c>
      <c r="C36" s="13">
        <v>42576.28460648148</v>
      </c>
      <c r="D36" s="13">
        <v>42576.296249999999</v>
      </c>
      <c r="E36" s="10" t="s">
        <v>31</v>
      </c>
      <c r="F36" s="57">
        <v>1.1643518519122154E-2</v>
      </c>
      <c r="G36" s="38" t="s">
        <v>10</v>
      </c>
      <c r="H36" t="str">
        <f t="shared" si="2"/>
        <v>25</v>
      </c>
      <c r="I36" s="37">
        <f t="shared" si="3"/>
        <v>42576</v>
      </c>
    </row>
    <row r="37" spans="1:9" x14ac:dyDescent="0.25">
      <c r="A37" s="21" t="s">
        <v>137</v>
      </c>
      <c r="B37" s="61">
        <v>4037</v>
      </c>
      <c r="C37" s="13">
        <v>42576.401666666665</v>
      </c>
      <c r="D37" s="13">
        <v>42576.405277777776</v>
      </c>
      <c r="E37" s="10" t="s">
        <v>34</v>
      </c>
      <c r="F37" s="57">
        <v>3.6111111112404615E-3</v>
      </c>
      <c r="G37" s="38" t="s">
        <v>45</v>
      </c>
      <c r="H37" t="str">
        <f t="shared" si="2"/>
        <v>25</v>
      </c>
      <c r="I37" s="37">
        <f t="shared" si="3"/>
        <v>42576</v>
      </c>
    </row>
    <row r="38" spans="1:9" x14ac:dyDescent="0.25">
      <c r="A38" s="10" t="s">
        <v>335</v>
      </c>
      <c r="B38" s="61">
        <v>4041</v>
      </c>
      <c r="C38" s="13">
        <v>42576.508425925924</v>
      </c>
      <c r="D38" s="13">
        <v>42576.51866898148</v>
      </c>
      <c r="E38" s="10" t="s">
        <v>46</v>
      </c>
      <c r="F38" s="58">
        <v>1.0243055556202307E-2</v>
      </c>
      <c r="G38" s="38" t="s">
        <v>12</v>
      </c>
      <c r="H38" t="str">
        <f t="shared" si="2"/>
        <v>25</v>
      </c>
      <c r="I38" s="37">
        <f t="shared" si="3"/>
        <v>42576</v>
      </c>
    </row>
    <row r="39" spans="1:9" x14ac:dyDescent="0.25">
      <c r="A39" s="10" t="s">
        <v>48</v>
      </c>
      <c r="B39" s="61">
        <v>4019</v>
      </c>
      <c r="C39" s="13">
        <v>42576.524351851855</v>
      </c>
      <c r="D39" s="13">
        <v>42576.525648148148</v>
      </c>
      <c r="E39" s="10" t="s">
        <v>31</v>
      </c>
      <c r="F39" s="57">
        <v>1.2962962937308475E-3</v>
      </c>
      <c r="G39" s="38" t="s">
        <v>45</v>
      </c>
      <c r="H39" t="str">
        <f t="shared" si="2"/>
        <v>25</v>
      </c>
      <c r="I39" s="37">
        <f t="shared" si="3"/>
        <v>42576</v>
      </c>
    </row>
    <row r="40" spans="1:9" x14ac:dyDescent="0.25">
      <c r="A40" s="21" t="s">
        <v>336</v>
      </c>
      <c r="B40" s="61">
        <v>4031</v>
      </c>
      <c r="C40" s="13">
        <v>42576.873530092591</v>
      </c>
      <c r="D40" s="13">
        <v>42576.876736111109</v>
      </c>
      <c r="E40" s="13" t="s">
        <v>37</v>
      </c>
      <c r="F40" s="57">
        <v>3.2060185185400769E-3</v>
      </c>
      <c r="G40" s="38" t="s">
        <v>12</v>
      </c>
      <c r="H40" t="str">
        <f t="shared" si="2"/>
        <v>25</v>
      </c>
      <c r="I40" s="37">
        <f t="shared" si="3"/>
        <v>42576</v>
      </c>
    </row>
    <row r="41" spans="1:9" x14ac:dyDescent="0.25">
      <c r="A41" s="10" t="s">
        <v>337</v>
      </c>
      <c r="B41" s="61">
        <v>4026</v>
      </c>
      <c r="C41" s="13">
        <v>42577.29891203704</v>
      </c>
      <c r="D41" s="13">
        <v>42577.318888888891</v>
      </c>
      <c r="E41" s="10" t="s">
        <v>36</v>
      </c>
      <c r="F41" s="57">
        <v>1.9976851850515231E-2</v>
      </c>
      <c r="G41" s="38" t="s">
        <v>45</v>
      </c>
      <c r="H41" t="str">
        <f t="shared" si="2"/>
        <v>26</v>
      </c>
      <c r="I41" s="37">
        <f t="shared" si="3"/>
        <v>42577</v>
      </c>
    </row>
    <row r="42" spans="1:9" x14ac:dyDescent="0.25">
      <c r="A42" s="21" t="s">
        <v>340</v>
      </c>
      <c r="B42" s="61">
        <v>4020</v>
      </c>
      <c r="C42" s="13">
        <v>42577.446168981478</v>
      </c>
      <c r="D42" s="13">
        <v>42577.521979166668</v>
      </c>
      <c r="E42" s="10" t="s">
        <v>31</v>
      </c>
      <c r="F42" s="57">
        <v>7.5810185189766344E-2</v>
      </c>
      <c r="G42" s="38" t="s">
        <v>45</v>
      </c>
      <c r="H42" t="str">
        <f t="shared" si="2"/>
        <v>26</v>
      </c>
      <c r="I42" s="37">
        <f t="shared" si="3"/>
        <v>42577</v>
      </c>
    </row>
    <row r="43" spans="1:9" x14ac:dyDescent="0.25">
      <c r="A43" s="21" t="s">
        <v>348</v>
      </c>
      <c r="B43" s="61">
        <v>4008</v>
      </c>
      <c r="C43" s="13">
        <v>42578.391608796293</v>
      </c>
      <c r="D43" s="13">
        <v>42578.39230324074</v>
      </c>
      <c r="E43" s="10" t="s">
        <v>33</v>
      </c>
      <c r="F43" s="57">
        <v>6.944444467080757E-4</v>
      </c>
      <c r="G43" s="38" t="s">
        <v>45</v>
      </c>
      <c r="H43" t="str">
        <f t="shared" si="2"/>
        <v>27</v>
      </c>
      <c r="I43" s="37">
        <f t="shared" si="3"/>
        <v>42578</v>
      </c>
    </row>
    <row r="44" spans="1:9" x14ac:dyDescent="0.25">
      <c r="A44" s="21" t="s">
        <v>168</v>
      </c>
      <c r="B44" s="61">
        <v>4007</v>
      </c>
      <c r="C44" s="13">
        <v>42578.720081018517</v>
      </c>
      <c r="D44" s="13">
        <v>42578.726412037038</v>
      </c>
      <c r="E44" s="10" t="s">
        <v>33</v>
      </c>
      <c r="F44" s="57">
        <v>6.33101852145046E-3</v>
      </c>
      <c r="G44" s="38" t="s">
        <v>45</v>
      </c>
      <c r="H44" t="str">
        <f t="shared" si="2"/>
        <v>27</v>
      </c>
      <c r="I44" s="37">
        <f t="shared" si="3"/>
        <v>42578</v>
      </c>
    </row>
    <row r="45" spans="1:9" x14ac:dyDescent="0.25">
      <c r="A45" s="21" t="s">
        <v>117</v>
      </c>
      <c r="B45" s="61" t="s">
        <v>351</v>
      </c>
      <c r="C45" s="13" t="s">
        <v>351</v>
      </c>
      <c r="D45" s="13" t="s">
        <v>351</v>
      </c>
      <c r="E45" s="10" t="s">
        <v>351</v>
      </c>
      <c r="F45" s="57" t="s">
        <v>351</v>
      </c>
      <c r="G45" s="38" t="s">
        <v>175</v>
      </c>
      <c r="H45" t="str">
        <f t="shared" si="2"/>
        <v>27</v>
      </c>
      <c r="I45" s="37">
        <f t="shared" si="3"/>
        <v>42578</v>
      </c>
    </row>
    <row r="46" spans="1:9" x14ac:dyDescent="0.25">
      <c r="A46" s="10" t="s">
        <v>343</v>
      </c>
      <c r="B46" s="61" t="s">
        <v>351</v>
      </c>
      <c r="C46" s="13" t="s">
        <v>351</v>
      </c>
      <c r="D46" s="13" t="s">
        <v>351</v>
      </c>
      <c r="E46" s="10" t="s">
        <v>351</v>
      </c>
      <c r="F46" s="57" t="s">
        <v>351</v>
      </c>
      <c r="G46" s="38" t="s">
        <v>175</v>
      </c>
      <c r="H46" t="str">
        <f t="shared" si="2"/>
        <v>27</v>
      </c>
      <c r="I46" s="37">
        <f t="shared" si="3"/>
        <v>42578</v>
      </c>
    </row>
    <row r="47" spans="1:9" x14ac:dyDescent="0.25">
      <c r="A47" s="10" t="s">
        <v>344</v>
      </c>
      <c r="B47" s="61" t="s">
        <v>351</v>
      </c>
      <c r="C47" s="13" t="s">
        <v>351</v>
      </c>
      <c r="D47" s="13" t="s">
        <v>351</v>
      </c>
      <c r="E47" s="10" t="s">
        <v>351</v>
      </c>
      <c r="F47" s="57" t="s">
        <v>351</v>
      </c>
      <c r="G47" s="38" t="s">
        <v>175</v>
      </c>
      <c r="H47" t="str">
        <f t="shared" si="2"/>
        <v>27</v>
      </c>
      <c r="I47" s="37">
        <f t="shared" si="3"/>
        <v>42578</v>
      </c>
    </row>
    <row r="48" spans="1:9" x14ac:dyDescent="0.25">
      <c r="A48" s="21" t="s">
        <v>352</v>
      </c>
      <c r="B48" s="61">
        <v>4026</v>
      </c>
      <c r="C48" s="13">
        <v>42579.237002314818</v>
      </c>
      <c r="D48" s="13">
        <v>42579.237546296295</v>
      </c>
      <c r="E48" s="10" t="s">
        <v>36</v>
      </c>
      <c r="F48" s="57">
        <v>5.4398147767642513E-4</v>
      </c>
      <c r="G48" s="38" t="s">
        <v>45</v>
      </c>
      <c r="H48" t="str">
        <f t="shared" si="2"/>
        <v>28</v>
      </c>
      <c r="I48" s="37">
        <f t="shared" si="3"/>
        <v>42579</v>
      </c>
    </row>
    <row r="49" spans="1:9" x14ac:dyDescent="0.25">
      <c r="A49" s="21" t="s">
        <v>169</v>
      </c>
      <c r="B49" s="61">
        <v>4038</v>
      </c>
      <c r="C49" s="13">
        <v>42579.260138888887</v>
      </c>
      <c r="D49" s="13">
        <v>42579.267511574071</v>
      </c>
      <c r="E49" s="10" t="s">
        <v>34</v>
      </c>
      <c r="F49" s="57">
        <v>7.3726851842366159E-3</v>
      </c>
      <c r="G49" s="38" t="s">
        <v>8</v>
      </c>
      <c r="H49" t="str">
        <f t="shared" si="2"/>
        <v>28</v>
      </c>
      <c r="I49" s="37">
        <f t="shared" si="3"/>
        <v>42579</v>
      </c>
    </row>
    <row r="50" spans="1:9" x14ac:dyDescent="0.25">
      <c r="A50" s="21" t="s">
        <v>171</v>
      </c>
      <c r="B50" s="61">
        <v>4015</v>
      </c>
      <c r="C50" s="13">
        <v>42580.227430555555</v>
      </c>
      <c r="D50" s="13">
        <v>42580.228865740741</v>
      </c>
      <c r="E50" s="10" t="s">
        <v>44</v>
      </c>
      <c r="F50" s="57">
        <v>1.4351851859828457E-3</v>
      </c>
      <c r="G50" s="38" t="s">
        <v>50</v>
      </c>
      <c r="H50" t="str">
        <f t="shared" si="2"/>
        <v>29</v>
      </c>
      <c r="I50" s="37">
        <f t="shared" si="3"/>
        <v>42580</v>
      </c>
    </row>
    <row r="51" spans="1:9" x14ac:dyDescent="0.25">
      <c r="A51" s="21" t="s">
        <v>172</v>
      </c>
      <c r="B51" s="61">
        <v>4017</v>
      </c>
      <c r="C51" s="13">
        <v>42580.317928240744</v>
      </c>
      <c r="D51" s="13">
        <v>42580.318981481483</v>
      </c>
      <c r="E51" s="10" t="s">
        <v>40</v>
      </c>
      <c r="F51" s="57">
        <v>1.0532407395658083E-3</v>
      </c>
      <c r="G51" s="38" t="s">
        <v>45</v>
      </c>
      <c r="H51" t="str">
        <f t="shared" si="2"/>
        <v>29</v>
      </c>
      <c r="I51" s="37">
        <f t="shared" si="3"/>
        <v>42580</v>
      </c>
    </row>
    <row r="52" spans="1:9" x14ac:dyDescent="0.25">
      <c r="A52" s="21" t="s">
        <v>357</v>
      </c>
      <c r="B52" s="61">
        <v>4018</v>
      </c>
      <c r="C52" s="13">
        <v>42581.399224537039</v>
      </c>
      <c r="D52" s="13">
        <v>42581.434178240743</v>
      </c>
      <c r="E52" s="10" t="s">
        <v>40</v>
      </c>
      <c r="F52" s="57" t="s">
        <v>351</v>
      </c>
      <c r="G52" s="38" t="s">
        <v>12</v>
      </c>
      <c r="H52" t="str">
        <f t="shared" si="2"/>
        <v>30</v>
      </c>
      <c r="I52" s="37">
        <f t="shared" si="3"/>
        <v>42581</v>
      </c>
    </row>
    <row r="53" spans="1:9" x14ac:dyDescent="0.25">
      <c r="A53" s="21" t="s">
        <v>364</v>
      </c>
      <c r="B53" s="61">
        <v>4012</v>
      </c>
      <c r="C53" s="13">
        <v>42582.241828703707</v>
      </c>
      <c r="D53" s="13">
        <v>42582.244074074071</v>
      </c>
      <c r="E53" s="10" t="s">
        <v>39</v>
      </c>
      <c r="F53" s="57">
        <v>2.2453703641076572E-3</v>
      </c>
      <c r="G53" s="38" t="s">
        <v>50</v>
      </c>
      <c r="H53" t="str">
        <f t="shared" si="2"/>
        <v>31</v>
      </c>
      <c r="I53" s="37">
        <f t="shared" si="3"/>
        <v>42582</v>
      </c>
    </row>
    <row r="54" spans="1:9" x14ac:dyDescent="0.25">
      <c r="A54" s="21" t="s">
        <v>368</v>
      </c>
      <c r="B54" s="61">
        <v>4031</v>
      </c>
      <c r="C54" s="13">
        <v>42582.520370370374</v>
      </c>
      <c r="D54" s="13">
        <v>42582.52076388889</v>
      </c>
      <c r="E54" s="10" t="s">
        <v>37</v>
      </c>
      <c r="F54" s="57">
        <v>3.9351851592073217E-4</v>
      </c>
      <c r="G54" s="38" t="s">
        <v>175</v>
      </c>
      <c r="H54" t="str">
        <f t="shared" si="2"/>
        <v>31</v>
      </c>
      <c r="I54" s="37">
        <f t="shared" si="3"/>
        <v>42582</v>
      </c>
    </row>
    <row r="55" spans="1:9" x14ac:dyDescent="0.25">
      <c r="A55" s="21" t="s">
        <v>370</v>
      </c>
      <c r="B55" s="61">
        <v>4028</v>
      </c>
      <c r="C55" s="13">
        <v>42582.596516203703</v>
      </c>
      <c r="D55" s="13">
        <v>42582.598402777781</v>
      </c>
      <c r="E55" s="10" t="s">
        <v>35</v>
      </c>
      <c r="F55" s="57">
        <v>1.8865740785258822E-3</v>
      </c>
      <c r="G55" s="38" t="s">
        <v>45</v>
      </c>
      <c r="H55" t="str">
        <f t="shared" si="2"/>
        <v>31</v>
      </c>
      <c r="I55" s="37">
        <f t="shared" si="3"/>
        <v>42582</v>
      </c>
    </row>
    <row r="56" spans="1:9" x14ac:dyDescent="0.25">
      <c r="A56" s="21" t="s">
        <v>375</v>
      </c>
      <c r="B56" s="61">
        <v>4028</v>
      </c>
      <c r="C56" s="13">
        <v>42582.72451388889</v>
      </c>
      <c r="D56" s="13">
        <v>42582.737997685188</v>
      </c>
      <c r="E56" s="10" t="s">
        <v>35</v>
      </c>
      <c r="F56" s="57">
        <v>1.3483796297805384E-2</v>
      </c>
      <c r="G56" s="38" t="s">
        <v>45</v>
      </c>
      <c r="H56" t="str">
        <f t="shared" si="2"/>
        <v>31</v>
      </c>
      <c r="I56" s="37">
        <f t="shared" si="3"/>
        <v>42582</v>
      </c>
    </row>
    <row r="57" spans="1:9" x14ac:dyDescent="0.25">
      <c r="A57" s="21" t="s">
        <v>363</v>
      </c>
      <c r="B57" s="61" t="s">
        <v>351</v>
      </c>
      <c r="C57" s="13" t="s">
        <v>351</v>
      </c>
      <c r="D57" s="13" t="s">
        <v>351</v>
      </c>
      <c r="E57" s="10" t="s">
        <v>351</v>
      </c>
      <c r="F57" s="57" t="s">
        <v>351</v>
      </c>
      <c r="G57" s="38" t="s">
        <v>10</v>
      </c>
      <c r="H57" t="str">
        <f t="shared" si="2"/>
        <v>31</v>
      </c>
      <c r="I57" s="37">
        <f t="shared" si="3"/>
        <v>42582</v>
      </c>
    </row>
    <row r="58" spans="1:9" x14ac:dyDescent="0.25">
      <c r="A58" s="21" t="s">
        <v>369</v>
      </c>
      <c r="B58" s="61">
        <v>4031</v>
      </c>
      <c r="C58" s="13" t="s">
        <v>351</v>
      </c>
      <c r="D58" s="13" t="s">
        <v>351</v>
      </c>
      <c r="E58" s="10" t="s">
        <v>37</v>
      </c>
      <c r="F58" s="57" t="s">
        <v>351</v>
      </c>
      <c r="G58" s="38" t="s">
        <v>10</v>
      </c>
      <c r="H58" t="str">
        <f t="shared" si="2"/>
        <v>31</v>
      </c>
      <c r="I58" s="37">
        <f t="shared" si="3"/>
        <v>42582</v>
      </c>
    </row>
    <row r="59" spans="1:9" x14ac:dyDescent="0.25">
      <c r="A59" s="21" t="s">
        <v>372</v>
      </c>
      <c r="B59" s="61">
        <v>4032</v>
      </c>
      <c r="C59" s="13" t="s">
        <v>351</v>
      </c>
      <c r="D59" s="13" t="s">
        <v>351</v>
      </c>
      <c r="E59" s="10" t="s">
        <v>37</v>
      </c>
      <c r="F59" s="57" t="s">
        <v>351</v>
      </c>
      <c r="G59" s="38" t="s">
        <v>10</v>
      </c>
      <c r="H59" t="str">
        <f t="shared" si="2"/>
        <v>31</v>
      </c>
      <c r="I59" s="37">
        <f t="shared" si="3"/>
        <v>42582</v>
      </c>
    </row>
    <row r="60" spans="1:9" x14ac:dyDescent="0.25">
      <c r="A60" s="21" t="s">
        <v>373</v>
      </c>
      <c r="B60" s="61">
        <v>4028</v>
      </c>
      <c r="C60" s="13" t="s">
        <v>351</v>
      </c>
      <c r="D60" s="13" t="s">
        <v>351</v>
      </c>
      <c r="E60" s="10" t="s">
        <v>35</v>
      </c>
      <c r="F60" s="57" t="s">
        <v>351</v>
      </c>
      <c r="G60" s="38" t="s">
        <v>10</v>
      </c>
      <c r="H60" t="str">
        <f t="shared" si="2"/>
        <v>31</v>
      </c>
      <c r="I60" s="37">
        <f t="shared" si="3"/>
        <v>42582</v>
      </c>
    </row>
    <row r="61" spans="1:9" x14ac:dyDescent="0.25">
      <c r="A61" s="21" t="s">
        <v>377</v>
      </c>
      <c r="B61" s="61">
        <v>4028</v>
      </c>
      <c r="C61" s="13" t="s">
        <v>351</v>
      </c>
      <c r="D61" s="13" t="s">
        <v>351</v>
      </c>
      <c r="E61" s="10" t="s">
        <v>35</v>
      </c>
      <c r="F61" s="57" t="s">
        <v>351</v>
      </c>
      <c r="G61" s="38" t="s">
        <v>10</v>
      </c>
      <c r="H61" t="str">
        <f t="shared" si="2"/>
        <v>31</v>
      </c>
      <c r="I61" s="37">
        <f t="shared" si="3"/>
        <v>42582</v>
      </c>
    </row>
  </sheetData>
  <sortState ref="A2:I61">
    <sortCondition ref="I2:I61"/>
    <sortCondition ref="C2:C6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theme="1"/>
  </sheetPr>
  <dimension ref="A1:W1186"/>
  <sheetViews>
    <sheetView workbookViewId="0"/>
  </sheetViews>
  <sheetFormatPr defaultRowHeight="15" x14ac:dyDescent="0.25"/>
  <cols>
    <col min="1" max="1" width="18.28515625" style="4" bestFit="1" customWidth="1"/>
    <col min="2" max="2" width="9.140625" style="4"/>
    <col min="3" max="3" width="13.140625" style="4" customWidth="1"/>
    <col min="4" max="4" width="25.140625" style="4" bestFit="1" customWidth="1"/>
    <col min="5" max="5" width="30.5703125" style="4" bestFit="1" customWidth="1"/>
    <col min="6" max="6" width="11.140625" style="4" customWidth="1"/>
    <col min="7" max="7" width="16.85546875" style="4" customWidth="1"/>
    <col min="8" max="8" width="17.28515625" style="4" customWidth="1"/>
    <col min="9" max="9" width="23.85546875" style="4" hidden="1" customWidth="1"/>
    <col min="10" max="10" width="14" style="4" customWidth="1"/>
    <col min="11" max="11" width="17.28515625" style="4" customWidth="1"/>
    <col min="12" max="13" width="9.140625" style="4"/>
    <col min="14" max="14" width="46" style="4" customWidth="1"/>
    <col min="15" max="15" width="5.7109375" style="4" customWidth="1"/>
    <col min="16" max="16" width="14.7109375" style="4" bestFit="1" customWidth="1"/>
    <col min="17" max="17" width="9.7109375" style="52" bestFit="1" customWidth="1"/>
    <col min="18" max="18" width="9.7109375" style="50" customWidth="1"/>
    <col min="19" max="19" width="43.28515625" customWidth="1"/>
  </cols>
  <sheetData>
    <row r="1" spans="1:20" ht="75" x14ac:dyDescent="0.25">
      <c r="A1" s="19" t="s">
        <v>130</v>
      </c>
      <c r="B1" s="9" t="s">
        <v>118</v>
      </c>
      <c r="C1" s="9" t="s">
        <v>119</v>
      </c>
      <c r="D1" s="9" t="s">
        <v>120</v>
      </c>
      <c r="E1" s="9" t="s">
        <v>121</v>
      </c>
      <c r="F1" s="9" t="s">
        <v>122</v>
      </c>
      <c r="G1" s="9" t="s">
        <v>123</v>
      </c>
      <c r="H1" s="9" t="s">
        <v>124</v>
      </c>
      <c r="I1" s="9" t="s">
        <v>125</v>
      </c>
      <c r="J1" s="9" t="s">
        <v>126</v>
      </c>
      <c r="K1" s="9" t="s">
        <v>127</v>
      </c>
      <c r="L1" s="9" t="s">
        <v>128</v>
      </c>
      <c r="M1" s="9" t="s">
        <v>129</v>
      </c>
      <c r="N1" s="9" t="s">
        <v>30</v>
      </c>
      <c r="O1" s="9" t="s">
        <v>183</v>
      </c>
      <c r="P1" s="51" t="s">
        <v>182</v>
      </c>
      <c r="R1" s="53"/>
    </row>
    <row r="2" spans="1:20" hidden="1" x14ac:dyDescent="0.25">
      <c r="A2" s="24">
        <v>42571.81627314815</v>
      </c>
      <c r="B2" s="49" t="s">
        <v>491</v>
      </c>
      <c r="C2" s="4" t="s">
        <v>492</v>
      </c>
      <c r="D2" s="4" t="s">
        <v>84</v>
      </c>
      <c r="E2" s="49" t="s">
        <v>78</v>
      </c>
      <c r="F2" s="3">
        <v>360</v>
      </c>
      <c r="G2" s="3">
        <v>421</v>
      </c>
      <c r="H2" s="3">
        <v>58281</v>
      </c>
      <c r="I2" s="49" t="s">
        <v>79</v>
      </c>
      <c r="J2" s="3">
        <v>58301</v>
      </c>
      <c r="K2" s="4" t="s">
        <v>76</v>
      </c>
      <c r="L2" s="65" t="s">
        <v>319</v>
      </c>
      <c r="M2" s="18" t="s">
        <v>81</v>
      </c>
      <c r="N2" s="17" t="s">
        <v>493</v>
      </c>
      <c r="O2" s="17" t="str">
        <f t="shared" ref="O2:O65" si="0">RIGHT(C2,2)</f>
        <v>20</v>
      </c>
      <c r="P2" s="52">
        <f t="shared" ref="P2:P65" si="1">42522+O2+29</f>
        <v>42571</v>
      </c>
      <c r="R2" s="55"/>
      <c r="S2" s="23" t="s">
        <v>131</v>
      </c>
      <c r="T2" s="54">
        <f>COUNTIF($M$2:$M$8317,"=N")</f>
        <v>1032</v>
      </c>
    </row>
    <row r="3" spans="1:20" hidden="1" x14ac:dyDescent="0.25">
      <c r="A3" s="24">
        <v>42571.847569444442</v>
      </c>
      <c r="B3" s="49" t="s">
        <v>494</v>
      </c>
      <c r="C3" s="4" t="s">
        <v>495</v>
      </c>
      <c r="D3" s="4" t="s">
        <v>73</v>
      </c>
      <c r="E3" s="49" t="s">
        <v>78</v>
      </c>
      <c r="F3" s="3">
        <v>530</v>
      </c>
      <c r="G3" s="3">
        <v>587</v>
      </c>
      <c r="H3" s="3">
        <v>108405</v>
      </c>
      <c r="I3" s="49" t="s">
        <v>79</v>
      </c>
      <c r="J3" s="3">
        <v>108954</v>
      </c>
      <c r="K3" s="4" t="s">
        <v>80</v>
      </c>
      <c r="L3" s="65" t="s">
        <v>319</v>
      </c>
      <c r="M3" s="18" t="s">
        <v>81</v>
      </c>
      <c r="N3" s="17" t="s">
        <v>493</v>
      </c>
      <c r="O3" s="17" t="str">
        <f t="shared" si="0"/>
        <v>20</v>
      </c>
      <c r="P3" s="52">
        <f t="shared" si="1"/>
        <v>42571</v>
      </c>
      <c r="S3" s="54" t="s">
        <v>181</v>
      </c>
      <c r="T3" s="54">
        <f>COUNTIF($M$2:$M$8317,"=Y")</f>
        <v>127</v>
      </c>
    </row>
    <row r="4" spans="1:20" hidden="1" x14ac:dyDescent="0.25">
      <c r="A4" s="24">
        <v>42571.594490740739</v>
      </c>
      <c r="B4" s="49" t="s">
        <v>491</v>
      </c>
      <c r="C4" s="4" t="s">
        <v>496</v>
      </c>
      <c r="D4" s="4" t="s">
        <v>73</v>
      </c>
      <c r="E4" s="49" t="s">
        <v>78</v>
      </c>
      <c r="F4" s="3">
        <v>0</v>
      </c>
      <c r="G4" s="3">
        <v>28</v>
      </c>
      <c r="H4" s="3">
        <v>109209</v>
      </c>
      <c r="I4" s="49" t="s">
        <v>79</v>
      </c>
      <c r="J4" s="3">
        <v>109135</v>
      </c>
      <c r="K4" s="4" t="s">
        <v>76</v>
      </c>
      <c r="L4" s="65" t="s">
        <v>338</v>
      </c>
      <c r="M4" s="18" t="s">
        <v>81</v>
      </c>
      <c r="N4" s="17" t="s">
        <v>106</v>
      </c>
      <c r="O4" s="17" t="str">
        <f t="shared" si="0"/>
        <v>20</v>
      </c>
      <c r="P4" s="52">
        <f t="shared" si="1"/>
        <v>42571</v>
      </c>
    </row>
    <row r="5" spans="1:20" hidden="1" x14ac:dyDescent="0.25">
      <c r="A5" s="24">
        <v>42571.347685185188</v>
      </c>
      <c r="B5" s="49" t="s">
        <v>82</v>
      </c>
      <c r="C5" s="4" t="s">
        <v>497</v>
      </c>
      <c r="D5" s="4" t="s">
        <v>73</v>
      </c>
      <c r="E5" s="49" t="s">
        <v>83</v>
      </c>
      <c r="F5" s="3">
        <v>300</v>
      </c>
      <c r="G5" s="3">
        <v>302</v>
      </c>
      <c r="H5" s="3">
        <v>20284</v>
      </c>
      <c r="I5" s="49" t="s">
        <v>75</v>
      </c>
      <c r="J5" s="3">
        <v>20338</v>
      </c>
      <c r="K5" s="4" t="s">
        <v>80</v>
      </c>
      <c r="L5" s="65" t="s">
        <v>275</v>
      </c>
      <c r="M5" s="18" t="s">
        <v>81</v>
      </c>
      <c r="N5" s="17"/>
      <c r="O5" s="17" t="str">
        <f t="shared" si="0"/>
        <v>20</v>
      </c>
      <c r="P5" s="52">
        <f t="shared" si="1"/>
        <v>42571</v>
      </c>
    </row>
    <row r="6" spans="1:20" hidden="1" x14ac:dyDescent="0.25">
      <c r="A6" s="24">
        <v>42571.566261574073</v>
      </c>
      <c r="B6" s="49" t="s">
        <v>93</v>
      </c>
      <c r="C6" s="4" t="s">
        <v>498</v>
      </c>
      <c r="D6" s="4" t="s">
        <v>73</v>
      </c>
      <c r="E6" s="49" t="s">
        <v>83</v>
      </c>
      <c r="F6" s="3">
        <v>300</v>
      </c>
      <c r="G6" s="3">
        <v>256</v>
      </c>
      <c r="H6" s="3">
        <v>19689</v>
      </c>
      <c r="I6" s="49" t="s">
        <v>75</v>
      </c>
      <c r="J6" s="3">
        <v>20338</v>
      </c>
      <c r="K6" s="4" t="s">
        <v>80</v>
      </c>
      <c r="L6" s="65" t="s">
        <v>231</v>
      </c>
      <c r="M6" s="18" t="s">
        <v>81</v>
      </c>
      <c r="N6" s="17"/>
      <c r="O6" s="17" t="str">
        <f t="shared" si="0"/>
        <v>20</v>
      </c>
      <c r="P6" s="52">
        <f t="shared" si="1"/>
        <v>42571</v>
      </c>
    </row>
    <row r="7" spans="1:20" hidden="1" x14ac:dyDescent="0.25">
      <c r="A7" s="24">
        <v>42571.661412037036</v>
      </c>
      <c r="B7" s="49" t="s">
        <v>499</v>
      </c>
      <c r="C7" s="4" t="s">
        <v>313</v>
      </c>
      <c r="D7" s="4" t="s">
        <v>84</v>
      </c>
      <c r="E7" s="49" t="s">
        <v>83</v>
      </c>
      <c r="F7" s="3">
        <v>300</v>
      </c>
      <c r="G7" s="3">
        <v>350</v>
      </c>
      <c r="H7" s="3">
        <v>21190</v>
      </c>
      <c r="I7" s="49" t="s">
        <v>75</v>
      </c>
      <c r="J7" s="3">
        <v>20338</v>
      </c>
      <c r="K7" s="4" t="s">
        <v>80</v>
      </c>
      <c r="L7" s="65" t="s">
        <v>193</v>
      </c>
      <c r="M7" s="18" t="s">
        <v>81</v>
      </c>
      <c r="N7" s="17"/>
      <c r="O7" s="17" t="str">
        <f t="shared" si="0"/>
        <v>20</v>
      </c>
      <c r="P7" s="52">
        <f t="shared" si="1"/>
        <v>42571</v>
      </c>
    </row>
    <row r="8" spans="1:20" hidden="1" x14ac:dyDescent="0.25">
      <c r="A8" s="24">
        <v>42571.837372685186</v>
      </c>
      <c r="B8" s="49" t="s">
        <v>494</v>
      </c>
      <c r="C8" s="4" t="s">
        <v>495</v>
      </c>
      <c r="D8" s="4" t="s">
        <v>73</v>
      </c>
      <c r="E8" s="49" t="s">
        <v>83</v>
      </c>
      <c r="F8" s="3">
        <v>300</v>
      </c>
      <c r="G8" s="3">
        <v>293</v>
      </c>
      <c r="H8" s="3">
        <v>20190</v>
      </c>
      <c r="I8" s="49" t="s">
        <v>75</v>
      </c>
      <c r="J8" s="3">
        <v>20338</v>
      </c>
      <c r="K8" s="4" t="s">
        <v>80</v>
      </c>
      <c r="L8" s="65" t="s">
        <v>319</v>
      </c>
      <c r="M8" s="18" t="s">
        <v>81</v>
      </c>
      <c r="N8" s="17"/>
      <c r="O8" s="17" t="str">
        <f t="shared" si="0"/>
        <v>20</v>
      </c>
      <c r="P8" s="52">
        <f t="shared" si="1"/>
        <v>42571</v>
      </c>
    </row>
    <row r="9" spans="1:20" hidden="1" x14ac:dyDescent="0.25">
      <c r="A9" s="24">
        <v>42571.423680555556</v>
      </c>
      <c r="B9" s="49" t="s">
        <v>82</v>
      </c>
      <c r="C9" s="4" t="s">
        <v>311</v>
      </c>
      <c r="D9" s="4" t="s">
        <v>84</v>
      </c>
      <c r="E9" s="49" t="s">
        <v>83</v>
      </c>
      <c r="F9" s="3">
        <v>200</v>
      </c>
      <c r="G9" s="3">
        <v>257</v>
      </c>
      <c r="H9" s="3">
        <v>27696</v>
      </c>
      <c r="I9" s="49" t="s">
        <v>75</v>
      </c>
      <c r="J9" s="3">
        <v>27333</v>
      </c>
      <c r="K9" s="4" t="s">
        <v>80</v>
      </c>
      <c r="L9" s="65" t="s">
        <v>275</v>
      </c>
      <c r="M9" s="18" t="s">
        <v>81</v>
      </c>
      <c r="N9" s="17"/>
      <c r="O9" s="17" t="str">
        <f t="shared" si="0"/>
        <v>20</v>
      </c>
      <c r="P9" s="52">
        <f t="shared" si="1"/>
        <v>42571</v>
      </c>
    </row>
    <row r="10" spans="1:20" hidden="1" x14ac:dyDescent="0.25">
      <c r="A10" s="24">
        <v>42571.339953703704</v>
      </c>
      <c r="B10" s="49" t="s">
        <v>500</v>
      </c>
      <c r="C10" s="4" t="s">
        <v>501</v>
      </c>
      <c r="D10" s="4" t="s">
        <v>73</v>
      </c>
      <c r="E10" s="49" t="s">
        <v>83</v>
      </c>
      <c r="F10" s="3">
        <v>200</v>
      </c>
      <c r="G10" s="3">
        <v>457</v>
      </c>
      <c r="H10" s="3">
        <v>33245</v>
      </c>
      <c r="I10" s="49" t="s">
        <v>75</v>
      </c>
      <c r="J10" s="3">
        <v>30562</v>
      </c>
      <c r="K10" s="4" t="s">
        <v>76</v>
      </c>
      <c r="L10" s="65" t="s">
        <v>241</v>
      </c>
      <c r="M10" s="18" t="s">
        <v>81</v>
      </c>
      <c r="N10" s="17"/>
      <c r="O10" s="17" t="str">
        <f t="shared" si="0"/>
        <v>20</v>
      </c>
      <c r="P10" s="52">
        <f t="shared" si="1"/>
        <v>42571</v>
      </c>
    </row>
    <row r="11" spans="1:20" hidden="1" x14ac:dyDescent="0.25">
      <c r="A11" s="24">
        <v>42571.699675925927</v>
      </c>
      <c r="B11" s="49" t="s">
        <v>90</v>
      </c>
      <c r="C11" s="4" t="s">
        <v>502</v>
      </c>
      <c r="D11" s="4" t="s">
        <v>84</v>
      </c>
      <c r="E11" s="49" t="s">
        <v>83</v>
      </c>
      <c r="F11" s="3">
        <v>600</v>
      </c>
      <c r="G11" s="3">
        <v>650</v>
      </c>
      <c r="H11" s="3">
        <v>189419</v>
      </c>
      <c r="I11" s="49" t="s">
        <v>75</v>
      </c>
      <c r="J11" s="3">
        <v>183829</v>
      </c>
      <c r="K11" s="4" t="s">
        <v>80</v>
      </c>
      <c r="L11" s="65" t="s">
        <v>268</v>
      </c>
      <c r="M11" s="18" t="s">
        <v>81</v>
      </c>
      <c r="N11" s="17"/>
      <c r="O11" s="17" t="str">
        <f t="shared" si="0"/>
        <v>20</v>
      </c>
      <c r="P11" s="52">
        <f t="shared" si="1"/>
        <v>42571</v>
      </c>
    </row>
    <row r="12" spans="1:20" hidden="1" x14ac:dyDescent="0.25">
      <c r="A12" s="24">
        <v>42571.428379629629</v>
      </c>
      <c r="B12" s="49" t="s">
        <v>93</v>
      </c>
      <c r="C12" s="4" t="s">
        <v>503</v>
      </c>
      <c r="D12" s="4" t="s">
        <v>84</v>
      </c>
      <c r="E12" s="49" t="s">
        <v>87</v>
      </c>
      <c r="F12" s="3">
        <v>200</v>
      </c>
      <c r="G12" s="3">
        <v>251</v>
      </c>
      <c r="H12" s="3">
        <v>69909</v>
      </c>
      <c r="I12" s="49" t="s">
        <v>88</v>
      </c>
      <c r="J12" s="3">
        <v>68372</v>
      </c>
      <c r="K12" s="4" t="s">
        <v>80</v>
      </c>
      <c r="L12" s="65" t="s">
        <v>233</v>
      </c>
      <c r="M12" s="18" t="s">
        <v>81</v>
      </c>
      <c r="N12" s="17" t="s">
        <v>504</v>
      </c>
      <c r="O12" s="17" t="str">
        <f t="shared" si="0"/>
        <v>20</v>
      </c>
      <c r="P12" s="52">
        <f t="shared" si="1"/>
        <v>42571</v>
      </c>
    </row>
    <row r="13" spans="1:20" x14ac:dyDescent="0.25">
      <c r="A13" s="24">
        <v>42571.597893518519</v>
      </c>
      <c r="B13" s="49" t="s">
        <v>499</v>
      </c>
      <c r="C13" s="4" t="s">
        <v>505</v>
      </c>
      <c r="D13" s="4" t="s">
        <v>73</v>
      </c>
      <c r="E13" s="49" t="s">
        <v>87</v>
      </c>
      <c r="F13" s="3">
        <v>0</v>
      </c>
      <c r="G13" s="3">
        <v>722</v>
      </c>
      <c r="H13" s="3">
        <v>78932</v>
      </c>
      <c r="I13" s="49" t="s">
        <v>88</v>
      </c>
      <c r="J13" s="3">
        <v>81738</v>
      </c>
      <c r="K13" s="4" t="s">
        <v>80</v>
      </c>
      <c r="L13" s="65" t="s">
        <v>193</v>
      </c>
      <c r="M13" s="18" t="s">
        <v>77</v>
      </c>
      <c r="N13" s="17" t="s">
        <v>47</v>
      </c>
      <c r="O13" s="17" t="str">
        <f t="shared" si="0"/>
        <v>20</v>
      </c>
      <c r="P13" s="52">
        <f t="shared" si="1"/>
        <v>42571</v>
      </c>
    </row>
    <row r="14" spans="1:20" hidden="1" x14ac:dyDescent="0.25">
      <c r="A14" s="24">
        <v>42571.678159722222</v>
      </c>
      <c r="B14" s="49" t="s">
        <v>499</v>
      </c>
      <c r="C14" s="4" t="s">
        <v>313</v>
      </c>
      <c r="D14" s="4" t="s">
        <v>84</v>
      </c>
      <c r="E14" s="49" t="s">
        <v>87</v>
      </c>
      <c r="F14" s="3">
        <v>200</v>
      </c>
      <c r="G14" s="3">
        <v>276</v>
      </c>
      <c r="H14" s="3">
        <v>128990</v>
      </c>
      <c r="I14" s="49" t="s">
        <v>88</v>
      </c>
      <c r="J14" s="3">
        <v>126585</v>
      </c>
      <c r="K14" s="4" t="s">
        <v>80</v>
      </c>
      <c r="L14" s="65" t="s">
        <v>193</v>
      </c>
      <c r="M14" s="18" t="s">
        <v>81</v>
      </c>
      <c r="N14" s="17" t="s">
        <v>504</v>
      </c>
      <c r="O14" s="17" t="str">
        <f t="shared" si="0"/>
        <v>20</v>
      </c>
      <c r="P14" s="52">
        <f t="shared" si="1"/>
        <v>42571</v>
      </c>
    </row>
    <row r="15" spans="1:20" x14ac:dyDescent="0.25">
      <c r="A15" s="24">
        <v>42571.422847222224</v>
      </c>
      <c r="B15" s="49" t="s">
        <v>506</v>
      </c>
      <c r="C15" s="4" t="s">
        <v>507</v>
      </c>
      <c r="D15" s="4" t="s">
        <v>73</v>
      </c>
      <c r="E15" s="49" t="s">
        <v>87</v>
      </c>
      <c r="F15" s="3">
        <v>0</v>
      </c>
      <c r="G15" s="3">
        <v>447</v>
      </c>
      <c r="H15" s="3">
        <v>129656</v>
      </c>
      <c r="I15" s="49" t="s">
        <v>88</v>
      </c>
      <c r="J15" s="3">
        <v>127587</v>
      </c>
      <c r="K15" s="4" t="s">
        <v>76</v>
      </c>
      <c r="L15" s="65" t="s">
        <v>207</v>
      </c>
      <c r="M15" s="18" t="s">
        <v>77</v>
      </c>
      <c r="N15" s="17" t="s">
        <v>47</v>
      </c>
      <c r="O15" s="17" t="str">
        <f t="shared" si="0"/>
        <v>20</v>
      </c>
      <c r="P15" s="52">
        <f t="shared" si="1"/>
        <v>42571</v>
      </c>
    </row>
    <row r="16" spans="1:20" x14ac:dyDescent="0.25">
      <c r="A16" s="24">
        <v>42571.30265046296</v>
      </c>
      <c r="B16" s="49" t="s">
        <v>508</v>
      </c>
      <c r="C16" s="4" t="s">
        <v>509</v>
      </c>
      <c r="D16" s="4" t="s">
        <v>73</v>
      </c>
      <c r="E16" s="49" t="s">
        <v>510</v>
      </c>
      <c r="F16" s="3">
        <v>0</v>
      </c>
      <c r="G16" s="3">
        <v>348</v>
      </c>
      <c r="H16" s="3">
        <v>65693</v>
      </c>
      <c r="I16" s="49" t="s">
        <v>511</v>
      </c>
      <c r="J16" s="3">
        <v>68372</v>
      </c>
      <c r="K16" s="4" t="s">
        <v>80</v>
      </c>
      <c r="L16" s="65" t="s">
        <v>217</v>
      </c>
      <c r="M16" s="18" t="s">
        <v>77</v>
      </c>
      <c r="N16" s="17" t="s">
        <v>47</v>
      </c>
      <c r="O16" s="17" t="str">
        <f t="shared" si="0"/>
        <v>20</v>
      </c>
      <c r="P16" s="52">
        <f t="shared" si="1"/>
        <v>42571</v>
      </c>
    </row>
    <row r="17" spans="1:16" x14ac:dyDescent="0.25">
      <c r="A17" s="24">
        <v>42571.980844907404</v>
      </c>
      <c r="B17" s="49" t="s">
        <v>82</v>
      </c>
      <c r="C17" s="4" t="s">
        <v>316</v>
      </c>
      <c r="D17" s="4" t="s">
        <v>73</v>
      </c>
      <c r="E17" s="49" t="s">
        <v>510</v>
      </c>
      <c r="F17" s="3">
        <v>0</v>
      </c>
      <c r="G17" s="3">
        <v>719</v>
      </c>
      <c r="H17" s="3">
        <v>215374</v>
      </c>
      <c r="I17" s="49" t="s">
        <v>511</v>
      </c>
      <c r="J17" s="3">
        <v>217106</v>
      </c>
      <c r="K17" s="4" t="s">
        <v>80</v>
      </c>
      <c r="L17" s="65" t="s">
        <v>247</v>
      </c>
      <c r="M17" s="18" t="s">
        <v>77</v>
      </c>
      <c r="N17" s="17" t="s">
        <v>47</v>
      </c>
      <c r="O17" s="17" t="str">
        <f t="shared" si="0"/>
        <v>20</v>
      </c>
      <c r="P17" s="52">
        <f t="shared" si="1"/>
        <v>42571</v>
      </c>
    </row>
    <row r="18" spans="1:16" x14ac:dyDescent="0.25">
      <c r="A18" s="24">
        <v>42571.706643518519</v>
      </c>
      <c r="B18" s="49" t="s">
        <v>85</v>
      </c>
      <c r="C18" s="4" t="s">
        <v>314</v>
      </c>
      <c r="D18" s="4" t="s">
        <v>73</v>
      </c>
      <c r="E18" s="49" t="s">
        <v>512</v>
      </c>
      <c r="F18" s="3">
        <v>690</v>
      </c>
      <c r="G18" s="3">
        <v>728</v>
      </c>
      <c r="H18" s="3">
        <v>47053</v>
      </c>
      <c r="I18" s="49" t="s">
        <v>513</v>
      </c>
      <c r="J18" s="3">
        <v>47866</v>
      </c>
      <c r="K18" s="4" t="s">
        <v>80</v>
      </c>
      <c r="L18" s="65" t="s">
        <v>209</v>
      </c>
      <c r="M18" s="18" t="s">
        <v>77</v>
      </c>
      <c r="N18" s="17" t="s">
        <v>47</v>
      </c>
      <c r="O18" s="17" t="str">
        <f t="shared" si="0"/>
        <v>20</v>
      </c>
      <c r="P18" s="52">
        <f t="shared" si="1"/>
        <v>42571</v>
      </c>
    </row>
    <row r="19" spans="1:16" hidden="1" x14ac:dyDescent="0.25">
      <c r="A19" s="24">
        <v>42571.304490740738</v>
      </c>
      <c r="B19" s="49" t="s">
        <v>491</v>
      </c>
      <c r="C19" s="4" t="s">
        <v>514</v>
      </c>
      <c r="D19" s="4" t="s">
        <v>73</v>
      </c>
      <c r="E19" s="49" t="s">
        <v>515</v>
      </c>
      <c r="F19" s="3">
        <v>0</v>
      </c>
      <c r="G19" s="3">
        <v>42</v>
      </c>
      <c r="H19" s="3">
        <v>143</v>
      </c>
      <c r="I19" s="49" t="s">
        <v>516</v>
      </c>
      <c r="J19" s="3">
        <v>1</v>
      </c>
      <c r="K19" s="4" t="s">
        <v>76</v>
      </c>
      <c r="L19" s="65" t="s">
        <v>189</v>
      </c>
      <c r="M19" s="18" t="s">
        <v>81</v>
      </c>
      <c r="N19" s="17"/>
      <c r="O19" s="17" t="str">
        <f t="shared" si="0"/>
        <v>20</v>
      </c>
      <c r="P19" s="52">
        <f t="shared" si="1"/>
        <v>42571</v>
      </c>
    </row>
    <row r="20" spans="1:16" hidden="1" x14ac:dyDescent="0.25">
      <c r="A20" s="24">
        <v>42571.679108796299</v>
      </c>
      <c r="B20" s="49" t="s">
        <v>491</v>
      </c>
      <c r="C20" s="4" t="s">
        <v>517</v>
      </c>
      <c r="D20" s="4" t="s">
        <v>73</v>
      </c>
      <c r="E20" s="49" t="s">
        <v>515</v>
      </c>
      <c r="F20" s="3">
        <v>0</v>
      </c>
      <c r="G20" s="3">
        <v>38</v>
      </c>
      <c r="H20" s="3">
        <v>116</v>
      </c>
      <c r="I20" s="49" t="s">
        <v>516</v>
      </c>
      <c r="J20" s="3">
        <v>1</v>
      </c>
      <c r="K20" s="4" t="s">
        <v>76</v>
      </c>
      <c r="L20" s="65" t="s">
        <v>338</v>
      </c>
      <c r="M20" s="18" t="s">
        <v>81</v>
      </c>
      <c r="N20" s="17"/>
      <c r="O20" s="17" t="str">
        <f t="shared" si="0"/>
        <v>20</v>
      </c>
      <c r="P20" s="52">
        <f t="shared" si="1"/>
        <v>42571</v>
      </c>
    </row>
    <row r="21" spans="1:16" hidden="1" x14ac:dyDescent="0.25">
      <c r="A21" s="24">
        <v>42571.18109953704</v>
      </c>
      <c r="B21" s="49" t="s">
        <v>518</v>
      </c>
      <c r="C21" s="4" t="s">
        <v>519</v>
      </c>
      <c r="D21" s="4" t="s">
        <v>73</v>
      </c>
      <c r="E21" s="49" t="s">
        <v>515</v>
      </c>
      <c r="F21" s="3">
        <v>0</v>
      </c>
      <c r="G21" s="3">
        <v>49</v>
      </c>
      <c r="H21" s="3">
        <v>233291</v>
      </c>
      <c r="I21" s="49" t="s">
        <v>516</v>
      </c>
      <c r="J21" s="3">
        <v>233491</v>
      </c>
      <c r="K21" s="4" t="s">
        <v>80</v>
      </c>
      <c r="L21" s="65" t="s">
        <v>189</v>
      </c>
      <c r="M21" s="18" t="s">
        <v>81</v>
      </c>
      <c r="N21" s="17"/>
      <c r="O21" s="17" t="str">
        <f t="shared" si="0"/>
        <v>20</v>
      </c>
      <c r="P21" s="52">
        <f t="shared" si="1"/>
        <v>42571</v>
      </c>
    </row>
    <row r="22" spans="1:16" hidden="1" x14ac:dyDescent="0.25">
      <c r="A22" s="24">
        <v>42571.222928240742</v>
      </c>
      <c r="B22" s="49" t="s">
        <v>82</v>
      </c>
      <c r="C22" s="4" t="s">
        <v>520</v>
      </c>
      <c r="D22" s="4" t="s">
        <v>73</v>
      </c>
      <c r="E22" s="49" t="s">
        <v>515</v>
      </c>
      <c r="F22" s="3">
        <v>0</v>
      </c>
      <c r="G22" s="3">
        <v>19</v>
      </c>
      <c r="H22" s="3">
        <v>233462</v>
      </c>
      <c r="I22" s="49" t="s">
        <v>516</v>
      </c>
      <c r="J22" s="3">
        <v>233491</v>
      </c>
      <c r="K22" s="4" t="s">
        <v>80</v>
      </c>
      <c r="L22" s="65" t="s">
        <v>275</v>
      </c>
      <c r="M22" s="18" t="s">
        <v>81</v>
      </c>
      <c r="N22" s="17"/>
      <c r="O22" s="17" t="str">
        <f t="shared" si="0"/>
        <v>20</v>
      </c>
      <c r="P22" s="52">
        <f t="shared" si="1"/>
        <v>42571</v>
      </c>
    </row>
    <row r="23" spans="1:16" hidden="1" x14ac:dyDescent="0.25">
      <c r="A23" s="24">
        <v>42571.446226851855</v>
      </c>
      <c r="B23" s="49" t="s">
        <v>93</v>
      </c>
      <c r="C23" s="4" t="s">
        <v>503</v>
      </c>
      <c r="D23" s="4" t="s">
        <v>73</v>
      </c>
      <c r="E23" s="49" t="s">
        <v>515</v>
      </c>
      <c r="F23" s="3">
        <v>0</v>
      </c>
      <c r="G23" s="3">
        <v>90</v>
      </c>
      <c r="H23" s="3">
        <v>233138</v>
      </c>
      <c r="I23" s="49" t="s">
        <v>516</v>
      </c>
      <c r="J23" s="3">
        <v>233491</v>
      </c>
      <c r="K23" s="4" t="s">
        <v>80</v>
      </c>
      <c r="L23" s="65" t="s">
        <v>233</v>
      </c>
      <c r="M23" s="18" t="s">
        <v>81</v>
      </c>
      <c r="N23" s="17"/>
      <c r="O23" s="17" t="str">
        <f t="shared" si="0"/>
        <v>20</v>
      </c>
      <c r="P23" s="52">
        <f t="shared" si="1"/>
        <v>42571</v>
      </c>
    </row>
    <row r="24" spans="1:16" hidden="1" x14ac:dyDescent="0.25">
      <c r="A24" s="24">
        <v>42571.599953703706</v>
      </c>
      <c r="B24" s="49" t="s">
        <v>82</v>
      </c>
      <c r="C24" s="4" t="s">
        <v>521</v>
      </c>
      <c r="D24" s="4" t="s">
        <v>73</v>
      </c>
      <c r="E24" s="49" t="s">
        <v>515</v>
      </c>
      <c r="F24" s="3">
        <v>0</v>
      </c>
      <c r="G24" s="3">
        <v>68</v>
      </c>
      <c r="H24" s="3">
        <v>233226</v>
      </c>
      <c r="I24" s="49" t="s">
        <v>516</v>
      </c>
      <c r="J24" s="3">
        <v>233491</v>
      </c>
      <c r="K24" s="4" t="s">
        <v>80</v>
      </c>
      <c r="L24" s="65" t="s">
        <v>256</v>
      </c>
      <c r="M24" s="18" t="s">
        <v>81</v>
      </c>
      <c r="N24" s="17"/>
      <c r="O24" s="17" t="str">
        <f t="shared" si="0"/>
        <v>20</v>
      </c>
      <c r="P24" s="52">
        <f t="shared" si="1"/>
        <v>42571</v>
      </c>
    </row>
    <row r="25" spans="1:16" hidden="1" x14ac:dyDescent="0.25">
      <c r="A25" s="24">
        <v>42571.651435185187</v>
      </c>
      <c r="B25" s="49" t="s">
        <v>518</v>
      </c>
      <c r="C25" s="4" t="s">
        <v>522</v>
      </c>
      <c r="D25" s="4" t="s">
        <v>73</v>
      </c>
      <c r="E25" s="49" t="s">
        <v>515</v>
      </c>
      <c r="F25" s="3">
        <v>0</v>
      </c>
      <c r="G25" s="3">
        <v>53</v>
      </c>
      <c r="H25" s="3">
        <v>233268</v>
      </c>
      <c r="I25" s="49" t="s">
        <v>516</v>
      </c>
      <c r="J25" s="3">
        <v>233491</v>
      </c>
      <c r="K25" s="4" t="s">
        <v>80</v>
      </c>
      <c r="L25" s="65" t="s">
        <v>196</v>
      </c>
      <c r="M25" s="18" t="s">
        <v>81</v>
      </c>
      <c r="N25" s="17"/>
      <c r="O25" s="17" t="str">
        <f t="shared" si="0"/>
        <v>20</v>
      </c>
      <c r="P25" s="52">
        <f t="shared" si="1"/>
        <v>42571</v>
      </c>
    </row>
    <row r="26" spans="1:16" hidden="1" x14ac:dyDescent="0.25">
      <c r="A26" s="24">
        <v>42572.623807870368</v>
      </c>
      <c r="B26" s="49" t="s">
        <v>523</v>
      </c>
      <c r="C26" s="4" t="s">
        <v>524</v>
      </c>
      <c r="D26" s="4" t="s">
        <v>73</v>
      </c>
      <c r="E26" s="49" t="s">
        <v>78</v>
      </c>
      <c r="F26" s="3">
        <v>0</v>
      </c>
      <c r="G26" s="3">
        <v>79</v>
      </c>
      <c r="H26" s="3">
        <v>26482</v>
      </c>
      <c r="I26" s="49" t="s">
        <v>79</v>
      </c>
      <c r="J26" s="3">
        <v>27052</v>
      </c>
      <c r="K26" s="4" t="s">
        <v>80</v>
      </c>
      <c r="L26" s="65" t="s">
        <v>214</v>
      </c>
      <c r="M26" s="18" t="s">
        <v>81</v>
      </c>
      <c r="N26" s="17" t="s">
        <v>106</v>
      </c>
      <c r="O26" s="17" t="str">
        <f t="shared" si="0"/>
        <v>21</v>
      </c>
      <c r="P26" s="52">
        <f t="shared" si="1"/>
        <v>42572</v>
      </c>
    </row>
    <row r="27" spans="1:16" hidden="1" x14ac:dyDescent="0.25">
      <c r="A27" s="24">
        <v>42572.625694444447</v>
      </c>
      <c r="B27" s="49" t="s">
        <v>523</v>
      </c>
      <c r="C27" s="4" t="s">
        <v>524</v>
      </c>
      <c r="D27" s="4" t="s">
        <v>84</v>
      </c>
      <c r="E27" s="49" t="s">
        <v>78</v>
      </c>
      <c r="F27" s="3">
        <v>0</v>
      </c>
      <c r="G27" s="3">
        <v>16</v>
      </c>
      <c r="H27" s="3">
        <v>27066</v>
      </c>
      <c r="I27" s="49" t="s">
        <v>79</v>
      </c>
      <c r="J27" s="3">
        <v>27052</v>
      </c>
      <c r="K27" s="4" t="s">
        <v>80</v>
      </c>
      <c r="L27" s="65" t="s">
        <v>214</v>
      </c>
      <c r="M27" s="18" t="s">
        <v>81</v>
      </c>
      <c r="N27" s="17" t="s">
        <v>106</v>
      </c>
      <c r="O27" s="17" t="str">
        <f t="shared" si="0"/>
        <v>21</v>
      </c>
      <c r="P27" s="52">
        <f t="shared" si="1"/>
        <v>42572</v>
      </c>
    </row>
    <row r="28" spans="1:16" hidden="1" x14ac:dyDescent="0.25">
      <c r="A28" s="24">
        <v>42572.596643518518</v>
      </c>
      <c r="B28" s="49" t="s">
        <v>91</v>
      </c>
      <c r="C28" s="4" t="s">
        <v>525</v>
      </c>
      <c r="D28" s="4" t="s">
        <v>73</v>
      </c>
      <c r="E28" s="49" t="s">
        <v>78</v>
      </c>
      <c r="F28" s="3">
        <v>0</v>
      </c>
      <c r="G28" s="3">
        <v>37</v>
      </c>
      <c r="H28" s="3">
        <v>27448</v>
      </c>
      <c r="I28" s="49" t="s">
        <v>79</v>
      </c>
      <c r="J28" s="3">
        <v>27350</v>
      </c>
      <c r="K28" s="4" t="s">
        <v>76</v>
      </c>
      <c r="L28" s="65" t="s">
        <v>332</v>
      </c>
      <c r="M28" s="18" t="s">
        <v>81</v>
      </c>
      <c r="N28" s="17" t="s">
        <v>106</v>
      </c>
      <c r="O28" s="17" t="str">
        <f t="shared" si="0"/>
        <v>21</v>
      </c>
      <c r="P28" s="52">
        <f t="shared" si="1"/>
        <v>42572</v>
      </c>
    </row>
    <row r="29" spans="1:16" hidden="1" x14ac:dyDescent="0.25">
      <c r="A29" s="24">
        <v>42572.633946759262</v>
      </c>
      <c r="B29" s="49" t="s">
        <v>523</v>
      </c>
      <c r="C29" s="4" t="s">
        <v>524</v>
      </c>
      <c r="D29" s="4" t="s">
        <v>73</v>
      </c>
      <c r="E29" s="49" t="s">
        <v>78</v>
      </c>
      <c r="F29" s="3">
        <v>0</v>
      </c>
      <c r="G29" s="3">
        <v>86</v>
      </c>
      <c r="H29" s="3">
        <v>108171</v>
      </c>
      <c r="I29" s="49" t="s">
        <v>79</v>
      </c>
      <c r="J29" s="3">
        <v>108954</v>
      </c>
      <c r="K29" s="4" t="s">
        <v>80</v>
      </c>
      <c r="L29" s="65" t="s">
        <v>214</v>
      </c>
      <c r="M29" s="18" t="s">
        <v>81</v>
      </c>
      <c r="N29" s="17" t="s">
        <v>106</v>
      </c>
      <c r="O29" s="17" t="str">
        <f t="shared" si="0"/>
        <v>21</v>
      </c>
      <c r="P29" s="52">
        <f t="shared" si="1"/>
        <v>42572</v>
      </c>
    </row>
    <row r="30" spans="1:16" hidden="1" x14ac:dyDescent="0.25">
      <c r="A30" s="24">
        <v>42572.636365740742</v>
      </c>
      <c r="B30" s="49" t="s">
        <v>523</v>
      </c>
      <c r="C30" s="4" t="s">
        <v>524</v>
      </c>
      <c r="D30" s="4" t="s">
        <v>84</v>
      </c>
      <c r="E30" s="49" t="s">
        <v>78</v>
      </c>
      <c r="F30" s="3">
        <v>0</v>
      </c>
      <c r="G30" s="3">
        <v>10</v>
      </c>
      <c r="H30" s="3">
        <v>108963</v>
      </c>
      <c r="I30" s="49" t="s">
        <v>79</v>
      </c>
      <c r="J30" s="3">
        <v>108954</v>
      </c>
      <c r="K30" s="4" t="s">
        <v>80</v>
      </c>
      <c r="L30" s="65" t="s">
        <v>214</v>
      </c>
      <c r="M30" s="18" t="s">
        <v>81</v>
      </c>
      <c r="N30" s="17" t="s">
        <v>106</v>
      </c>
      <c r="O30" s="17" t="str">
        <f t="shared" si="0"/>
        <v>21</v>
      </c>
      <c r="P30" s="52">
        <f t="shared" si="1"/>
        <v>42572</v>
      </c>
    </row>
    <row r="31" spans="1:16" hidden="1" x14ac:dyDescent="0.25">
      <c r="A31" s="24">
        <v>42572.585590277777</v>
      </c>
      <c r="B31" s="49" t="s">
        <v>91</v>
      </c>
      <c r="C31" s="4" t="s">
        <v>525</v>
      </c>
      <c r="D31" s="4" t="s">
        <v>73</v>
      </c>
      <c r="E31" s="49" t="s">
        <v>78</v>
      </c>
      <c r="F31" s="3">
        <v>0</v>
      </c>
      <c r="G31" s="3">
        <v>59</v>
      </c>
      <c r="H31" s="3">
        <v>109228</v>
      </c>
      <c r="I31" s="49" t="s">
        <v>79</v>
      </c>
      <c r="J31" s="3">
        <v>109135</v>
      </c>
      <c r="K31" s="4" t="s">
        <v>76</v>
      </c>
      <c r="L31" s="65" t="s">
        <v>332</v>
      </c>
      <c r="M31" s="18" t="s">
        <v>81</v>
      </c>
      <c r="N31" s="17" t="s">
        <v>106</v>
      </c>
      <c r="O31" s="17" t="str">
        <f t="shared" si="0"/>
        <v>21</v>
      </c>
      <c r="P31" s="52">
        <f t="shared" si="1"/>
        <v>42572</v>
      </c>
    </row>
    <row r="32" spans="1:16" hidden="1" x14ac:dyDescent="0.25">
      <c r="A32" s="24">
        <v>42572.638611111113</v>
      </c>
      <c r="B32" s="49" t="s">
        <v>506</v>
      </c>
      <c r="C32" s="4" t="s">
        <v>526</v>
      </c>
      <c r="D32" s="4" t="s">
        <v>73</v>
      </c>
      <c r="E32" s="49" t="s">
        <v>78</v>
      </c>
      <c r="F32" s="3">
        <v>0</v>
      </c>
      <c r="G32" s="3">
        <v>334</v>
      </c>
      <c r="H32" s="3">
        <v>110653</v>
      </c>
      <c r="I32" s="49" t="s">
        <v>79</v>
      </c>
      <c r="J32" s="3">
        <v>109135</v>
      </c>
      <c r="K32" s="4" t="s">
        <v>76</v>
      </c>
      <c r="L32" s="65" t="s">
        <v>202</v>
      </c>
      <c r="M32" s="18" t="s">
        <v>81</v>
      </c>
      <c r="N32" s="17" t="s">
        <v>106</v>
      </c>
      <c r="O32" s="17" t="str">
        <f t="shared" si="0"/>
        <v>21</v>
      </c>
      <c r="P32" s="52">
        <f t="shared" si="1"/>
        <v>42572</v>
      </c>
    </row>
    <row r="33" spans="1:16" hidden="1" x14ac:dyDescent="0.25">
      <c r="A33" s="24">
        <v>42572.645798611113</v>
      </c>
      <c r="B33" s="49" t="s">
        <v>500</v>
      </c>
      <c r="C33" s="4" t="s">
        <v>527</v>
      </c>
      <c r="D33" s="4" t="s">
        <v>73</v>
      </c>
      <c r="E33" s="49" t="s">
        <v>78</v>
      </c>
      <c r="F33" s="3">
        <v>0</v>
      </c>
      <c r="G33" s="3">
        <v>195</v>
      </c>
      <c r="H33" s="3">
        <v>110262</v>
      </c>
      <c r="I33" s="49" t="s">
        <v>79</v>
      </c>
      <c r="J33" s="3">
        <v>109135</v>
      </c>
      <c r="K33" s="4" t="s">
        <v>76</v>
      </c>
      <c r="L33" s="65" t="s">
        <v>268</v>
      </c>
      <c r="M33" s="18" t="s">
        <v>81</v>
      </c>
      <c r="N33" s="17" t="s">
        <v>106</v>
      </c>
      <c r="O33" s="17" t="str">
        <f t="shared" si="0"/>
        <v>21</v>
      </c>
      <c r="P33" s="52">
        <f t="shared" si="1"/>
        <v>42572</v>
      </c>
    </row>
    <row r="34" spans="1:16" hidden="1" x14ac:dyDescent="0.25">
      <c r="A34" s="24">
        <v>42572.657395833332</v>
      </c>
      <c r="B34" s="49" t="s">
        <v>91</v>
      </c>
      <c r="C34" s="4" t="s">
        <v>528</v>
      </c>
      <c r="D34" s="4" t="s">
        <v>73</v>
      </c>
      <c r="E34" s="49" t="s">
        <v>78</v>
      </c>
      <c r="F34" s="3">
        <v>0</v>
      </c>
      <c r="G34" s="3">
        <v>91</v>
      </c>
      <c r="H34" s="3">
        <v>109295</v>
      </c>
      <c r="I34" s="49" t="s">
        <v>79</v>
      </c>
      <c r="J34" s="3">
        <v>109135</v>
      </c>
      <c r="K34" s="4" t="s">
        <v>76</v>
      </c>
      <c r="L34" s="65" t="s">
        <v>332</v>
      </c>
      <c r="M34" s="18" t="s">
        <v>81</v>
      </c>
      <c r="N34" s="17" t="s">
        <v>106</v>
      </c>
      <c r="O34" s="17" t="str">
        <f t="shared" si="0"/>
        <v>21</v>
      </c>
      <c r="P34" s="52">
        <f t="shared" si="1"/>
        <v>42572</v>
      </c>
    </row>
    <row r="35" spans="1:16" hidden="1" x14ac:dyDescent="0.25">
      <c r="A35" s="24">
        <v>42572.67869212963</v>
      </c>
      <c r="B35" s="49" t="s">
        <v>529</v>
      </c>
      <c r="C35" s="4" t="s">
        <v>165</v>
      </c>
      <c r="D35" s="4" t="s">
        <v>73</v>
      </c>
      <c r="E35" s="49" t="s">
        <v>78</v>
      </c>
      <c r="F35" s="3">
        <v>0</v>
      </c>
      <c r="G35" s="3">
        <v>262</v>
      </c>
      <c r="H35" s="3">
        <v>110311</v>
      </c>
      <c r="I35" s="49" t="s">
        <v>79</v>
      </c>
      <c r="J35" s="3">
        <v>109135</v>
      </c>
      <c r="K35" s="4" t="s">
        <v>76</v>
      </c>
      <c r="L35" s="65" t="s">
        <v>261</v>
      </c>
      <c r="M35" s="18" t="s">
        <v>81</v>
      </c>
      <c r="N35" s="17" t="s">
        <v>106</v>
      </c>
      <c r="O35" s="17" t="str">
        <f t="shared" si="0"/>
        <v>21</v>
      </c>
      <c r="P35" s="52">
        <f t="shared" si="1"/>
        <v>42572</v>
      </c>
    </row>
    <row r="36" spans="1:16" hidden="1" x14ac:dyDescent="0.25">
      <c r="A36" s="24">
        <v>42572.709641203706</v>
      </c>
      <c r="B36" s="49" t="s">
        <v>506</v>
      </c>
      <c r="C36" s="4" t="s">
        <v>530</v>
      </c>
      <c r="D36" s="4" t="s">
        <v>73</v>
      </c>
      <c r="E36" s="49" t="s">
        <v>78</v>
      </c>
      <c r="F36" s="3">
        <v>0</v>
      </c>
      <c r="G36" s="3">
        <v>263</v>
      </c>
      <c r="H36" s="3">
        <v>110267</v>
      </c>
      <c r="I36" s="49" t="s">
        <v>79</v>
      </c>
      <c r="J36" s="3">
        <v>109135</v>
      </c>
      <c r="K36" s="4" t="s">
        <v>76</v>
      </c>
      <c r="L36" s="65" t="s">
        <v>202</v>
      </c>
      <c r="M36" s="18" t="s">
        <v>81</v>
      </c>
      <c r="N36" s="17" t="s">
        <v>106</v>
      </c>
      <c r="O36" s="17" t="str">
        <f t="shared" si="0"/>
        <v>21</v>
      </c>
      <c r="P36" s="52">
        <f t="shared" si="1"/>
        <v>42572</v>
      </c>
    </row>
    <row r="37" spans="1:16" hidden="1" x14ac:dyDescent="0.25">
      <c r="A37" s="24">
        <v>42572.77443287037</v>
      </c>
      <c r="B37" s="49" t="s">
        <v>523</v>
      </c>
      <c r="C37" s="4" t="s">
        <v>531</v>
      </c>
      <c r="D37" s="4" t="s">
        <v>73</v>
      </c>
      <c r="E37" s="49" t="s">
        <v>78</v>
      </c>
      <c r="F37" s="3">
        <v>0</v>
      </c>
      <c r="G37" s="3">
        <v>192</v>
      </c>
      <c r="H37" s="3">
        <v>110259</v>
      </c>
      <c r="I37" s="49" t="s">
        <v>79</v>
      </c>
      <c r="J37" s="3">
        <v>109135</v>
      </c>
      <c r="K37" s="4" t="s">
        <v>76</v>
      </c>
      <c r="L37" s="65" t="s">
        <v>214</v>
      </c>
      <c r="M37" s="18" t="s">
        <v>81</v>
      </c>
      <c r="N37" s="17" t="s">
        <v>106</v>
      </c>
      <c r="O37" s="17" t="str">
        <f t="shared" si="0"/>
        <v>21</v>
      </c>
      <c r="P37" s="52">
        <f t="shared" si="1"/>
        <v>42572</v>
      </c>
    </row>
    <row r="38" spans="1:16" hidden="1" x14ac:dyDescent="0.25">
      <c r="A38" s="24">
        <v>42572.775821759256</v>
      </c>
      <c r="B38" s="49" t="s">
        <v>523</v>
      </c>
      <c r="C38" s="4" t="s">
        <v>531</v>
      </c>
      <c r="D38" s="4" t="s">
        <v>73</v>
      </c>
      <c r="E38" s="49" t="s">
        <v>78</v>
      </c>
      <c r="F38" s="3">
        <v>0</v>
      </c>
      <c r="G38" s="3">
        <v>192</v>
      </c>
      <c r="H38" s="3">
        <v>110259</v>
      </c>
      <c r="I38" s="49" t="s">
        <v>79</v>
      </c>
      <c r="J38" s="3">
        <v>109135</v>
      </c>
      <c r="K38" s="4" t="s">
        <v>76</v>
      </c>
      <c r="L38" s="65" t="s">
        <v>214</v>
      </c>
      <c r="M38" s="18" t="s">
        <v>81</v>
      </c>
      <c r="N38" s="17" t="s">
        <v>106</v>
      </c>
      <c r="O38" s="17" t="str">
        <f t="shared" si="0"/>
        <v>21</v>
      </c>
      <c r="P38" s="52">
        <f t="shared" si="1"/>
        <v>42572</v>
      </c>
    </row>
    <row r="39" spans="1:16" hidden="1" x14ac:dyDescent="0.25">
      <c r="A39" s="24">
        <v>42572.793287037035</v>
      </c>
      <c r="B39" s="49" t="s">
        <v>532</v>
      </c>
      <c r="C39" s="4" t="s">
        <v>533</v>
      </c>
      <c r="D39" s="4" t="s">
        <v>73</v>
      </c>
      <c r="E39" s="49" t="s">
        <v>78</v>
      </c>
      <c r="F39" s="3">
        <v>0</v>
      </c>
      <c r="G39" s="3">
        <v>172</v>
      </c>
      <c r="H39" s="3">
        <v>110266</v>
      </c>
      <c r="I39" s="49" t="s">
        <v>79</v>
      </c>
      <c r="J39" s="3">
        <v>109135</v>
      </c>
      <c r="K39" s="4" t="s">
        <v>76</v>
      </c>
      <c r="L39" s="65" t="s">
        <v>287</v>
      </c>
      <c r="M39" s="18" t="s">
        <v>81</v>
      </c>
      <c r="N39" s="17" t="s">
        <v>106</v>
      </c>
      <c r="O39" s="17" t="str">
        <f t="shared" si="0"/>
        <v>21</v>
      </c>
      <c r="P39" s="52">
        <f t="shared" si="1"/>
        <v>42572</v>
      </c>
    </row>
    <row r="40" spans="1:16" hidden="1" x14ac:dyDescent="0.25">
      <c r="A40" s="24">
        <v>42572.920520833337</v>
      </c>
      <c r="B40" s="49" t="s">
        <v>506</v>
      </c>
      <c r="C40" s="4" t="s">
        <v>534</v>
      </c>
      <c r="D40" s="4" t="s">
        <v>73</v>
      </c>
      <c r="E40" s="49" t="s">
        <v>78</v>
      </c>
      <c r="F40" s="3">
        <v>0</v>
      </c>
      <c r="G40" s="3">
        <v>219</v>
      </c>
      <c r="H40" s="3">
        <v>110459</v>
      </c>
      <c r="I40" s="49" t="s">
        <v>79</v>
      </c>
      <c r="J40" s="3">
        <v>109135</v>
      </c>
      <c r="K40" s="4" t="s">
        <v>76</v>
      </c>
      <c r="L40" s="65" t="s">
        <v>289</v>
      </c>
      <c r="M40" s="18" t="s">
        <v>81</v>
      </c>
      <c r="N40" s="17" t="s">
        <v>106</v>
      </c>
      <c r="O40" s="17" t="str">
        <f t="shared" si="0"/>
        <v>21</v>
      </c>
      <c r="P40" s="52">
        <f t="shared" si="1"/>
        <v>42572</v>
      </c>
    </row>
    <row r="41" spans="1:16" hidden="1" x14ac:dyDescent="0.25">
      <c r="A41" s="24">
        <v>42572.36478009259</v>
      </c>
      <c r="B41" s="49" t="s">
        <v>500</v>
      </c>
      <c r="C41" s="4" t="s">
        <v>535</v>
      </c>
      <c r="D41" s="4" t="s">
        <v>73</v>
      </c>
      <c r="E41" s="49" t="s">
        <v>83</v>
      </c>
      <c r="F41" s="3">
        <v>150</v>
      </c>
      <c r="G41" s="3">
        <v>188</v>
      </c>
      <c r="H41" s="3">
        <v>4927</v>
      </c>
      <c r="I41" s="49" t="s">
        <v>75</v>
      </c>
      <c r="J41" s="3">
        <v>4677</v>
      </c>
      <c r="K41" s="4" t="s">
        <v>76</v>
      </c>
      <c r="L41" s="65" t="s">
        <v>207</v>
      </c>
      <c r="M41" s="18" t="s">
        <v>81</v>
      </c>
      <c r="N41" s="17"/>
      <c r="O41" s="17" t="str">
        <f t="shared" si="0"/>
        <v>21</v>
      </c>
      <c r="P41" s="52">
        <f t="shared" si="1"/>
        <v>42572</v>
      </c>
    </row>
    <row r="42" spans="1:16" hidden="1" x14ac:dyDescent="0.25">
      <c r="A42" s="24">
        <v>42572.376655092594</v>
      </c>
      <c r="B42" s="49" t="s">
        <v>91</v>
      </c>
      <c r="C42" s="4" t="s">
        <v>536</v>
      </c>
      <c r="D42" s="4" t="s">
        <v>73</v>
      </c>
      <c r="E42" s="49" t="s">
        <v>83</v>
      </c>
      <c r="F42" s="3">
        <v>150</v>
      </c>
      <c r="G42" s="3">
        <v>195</v>
      </c>
      <c r="H42" s="3">
        <v>5049</v>
      </c>
      <c r="I42" s="49" t="s">
        <v>75</v>
      </c>
      <c r="J42" s="3">
        <v>4677</v>
      </c>
      <c r="K42" s="4" t="s">
        <v>76</v>
      </c>
      <c r="L42" s="65" t="s">
        <v>233</v>
      </c>
      <c r="M42" s="18" t="s">
        <v>81</v>
      </c>
      <c r="N42" s="17"/>
      <c r="O42" s="17" t="str">
        <f t="shared" si="0"/>
        <v>21</v>
      </c>
      <c r="P42" s="52">
        <f t="shared" si="1"/>
        <v>42572</v>
      </c>
    </row>
    <row r="43" spans="1:16" hidden="1" x14ac:dyDescent="0.25">
      <c r="A43" s="24">
        <v>42573.03230324074</v>
      </c>
      <c r="B43" s="49" t="s">
        <v>523</v>
      </c>
      <c r="C43" s="4" t="s">
        <v>537</v>
      </c>
      <c r="D43" s="4" t="s">
        <v>84</v>
      </c>
      <c r="E43" s="49" t="s">
        <v>83</v>
      </c>
      <c r="F43" s="3">
        <v>200</v>
      </c>
      <c r="G43" s="3">
        <v>254</v>
      </c>
      <c r="H43" s="3">
        <v>6168</v>
      </c>
      <c r="I43" s="49" t="s">
        <v>75</v>
      </c>
      <c r="J43" s="3">
        <v>4790</v>
      </c>
      <c r="K43" s="4" t="s">
        <v>80</v>
      </c>
      <c r="L43" s="65" t="s">
        <v>223</v>
      </c>
      <c r="M43" s="18" t="s">
        <v>81</v>
      </c>
      <c r="N43" s="17"/>
      <c r="O43" s="17" t="str">
        <f t="shared" si="0"/>
        <v>21</v>
      </c>
      <c r="P43" s="52">
        <f t="shared" si="1"/>
        <v>42572</v>
      </c>
    </row>
    <row r="44" spans="1:16" hidden="1" x14ac:dyDescent="0.25">
      <c r="A44" s="24">
        <v>42572.556018518517</v>
      </c>
      <c r="B44" s="49" t="s">
        <v>97</v>
      </c>
      <c r="C44" s="4" t="s">
        <v>538</v>
      </c>
      <c r="D44" s="4" t="s">
        <v>73</v>
      </c>
      <c r="E44" s="49" t="s">
        <v>83</v>
      </c>
      <c r="F44" s="3">
        <v>300</v>
      </c>
      <c r="G44" s="3">
        <v>322</v>
      </c>
      <c r="H44" s="3">
        <v>20319</v>
      </c>
      <c r="I44" s="49" t="s">
        <v>75</v>
      </c>
      <c r="J44" s="3">
        <v>20338</v>
      </c>
      <c r="K44" s="4" t="s">
        <v>80</v>
      </c>
      <c r="L44" s="65" t="s">
        <v>261</v>
      </c>
      <c r="M44" s="18" t="s">
        <v>81</v>
      </c>
      <c r="N44" s="17"/>
      <c r="O44" s="17" t="str">
        <f t="shared" si="0"/>
        <v>21</v>
      </c>
      <c r="P44" s="52">
        <f t="shared" si="1"/>
        <v>42572</v>
      </c>
    </row>
    <row r="45" spans="1:16" hidden="1" x14ac:dyDescent="0.25">
      <c r="A45" s="24">
        <v>42572.277638888889</v>
      </c>
      <c r="B45" s="49" t="s">
        <v>506</v>
      </c>
      <c r="C45" s="4" t="s">
        <v>539</v>
      </c>
      <c r="D45" s="4" t="s">
        <v>73</v>
      </c>
      <c r="E45" s="49" t="s">
        <v>83</v>
      </c>
      <c r="F45" s="3">
        <v>200</v>
      </c>
      <c r="G45" s="3">
        <v>222</v>
      </c>
      <c r="H45" s="3">
        <v>30606</v>
      </c>
      <c r="I45" s="49" t="s">
        <v>75</v>
      </c>
      <c r="J45" s="3">
        <v>30562</v>
      </c>
      <c r="K45" s="4" t="s">
        <v>76</v>
      </c>
      <c r="L45" s="65" t="s">
        <v>217</v>
      </c>
      <c r="M45" s="18" t="s">
        <v>81</v>
      </c>
      <c r="N45" s="17"/>
      <c r="O45" s="17" t="str">
        <f t="shared" si="0"/>
        <v>21</v>
      </c>
      <c r="P45" s="52">
        <f t="shared" si="1"/>
        <v>42572</v>
      </c>
    </row>
    <row r="46" spans="1:16" hidden="1" x14ac:dyDescent="0.25">
      <c r="A46" s="24">
        <v>42572.394259259258</v>
      </c>
      <c r="B46" s="49" t="s">
        <v>499</v>
      </c>
      <c r="C46" s="4" t="s">
        <v>540</v>
      </c>
      <c r="D46" s="4" t="s">
        <v>84</v>
      </c>
      <c r="E46" s="49" t="s">
        <v>83</v>
      </c>
      <c r="F46" s="3">
        <v>700</v>
      </c>
      <c r="G46" s="3">
        <v>751</v>
      </c>
      <c r="H46" s="3">
        <v>164058</v>
      </c>
      <c r="I46" s="49" t="s">
        <v>75</v>
      </c>
      <c r="J46" s="3">
        <v>161962</v>
      </c>
      <c r="K46" s="4" t="s">
        <v>80</v>
      </c>
      <c r="L46" s="65" t="s">
        <v>207</v>
      </c>
      <c r="M46" s="18" t="s">
        <v>81</v>
      </c>
      <c r="N46" s="17"/>
      <c r="O46" s="17" t="str">
        <f t="shared" si="0"/>
        <v>21</v>
      </c>
      <c r="P46" s="52">
        <f t="shared" si="1"/>
        <v>42572</v>
      </c>
    </row>
    <row r="47" spans="1:16" hidden="1" x14ac:dyDescent="0.25">
      <c r="A47" s="24">
        <v>42572.94390046296</v>
      </c>
      <c r="B47" s="49" t="s">
        <v>90</v>
      </c>
      <c r="C47" s="4" t="s">
        <v>541</v>
      </c>
      <c r="D47" s="4" t="s">
        <v>73</v>
      </c>
      <c r="E47" s="49" t="s">
        <v>83</v>
      </c>
      <c r="F47" s="3">
        <v>450</v>
      </c>
      <c r="G47" s="3">
        <v>500</v>
      </c>
      <c r="H47" s="3">
        <v>189952</v>
      </c>
      <c r="I47" s="49" t="s">
        <v>75</v>
      </c>
      <c r="J47" s="3">
        <v>190834</v>
      </c>
      <c r="K47" s="4" t="s">
        <v>80</v>
      </c>
      <c r="L47" s="65" t="s">
        <v>223</v>
      </c>
      <c r="M47" s="18" t="s">
        <v>81</v>
      </c>
      <c r="N47" s="17"/>
      <c r="O47" s="17" t="str">
        <f t="shared" si="0"/>
        <v>21</v>
      </c>
      <c r="P47" s="52">
        <f t="shared" si="1"/>
        <v>42572</v>
      </c>
    </row>
    <row r="48" spans="1:16" hidden="1" x14ac:dyDescent="0.25">
      <c r="A48" s="24">
        <v>42572.96125</v>
      </c>
      <c r="B48" s="49" t="s">
        <v>523</v>
      </c>
      <c r="C48" s="4" t="s">
        <v>537</v>
      </c>
      <c r="D48" s="4" t="s">
        <v>73</v>
      </c>
      <c r="E48" s="49" t="s">
        <v>83</v>
      </c>
      <c r="F48" s="3">
        <v>600</v>
      </c>
      <c r="G48" s="3">
        <v>636</v>
      </c>
      <c r="H48" s="3">
        <v>192374</v>
      </c>
      <c r="I48" s="49" t="s">
        <v>75</v>
      </c>
      <c r="J48" s="3">
        <v>191104</v>
      </c>
      <c r="K48" s="4" t="s">
        <v>76</v>
      </c>
      <c r="L48" s="65" t="s">
        <v>223</v>
      </c>
      <c r="M48" s="18" t="s">
        <v>81</v>
      </c>
      <c r="N48" s="17"/>
      <c r="O48" s="17" t="str">
        <f t="shared" si="0"/>
        <v>21</v>
      </c>
      <c r="P48" s="52">
        <f t="shared" si="1"/>
        <v>42572</v>
      </c>
    </row>
    <row r="49" spans="1:16" hidden="1" x14ac:dyDescent="0.25">
      <c r="A49" s="24">
        <v>42573.054386574076</v>
      </c>
      <c r="B49" s="49" t="s">
        <v>97</v>
      </c>
      <c r="C49" s="4" t="s">
        <v>542</v>
      </c>
      <c r="D49" s="4" t="s">
        <v>73</v>
      </c>
      <c r="E49" s="49" t="s">
        <v>83</v>
      </c>
      <c r="F49" s="3">
        <v>350</v>
      </c>
      <c r="G49" s="3">
        <v>406</v>
      </c>
      <c r="H49" s="3">
        <v>223840</v>
      </c>
      <c r="I49" s="49" t="s">
        <v>75</v>
      </c>
      <c r="J49" s="3">
        <v>224578</v>
      </c>
      <c r="K49" s="4" t="s">
        <v>80</v>
      </c>
      <c r="L49" s="65" t="s">
        <v>287</v>
      </c>
      <c r="M49" s="18" t="s">
        <v>81</v>
      </c>
      <c r="N49" s="17"/>
      <c r="O49" s="17" t="str">
        <f t="shared" si="0"/>
        <v>21</v>
      </c>
      <c r="P49" s="52">
        <f t="shared" si="1"/>
        <v>42572</v>
      </c>
    </row>
    <row r="50" spans="1:16" hidden="1" x14ac:dyDescent="0.25">
      <c r="A50" s="24">
        <v>42572.947569444441</v>
      </c>
      <c r="B50" s="49" t="s">
        <v>90</v>
      </c>
      <c r="C50" s="4" t="s">
        <v>541</v>
      </c>
      <c r="D50" s="4" t="s">
        <v>73</v>
      </c>
      <c r="E50" s="49" t="s">
        <v>83</v>
      </c>
      <c r="F50" s="3">
        <v>150</v>
      </c>
      <c r="G50" s="3">
        <v>215</v>
      </c>
      <c r="H50" s="3">
        <v>228162</v>
      </c>
      <c r="I50" s="49" t="s">
        <v>75</v>
      </c>
      <c r="J50" s="3">
        <v>228668</v>
      </c>
      <c r="K50" s="4" t="s">
        <v>80</v>
      </c>
      <c r="L50" s="65" t="s">
        <v>223</v>
      </c>
      <c r="M50" s="18" t="s">
        <v>81</v>
      </c>
      <c r="N50" s="17"/>
      <c r="O50" s="17" t="str">
        <f t="shared" si="0"/>
        <v>21</v>
      </c>
      <c r="P50" s="52">
        <f t="shared" si="1"/>
        <v>42572</v>
      </c>
    </row>
    <row r="51" spans="1:16" hidden="1" x14ac:dyDescent="0.25">
      <c r="A51" s="24">
        <v>42572.58253472222</v>
      </c>
      <c r="B51" s="49" t="s">
        <v>523</v>
      </c>
      <c r="C51" s="4" t="s">
        <v>524</v>
      </c>
      <c r="D51" s="4" t="s">
        <v>84</v>
      </c>
      <c r="E51" s="49" t="s">
        <v>83</v>
      </c>
      <c r="F51" s="3">
        <v>350</v>
      </c>
      <c r="G51" s="3">
        <v>405</v>
      </c>
      <c r="H51" s="3">
        <v>225917</v>
      </c>
      <c r="I51" s="49" t="s">
        <v>75</v>
      </c>
      <c r="J51" s="3">
        <v>232080</v>
      </c>
      <c r="K51" s="4" t="s">
        <v>76</v>
      </c>
      <c r="L51" s="65" t="s">
        <v>214</v>
      </c>
      <c r="M51" s="18" t="s">
        <v>81</v>
      </c>
      <c r="N51" s="17"/>
      <c r="O51" s="17" t="str">
        <f t="shared" si="0"/>
        <v>21</v>
      </c>
      <c r="P51" s="52">
        <f t="shared" si="1"/>
        <v>42572</v>
      </c>
    </row>
    <row r="52" spans="1:16" x14ac:dyDescent="0.25">
      <c r="A52" s="24">
        <v>42572.557430555556</v>
      </c>
      <c r="B52" s="49" t="s">
        <v>543</v>
      </c>
      <c r="C52" s="4" t="s">
        <v>544</v>
      </c>
      <c r="D52" s="4" t="s">
        <v>73</v>
      </c>
      <c r="E52" s="49" t="s">
        <v>87</v>
      </c>
      <c r="F52" s="3">
        <v>0</v>
      </c>
      <c r="G52" s="3">
        <v>630</v>
      </c>
      <c r="H52" s="3">
        <v>41701</v>
      </c>
      <c r="I52" s="49" t="s">
        <v>88</v>
      </c>
      <c r="J52" s="3">
        <v>38656</v>
      </c>
      <c r="K52" s="4" t="s">
        <v>76</v>
      </c>
      <c r="L52" s="65" t="s">
        <v>331</v>
      </c>
      <c r="M52" s="18" t="s">
        <v>77</v>
      </c>
      <c r="N52" s="17" t="s">
        <v>47</v>
      </c>
      <c r="O52" s="17" t="str">
        <f t="shared" si="0"/>
        <v>21</v>
      </c>
      <c r="P52" s="52">
        <f t="shared" si="1"/>
        <v>42572</v>
      </c>
    </row>
    <row r="53" spans="1:16" hidden="1" x14ac:dyDescent="0.25">
      <c r="A53" s="24">
        <v>42572.793229166666</v>
      </c>
      <c r="B53" s="49" t="s">
        <v>529</v>
      </c>
      <c r="C53" s="4" t="s">
        <v>545</v>
      </c>
      <c r="D53" s="4" t="s">
        <v>73</v>
      </c>
      <c r="E53" s="49" t="s">
        <v>87</v>
      </c>
      <c r="F53" s="3">
        <v>0</v>
      </c>
      <c r="G53" s="3">
        <v>443</v>
      </c>
      <c r="H53" s="3">
        <v>40843</v>
      </c>
      <c r="I53" s="49" t="s">
        <v>88</v>
      </c>
      <c r="J53" s="3">
        <v>38656</v>
      </c>
      <c r="K53" s="4" t="s">
        <v>76</v>
      </c>
      <c r="L53" s="65" t="s">
        <v>261</v>
      </c>
      <c r="M53" s="18" t="s">
        <v>81</v>
      </c>
      <c r="N53" s="17" t="s">
        <v>504</v>
      </c>
      <c r="O53" s="17" t="str">
        <f t="shared" si="0"/>
        <v>21</v>
      </c>
      <c r="P53" s="52">
        <f t="shared" si="1"/>
        <v>42572</v>
      </c>
    </row>
    <row r="54" spans="1:16" hidden="1" x14ac:dyDescent="0.25">
      <c r="A54" s="24">
        <v>42572.809444444443</v>
      </c>
      <c r="B54" s="49" t="s">
        <v>506</v>
      </c>
      <c r="C54" s="4" t="s">
        <v>164</v>
      </c>
      <c r="D54" s="4" t="s">
        <v>73</v>
      </c>
      <c r="E54" s="49" t="s">
        <v>87</v>
      </c>
      <c r="F54" s="3">
        <v>0</v>
      </c>
      <c r="G54" s="3">
        <v>64</v>
      </c>
      <c r="H54" s="3">
        <v>69776</v>
      </c>
      <c r="I54" s="49" t="s">
        <v>88</v>
      </c>
      <c r="J54" s="3">
        <v>69363</v>
      </c>
      <c r="K54" s="4" t="s">
        <v>76</v>
      </c>
      <c r="L54" s="65" t="s">
        <v>289</v>
      </c>
      <c r="M54" s="18" t="s">
        <v>81</v>
      </c>
      <c r="N54" s="17" t="s">
        <v>546</v>
      </c>
      <c r="O54" s="17" t="str">
        <f t="shared" si="0"/>
        <v>21</v>
      </c>
      <c r="P54" s="52">
        <f t="shared" si="1"/>
        <v>42572</v>
      </c>
    </row>
    <row r="55" spans="1:16" hidden="1" x14ac:dyDescent="0.25">
      <c r="A55" s="24">
        <v>42572.776412037034</v>
      </c>
      <c r="B55" s="49" t="s">
        <v>547</v>
      </c>
      <c r="C55" s="4" t="s">
        <v>548</v>
      </c>
      <c r="D55" s="4" t="s">
        <v>73</v>
      </c>
      <c r="E55" s="49" t="s">
        <v>87</v>
      </c>
      <c r="F55" s="3">
        <v>0</v>
      </c>
      <c r="G55" s="3">
        <v>402</v>
      </c>
      <c r="H55" s="3">
        <v>106115</v>
      </c>
      <c r="I55" s="49" t="s">
        <v>88</v>
      </c>
      <c r="J55" s="3">
        <v>107939</v>
      </c>
      <c r="K55" s="4" t="s">
        <v>80</v>
      </c>
      <c r="L55" s="65" t="s">
        <v>319</v>
      </c>
      <c r="M55" s="18" t="s">
        <v>81</v>
      </c>
      <c r="N55" s="17" t="s">
        <v>549</v>
      </c>
      <c r="O55" s="17" t="str">
        <f t="shared" si="0"/>
        <v>21</v>
      </c>
      <c r="P55" s="52">
        <f t="shared" si="1"/>
        <v>42572</v>
      </c>
    </row>
    <row r="56" spans="1:16" x14ac:dyDescent="0.25">
      <c r="A56" s="24">
        <v>42572.979363425926</v>
      </c>
      <c r="B56" s="49" t="s">
        <v>523</v>
      </c>
      <c r="C56" s="4" t="s">
        <v>537</v>
      </c>
      <c r="D56" s="4" t="s">
        <v>73</v>
      </c>
      <c r="E56" s="49" t="s">
        <v>87</v>
      </c>
      <c r="F56" s="3">
        <v>0</v>
      </c>
      <c r="G56" s="3">
        <v>381</v>
      </c>
      <c r="H56" s="3">
        <v>120884</v>
      </c>
      <c r="I56" s="49" t="s">
        <v>88</v>
      </c>
      <c r="J56" s="3">
        <v>118741</v>
      </c>
      <c r="K56" s="4" t="s">
        <v>76</v>
      </c>
      <c r="L56" s="65" t="s">
        <v>223</v>
      </c>
      <c r="M56" s="18" t="s">
        <v>77</v>
      </c>
      <c r="N56" s="17" t="s">
        <v>47</v>
      </c>
      <c r="O56" s="17" t="str">
        <f t="shared" si="0"/>
        <v>21</v>
      </c>
      <c r="P56" s="52">
        <f t="shared" si="1"/>
        <v>42572</v>
      </c>
    </row>
    <row r="57" spans="1:16" hidden="1" x14ac:dyDescent="0.25">
      <c r="A57" s="24">
        <v>42572.600370370368</v>
      </c>
      <c r="B57" s="49" t="s">
        <v>529</v>
      </c>
      <c r="C57" s="4" t="s">
        <v>550</v>
      </c>
      <c r="D57" s="4" t="s">
        <v>73</v>
      </c>
      <c r="E57" s="49" t="s">
        <v>87</v>
      </c>
      <c r="F57" s="3">
        <v>0</v>
      </c>
      <c r="G57" s="3">
        <v>525</v>
      </c>
      <c r="H57" s="3">
        <v>130412</v>
      </c>
      <c r="I57" s="49" t="s">
        <v>88</v>
      </c>
      <c r="J57" s="3">
        <v>127587</v>
      </c>
      <c r="K57" s="4" t="s">
        <v>76</v>
      </c>
      <c r="L57" s="65" t="s">
        <v>261</v>
      </c>
      <c r="M57" s="18" t="s">
        <v>81</v>
      </c>
      <c r="N57" s="17" t="s">
        <v>551</v>
      </c>
      <c r="O57" s="17" t="str">
        <f t="shared" si="0"/>
        <v>21</v>
      </c>
      <c r="P57" s="52">
        <f t="shared" si="1"/>
        <v>42572</v>
      </c>
    </row>
    <row r="58" spans="1:16" hidden="1" x14ac:dyDescent="0.25">
      <c r="A58" s="24">
        <v>42572.595821759256</v>
      </c>
      <c r="B58" s="49" t="s">
        <v>552</v>
      </c>
      <c r="C58" s="4" t="s">
        <v>553</v>
      </c>
      <c r="D58" s="4" t="s">
        <v>73</v>
      </c>
      <c r="E58" s="49" t="s">
        <v>87</v>
      </c>
      <c r="F58" s="3">
        <v>0</v>
      </c>
      <c r="G58" s="3">
        <v>79</v>
      </c>
      <c r="H58" s="3">
        <v>155225</v>
      </c>
      <c r="I58" s="49" t="s">
        <v>88</v>
      </c>
      <c r="J58" s="3">
        <v>155600</v>
      </c>
      <c r="K58" s="4" t="s">
        <v>80</v>
      </c>
      <c r="L58" s="65" t="s">
        <v>554</v>
      </c>
      <c r="M58" s="18" t="s">
        <v>81</v>
      </c>
      <c r="N58" s="17" t="s">
        <v>555</v>
      </c>
      <c r="O58" s="17" t="str">
        <f t="shared" si="0"/>
        <v>21</v>
      </c>
      <c r="P58" s="52">
        <f t="shared" si="1"/>
        <v>42572</v>
      </c>
    </row>
    <row r="59" spans="1:16" hidden="1" x14ac:dyDescent="0.25">
      <c r="A59" s="24">
        <v>42572.667557870373</v>
      </c>
      <c r="B59" s="49" t="s">
        <v>552</v>
      </c>
      <c r="C59" s="4" t="s">
        <v>556</v>
      </c>
      <c r="D59" s="4" t="s">
        <v>73</v>
      </c>
      <c r="E59" s="49" t="s">
        <v>87</v>
      </c>
      <c r="F59" s="3">
        <v>0</v>
      </c>
      <c r="G59" s="3">
        <v>645</v>
      </c>
      <c r="H59" s="3">
        <v>151015</v>
      </c>
      <c r="I59" s="49" t="s">
        <v>88</v>
      </c>
      <c r="J59" s="3">
        <v>155600</v>
      </c>
      <c r="K59" s="4" t="s">
        <v>80</v>
      </c>
      <c r="L59" s="65" t="s">
        <v>338</v>
      </c>
      <c r="M59" s="18" t="s">
        <v>81</v>
      </c>
      <c r="N59" s="17" t="s">
        <v>555</v>
      </c>
      <c r="O59" s="17" t="str">
        <f t="shared" si="0"/>
        <v>21</v>
      </c>
      <c r="P59" s="52">
        <f t="shared" si="1"/>
        <v>42572</v>
      </c>
    </row>
    <row r="60" spans="1:16" hidden="1" x14ac:dyDescent="0.25">
      <c r="A60" s="24">
        <v>42572.240810185183</v>
      </c>
      <c r="B60" s="49" t="s">
        <v>532</v>
      </c>
      <c r="C60" s="4" t="s">
        <v>557</v>
      </c>
      <c r="D60" s="4" t="s">
        <v>73</v>
      </c>
      <c r="E60" s="49" t="s">
        <v>87</v>
      </c>
      <c r="F60" s="3">
        <v>0</v>
      </c>
      <c r="G60" s="3">
        <v>501</v>
      </c>
      <c r="H60" s="3">
        <v>194508</v>
      </c>
      <c r="I60" s="49" t="s">
        <v>88</v>
      </c>
      <c r="J60" s="3">
        <v>191723</v>
      </c>
      <c r="K60" s="4" t="s">
        <v>76</v>
      </c>
      <c r="L60" s="65" t="s">
        <v>241</v>
      </c>
      <c r="M60" s="18" t="s">
        <v>81</v>
      </c>
      <c r="N60" s="17" t="s">
        <v>558</v>
      </c>
      <c r="O60" s="17" t="str">
        <f t="shared" si="0"/>
        <v>21</v>
      </c>
      <c r="P60" s="52">
        <f t="shared" si="1"/>
        <v>42572</v>
      </c>
    </row>
    <row r="61" spans="1:16" hidden="1" x14ac:dyDescent="0.25">
      <c r="A61" s="24">
        <v>42572.573472222219</v>
      </c>
      <c r="B61" s="49" t="s">
        <v>91</v>
      </c>
      <c r="C61" s="4" t="s">
        <v>525</v>
      </c>
      <c r="D61" s="4" t="s">
        <v>73</v>
      </c>
      <c r="E61" s="49" t="s">
        <v>87</v>
      </c>
      <c r="F61" s="3">
        <v>0</v>
      </c>
      <c r="G61" s="3">
        <v>462</v>
      </c>
      <c r="H61" s="3">
        <v>194261</v>
      </c>
      <c r="I61" s="49" t="s">
        <v>88</v>
      </c>
      <c r="J61" s="3">
        <v>191723</v>
      </c>
      <c r="K61" s="4" t="s">
        <v>76</v>
      </c>
      <c r="L61" s="65" t="s">
        <v>332</v>
      </c>
      <c r="M61" s="18" t="s">
        <v>81</v>
      </c>
      <c r="N61" s="17" t="s">
        <v>559</v>
      </c>
      <c r="O61" s="17" t="str">
        <f t="shared" si="0"/>
        <v>21</v>
      </c>
      <c r="P61" s="52">
        <f t="shared" si="1"/>
        <v>42572</v>
      </c>
    </row>
    <row r="62" spans="1:16" hidden="1" x14ac:dyDescent="0.25">
      <c r="A62" s="24">
        <v>42572.647511574076</v>
      </c>
      <c r="B62" s="49" t="s">
        <v>91</v>
      </c>
      <c r="C62" s="4" t="s">
        <v>528</v>
      </c>
      <c r="D62" s="4" t="s">
        <v>73</v>
      </c>
      <c r="E62" s="49" t="s">
        <v>87</v>
      </c>
      <c r="F62" s="3">
        <v>0</v>
      </c>
      <c r="G62" s="3">
        <v>345</v>
      </c>
      <c r="H62" s="3">
        <v>193556</v>
      </c>
      <c r="I62" s="49" t="s">
        <v>88</v>
      </c>
      <c r="J62" s="3">
        <v>191723</v>
      </c>
      <c r="K62" s="4" t="s">
        <v>76</v>
      </c>
      <c r="L62" s="65" t="s">
        <v>332</v>
      </c>
      <c r="M62" s="18" t="s">
        <v>81</v>
      </c>
      <c r="N62" s="17" t="s">
        <v>559</v>
      </c>
      <c r="O62" s="17" t="str">
        <f t="shared" si="0"/>
        <v>21</v>
      </c>
      <c r="P62" s="52">
        <f t="shared" si="1"/>
        <v>42572</v>
      </c>
    </row>
    <row r="63" spans="1:16" hidden="1" x14ac:dyDescent="0.25">
      <c r="A63" s="24">
        <v>42572.417326388888</v>
      </c>
      <c r="B63" s="49" t="s">
        <v>90</v>
      </c>
      <c r="C63" s="4" t="s">
        <v>560</v>
      </c>
      <c r="D63" s="4" t="s">
        <v>73</v>
      </c>
      <c r="E63" s="49" t="s">
        <v>87</v>
      </c>
      <c r="F63" s="3">
        <v>0</v>
      </c>
      <c r="G63" s="3">
        <v>661</v>
      </c>
      <c r="H63" s="3">
        <v>194439</v>
      </c>
      <c r="I63" s="49" t="s">
        <v>88</v>
      </c>
      <c r="J63" s="3">
        <v>198242</v>
      </c>
      <c r="K63" s="4" t="s">
        <v>80</v>
      </c>
      <c r="L63" s="65" t="s">
        <v>185</v>
      </c>
      <c r="M63" s="18" t="s">
        <v>77</v>
      </c>
      <c r="N63" s="17" t="s">
        <v>561</v>
      </c>
      <c r="O63" s="17" t="str">
        <f t="shared" si="0"/>
        <v>21</v>
      </c>
      <c r="P63" s="52">
        <f t="shared" si="1"/>
        <v>42572</v>
      </c>
    </row>
    <row r="64" spans="1:16" x14ac:dyDescent="0.25">
      <c r="A64" s="24">
        <v>42572.180034722223</v>
      </c>
      <c r="B64" s="49" t="s">
        <v>499</v>
      </c>
      <c r="C64" s="4" t="s">
        <v>562</v>
      </c>
      <c r="D64" s="4" t="s">
        <v>73</v>
      </c>
      <c r="E64" s="49" t="s">
        <v>87</v>
      </c>
      <c r="F64" s="3">
        <v>0</v>
      </c>
      <c r="G64" s="3">
        <v>412</v>
      </c>
      <c r="H64" s="3">
        <v>223307</v>
      </c>
      <c r="I64" s="49" t="s">
        <v>88</v>
      </c>
      <c r="J64" s="3">
        <v>224231</v>
      </c>
      <c r="K64" s="4" t="s">
        <v>80</v>
      </c>
      <c r="L64" s="65" t="s">
        <v>233</v>
      </c>
      <c r="M64" s="18" t="s">
        <v>77</v>
      </c>
      <c r="N64" s="17" t="s">
        <v>47</v>
      </c>
      <c r="O64" s="17" t="str">
        <f t="shared" si="0"/>
        <v>21</v>
      </c>
      <c r="P64" s="52">
        <f t="shared" si="1"/>
        <v>42572</v>
      </c>
    </row>
    <row r="65" spans="1:16" hidden="1" x14ac:dyDescent="0.25">
      <c r="A65" s="24">
        <v>42572.211053240739</v>
      </c>
      <c r="B65" s="49" t="s">
        <v>506</v>
      </c>
      <c r="C65" s="4" t="s">
        <v>563</v>
      </c>
      <c r="D65" s="4" t="s">
        <v>73</v>
      </c>
      <c r="E65" s="49" t="s">
        <v>515</v>
      </c>
      <c r="F65" s="3">
        <v>0</v>
      </c>
      <c r="G65" s="3">
        <v>36</v>
      </c>
      <c r="H65" s="3">
        <v>107</v>
      </c>
      <c r="I65" s="49" t="s">
        <v>516</v>
      </c>
      <c r="J65" s="3">
        <v>1</v>
      </c>
      <c r="K65" s="4" t="s">
        <v>76</v>
      </c>
      <c r="L65" s="65" t="s">
        <v>217</v>
      </c>
      <c r="M65" s="18" t="s">
        <v>81</v>
      </c>
      <c r="N65" s="17"/>
      <c r="O65" s="17" t="str">
        <f t="shared" si="0"/>
        <v>21</v>
      </c>
      <c r="P65" s="52">
        <f t="shared" si="1"/>
        <v>42572</v>
      </c>
    </row>
    <row r="66" spans="1:16" hidden="1" x14ac:dyDescent="0.25">
      <c r="A66" s="24">
        <v>42572.303831018522</v>
      </c>
      <c r="B66" s="49" t="s">
        <v>91</v>
      </c>
      <c r="C66" s="4" t="s">
        <v>564</v>
      </c>
      <c r="D66" s="4" t="s">
        <v>73</v>
      </c>
      <c r="E66" s="49" t="s">
        <v>515</v>
      </c>
      <c r="F66" s="3">
        <v>0</v>
      </c>
      <c r="G66" s="3">
        <v>64</v>
      </c>
      <c r="H66" s="3">
        <v>189</v>
      </c>
      <c r="I66" s="49" t="s">
        <v>516</v>
      </c>
      <c r="J66" s="3">
        <v>1</v>
      </c>
      <c r="K66" s="4" t="s">
        <v>76</v>
      </c>
      <c r="L66" s="65" t="s">
        <v>233</v>
      </c>
      <c r="M66" s="18" t="s">
        <v>81</v>
      </c>
      <c r="N66" s="17"/>
      <c r="O66" s="17" t="str">
        <f t="shared" ref="O66:O129" si="2">RIGHT(C66,2)</f>
        <v>21</v>
      </c>
      <c r="P66" s="52">
        <f t="shared" ref="P66:P129" si="3">42522+O66+29</f>
        <v>42572</v>
      </c>
    </row>
    <row r="67" spans="1:16" hidden="1" x14ac:dyDescent="0.25">
      <c r="A67" s="24">
        <v>42573.018067129633</v>
      </c>
      <c r="B67" s="49" t="s">
        <v>529</v>
      </c>
      <c r="C67" s="4" t="s">
        <v>565</v>
      </c>
      <c r="D67" s="4" t="s">
        <v>73</v>
      </c>
      <c r="E67" s="49" t="s">
        <v>515</v>
      </c>
      <c r="F67" s="3">
        <v>0</v>
      </c>
      <c r="G67" s="3">
        <v>70</v>
      </c>
      <c r="H67" s="3">
        <v>238</v>
      </c>
      <c r="I67" s="49" t="s">
        <v>516</v>
      </c>
      <c r="J67" s="3">
        <v>1</v>
      </c>
      <c r="K67" s="4" t="s">
        <v>76</v>
      </c>
      <c r="L67" s="65" t="s">
        <v>287</v>
      </c>
      <c r="M67" s="18" t="s">
        <v>81</v>
      </c>
      <c r="N67" s="17"/>
      <c r="O67" s="17" t="str">
        <f t="shared" si="2"/>
        <v>21</v>
      </c>
      <c r="P67" s="52">
        <f t="shared" si="3"/>
        <v>42572</v>
      </c>
    </row>
    <row r="68" spans="1:16" hidden="1" x14ac:dyDescent="0.25">
      <c r="A68" s="24">
        <v>42572.811030092591</v>
      </c>
      <c r="B68" s="49" t="s">
        <v>532</v>
      </c>
      <c r="C68" s="4" t="s">
        <v>533</v>
      </c>
      <c r="D68" s="4" t="s">
        <v>73</v>
      </c>
      <c r="E68" s="49" t="s">
        <v>515</v>
      </c>
      <c r="F68" s="3">
        <v>0</v>
      </c>
      <c r="G68" s="3">
        <v>68</v>
      </c>
      <c r="H68" s="3">
        <v>1064</v>
      </c>
      <c r="I68" s="49" t="s">
        <v>516</v>
      </c>
      <c r="J68" s="3">
        <v>839</v>
      </c>
      <c r="K68" s="4" t="s">
        <v>76</v>
      </c>
      <c r="L68" s="65" t="s">
        <v>287</v>
      </c>
      <c r="M68" s="18" t="s">
        <v>81</v>
      </c>
      <c r="N68" s="17"/>
      <c r="O68" s="17" t="str">
        <f t="shared" si="2"/>
        <v>21</v>
      </c>
      <c r="P68" s="52">
        <f t="shared" si="3"/>
        <v>42572</v>
      </c>
    </row>
    <row r="69" spans="1:16" hidden="1" x14ac:dyDescent="0.25">
      <c r="A69" s="24">
        <v>42572.811516203707</v>
      </c>
      <c r="B69" s="49" t="s">
        <v>532</v>
      </c>
      <c r="C69" s="4" t="s">
        <v>533</v>
      </c>
      <c r="D69" s="4" t="s">
        <v>73</v>
      </c>
      <c r="E69" s="49" t="s">
        <v>515</v>
      </c>
      <c r="F69" s="3">
        <v>0</v>
      </c>
      <c r="G69" s="3">
        <v>42</v>
      </c>
      <c r="H69" s="3">
        <v>954</v>
      </c>
      <c r="I69" s="49" t="s">
        <v>516</v>
      </c>
      <c r="J69" s="3">
        <v>839</v>
      </c>
      <c r="K69" s="4" t="s">
        <v>76</v>
      </c>
      <c r="L69" s="65" t="s">
        <v>287</v>
      </c>
      <c r="M69" s="18" t="s">
        <v>81</v>
      </c>
      <c r="N69" s="17"/>
      <c r="O69" s="17" t="str">
        <f t="shared" si="2"/>
        <v>21</v>
      </c>
      <c r="P69" s="52">
        <f t="shared" si="3"/>
        <v>42572</v>
      </c>
    </row>
    <row r="70" spans="1:16" hidden="1" x14ac:dyDescent="0.25">
      <c r="A70" s="24">
        <v>42572.410752314812</v>
      </c>
      <c r="B70" s="49" t="s">
        <v>93</v>
      </c>
      <c r="C70" s="4" t="s">
        <v>566</v>
      </c>
      <c r="D70" s="4" t="s">
        <v>73</v>
      </c>
      <c r="E70" s="49" t="s">
        <v>515</v>
      </c>
      <c r="F70" s="3">
        <v>0</v>
      </c>
      <c r="G70" s="3">
        <v>58</v>
      </c>
      <c r="H70" s="3">
        <v>233213</v>
      </c>
      <c r="I70" s="49" t="s">
        <v>516</v>
      </c>
      <c r="J70" s="3">
        <v>233491</v>
      </c>
      <c r="K70" s="4" t="s">
        <v>80</v>
      </c>
      <c r="L70" s="65" t="s">
        <v>233</v>
      </c>
      <c r="M70" s="18" t="s">
        <v>81</v>
      </c>
      <c r="N70" s="17"/>
      <c r="O70" s="17" t="str">
        <f t="shared" si="2"/>
        <v>21</v>
      </c>
      <c r="P70" s="52">
        <f t="shared" si="3"/>
        <v>42572</v>
      </c>
    </row>
    <row r="71" spans="1:16" hidden="1" x14ac:dyDescent="0.25">
      <c r="A71" s="24">
        <v>42572.376516203702</v>
      </c>
      <c r="B71" s="49" t="s">
        <v>491</v>
      </c>
      <c r="C71" s="4" t="s">
        <v>567</v>
      </c>
      <c r="D71" s="4" t="s">
        <v>73</v>
      </c>
      <c r="E71" s="49" t="s">
        <v>83</v>
      </c>
      <c r="F71" s="3">
        <v>500</v>
      </c>
      <c r="G71" s="3">
        <v>541</v>
      </c>
      <c r="H71" s="3">
        <v>11678</v>
      </c>
      <c r="I71" s="49" t="s">
        <v>75</v>
      </c>
      <c r="J71" s="3">
        <v>11582</v>
      </c>
      <c r="K71" s="4" t="s">
        <v>76</v>
      </c>
      <c r="L71" s="65" t="s">
        <v>263</v>
      </c>
      <c r="M71" s="18" t="s">
        <v>81</v>
      </c>
      <c r="N71" s="17"/>
      <c r="O71" s="17" t="str">
        <f t="shared" si="2"/>
        <v>21</v>
      </c>
      <c r="P71" s="52">
        <f t="shared" si="3"/>
        <v>42572</v>
      </c>
    </row>
    <row r="72" spans="1:16" hidden="1" x14ac:dyDescent="0.25">
      <c r="A72" s="24">
        <v>42572.611435185187</v>
      </c>
      <c r="B72" s="49" t="s">
        <v>491</v>
      </c>
      <c r="C72" s="4" t="s">
        <v>568</v>
      </c>
      <c r="D72" s="4" t="s">
        <v>73</v>
      </c>
      <c r="E72" s="49" t="s">
        <v>83</v>
      </c>
      <c r="F72" s="3">
        <v>500</v>
      </c>
      <c r="G72" s="3">
        <v>474</v>
      </c>
      <c r="H72" s="3">
        <v>18604</v>
      </c>
      <c r="I72" s="49" t="s">
        <v>75</v>
      </c>
      <c r="J72" s="3">
        <v>16928</v>
      </c>
      <c r="K72" s="4" t="s">
        <v>76</v>
      </c>
      <c r="L72" s="65" t="s">
        <v>569</v>
      </c>
      <c r="M72" s="18" t="s">
        <v>81</v>
      </c>
      <c r="N72" s="17"/>
      <c r="O72" s="17" t="str">
        <f t="shared" si="2"/>
        <v>21</v>
      </c>
      <c r="P72" s="52">
        <f t="shared" si="3"/>
        <v>42572</v>
      </c>
    </row>
    <row r="73" spans="1:16" hidden="1" x14ac:dyDescent="0.25">
      <c r="A73" s="24">
        <v>42572.631932870368</v>
      </c>
      <c r="B73" s="49" t="s">
        <v>491</v>
      </c>
      <c r="C73" s="4" t="s">
        <v>568</v>
      </c>
      <c r="D73" s="4" t="s">
        <v>73</v>
      </c>
      <c r="E73" s="49" t="s">
        <v>83</v>
      </c>
      <c r="F73" s="3">
        <v>500</v>
      </c>
      <c r="G73" s="3">
        <v>476</v>
      </c>
      <c r="H73" s="3">
        <v>18531</v>
      </c>
      <c r="I73" s="49" t="s">
        <v>75</v>
      </c>
      <c r="J73" s="3">
        <v>16928</v>
      </c>
      <c r="K73" s="4" t="s">
        <v>76</v>
      </c>
      <c r="L73" s="65" t="s">
        <v>569</v>
      </c>
      <c r="M73" s="18" t="s">
        <v>81</v>
      </c>
      <c r="N73" s="17"/>
      <c r="O73" s="17" t="str">
        <f t="shared" si="2"/>
        <v>21</v>
      </c>
      <c r="P73" s="52">
        <f t="shared" si="3"/>
        <v>42572</v>
      </c>
    </row>
    <row r="74" spans="1:16" hidden="1" x14ac:dyDescent="0.25">
      <c r="A74" s="24">
        <v>42572.568518518521</v>
      </c>
      <c r="B74" s="49" t="s">
        <v>494</v>
      </c>
      <c r="C74" s="4" t="s">
        <v>570</v>
      </c>
      <c r="D74" s="4" t="s">
        <v>73</v>
      </c>
      <c r="E74" s="49" t="s">
        <v>83</v>
      </c>
      <c r="F74" s="3">
        <v>300</v>
      </c>
      <c r="G74" s="3">
        <v>323</v>
      </c>
      <c r="H74" s="3">
        <v>20208</v>
      </c>
      <c r="I74" s="49" t="s">
        <v>75</v>
      </c>
      <c r="J74" s="3">
        <v>21314</v>
      </c>
      <c r="K74" s="4" t="s">
        <v>80</v>
      </c>
      <c r="L74" s="65" t="s">
        <v>231</v>
      </c>
      <c r="M74" s="18" t="s">
        <v>81</v>
      </c>
      <c r="N74" s="17"/>
      <c r="O74" s="17" t="str">
        <f t="shared" si="2"/>
        <v>21</v>
      </c>
      <c r="P74" s="52">
        <f t="shared" si="3"/>
        <v>42572</v>
      </c>
    </row>
    <row r="75" spans="1:16" hidden="1" x14ac:dyDescent="0.25">
      <c r="A75" s="24">
        <v>42572.691770833335</v>
      </c>
      <c r="B75" s="49" t="s">
        <v>491</v>
      </c>
      <c r="C75" s="4" t="s">
        <v>568</v>
      </c>
      <c r="D75" s="4" t="s">
        <v>73</v>
      </c>
      <c r="E75" s="49" t="s">
        <v>83</v>
      </c>
      <c r="F75" s="3">
        <v>150</v>
      </c>
      <c r="G75" s="3">
        <v>342</v>
      </c>
      <c r="H75" s="3">
        <v>56038</v>
      </c>
      <c r="I75" s="49" t="s">
        <v>75</v>
      </c>
      <c r="J75" s="3">
        <v>57008</v>
      </c>
      <c r="K75" s="4" t="s">
        <v>80</v>
      </c>
      <c r="L75" s="65" t="s">
        <v>569</v>
      </c>
      <c r="M75" s="18" t="s">
        <v>81</v>
      </c>
      <c r="N75" s="17"/>
      <c r="O75" s="17" t="str">
        <f t="shared" si="2"/>
        <v>21</v>
      </c>
      <c r="P75" s="52">
        <f t="shared" si="3"/>
        <v>42572</v>
      </c>
    </row>
    <row r="76" spans="1:16" hidden="1" x14ac:dyDescent="0.25">
      <c r="A76" s="24">
        <v>42572.691759259258</v>
      </c>
      <c r="B76" s="49" t="s">
        <v>494</v>
      </c>
      <c r="C76" s="4" t="s">
        <v>571</v>
      </c>
      <c r="D76" s="4" t="s">
        <v>73</v>
      </c>
      <c r="E76" s="49" t="s">
        <v>83</v>
      </c>
      <c r="F76" s="3">
        <v>150</v>
      </c>
      <c r="G76" s="3">
        <v>342</v>
      </c>
      <c r="H76" s="3">
        <v>55983</v>
      </c>
      <c r="I76" s="49" t="s">
        <v>75</v>
      </c>
      <c r="J76" s="3">
        <v>57008</v>
      </c>
      <c r="K76" s="4" t="s">
        <v>80</v>
      </c>
      <c r="L76" s="65" t="s">
        <v>569</v>
      </c>
      <c r="M76" s="18" t="s">
        <v>81</v>
      </c>
      <c r="N76" s="17"/>
      <c r="O76" s="17" t="str">
        <f t="shared" si="2"/>
        <v>21</v>
      </c>
      <c r="P76" s="52">
        <f t="shared" si="3"/>
        <v>42572</v>
      </c>
    </row>
    <row r="77" spans="1:16" hidden="1" x14ac:dyDescent="0.25">
      <c r="A77" s="24">
        <v>42572.397569444445</v>
      </c>
      <c r="B77" s="49" t="s">
        <v>494</v>
      </c>
      <c r="C77" s="4" t="s">
        <v>572</v>
      </c>
      <c r="D77" s="4" t="s">
        <v>73</v>
      </c>
      <c r="E77" s="49" t="s">
        <v>515</v>
      </c>
      <c r="F77" s="3">
        <v>0</v>
      </c>
      <c r="G77" s="3">
        <v>31</v>
      </c>
      <c r="H77" s="3">
        <v>58956</v>
      </c>
      <c r="I77" s="49" t="s">
        <v>516</v>
      </c>
      <c r="J77" s="3">
        <v>59048</v>
      </c>
      <c r="K77" s="4" t="s">
        <v>80</v>
      </c>
      <c r="L77" s="65" t="s">
        <v>263</v>
      </c>
      <c r="M77" s="18" t="s">
        <v>81</v>
      </c>
      <c r="N77" s="17"/>
      <c r="O77" s="17" t="str">
        <f t="shared" si="2"/>
        <v>21</v>
      </c>
      <c r="P77" s="52">
        <f t="shared" si="3"/>
        <v>42572</v>
      </c>
    </row>
    <row r="78" spans="1:16" hidden="1" x14ac:dyDescent="0.25">
      <c r="A78" s="24">
        <v>42573.450173611112</v>
      </c>
      <c r="B78" s="49" t="s">
        <v>573</v>
      </c>
      <c r="C78" s="4" t="s">
        <v>574</v>
      </c>
      <c r="D78" s="4" t="s">
        <v>84</v>
      </c>
      <c r="E78" s="49" t="s">
        <v>74</v>
      </c>
      <c r="F78" s="3">
        <v>790</v>
      </c>
      <c r="G78" s="3">
        <v>841</v>
      </c>
      <c r="H78" s="3">
        <v>72745</v>
      </c>
      <c r="I78" s="49" t="s">
        <v>75</v>
      </c>
      <c r="J78" s="3">
        <v>103864</v>
      </c>
      <c r="K78" s="4" t="s">
        <v>76</v>
      </c>
      <c r="L78" s="65" t="s">
        <v>185</v>
      </c>
      <c r="M78" s="18" t="s">
        <v>81</v>
      </c>
      <c r="N78" s="17" t="s">
        <v>504</v>
      </c>
      <c r="O78" s="17" t="str">
        <f t="shared" si="2"/>
        <v>22</v>
      </c>
      <c r="P78" s="52">
        <f t="shared" si="3"/>
        <v>42573</v>
      </c>
    </row>
    <row r="79" spans="1:16" hidden="1" x14ac:dyDescent="0.25">
      <c r="A79" s="24">
        <v>42573.573831018519</v>
      </c>
      <c r="B79" s="49" t="s">
        <v>575</v>
      </c>
      <c r="C79" s="4" t="s">
        <v>576</v>
      </c>
      <c r="D79" s="4" t="s">
        <v>73</v>
      </c>
      <c r="E79" s="49" t="s">
        <v>83</v>
      </c>
      <c r="F79" s="3">
        <v>150</v>
      </c>
      <c r="G79" s="3">
        <v>179</v>
      </c>
      <c r="H79" s="3">
        <v>4685</v>
      </c>
      <c r="I79" s="49" t="s">
        <v>75</v>
      </c>
      <c r="J79" s="3">
        <v>4677</v>
      </c>
      <c r="K79" s="4" t="s">
        <v>76</v>
      </c>
      <c r="L79" s="65" t="s">
        <v>214</v>
      </c>
      <c r="M79" s="18" t="s">
        <v>81</v>
      </c>
      <c r="N79" s="17"/>
      <c r="O79" s="17" t="str">
        <f t="shared" si="2"/>
        <v>22</v>
      </c>
      <c r="P79" s="52">
        <f t="shared" si="3"/>
        <v>42573</v>
      </c>
    </row>
    <row r="80" spans="1:16" hidden="1" x14ac:dyDescent="0.25">
      <c r="A80" s="24">
        <v>42573.223344907405</v>
      </c>
      <c r="B80" s="49" t="s">
        <v>92</v>
      </c>
      <c r="C80" s="4" t="s">
        <v>577</v>
      </c>
      <c r="D80" s="4" t="s">
        <v>73</v>
      </c>
      <c r="E80" s="49" t="s">
        <v>83</v>
      </c>
      <c r="F80" s="3">
        <v>300</v>
      </c>
      <c r="G80" s="3">
        <v>248</v>
      </c>
      <c r="H80" s="3">
        <v>19739</v>
      </c>
      <c r="I80" s="49" t="s">
        <v>75</v>
      </c>
      <c r="J80" s="3">
        <v>20338</v>
      </c>
      <c r="K80" s="4" t="s">
        <v>80</v>
      </c>
      <c r="L80" s="65" t="s">
        <v>217</v>
      </c>
      <c r="M80" s="18" t="s">
        <v>81</v>
      </c>
      <c r="N80" s="17"/>
      <c r="O80" s="17" t="str">
        <f t="shared" si="2"/>
        <v>22</v>
      </c>
      <c r="P80" s="52">
        <f t="shared" si="3"/>
        <v>42573</v>
      </c>
    </row>
    <row r="81" spans="1:16" hidden="1" x14ac:dyDescent="0.25">
      <c r="A81" s="24">
        <v>42573.58866898148</v>
      </c>
      <c r="B81" s="49" t="s">
        <v>92</v>
      </c>
      <c r="C81" s="4" t="s">
        <v>578</v>
      </c>
      <c r="D81" s="4" t="s">
        <v>73</v>
      </c>
      <c r="E81" s="49" t="s">
        <v>83</v>
      </c>
      <c r="F81" s="3">
        <v>200</v>
      </c>
      <c r="G81" s="3">
        <v>222</v>
      </c>
      <c r="H81" s="3">
        <v>27280</v>
      </c>
      <c r="I81" s="49" t="s">
        <v>75</v>
      </c>
      <c r="J81" s="3">
        <v>27333</v>
      </c>
      <c r="K81" s="4" t="s">
        <v>80</v>
      </c>
      <c r="L81" s="65" t="s">
        <v>214</v>
      </c>
      <c r="M81" s="18" t="s">
        <v>81</v>
      </c>
      <c r="N81" s="17"/>
      <c r="O81" s="17" t="str">
        <f t="shared" si="2"/>
        <v>22</v>
      </c>
      <c r="P81" s="52">
        <f t="shared" si="3"/>
        <v>42573</v>
      </c>
    </row>
    <row r="82" spans="1:16" hidden="1" x14ac:dyDescent="0.25">
      <c r="A82" s="24">
        <v>42573.603310185186</v>
      </c>
      <c r="B82" s="49" t="s">
        <v>93</v>
      </c>
      <c r="C82" s="4" t="s">
        <v>579</v>
      </c>
      <c r="D82" s="4" t="s">
        <v>73</v>
      </c>
      <c r="E82" s="49" t="s">
        <v>83</v>
      </c>
      <c r="F82" s="3">
        <v>200</v>
      </c>
      <c r="G82" s="3">
        <v>335</v>
      </c>
      <c r="H82" s="3">
        <v>26521</v>
      </c>
      <c r="I82" s="49" t="s">
        <v>75</v>
      </c>
      <c r="J82" s="3">
        <v>27333</v>
      </c>
      <c r="K82" s="4" t="s">
        <v>80</v>
      </c>
      <c r="L82" s="65" t="s">
        <v>268</v>
      </c>
      <c r="M82" s="18" t="s">
        <v>81</v>
      </c>
      <c r="N82" s="17"/>
      <c r="O82" s="17" t="str">
        <f t="shared" si="2"/>
        <v>22</v>
      </c>
      <c r="P82" s="52">
        <f t="shared" si="3"/>
        <v>42573</v>
      </c>
    </row>
    <row r="83" spans="1:16" hidden="1" x14ac:dyDescent="0.25">
      <c r="A83" s="24">
        <v>42573.682210648149</v>
      </c>
      <c r="B83" s="49" t="s">
        <v>494</v>
      </c>
      <c r="C83" s="4" t="s">
        <v>580</v>
      </c>
      <c r="D83" s="4" t="s">
        <v>73</v>
      </c>
      <c r="E83" s="49" t="s">
        <v>83</v>
      </c>
      <c r="F83" s="3">
        <v>200</v>
      </c>
      <c r="G83" s="3">
        <v>353</v>
      </c>
      <c r="H83" s="3">
        <v>26580</v>
      </c>
      <c r="I83" s="49" t="s">
        <v>75</v>
      </c>
      <c r="J83" s="3">
        <v>27333</v>
      </c>
      <c r="K83" s="4" t="s">
        <v>80</v>
      </c>
      <c r="L83" s="65" t="s">
        <v>198</v>
      </c>
      <c r="M83" s="18" t="s">
        <v>81</v>
      </c>
      <c r="N83" s="17"/>
      <c r="O83" s="17" t="str">
        <f t="shared" si="2"/>
        <v>22</v>
      </c>
      <c r="P83" s="52">
        <f t="shared" si="3"/>
        <v>42573</v>
      </c>
    </row>
    <row r="84" spans="1:16" hidden="1" x14ac:dyDescent="0.25">
      <c r="A84" s="24">
        <v>42573.893437500003</v>
      </c>
      <c r="B84" s="49" t="s">
        <v>89</v>
      </c>
      <c r="C84" s="4" t="s">
        <v>581</v>
      </c>
      <c r="D84" s="4" t="s">
        <v>73</v>
      </c>
      <c r="E84" s="49" t="s">
        <v>83</v>
      </c>
      <c r="F84" s="3">
        <v>200</v>
      </c>
      <c r="G84" s="3">
        <v>228</v>
      </c>
      <c r="H84" s="3">
        <v>30781</v>
      </c>
      <c r="I84" s="49" t="s">
        <v>75</v>
      </c>
      <c r="J84" s="3">
        <v>30562</v>
      </c>
      <c r="K84" s="4" t="s">
        <v>76</v>
      </c>
      <c r="L84" s="65" t="s">
        <v>221</v>
      </c>
      <c r="M84" s="18" t="s">
        <v>81</v>
      </c>
      <c r="N84" s="17"/>
      <c r="O84" s="17" t="str">
        <f t="shared" si="2"/>
        <v>22</v>
      </c>
      <c r="P84" s="52">
        <f t="shared" si="3"/>
        <v>42573</v>
      </c>
    </row>
    <row r="85" spans="1:16" hidden="1" x14ac:dyDescent="0.25">
      <c r="A85" s="24">
        <v>42573.644583333335</v>
      </c>
      <c r="B85" s="49" t="s">
        <v>91</v>
      </c>
      <c r="C85" s="4" t="s">
        <v>582</v>
      </c>
      <c r="D85" s="4" t="s">
        <v>73</v>
      </c>
      <c r="E85" s="49" t="s">
        <v>83</v>
      </c>
      <c r="F85" s="3">
        <v>400</v>
      </c>
      <c r="G85" s="3">
        <v>444</v>
      </c>
      <c r="H85" s="3">
        <v>120630</v>
      </c>
      <c r="I85" s="49" t="s">
        <v>75</v>
      </c>
      <c r="J85" s="3">
        <v>119716</v>
      </c>
      <c r="K85" s="4" t="s">
        <v>76</v>
      </c>
      <c r="L85" s="65" t="s">
        <v>268</v>
      </c>
      <c r="M85" s="18" t="s">
        <v>81</v>
      </c>
      <c r="N85" s="17"/>
      <c r="O85" s="17" t="str">
        <f t="shared" si="2"/>
        <v>22</v>
      </c>
      <c r="P85" s="52">
        <f t="shared" si="3"/>
        <v>42573</v>
      </c>
    </row>
    <row r="86" spans="1:16" hidden="1" x14ac:dyDescent="0.25">
      <c r="A86" s="24">
        <v>42573.685497685183</v>
      </c>
      <c r="B86" s="49" t="s">
        <v>523</v>
      </c>
      <c r="C86" s="4" t="s">
        <v>583</v>
      </c>
      <c r="D86" s="4" t="s">
        <v>73</v>
      </c>
      <c r="E86" s="49" t="s">
        <v>83</v>
      </c>
      <c r="F86" s="3">
        <v>400</v>
      </c>
      <c r="G86" s="3">
        <v>473</v>
      </c>
      <c r="H86" s="3">
        <v>120984</v>
      </c>
      <c r="I86" s="49" t="s">
        <v>75</v>
      </c>
      <c r="J86" s="3">
        <v>119716</v>
      </c>
      <c r="K86" s="4" t="s">
        <v>76</v>
      </c>
      <c r="L86" s="65" t="s">
        <v>261</v>
      </c>
      <c r="M86" s="18" t="s">
        <v>81</v>
      </c>
      <c r="N86" s="17"/>
      <c r="O86" s="17" t="str">
        <f t="shared" si="2"/>
        <v>22</v>
      </c>
      <c r="P86" s="52">
        <f t="shared" si="3"/>
        <v>42573</v>
      </c>
    </row>
    <row r="87" spans="1:16" hidden="1" x14ac:dyDescent="0.25">
      <c r="A87" s="24">
        <v>42573.522129629629</v>
      </c>
      <c r="B87" s="49" t="s">
        <v>584</v>
      </c>
      <c r="C87" s="4" t="s">
        <v>585</v>
      </c>
      <c r="D87" s="4" t="s">
        <v>73</v>
      </c>
      <c r="E87" s="49" t="s">
        <v>83</v>
      </c>
      <c r="F87" s="3">
        <v>450</v>
      </c>
      <c r="G87" s="3">
        <v>478</v>
      </c>
      <c r="H87" s="3">
        <v>192544</v>
      </c>
      <c r="I87" s="49" t="s">
        <v>75</v>
      </c>
      <c r="J87" s="3">
        <v>191108</v>
      </c>
      <c r="K87" s="4" t="s">
        <v>76</v>
      </c>
      <c r="L87" s="65" t="s">
        <v>256</v>
      </c>
      <c r="M87" s="18" t="s">
        <v>81</v>
      </c>
      <c r="N87" s="17"/>
      <c r="O87" s="17" t="str">
        <f t="shared" si="2"/>
        <v>22</v>
      </c>
      <c r="P87" s="52">
        <f t="shared" si="3"/>
        <v>42573</v>
      </c>
    </row>
    <row r="88" spans="1:16" hidden="1" x14ac:dyDescent="0.25">
      <c r="A88" s="24">
        <v>42573.654895833337</v>
      </c>
      <c r="B88" s="49" t="s">
        <v>573</v>
      </c>
      <c r="C88" s="4" t="s">
        <v>586</v>
      </c>
      <c r="D88" s="4" t="s">
        <v>73</v>
      </c>
      <c r="E88" s="49" t="s">
        <v>83</v>
      </c>
      <c r="F88" s="3">
        <v>150</v>
      </c>
      <c r="G88" s="3">
        <v>192</v>
      </c>
      <c r="H88" s="3">
        <v>229436</v>
      </c>
      <c r="I88" s="49" t="s">
        <v>75</v>
      </c>
      <c r="J88" s="3">
        <v>229055</v>
      </c>
      <c r="K88" s="4" t="s">
        <v>76</v>
      </c>
      <c r="L88" s="65" t="s">
        <v>194</v>
      </c>
      <c r="M88" s="18" t="s">
        <v>81</v>
      </c>
      <c r="N88" s="17"/>
      <c r="O88" s="17" t="str">
        <f t="shared" si="2"/>
        <v>22</v>
      </c>
      <c r="P88" s="52">
        <f t="shared" si="3"/>
        <v>42573</v>
      </c>
    </row>
    <row r="89" spans="1:16" hidden="1" x14ac:dyDescent="0.25">
      <c r="A89" s="24">
        <v>42573.565393518518</v>
      </c>
      <c r="B89" s="49" t="s">
        <v>547</v>
      </c>
      <c r="C89" s="4" t="s">
        <v>587</v>
      </c>
      <c r="D89" s="4" t="s">
        <v>73</v>
      </c>
      <c r="E89" s="49" t="s">
        <v>83</v>
      </c>
      <c r="F89" s="3">
        <v>150</v>
      </c>
      <c r="G89" s="3">
        <v>150</v>
      </c>
      <c r="H89" s="3">
        <v>230046</v>
      </c>
      <c r="I89" s="49" t="s">
        <v>75</v>
      </c>
      <c r="J89" s="3">
        <v>230436</v>
      </c>
      <c r="K89" s="4" t="s">
        <v>80</v>
      </c>
      <c r="L89" s="65" t="s">
        <v>194</v>
      </c>
      <c r="M89" s="18" t="s">
        <v>81</v>
      </c>
      <c r="N89" s="17"/>
      <c r="O89" s="17" t="str">
        <f t="shared" si="2"/>
        <v>22</v>
      </c>
      <c r="P89" s="52">
        <f t="shared" si="3"/>
        <v>42573</v>
      </c>
    </row>
    <row r="90" spans="1:16" hidden="1" x14ac:dyDescent="0.25">
      <c r="A90" s="24">
        <v>42573.763541666667</v>
      </c>
      <c r="B90" s="49" t="s">
        <v>86</v>
      </c>
      <c r="C90" s="4" t="s">
        <v>321</v>
      </c>
      <c r="D90" s="4" t="s">
        <v>84</v>
      </c>
      <c r="E90" s="49" t="s">
        <v>87</v>
      </c>
      <c r="F90" s="3">
        <v>0</v>
      </c>
      <c r="G90" s="3">
        <v>101</v>
      </c>
      <c r="H90" s="3">
        <v>1884</v>
      </c>
      <c r="I90" s="49" t="s">
        <v>88</v>
      </c>
      <c r="J90" s="3">
        <v>1692</v>
      </c>
      <c r="K90" s="4" t="s">
        <v>80</v>
      </c>
      <c r="L90" s="65" t="s">
        <v>221</v>
      </c>
      <c r="M90" s="18" t="s">
        <v>81</v>
      </c>
      <c r="N90" s="17" t="s">
        <v>588</v>
      </c>
      <c r="O90" s="17" t="str">
        <f t="shared" si="2"/>
        <v>22</v>
      </c>
      <c r="P90" s="52">
        <f t="shared" si="3"/>
        <v>42573</v>
      </c>
    </row>
    <row r="91" spans="1:16" hidden="1" x14ac:dyDescent="0.25">
      <c r="A91" s="24">
        <v>42573.400648148148</v>
      </c>
      <c r="B91" s="49" t="s">
        <v>547</v>
      </c>
      <c r="C91" s="4" t="s">
        <v>320</v>
      </c>
      <c r="D91" s="4" t="s">
        <v>73</v>
      </c>
      <c r="E91" s="49" t="s">
        <v>87</v>
      </c>
      <c r="F91" s="3">
        <v>0</v>
      </c>
      <c r="G91" s="3">
        <v>220</v>
      </c>
      <c r="H91" s="3">
        <v>19649</v>
      </c>
      <c r="I91" s="49" t="s">
        <v>88</v>
      </c>
      <c r="J91" s="3">
        <v>20617</v>
      </c>
      <c r="K91" s="4" t="s">
        <v>80</v>
      </c>
      <c r="L91" s="65" t="s">
        <v>185</v>
      </c>
      <c r="M91" s="18" t="s">
        <v>81</v>
      </c>
      <c r="N91" s="17" t="s">
        <v>589</v>
      </c>
      <c r="O91" s="17" t="str">
        <f t="shared" si="2"/>
        <v>22</v>
      </c>
      <c r="P91" s="52">
        <f t="shared" si="3"/>
        <v>42573</v>
      </c>
    </row>
    <row r="92" spans="1:16" hidden="1" x14ac:dyDescent="0.25">
      <c r="A92" s="24">
        <v>42573.402106481481</v>
      </c>
      <c r="B92" s="49" t="s">
        <v>547</v>
      </c>
      <c r="C92" s="4" t="s">
        <v>320</v>
      </c>
      <c r="D92" s="4" t="s">
        <v>73</v>
      </c>
      <c r="E92" s="49" t="s">
        <v>87</v>
      </c>
      <c r="F92" s="3">
        <v>0</v>
      </c>
      <c r="G92" s="3">
        <v>68</v>
      </c>
      <c r="H92" s="3">
        <v>20356</v>
      </c>
      <c r="I92" s="49" t="s">
        <v>88</v>
      </c>
      <c r="J92" s="3">
        <v>20617</v>
      </c>
      <c r="K92" s="4" t="s">
        <v>80</v>
      </c>
      <c r="L92" s="65" t="s">
        <v>185</v>
      </c>
      <c r="M92" s="18" t="s">
        <v>81</v>
      </c>
      <c r="N92" s="17" t="s">
        <v>589</v>
      </c>
      <c r="O92" s="17" t="str">
        <f t="shared" si="2"/>
        <v>22</v>
      </c>
      <c r="P92" s="52">
        <f t="shared" si="3"/>
        <v>42573</v>
      </c>
    </row>
    <row r="93" spans="1:16" x14ac:dyDescent="0.25">
      <c r="A93" s="24">
        <v>42573.906956018516</v>
      </c>
      <c r="B93" s="49" t="s">
        <v>93</v>
      </c>
      <c r="C93" s="4" t="s">
        <v>590</v>
      </c>
      <c r="D93" s="4" t="s">
        <v>73</v>
      </c>
      <c r="E93" s="49" t="s">
        <v>87</v>
      </c>
      <c r="F93" s="3">
        <v>0</v>
      </c>
      <c r="G93" s="3">
        <v>736</v>
      </c>
      <c r="H93" s="3">
        <v>74025</v>
      </c>
      <c r="I93" s="49" t="s">
        <v>88</v>
      </c>
      <c r="J93" s="3">
        <v>75566</v>
      </c>
      <c r="K93" s="4" t="s">
        <v>80</v>
      </c>
      <c r="L93" s="65" t="s">
        <v>257</v>
      </c>
      <c r="M93" s="18" t="s">
        <v>77</v>
      </c>
      <c r="N93" s="17" t="s">
        <v>47</v>
      </c>
      <c r="O93" s="17" t="str">
        <f t="shared" si="2"/>
        <v>22</v>
      </c>
      <c r="P93" s="52">
        <f t="shared" si="3"/>
        <v>42573</v>
      </c>
    </row>
    <row r="94" spans="1:16" hidden="1" x14ac:dyDescent="0.25">
      <c r="A94" s="24">
        <v>42573.805520833332</v>
      </c>
      <c r="B94" s="49" t="s">
        <v>552</v>
      </c>
      <c r="C94" s="4" t="s">
        <v>591</v>
      </c>
      <c r="D94" s="4" t="s">
        <v>73</v>
      </c>
      <c r="E94" s="49" t="s">
        <v>87</v>
      </c>
      <c r="F94" s="3">
        <v>0</v>
      </c>
      <c r="G94" s="3">
        <v>433</v>
      </c>
      <c r="H94" s="3">
        <v>105793</v>
      </c>
      <c r="I94" s="49" t="s">
        <v>88</v>
      </c>
      <c r="J94" s="3">
        <v>107939</v>
      </c>
      <c r="K94" s="4" t="s">
        <v>80</v>
      </c>
      <c r="L94" s="65" t="s">
        <v>319</v>
      </c>
      <c r="M94" s="18" t="s">
        <v>81</v>
      </c>
      <c r="N94" s="17" t="s">
        <v>549</v>
      </c>
      <c r="O94" s="17" t="str">
        <f t="shared" si="2"/>
        <v>22</v>
      </c>
      <c r="P94" s="52">
        <f t="shared" si="3"/>
        <v>42573</v>
      </c>
    </row>
    <row r="95" spans="1:16" hidden="1" x14ac:dyDescent="0.25">
      <c r="A95" s="24">
        <v>42573.280821759261</v>
      </c>
      <c r="B95" s="49" t="s">
        <v>573</v>
      </c>
      <c r="C95" s="4" t="s">
        <v>592</v>
      </c>
      <c r="D95" s="4" t="s">
        <v>84</v>
      </c>
      <c r="E95" s="49" t="s">
        <v>593</v>
      </c>
      <c r="F95" s="3">
        <v>790</v>
      </c>
      <c r="G95" s="3">
        <v>846</v>
      </c>
      <c r="H95" s="3">
        <v>99069</v>
      </c>
      <c r="I95" s="49" t="s">
        <v>75</v>
      </c>
      <c r="J95" s="3">
        <v>126678</v>
      </c>
      <c r="K95" s="4" t="s">
        <v>76</v>
      </c>
      <c r="L95" s="65" t="s">
        <v>241</v>
      </c>
      <c r="M95" s="18" t="s">
        <v>81</v>
      </c>
      <c r="N95" s="17"/>
      <c r="O95" s="17" t="str">
        <f t="shared" si="2"/>
        <v>22</v>
      </c>
      <c r="P95" s="52">
        <f t="shared" si="3"/>
        <v>42573</v>
      </c>
    </row>
    <row r="96" spans="1:16" hidden="1" x14ac:dyDescent="0.25">
      <c r="A96" s="24">
        <v>42573.200624999998</v>
      </c>
      <c r="B96" s="49" t="s">
        <v>575</v>
      </c>
      <c r="C96" s="4" t="s">
        <v>594</v>
      </c>
      <c r="D96" s="4" t="s">
        <v>73</v>
      </c>
      <c r="E96" s="49" t="s">
        <v>515</v>
      </c>
      <c r="F96" s="3">
        <v>0</v>
      </c>
      <c r="G96" s="3">
        <v>41</v>
      </c>
      <c r="H96" s="3">
        <v>145</v>
      </c>
      <c r="I96" s="49" t="s">
        <v>516</v>
      </c>
      <c r="J96" s="3">
        <v>1</v>
      </c>
      <c r="K96" s="4" t="s">
        <v>76</v>
      </c>
      <c r="L96" s="65" t="s">
        <v>217</v>
      </c>
      <c r="M96" s="18" t="s">
        <v>81</v>
      </c>
      <c r="N96" s="17"/>
      <c r="O96" s="17" t="str">
        <f t="shared" si="2"/>
        <v>22</v>
      </c>
      <c r="P96" s="52">
        <f t="shared" si="3"/>
        <v>42573</v>
      </c>
    </row>
    <row r="97" spans="1:16" hidden="1" x14ac:dyDescent="0.25">
      <c r="A97" s="24">
        <v>42573.283148148148</v>
      </c>
      <c r="B97" s="49" t="s">
        <v>575</v>
      </c>
      <c r="C97" s="4" t="s">
        <v>595</v>
      </c>
      <c r="D97" s="4" t="s">
        <v>73</v>
      </c>
      <c r="E97" s="49" t="s">
        <v>515</v>
      </c>
      <c r="F97" s="3">
        <v>0</v>
      </c>
      <c r="G97" s="3">
        <v>48</v>
      </c>
      <c r="H97" s="3">
        <v>174</v>
      </c>
      <c r="I97" s="49" t="s">
        <v>516</v>
      </c>
      <c r="J97" s="3">
        <v>1</v>
      </c>
      <c r="K97" s="4" t="s">
        <v>76</v>
      </c>
      <c r="L97" s="65" t="s">
        <v>217</v>
      </c>
      <c r="M97" s="18" t="s">
        <v>81</v>
      </c>
      <c r="N97" s="17"/>
      <c r="O97" s="17" t="str">
        <f t="shared" si="2"/>
        <v>22</v>
      </c>
      <c r="P97" s="52">
        <f t="shared" si="3"/>
        <v>42573</v>
      </c>
    </row>
    <row r="98" spans="1:16" hidden="1" x14ac:dyDescent="0.25">
      <c r="A98" s="24">
        <v>42573.345879629633</v>
      </c>
      <c r="B98" s="49" t="s">
        <v>596</v>
      </c>
      <c r="C98" s="4" t="s">
        <v>597</v>
      </c>
      <c r="D98" s="4" t="s">
        <v>73</v>
      </c>
      <c r="E98" s="49" t="s">
        <v>515</v>
      </c>
      <c r="F98" s="3">
        <v>0</v>
      </c>
      <c r="G98" s="3">
        <v>45</v>
      </c>
      <c r="H98" s="3">
        <v>172</v>
      </c>
      <c r="I98" s="49" t="s">
        <v>516</v>
      </c>
      <c r="J98" s="3">
        <v>1</v>
      </c>
      <c r="K98" s="4" t="s">
        <v>76</v>
      </c>
      <c r="L98" s="65" t="s">
        <v>233</v>
      </c>
      <c r="M98" s="18" t="s">
        <v>81</v>
      </c>
      <c r="N98" s="17"/>
      <c r="O98" s="17" t="str">
        <f t="shared" si="2"/>
        <v>22</v>
      </c>
      <c r="P98" s="52">
        <f t="shared" si="3"/>
        <v>42573</v>
      </c>
    </row>
    <row r="99" spans="1:16" hidden="1" x14ac:dyDescent="0.25">
      <c r="A99" s="24">
        <v>42573.629317129627</v>
      </c>
      <c r="B99" s="49" t="s">
        <v>523</v>
      </c>
      <c r="C99" s="4" t="s">
        <v>598</v>
      </c>
      <c r="D99" s="4" t="s">
        <v>73</v>
      </c>
      <c r="E99" s="49" t="s">
        <v>515</v>
      </c>
      <c r="F99" s="3">
        <v>0</v>
      </c>
      <c r="G99" s="3">
        <v>51</v>
      </c>
      <c r="H99" s="3">
        <v>185</v>
      </c>
      <c r="I99" s="49" t="s">
        <v>516</v>
      </c>
      <c r="J99" s="3">
        <v>1</v>
      </c>
      <c r="K99" s="4" t="s">
        <v>76</v>
      </c>
      <c r="L99" s="65" t="s">
        <v>261</v>
      </c>
      <c r="M99" s="18" t="s">
        <v>81</v>
      </c>
      <c r="N99" s="17"/>
      <c r="O99" s="17" t="str">
        <f t="shared" si="2"/>
        <v>22</v>
      </c>
      <c r="P99" s="52">
        <f t="shared" si="3"/>
        <v>42573</v>
      </c>
    </row>
    <row r="100" spans="1:16" hidden="1" x14ac:dyDescent="0.25">
      <c r="A100" s="24">
        <v>42573.701215277775</v>
      </c>
      <c r="B100" s="49" t="s">
        <v>523</v>
      </c>
      <c r="C100" s="4" t="s">
        <v>583</v>
      </c>
      <c r="D100" s="4" t="s">
        <v>73</v>
      </c>
      <c r="E100" s="49" t="s">
        <v>515</v>
      </c>
      <c r="F100" s="3">
        <v>0</v>
      </c>
      <c r="G100" s="3">
        <v>57</v>
      </c>
      <c r="H100" s="3">
        <v>178</v>
      </c>
      <c r="I100" s="49" t="s">
        <v>516</v>
      </c>
      <c r="J100" s="3">
        <v>1</v>
      </c>
      <c r="K100" s="4" t="s">
        <v>76</v>
      </c>
      <c r="L100" s="65" t="s">
        <v>261</v>
      </c>
      <c r="M100" s="18" t="s">
        <v>81</v>
      </c>
      <c r="N100" s="17"/>
      <c r="O100" s="17" t="str">
        <f t="shared" si="2"/>
        <v>22</v>
      </c>
      <c r="P100" s="52">
        <f t="shared" si="3"/>
        <v>42573</v>
      </c>
    </row>
    <row r="101" spans="1:16" hidden="1" x14ac:dyDescent="0.25">
      <c r="A101" s="24">
        <v>42573.779236111113</v>
      </c>
      <c r="B101" s="49" t="s">
        <v>523</v>
      </c>
      <c r="C101" s="4" t="s">
        <v>599</v>
      </c>
      <c r="D101" s="4" t="s">
        <v>73</v>
      </c>
      <c r="E101" s="49" t="s">
        <v>515</v>
      </c>
      <c r="F101" s="3">
        <v>0</v>
      </c>
      <c r="G101" s="3">
        <v>69</v>
      </c>
      <c r="H101" s="3">
        <v>229</v>
      </c>
      <c r="I101" s="49" t="s">
        <v>516</v>
      </c>
      <c r="J101" s="3">
        <v>1</v>
      </c>
      <c r="K101" s="4" t="s">
        <v>76</v>
      </c>
      <c r="L101" s="65" t="s">
        <v>261</v>
      </c>
      <c r="M101" s="18" t="s">
        <v>81</v>
      </c>
      <c r="N101" s="17"/>
      <c r="O101" s="17" t="str">
        <f t="shared" si="2"/>
        <v>22</v>
      </c>
      <c r="P101" s="52">
        <f t="shared" si="3"/>
        <v>42573</v>
      </c>
    </row>
    <row r="102" spans="1:16" hidden="1" x14ac:dyDescent="0.25">
      <c r="A102" s="24">
        <v>42573.795925925922</v>
      </c>
      <c r="B102" s="49" t="s">
        <v>575</v>
      </c>
      <c r="C102" s="4" t="s">
        <v>600</v>
      </c>
      <c r="D102" s="4" t="s">
        <v>73</v>
      </c>
      <c r="E102" s="49" t="s">
        <v>515</v>
      </c>
      <c r="F102" s="3">
        <v>0</v>
      </c>
      <c r="G102" s="3">
        <v>45</v>
      </c>
      <c r="H102" s="3">
        <v>126</v>
      </c>
      <c r="I102" s="49" t="s">
        <v>516</v>
      </c>
      <c r="J102" s="3">
        <v>1</v>
      </c>
      <c r="K102" s="4" t="s">
        <v>76</v>
      </c>
      <c r="L102" s="65" t="s">
        <v>214</v>
      </c>
      <c r="M102" s="18" t="s">
        <v>81</v>
      </c>
      <c r="N102" s="17"/>
      <c r="O102" s="17" t="str">
        <f t="shared" si="2"/>
        <v>22</v>
      </c>
      <c r="P102" s="52">
        <f t="shared" si="3"/>
        <v>42573</v>
      </c>
    </row>
    <row r="103" spans="1:16" hidden="1" x14ac:dyDescent="0.25">
      <c r="A103" s="24">
        <v>42573.900069444448</v>
      </c>
      <c r="B103" s="49" t="s">
        <v>89</v>
      </c>
      <c r="C103" s="4" t="s">
        <v>581</v>
      </c>
      <c r="D103" s="4" t="s">
        <v>73</v>
      </c>
      <c r="E103" s="49" t="s">
        <v>515</v>
      </c>
      <c r="F103" s="3">
        <v>0</v>
      </c>
      <c r="G103" s="3">
        <v>60</v>
      </c>
      <c r="H103" s="3">
        <v>234</v>
      </c>
      <c r="I103" s="49" t="s">
        <v>516</v>
      </c>
      <c r="J103" s="3">
        <v>1</v>
      </c>
      <c r="K103" s="4" t="s">
        <v>76</v>
      </c>
      <c r="L103" s="65" t="s">
        <v>221</v>
      </c>
      <c r="M103" s="18" t="s">
        <v>81</v>
      </c>
      <c r="N103" s="17"/>
      <c r="O103" s="17" t="str">
        <f t="shared" si="2"/>
        <v>22</v>
      </c>
      <c r="P103" s="52">
        <f t="shared" si="3"/>
        <v>42573</v>
      </c>
    </row>
    <row r="104" spans="1:16" hidden="1" x14ac:dyDescent="0.25">
      <c r="A104" s="24">
        <v>42573.984733796293</v>
      </c>
      <c r="B104" s="49" t="s">
        <v>89</v>
      </c>
      <c r="C104" s="4" t="s">
        <v>601</v>
      </c>
      <c r="D104" s="4" t="s">
        <v>73</v>
      </c>
      <c r="E104" s="49" t="s">
        <v>515</v>
      </c>
      <c r="F104" s="3">
        <v>0</v>
      </c>
      <c r="G104" s="3">
        <v>54</v>
      </c>
      <c r="H104" s="3">
        <v>192</v>
      </c>
      <c r="I104" s="49" t="s">
        <v>516</v>
      </c>
      <c r="J104" s="3">
        <v>1</v>
      </c>
      <c r="K104" s="4" t="s">
        <v>76</v>
      </c>
      <c r="L104" s="65" t="s">
        <v>221</v>
      </c>
      <c r="M104" s="18" t="s">
        <v>81</v>
      </c>
      <c r="N104" s="17"/>
      <c r="O104" s="17" t="str">
        <f t="shared" si="2"/>
        <v>22</v>
      </c>
      <c r="P104" s="52">
        <f t="shared" si="3"/>
        <v>42573</v>
      </c>
    </row>
    <row r="105" spans="1:16" hidden="1" x14ac:dyDescent="0.25">
      <c r="A105" s="24">
        <v>42573.483437499999</v>
      </c>
      <c r="B105" s="49" t="s">
        <v>602</v>
      </c>
      <c r="C105" s="4" t="s">
        <v>603</v>
      </c>
      <c r="D105" s="4" t="s">
        <v>73</v>
      </c>
      <c r="E105" s="49" t="s">
        <v>515</v>
      </c>
      <c r="F105" s="3">
        <v>0</v>
      </c>
      <c r="G105" s="3">
        <v>60</v>
      </c>
      <c r="H105" s="3">
        <v>233261</v>
      </c>
      <c r="I105" s="49" t="s">
        <v>516</v>
      </c>
      <c r="J105" s="3">
        <v>233491</v>
      </c>
      <c r="K105" s="4" t="s">
        <v>80</v>
      </c>
      <c r="L105" s="65" t="s">
        <v>198</v>
      </c>
      <c r="M105" s="18" t="s">
        <v>81</v>
      </c>
      <c r="N105" s="17"/>
      <c r="O105" s="17" t="str">
        <f t="shared" si="2"/>
        <v>22</v>
      </c>
      <c r="P105" s="52">
        <f t="shared" si="3"/>
        <v>42573</v>
      </c>
    </row>
    <row r="106" spans="1:16" hidden="1" x14ac:dyDescent="0.25">
      <c r="A106" s="24">
        <v>42574.519745370373</v>
      </c>
      <c r="B106" s="49" t="s">
        <v>547</v>
      </c>
      <c r="C106" s="4" t="s">
        <v>604</v>
      </c>
      <c r="D106" s="4" t="s">
        <v>73</v>
      </c>
      <c r="E106" s="49" t="s">
        <v>78</v>
      </c>
      <c r="F106" s="3">
        <v>0</v>
      </c>
      <c r="G106" s="3">
        <v>509</v>
      </c>
      <c r="H106" s="3">
        <v>58167</v>
      </c>
      <c r="I106" s="49" t="s">
        <v>79</v>
      </c>
      <c r="J106" s="3">
        <v>58783</v>
      </c>
      <c r="K106" s="4" t="s">
        <v>80</v>
      </c>
      <c r="L106" s="65" t="s">
        <v>194</v>
      </c>
      <c r="M106" s="18" t="s">
        <v>81</v>
      </c>
      <c r="N106" s="17" t="s">
        <v>493</v>
      </c>
      <c r="O106" s="17" t="str">
        <f t="shared" si="2"/>
        <v>23</v>
      </c>
      <c r="P106" s="52">
        <f t="shared" si="3"/>
        <v>42574</v>
      </c>
    </row>
    <row r="107" spans="1:16" hidden="1" x14ac:dyDescent="0.25">
      <c r="A107" s="24">
        <v>42574.379513888889</v>
      </c>
      <c r="B107" s="49" t="s">
        <v>547</v>
      </c>
      <c r="C107" s="4" t="s">
        <v>323</v>
      </c>
      <c r="D107" s="4" t="s">
        <v>73</v>
      </c>
      <c r="E107" s="49" t="s">
        <v>78</v>
      </c>
      <c r="F107" s="3">
        <v>230</v>
      </c>
      <c r="G107" s="3">
        <v>342</v>
      </c>
      <c r="H107" s="3">
        <v>127222</v>
      </c>
      <c r="I107" s="49" t="s">
        <v>79</v>
      </c>
      <c r="J107" s="3">
        <v>127562</v>
      </c>
      <c r="K107" s="4" t="s">
        <v>80</v>
      </c>
      <c r="L107" s="65" t="s">
        <v>217</v>
      </c>
      <c r="M107" s="18" t="s">
        <v>81</v>
      </c>
      <c r="N107" s="17" t="s">
        <v>493</v>
      </c>
      <c r="O107" s="17" t="str">
        <f t="shared" si="2"/>
        <v>23</v>
      </c>
      <c r="P107" s="52">
        <f t="shared" si="3"/>
        <v>42574</v>
      </c>
    </row>
    <row r="108" spans="1:16" hidden="1" x14ac:dyDescent="0.25">
      <c r="A108" s="24">
        <v>42574.657592592594</v>
      </c>
      <c r="B108" s="49" t="s">
        <v>547</v>
      </c>
      <c r="C108" s="4" t="s">
        <v>605</v>
      </c>
      <c r="D108" s="4" t="s">
        <v>84</v>
      </c>
      <c r="E108" s="49" t="s">
        <v>83</v>
      </c>
      <c r="F108" s="3">
        <v>150</v>
      </c>
      <c r="G108" s="3">
        <v>209</v>
      </c>
      <c r="H108" s="3">
        <v>3241</v>
      </c>
      <c r="I108" s="49" t="s">
        <v>75</v>
      </c>
      <c r="J108" s="3">
        <v>0</v>
      </c>
      <c r="K108" s="4" t="s">
        <v>80</v>
      </c>
      <c r="L108" s="65" t="s">
        <v>194</v>
      </c>
      <c r="M108" s="18" t="s">
        <v>81</v>
      </c>
      <c r="N108" s="17"/>
      <c r="O108" s="17" t="str">
        <f t="shared" si="2"/>
        <v>23</v>
      </c>
      <c r="P108" s="52">
        <f t="shared" si="3"/>
        <v>42574</v>
      </c>
    </row>
    <row r="109" spans="1:16" hidden="1" x14ac:dyDescent="0.25">
      <c r="A109" s="24">
        <v>42574.4690162037</v>
      </c>
      <c r="B109" s="49" t="s">
        <v>491</v>
      </c>
      <c r="C109" s="4" t="s">
        <v>606</v>
      </c>
      <c r="D109" s="4" t="s">
        <v>73</v>
      </c>
      <c r="E109" s="49" t="s">
        <v>83</v>
      </c>
      <c r="F109" s="3">
        <v>150</v>
      </c>
      <c r="G109" s="3">
        <v>195</v>
      </c>
      <c r="H109" s="3">
        <v>4877</v>
      </c>
      <c r="I109" s="49" t="s">
        <v>75</v>
      </c>
      <c r="J109" s="3">
        <v>4677</v>
      </c>
      <c r="K109" s="4" t="s">
        <v>76</v>
      </c>
      <c r="L109" s="65" t="s">
        <v>256</v>
      </c>
      <c r="M109" s="18" t="s">
        <v>81</v>
      </c>
      <c r="N109" s="17"/>
      <c r="O109" s="17" t="str">
        <f t="shared" si="2"/>
        <v>23</v>
      </c>
      <c r="P109" s="52">
        <f t="shared" si="3"/>
        <v>42574</v>
      </c>
    </row>
    <row r="110" spans="1:16" hidden="1" x14ac:dyDescent="0.25">
      <c r="A110" s="24">
        <v>42574.982361111113</v>
      </c>
      <c r="B110" s="4" t="s">
        <v>90</v>
      </c>
      <c r="C110" s="4" t="s">
        <v>607</v>
      </c>
      <c r="D110" s="4" t="s">
        <v>73</v>
      </c>
      <c r="E110" s="4" t="s">
        <v>83</v>
      </c>
      <c r="F110" s="3">
        <v>400</v>
      </c>
      <c r="G110" s="3">
        <v>451</v>
      </c>
      <c r="H110" s="3">
        <v>17349</v>
      </c>
      <c r="I110" s="4" t="s">
        <v>75</v>
      </c>
      <c r="J110" s="3">
        <v>17867</v>
      </c>
      <c r="K110" s="4" t="s">
        <v>80</v>
      </c>
      <c r="L110" s="65" t="s">
        <v>221</v>
      </c>
      <c r="M110" s="18" t="s">
        <v>81</v>
      </c>
      <c r="N110" s="17"/>
      <c r="O110" s="17" t="str">
        <f t="shared" si="2"/>
        <v>23</v>
      </c>
      <c r="P110" s="52">
        <f t="shared" si="3"/>
        <v>42574</v>
      </c>
    </row>
    <row r="111" spans="1:16" hidden="1" x14ac:dyDescent="0.25">
      <c r="A111" s="24">
        <v>42574.51489583333</v>
      </c>
      <c r="B111" s="49" t="s">
        <v>547</v>
      </c>
      <c r="C111" s="4" t="s">
        <v>604</v>
      </c>
      <c r="D111" s="4" t="s">
        <v>84</v>
      </c>
      <c r="E111" s="49" t="s">
        <v>83</v>
      </c>
      <c r="F111" s="3">
        <v>300</v>
      </c>
      <c r="G111" s="3">
        <v>352</v>
      </c>
      <c r="H111" s="3">
        <v>21940</v>
      </c>
      <c r="I111" s="49" t="s">
        <v>75</v>
      </c>
      <c r="J111" s="3">
        <v>20338</v>
      </c>
      <c r="K111" s="4" t="s">
        <v>80</v>
      </c>
      <c r="L111" s="65" t="s">
        <v>194</v>
      </c>
      <c r="M111" s="18" t="s">
        <v>81</v>
      </c>
      <c r="N111" s="17"/>
      <c r="O111" s="17" t="str">
        <f t="shared" si="2"/>
        <v>23</v>
      </c>
      <c r="P111" s="52">
        <f t="shared" si="3"/>
        <v>42574</v>
      </c>
    </row>
    <row r="112" spans="1:16" hidden="1" x14ac:dyDescent="0.25">
      <c r="A112" s="24">
        <v>42574.497719907406</v>
      </c>
      <c r="B112" s="49" t="s">
        <v>573</v>
      </c>
      <c r="C112" s="4" t="s">
        <v>608</v>
      </c>
      <c r="D112" s="4" t="s">
        <v>73</v>
      </c>
      <c r="E112" s="49" t="s">
        <v>83</v>
      </c>
      <c r="F112" s="3">
        <v>300</v>
      </c>
      <c r="G112" s="3">
        <v>510</v>
      </c>
      <c r="H112" s="3">
        <v>24364</v>
      </c>
      <c r="I112" s="49" t="s">
        <v>75</v>
      </c>
      <c r="J112" s="3">
        <v>21848</v>
      </c>
      <c r="K112" s="4" t="s">
        <v>76</v>
      </c>
      <c r="L112" s="65" t="s">
        <v>194</v>
      </c>
      <c r="M112" s="18" t="s">
        <v>81</v>
      </c>
      <c r="N112" s="17"/>
      <c r="O112" s="17" t="str">
        <f t="shared" si="2"/>
        <v>23</v>
      </c>
      <c r="P112" s="52">
        <f t="shared" si="3"/>
        <v>42574</v>
      </c>
    </row>
    <row r="113" spans="1:16" hidden="1" x14ac:dyDescent="0.25">
      <c r="A113" s="24">
        <v>42574.569756944446</v>
      </c>
      <c r="B113" s="49" t="s">
        <v>573</v>
      </c>
      <c r="C113" s="4" t="s">
        <v>609</v>
      </c>
      <c r="D113" s="4" t="s">
        <v>73</v>
      </c>
      <c r="E113" s="49" t="s">
        <v>83</v>
      </c>
      <c r="F113" s="3">
        <v>200</v>
      </c>
      <c r="G113" s="3">
        <v>434</v>
      </c>
      <c r="H113" s="3">
        <v>32944</v>
      </c>
      <c r="I113" s="49" t="s">
        <v>75</v>
      </c>
      <c r="J113" s="3">
        <v>30562</v>
      </c>
      <c r="K113" s="4" t="s">
        <v>76</v>
      </c>
      <c r="L113" s="65" t="s">
        <v>194</v>
      </c>
      <c r="M113" s="18" t="s">
        <v>81</v>
      </c>
      <c r="N113" s="17"/>
      <c r="O113" s="17" t="str">
        <f t="shared" si="2"/>
        <v>23</v>
      </c>
      <c r="P113" s="52">
        <f t="shared" si="3"/>
        <v>42574</v>
      </c>
    </row>
    <row r="114" spans="1:16" hidden="1" x14ac:dyDescent="0.25">
      <c r="A114" s="24">
        <v>42574.51935185185</v>
      </c>
      <c r="B114" s="49" t="s">
        <v>523</v>
      </c>
      <c r="C114" s="4" t="s">
        <v>610</v>
      </c>
      <c r="D114" s="4" t="s">
        <v>73</v>
      </c>
      <c r="E114" s="49" t="s">
        <v>83</v>
      </c>
      <c r="F114" s="3">
        <v>400</v>
      </c>
      <c r="G114" s="3">
        <v>491</v>
      </c>
      <c r="H114" s="3">
        <v>121105</v>
      </c>
      <c r="I114" s="49" t="s">
        <v>75</v>
      </c>
      <c r="J114" s="3">
        <v>119716</v>
      </c>
      <c r="K114" s="4" t="s">
        <v>76</v>
      </c>
      <c r="L114" s="65" t="s">
        <v>225</v>
      </c>
      <c r="M114" s="18" t="s">
        <v>81</v>
      </c>
      <c r="N114" s="17"/>
      <c r="O114" s="17" t="str">
        <f t="shared" si="2"/>
        <v>23</v>
      </c>
      <c r="P114" s="52">
        <f t="shared" si="3"/>
        <v>42574</v>
      </c>
    </row>
    <row r="115" spans="1:16" hidden="1" x14ac:dyDescent="0.25">
      <c r="A115" s="24">
        <v>42574.737546296295</v>
      </c>
      <c r="B115" s="49" t="s">
        <v>523</v>
      </c>
      <c r="C115" s="4" t="s">
        <v>611</v>
      </c>
      <c r="D115" s="4" t="s">
        <v>73</v>
      </c>
      <c r="E115" s="49" t="s">
        <v>83</v>
      </c>
      <c r="F115" s="3">
        <v>400</v>
      </c>
      <c r="G115" s="3">
        <v>485</v>
      </c>
      <c r="H115" s="3">
        <v>120963</v>
      </c>
      <c r="I115" s="49" t="s">
        <v>75</v>
      </c>
      <c r="J115" s="3">
        <v>119716</v>
      </c>
      <c r="K115" s="4" t="s">
        <v>76</v>
      </c>
      <c r="L115" s="65" t="s">
        <v>225</v>
      </c>
      <c r="M115" s="18" t="s">
        <v>81</v>
      </c>
      <c r="N115" s="17"/>
      <c r="O115" s="17" t="str">
        <f t="shared" si="2"/>
        <v>23</v>
      </c>
      <c r="P115" s="52">
        <f t="shared" si="3"/>
        <v>42574</v>
      </c>
    </row>
    <row r="116" spans="1:16" hidden="1" x14ac:dyDescent="0.25">
      <c r="A116" s="24">
        <v>42574.841608796298</v>
      </c>
      <c r="B116" s="4" t="s">
        <v>499</v>
      </c>
      <c r="C116" s="4" t="s">
        <v>612</v>
      </c>
      <c r="D116" s="4" t="s">
        <v>73</v>
      </c>
      <c r="E116" s="4" t="s">
        <v>83</v>
      </c>
      <c r="F116" s="3">
        <v>450</v>
      </c>
      <c r="G116" s="3">
        <v>560</v>
      </c>
      <c r="H116" s="3">
        <v>188577</v>
      </c>
      <c r="I116" s="4" t="s">
        <v>75</v>
      </c>
      <c r="J116" s="3">
        <v>190834</v>
      </c>
      <c r="K116" s="4" t="s">
        <v>80</v>
      </c>
      <c r="L116" s="65" t="s">
        <v>319</v>
      </c>
      <c r="M116" s="18" t="s">
        <v>81</v>
      </c>
      <c r="N116" s="17"/>
      <c r="O116" s="17" t="str">
        <f t="shared" si="2"/>
        <v>23</v>
      </c>
      <c r="P116" s="52">
        <f t="shared" si="3"/>
        <v>42574</v>
      </c>
    </row>
    <row r="117" spans="1:16" hidden="1" x14ac:dyDescent="0.25">
      <c r="A117" s="24">
        <v>42574.981712962966</v>
      </c>
      <c r="B117" s="4" t="s">
        <v>72</v>
      </c>
      <c r="C117" s="4" t="s">
        <v>613</v>
      </c>
      <c r="D117" s="4" t="s">
        <v>84</v>
      </c>
      <c r="E117" s="4" t="s">
        <v>83</v>
      </c>
      <c r="F117" s="3">
        <v>600</v>
      </c>
      <c r="G117" s="3">
        <v>650</v>
      </c>
      <c r="H117" s="3">
        <v>183773</v>
      </c>
      <c r="I117" s="4" t="s">
        <v>75</v>
      </c>
      <c r="J117" s="3">
        <v>190834</v>
      </c>
      <c r="K117" s="4" t="s">
        <v>76</v>
      </c>
      <c r="L117" s="65" t="s">
        <v>319</v>
      </c>
      <c r="M117" s="18" t="s">
        <v>81</v>
      </c>
      <c r="N117" s="17"/>
      <c r="O117" s="17" t="str">
        <f t="shared" si="2"/>
        <v>23</v>
      </c>
      <c r="P117" s="52">
        <f t="shared" si="3"/>
        <v>42574</v>
      </c>
    </row>
    <row r="118" spans="1:16" hidden="1" x14ac:dyDescent="0.25">
      <c r="A118" s="24">
        <v>42574.553333333337</v>
      </c>
      <c r="B118" s="49" t="s">
        <v>573</v>
      </c>
      <c r="C118" s="4" t="s">
        <v>609</v>
      </c>
      <c r="D118" s="4" t="s">
        <v>73</v>
      </c>
      <c r="E118" s="49" t="s">
        <v>83</v>
      </c>
      <c r="F118" s="3">
        <v>750</v>
      </c>
      <c r="G118" s="3">
        <v>805</v>
      </c>
      <c r="H118" s="3">
        <v>202136</v>
      </c>
      <c r="I118" s="49" t="s">
        <v>75</v>
      </c>
      <c r="J118" s="3">
        <v>200464</v>
      </c>
      <c r="K118" s="4" t="s">
        <v>76</v>
      </c>
      <c r="L118" s="65" t="s">
        <v>194</v>
      </c>
      <c r="M118" s="18" t="s">
        <v>81</v>
      </c>
      <c r="N118" s="17"/>
      <c r="O118" s="17" t="str">
        <f t="shared" si="2"/>
        <v>23</v>
      </c>
      <c r="P118" s="52">
        <f t="shared" si="3"/>
        <v>42574</v>
      </c>
    </row>
    <row r="119" spans="1:16" hidden="1" x14ac:dyDescent="0.25">
      <c r="A119" s="24">
        <v>42574.502199074072</v>
      </c>
      <c r="B119" s="49" t="s">
        <v>494</v>
      </c>
      <c r="C119" s="4" t="s">
        <v>614</v>
      </c>
      <c r="D119" s="4" t="s">
        <v>73</v>
      </c>
      <c r="E119" s="49" t="s">
        <v>83</v>
      </c>
      <c r="F119" s="3">
        <v>550</v>
      </c>
      <c r="G119" s="3">
        <v>639</v>
      </c>
      <c r="H119" s="3">
        <v>220087</v>
      </c>
      <c r="I119" s="49" t="s">
        <v>75</v>
      </c>
      <c r="J119" s="3">
        <v>222090</v>
      </c>
      <c r="K119" s="4" t="s">
        <v>80</v>
      </c>
      <c r="L119" s="65" t="s">
        <v>261</v>
      </c>
      <c r="M119" s="18" t="s">
        <v>81</v>
      </c>
      <c r="N119" s="17"/>
      <c r="O119" s="17" t="str">
        <f t="shared" si="2"/>
        <v>23</v>
      </c>
      <c r="P119" s="52">
        <f t="shared" si="3"/>
        <v>42574</v>
      </c>
    </row>
    <row r="120" spans="1:16" hidden="1" x14ac:dyDescent="0.25">
      <c r="A120" s="24">
        <v>42574.426550925928</v>
      </c>
      <c r="B120" s="49" t="s">
        <v>532</v>
      </c>
      <c r="C120" s="4" t="s">
        <v>615</v>
      </c>
      <c r="D120" s="4" t="s">
        <v>84</v>
      </c>
      <c r="E120" s="49" t="s">
        <v>83</v>
      </c>
      <c r="F120" s="3">
        <v>350</v>
      </c>
      <c r="G120" s="3">
        <v>406</v>
      </c>
      <c r="H120" s="3">
        <v>224660</v>
      </c>
      <c r="I120" s="49" t="s">
        <v>75</v>
      </c>
      <c r="J120" s="3">
        <v>228668</v>
      </c>
      <c r="K120" s="4" t="s">
        <v>76</v>
      </c>
      <c r="L120" s="65" t="s">
        <v>185</v>
      </c>
      <c r="M120" s="18" t="s">
        <v>81</v>
      </c>
      <c r="N120" s="17"/>
      <c r="O120" s="17" t="str">
        <f t="shared" si="2"/>
        <v>23</v>
      </c>
      <c r="P120" s="52">
        <f t="shared" si="3"/>
        <v>42574</v>
      </c>
    </row>
    <row r="121" spans="1:16" hidden="1" x14ac:dyDescent="0.25">
      <c r="A121" s="24">
        <v>42574.446319444447</v>
      </c>
      <c r="B121" s="49" t="s">
        <v>491</v>
      </c>
      <c r="C121" s="4" t="s">
        <v>606</v>
      </c>
      <c r="D121" s="4" t="s">
        <v>73</v>
      </c>
      <c r="E121" s="49" t="s">
        <v>83</v>
      </c>
      <c r="F121" s="3">
        <v>150</v>
      </c>
      <c r="G121" s="3">
        <v>193</v>
      </c>
      <c r="H121" s="3">
        <v>229304</v>
      </c>
      <c r="I121" s="49" t="s">
        <v>75</v>
      </c>
      <c r="J121" s="3">
        <v>229055</v>
      </c>
      <c r="K121" s="4" t="s">
        <v>76</v>
      </c>
      <c r="L121" s="65" t="s">
        <v>256</v>
      </c>
      <c r="M121" s="18" t="s">
        <v>81</v>
      </c>
      <c r="N121" s="17"/>
      <c r="O121" s="17" t="str">
        <f t="shared" si="2"/>
        <v>23</v>
      </c>
      <c r="P121" s="52">
        <f t="shared" si="3"/>
        <v>42574</v>
      </c>
    </row>
    <row r="122" spans="1:16" hidden="1" x14ac:dyDescent="0.25">
      <c r="A122" s="24">
        <v>42574.56113425926</v>
      </c>
      <c r="B122" s="49" t="s">
        <v>72</v>
      </c>
      <c r="C122" s="4" t="s">
        <v>616</v>
      </c>
      <c r="D122" s="4" t="s">
        <v>84</v>
      </c>
      <c r="E122" s="49" t="s">
        <v>83</v>
      </c>
      <c r="F122" s="3">
        <v>350</v>
      </c>
      <c r="G122" s="3">
        <v>402</v>
      </c>
      <c r="H122" s="3">
        <v>228763</v>
      </c>
      <c r="I122" s="49" t="s">
        <v>75</v>
      </c>
      <c r="J122" s="3">
        <v>232107</v>
      </c>
      <c r="K122" s="4" t="s">
        <v>76</v>
      </c>
      <c r="L122" s="65" t="s">
        <v>268</v>
      </c>
      <c r="M122" s="18" t="s">
        <v>81</v>
      </c>
      <c r="N122" s="17"/>
      <c r="O122" s="17" t="str">
        <f t="shared" si="2"/>
        <v>23</v>
      </c>
      <c r="P122" s="52">
        <f t="shared" si="3"/>
        <v>42574</v>
      </c>
    </row>
    <row r="123" spans="1:16" hidden="1" x14ac:dyDescent="0.25">
      <c r="A123" s="24">
        <v>42574.711562500001</v>
      </c>
      <c r="B123" s="49" t="s">
        <v>90</v>
      </c>
      <c r="C123" s="4" t="s">
        <v>617</v>
      </c>
      <c r="D123" s="4" t="s">
        <v>73</v>
      </c>
      <c r="E123" s="49" t="s">
        <v>83</v>
      </c>
      <c r="F123" s="3">
        <v>150</v>
      </c>
      <c r="G123" s="3">
        <v>127</v>
      </c>
      <c r="H123" s="3">
        <v>231529</v>
      </c>
      <c r="I123" s="49" t="s">
        <v>75</v>
      </c>
      <c r="J123" s="3">
        <v>232107</v>
      </c>
      <c r="K123" s="4" t="s">
        <v>80</v>
      </c>
      <c r="L123" s="65" t="s">
        <v>225</v>
      </c>
      <c r="M123" s="18" t="s">
        <v>81</v>
      </c>
      <c r="N123" s="17"/>
      <c r="O123" s="17" t="str">
        <f t="shared" si="2"/>
        <v>23</v>
      </c>
      <c r="P123" s="52">
        <f t="shared" si="3"/>
        <v>42574</v>
      </c>
    </row>
    <row r="124" spans="1:16" hidden="1" x14ac:dyDescent="0.25">
      <c r="A124" s="24">
        <v>42574.323437500003</v>
      </c>
      <c r="B124" s="49" t="s">
        <v>82</v>
      </c>
      <c r="C124" s="4" t="s">
        <v>618</v>
      </c>
      <c r="D124" s="4" t="s">
        <v>73</v>
      </c>
      <c r="E124" s="49" t="s">
        <v>87</v>
      </c>
      <c r="F124" s="3">
        <v>0</v>
      </c>
      <c r="G124" s="3">
        <v>699</v>
      </c>
      <c r="H124" s="3">
        <v>196378</v>
      </c>
      <c r="I124" s="49" t="s">
        <v>88</v>
      </c>
      <c r="J124" s="3">
        <v>198242</v>
      </c>
      <c r="K124" s="4" t="s">
        <v>80</v>
      </c>
      <c r="L124" s="65" t="s">
        <v>362</v>
      </c>
      <c r="M124" s="18" t="s">
        <v>77</v>
      </c>
      <c r="N124" s="17" t="s">
        <v>619</v>
      </c>
      <c r="O124" s="17" t="str">
        <f t="shared" si="2"/>
        <v>23</v>
      </c>
      <c r="P124" s="52">
        <f t="shared" si="3"/>
        <v>42574</v>
      </c>
    </row>
    <row r="125" spans="1:16" x14ac:dyDescent="0.25">
      <c r="A125" s="24">
        <v>42574.701956018522</v>
      </c>
      <c r="B125" s="49" t="s">
        <v>573</v>
      </c>
      <c r="C125" s="4" t="s">
        <v>620</v>
      </c>
      <c r="D125" s="4" t="s">
        <v>73</v>
      </c>
      <c r="E125" s="49" t="s">
        <v>510</v>
      </c>
      <c r="F125" s="3">
        <v>0</v>
      </c>
      <c r="G125" s="3">
        <v>586</v>
      </c>
      <c r="H125" s="3">
        <v>159256</v>
      </c>
      <c r="I125" s="49" t="s">
        <v>511</v>
      </c>
      <c r="J125" s="3">
        <v>156300</v>
      </c>
      <c r="K125" s="4" t="s">
        <v>76</v>
      </c>
      <c r="L125" s="65" t="s">
        <v>194</v>
      </c>
      <c r="M125" s="18" t="s">
        <v>77</v>
      </c>
      <c r="N125" s="17" t="s">
        <v>47</v>
      </c>
      <c r="O125" s="17" t="str">
        <f t="shared" si="2"/>
        <v>23</v>
      </c>
      <c r="P125" s="52">
        <f t="shared" si="3"/>
        <v>42574</v>
      </c>
    </row>
    <row r="126" spans="1:16" x14ac:dyDescent="0.25">
      <c r="A126" s="24">
        <v>42574.677164351851</v>
      </c>
      <c r="B126" s="49" t="s">
        <v>547</v>
      </c>
      <c r="C126" s="4" t="s">
        <v>605</v>
      </c>
      <c r="D126" s="4" t="s">
        <v>73</v>
      </c>
      <c r="E126" s="49" t="s">
        <v>510</v>
      </c>
      <c r="F126" s="3">
        <v>0</v>
      </c>
      <c r="G126" s="3">
        <v>572</v>
      </c>
      <c r="H126" s="3">
        <v>186121</v>
      </c>
      <c r="I126" s="49" t="s">
        <v>511</v>
      </c>
      <c r="J126" s="3">
        <v>190834</v>
      </c>
      <c r="K126" s="4" t="s">
        <v>80</v>
      </c>
      <c r="L126" s="65" t="s">
        <v>194</v>
      </c>
      <c r="M126" s="18" t="s">
        <v>77</v>
      </c>
      <c r="N126" s="17" t="s">
        <v>47</v>
      </c>
      <c r="O126" s="17" t="str">
        <f t="shared" si="2"/>
        <v>23</v>
      </c>
      <c r="P126" s="52">
        <f t="shared" si="3"/>
        <v>42574</v>
      </c>
    </row>
    <row r="127" spans="1:16" x14ac:dyDescent="0.25">
      <c r="A127" s="24">
        <v>42574.687962962962</v>
      </c>
      <c r="B127" s="49" t="s">
        <v>82</v>
      </c>
      <c r="C127" s="4" t="s">
        <v>325</v>
      </c>
      <c r="D127" s="4" t="s">
        <v>73</v>
      </c>
      <c r="E127" s="49" t="s">
        <v>510</v>
      </c>
      <c r="F127" s="3">
        <v>0</v>
      </c>
      <c r="G127" s="3">
        <v>599</v>
      </c>
      <c r="H127" s="3">
        <v>189277</v>
      </c>
      <c r="I127" s="49" t="s">
        <v>511</v>
      </c>
      <c r="J127" s="3">
        <v>190834</v>
      </c>
      <c r="K127" s="4" t="s">
        <v>80</v>
      </c>
      <c r="L127" s="65" t="s">
        <v>268</v>
      </c>
      <c r="M127" s="18" t="s">
        <v>77</v>
      </c>
      <c r="N127" s="17" t="s">
        <v>47</v>
      </c>
      <c r="O127" s="17" t="str">
        <f t="shared" si="2"/>
        <v>23</v>
      </c>
      <c r="P127" s="52">
        <f t="shared" si="3"/>
        <v>42574</v>
      </c>
    </row>
    <row r="128" spans="1:16" hidden="1" x14ac:dyDescent="0.25">
      <c r="A128" s="24">
        <v>42574.491261574076</v>
      </c>
      <c r="B128" s="49" t="s">
        <v>500</v>
      </c>
      <c r="C128" s="4" t="s">
        <v>621</v>
      </c>
      <c r="D128" s="4" t="s">
        <v>73</v>
      </c>
      <c r="E128" s="49" t="s">
        <v>515</v>
      </c>
      <c r="F128" s="3">
        <v>0</v>
      </c>
      <c r="G128" s="3">
        <v>44</v>
      </c>
      <c r="H128" s="3">
        <v>167</v>
      </c>
      <c r="I128" s="49" t="s">
        <v>516</v>
      </c>
      <c r="J128" s="3">
        <v>1</v>
      </c>
      <c r="K128" s="4" t="s">
        <v>76</v>
      </c>
      <c r="L128" s="65" t="s">
        <v>263</v>
      </c>
      <c r="M128" s="18" t="s">
        <v>81</v>
      </c>
      <c r="N128" s="17"/>
      <c r="O128" s="17" t="str">
        <f t="shared" si="2"/>
        <v>23</v>
      </c>
      <c r="P128" s="52">
        <f t="shared" si="3"/>
        <v>42574</v>
      </c>
    </row>
    <row r="129" spans="1:16" hidden="1" x14ac:dyDescent="0.25">
      <c r="A129" s="24">
        <v>42574.502604166664</v>
      </c>
      <c r="B129" s="49" t="s">
        <v>573</v>
      </c>
      <c r="C129" s="4" t="s">
        <v>608</v>
      </c>
      <c r="D129" s="4" t="s">
        <v>73</v>
      </c>
      <c r="E129" s="49" t="s">
        <v>515</v>
      </c>
      <c r="F129" s="3">
        <v>0</v>
      </c>
      <c r="G129" s="3">
        <v>49</v>
      </c>
      <c r="H129" s="3">
        <v>156</v>
      </c>
      <c r="I129" s="49" t="s">
        <v>516</v>
      </c>
      <c r="J129" s="3">
        <v>1</v>
      </c>
      <c r="K129" s="4" t="s">
        <v>76</v>
      </c>
      <c r="L129" s="65" t="s">
        <v>194</v>
      </c>
      <c r="M129" s="18" t="s">
        <v>81</v>
      </c>
      <c r="N129" s="17"/>
      <c r="O129" s="17" t="str">
        <f t="shared" si="2"/>
        <v>23</v>
      </c>
      <c r="P129" s="52">
        <f t="shared" si="3"/>
        <v>42574</v>
      </c>
    </row>
    <row r="130" spans="1:16" hidden="1" x14ac:dyDescent="0.25">
      <c r="A130" s="24">
        <v>42574.669282407405</v>
      </c>
      <c r="B130" s="49" t="s">
        <v>532</v>
      </c>
      <c r="C130" s="4" t="s">
        <v>622</v>
      </c>
      <c r="D130" s="4" t="s">
        <v>73</v>
      </c>
      <c r="E130" s="49" t="s">
        <v>515</v>
      </c>
      <c r="F130" s="3">
        <v>0</v>
      </c>
      <c r="G130" s="3">
        <v>77</v>
      </c>
      <c r="H130" s="3">
        <v>262</v>
      </c>
      <c r="I130" s="49" t="s">
        <v>516</v>
      </c>
      <c r="J130" s="3">
        <v>1</v>
      </c>
      <c r="K130" s="4" t="s">
        <v>76</v>
      </c>
      <c r="L130" s="65" t="s">
        <v>198</v>
      </c>
      <c r="M130" s="18" t="s">
        <v>81</v>
      </c>
      <c r="N130" s="17"/>
      <c r="O130" s="17" t="str">
        <f t="shared" ref="O130:O193" si="4">RIGHT(C130,2)</f>
        <v>23</v>
      </c>
      <c r="P130" s="52">
        <f t="shared" ref="P130:P193" si="5">42522+O130+29</f>
        <v>42574</v>
      </c>
    </row>
    <row r="131" spans="1:16" hidden="1" x14ac:dyDescent="0.25">
      <c r="A131" s="24">
        <v>42574.683391203704</v>
      </c>
      <c r="B131" s="49" t="s">
        <v>523</v>
      </c>
      <c r="C131" s="4" t="s">
        <v>623</v>
      </c>
      <c r="D131" s="4" t="s">
        <v>73</v>
      </c>
      <c r="E131" s="49" t="s">
        <v>515</v>
      </c>
      <c r="F131" s="3">
        <v>0</v>
      </c>
      <c r="G131" s="3">
        <v>82</v>
      </c>
      <c r="H131" s="3">
        <v>291</v>
      </c>
      <c r="I131" s="49" t="s">
        <v>516</v>
      </c>
      <c r="J131" s="3">
        <v>1</v>
      </c>
      <c r="K131" s="4" t="s">
        <v>76</v>
      </c>
      <c r="L131" s="65" t="s">
        <v>225</v>
      </c>
      <c r="M131" s="18" t="s">
        <v>81</v>
      </c>
      <c r="N131" s="17"/>
      <c r="O131" s="17" t="str">
        <f t="shared" si="4"/>
        <v>23</v>
      </c>
      <c r="P131" s="52">
        <f t="shared" si="5"/>
        <v>42574</v>
      </c>
    </row>
    <row r="132" spans="1:16" hidden="1" x14ac:dyDescent="0.25">
      <c r="A132" s="24">
        <v>42574.898217592592</v>
      </c>
      <c r="B132" s="4" t="s">
        <v>72</v>
      </c>
      <c r="C132" s="4" t="s">
        <v>624</v>
      </c>
      <c r="D132" s="4" t="s">
        <v>73</v>
      </c>
      <c r="E132" s="4" t="s">
        <v>515</v>
      </c>
      <c r="F132" s="3">
        <v>0</v>
      </c>
      <c r="G132" s="3">
        <v>34</v>
      </c>
      <c r="H132" s="3">
        <v>109</v>
      </c>
      <c r="I132" s="4" t="s">
        <v>516</v>
      </c>
      <c r="J132" s="3">
        <v>1</v>
      </c>
      <c r="K132" s="4" t="s">
        <v>76</v>
      </c>
      <c r="L132" s="65" t="s">
        <v>200</v>
      </c>
      <c r="M132" s="18" t="s">
        <v>81</v>
      </c>
      <c r="N132" s="17"/>
      <c r="O132" s="17" t="str">
        <f t="shared" si="4"/>
        <v>23</v>
      </c>
      <c r="P132" s="52">
        <f t="shared" si="5"/>
        <v>42574</v>
      </c>
    </row>
    <row r="133" spans="1:16" hidden="1" x14ac:dyDescent="0.25">
      <c r="A133" s="24">
        <v>42574.493703703702</v>
      </c>
      <c r="B133" s="49" t="s">
        <v>90</v>
      </c>
      <c r="C133" s="4" t="s">
        <v>625</v>
      </c>
      <c r="D133" s="4" t="s">
        <v>73</v>
      </c>
      <c r="E133" s="49" t="s">
        <v>515</v>
      </c>
      <c r="F133" s="3">
        <v>0</v>
      </c>
      <c r="G133" s="3">
        <v>63</v>
      </c>
      <c r="H133" s="3">
        <v>233226</v>
      </c>
      <c r="I133" s="49" t="s">
        <v>516</v>
      </c>
      <c r="J133" s="3">
        <v>233491</v>
      </c>
      <c r="K133" s="4" t="s">
        <v>80</v>
      </c>
      <c r="L133" s="65" t="s">
        <v>225</v>
      </c>
      <c r="M133" s="18" t="s">
        <v>81</v>
      </c>
      <c r="N133" s="17"/>
      <c r="O133" s="17" t="str">
        <f t="shared" si="4"/>
        <v>23</v>
      </c>
      <c r="P133" s="52">
        <f t="shared" si="5"/>
        <v>42574</v>
      </c>
    </row>
    <row r="134" spans="1:16" hidden="1" x14ac:dyDescent="0.25">
      <c r="A134" s="24">
        <v>42574.515416666669</v>
      </c>
      <c r="B134" s="49" t="s">
        <v>92</v>
      </c>
      <c r="C134" s="4" t="s">
        <v>626</v>
      </c>
      <c r="D134" s="4" t="s">
        <v>73</v>
      </c>
      <c r="E134" s="49" t="s">
        <v>515</v>
      </c>
      <c r="F134" s="3">
        <v>0</v>
      </c>
      <c r="G134" s="3">
        <v>49</v>
      </c>
      <c r="H134" s="3">
        <v>233303</v>
      </c>
      <c r="I134" s="49" t="s">
        <v>516</v>
      </c>
      <c r="J134" s="3">
        <v>233491</v>
      </c>
      <c r="K134" s="4" t="s">
        <v>80</v>
      </c>
      <c r="L134" s="65" t="s">
        <v>214</v>
      </c>
      <c r="M134" s="18" t="s">
        <v>81</v>
      </c>
      <c r="N134" s="17"/>
      <c r="O134" s="17" t="str">
        <f t="shared" si="4"/>
        <v>23</v>
      </c>
      <c r="P134" s="52">
        <f t="shared" si="5"/>
        <v>42574</v>
      </c>
    </row>
    <row r="135" spans="1:16" hidden="1" x14ac:dyDescent="0.25">
      <c r="A135" s="24">
        <v>42574.497141203705</v>
      </c>
      <c r="B135" s="49" t="s">
        <v>506</v>
      </c>
      <c r="C135" s="4" t="s">
        <v>627</v>
      </c>
      <c r="D135" s="4" t="s">
        <v>73</v>
      </c>
      <c r="E135" s="49" t="s">
        <v>83</v>
      </c>
      <c r="F135" s="3">
        <v>150</v>
      </c>
      <c r="G135" s="3">
        <v>84</v>
      </c>
      <c r="H135" s="3">
        <v>6265</v>
      </c>
      <c r="I135" s="49" t="s">
        <v>75</v>
      </c>
      <c r="J135" s="3">
        <v>5315</v>
      </c>
      <c r="K135" s="4" t="s">
        <v>76</v>
      </c>
      <c r="L135" s="65" t="s">
        <v>187</v>
      </c>
      <c r="M135" s="18" t="s">
        <v>81</v>
      </c>
      <c r="N135" s="17"/>
      <c r="O135" s="17" t="str">
        <f t="shared" si="4"/>
        <v>23</v>
      </c>
      <c r="P135" s="52">
        <f t="shared" si="5"/>
        <v>42574</v>
      </c>
    </row>
    <row r="136" spans="1:16" hidden="1" x14ac:dyDescent="0.25">
      <c r="A136" s="24">
        <v>42574.703067129631</v>
      </c>
      <c r="B136" s="49" t="s">
        <v>506</v>
      </c>
      <c r="C136" s="4" t="s">
        <v>628</v>
      </c>
      <c r="D136" s="4" t="s">
        <v>73</v>
      </c>
      <c r="E136" s="49" t="s">
        <v>83</v>
      </c>
      <c r="F136" s="3">
        <v>150</v>
      </c>
      <c r="G136" s="3">
        <v>138</v>
      </c>
      <c r="H136" s="3">
        <v>7200</v>
      </c>
      <c r="I136" s="49" t="s">
        <v>75</v>
      </c>
      <c r="J136" s="3">
        <v>5315</v>
      </c>
      <c r="K136" s="4" t="s">
        <v>76</v>
      </c>
      <c r="L136" s="65" t="s">
        <v>202</v>
      </c>
      <c r="M136" s="18" t="s">
        <v>81</v>
      </c>
      <c r="N136" s="17"/>
      <c r="O136" s="17" t="str">
        <f t="shared" si="4"/>
        <v>23</v>
      </c>
      <c r="P136" s="52">
        <f t="shared" si="5"/>
        <v>42574</v>
      </c>
    </row>
    <row r="137" spans="1:16" hidden="1" x14ac:dyDescent="0.25">
      <c r="A137" s="24">
        <v>42574.496724537035</v>
      </c>
      <c r="B137" s="49" t="s">
        <v>506</v>
      </c>
      <c r="C137" s="4" t="s">
        <v>627</v>
      </c>
      <c r="D137" s="4" t="s">
        <v>73</v>
      </c>
      <c r="E137" s="49" t="s">
        <v>83</v>
      </c>
      <c r="F137" s="3">
        <v>200</v>
      </c>
      <c r="G137" s="3">
        <v>178</v>
      </c>
      <c r="H137" s="3">
        <v>6738</v>
      </c>
      <c r="I137" s="49" t="s">
        <v>75</v>
      </c>
      <c r="J137" s="3">
        <v>5990</v>
      </c>
      <c r="K137" s="4" t="s">
        <v>76</v>
      </c>
      <c r="L137" s="65" t="s">
        <v>187</v>
      </c>
      <c r="M137" s="18" t="s">
        <v>81</v>
      </c>
      <c r="N137" s="17"/>
      <c r="O137" s="17" t="str">
        <f t="shared" si="4"/>
        <v>23</v>
      </c>
      <c r="P137" s="52">
        <f t="shared" si="5"/>
        <v>42574</v>
      </c>
    </row>
    <row r="138" spans="1:16" hidden="1" x14ac:dyDescent="0.25">
      <c r="A138" s="24">
        <v>42574.534780092596</v>
      </c>
      <c r="B138" s="49" t="s">
        <v>506</v>
      </c>
      <c r="C138" s="4" t="s">
        <v>629</v>
      </c>
      <c r="D138" s="4" t="s">
        <v>73</v>
      </c>
      <c r="E138" s="49" t="s">
        <v>83</v>
      </c>
      <c r="F138" s="3">
        <v>500</v>
      </c>
      <c r="G138" s="3">
        <v>552</v>
      </c>
      <c r="H138" s="3">
        <v>13294</v>
      </c>
      <c r="I138" s="49" t="s">
        <v>75</v>
      </c>
      <c r="J138" s="3">
        <v>11582</v>
      </c>
      <c r="K138" s="4" t="s">
        <v>76</v>
      </c>
      <c r="L138" s="65" t="s">
        <v>187</v>
      </c>
      <c r="M138" s="18" t="s">
        <v>81</v>
      </c>
      <c r="N138" s="17"/>
      <c r="O138" s="17" t="str">
        <f t="shared" si="4"/>
        <v>23</v>
      </c>
      <c r="P138" s="52">
        <f t="shared" si="5"/>
        <v>42574</v>
      </c>
    </row>
    <row r="139" spans="1:16" hidden="1" x14ac:dyDescent="0.25">
      <c r="A139" s="24">
        <v>42574.451064814813</v>
      </c>
      <c r="B139" s="49" t="s">
        <v>506</v>
      </c>
      <c r="C139" s="4" t="s">
        <v>630</v>
      </c>
      <c r="D139" s="4" t="s">
        <v>73</v>
      </c>
      <c r="E139" s="49" t="s">
        <v>83</v>
      </c>
      <c r="F139" s="3">
        <v>500</v>
      </c>
      <c r="G139" s="3">
        <v>473</v>
      </c>
      <c r="H139" s="3">
        <v>18624</v>
      </c>
      <c r="I139" s="49" t="s">
        <v>75</v>
      </c>
      <c r="J139" s="3">
        <v>16928</v>
      </c>
      <c r="K139" s="4" t="s">
        <v>76</v>
      </c>
      <c r="L139" s="65" t="s">
        <v>187</v>
      </c>
      <c r="M139" s="18" t="s">
        <v>81</v>
      </c>
      <c r="N139" s="17"/>
      <c r="O139" s="17" t="str">
        <f t="shared" si="4"/>
        <v>23</v>
      </c>
      <c r="P139" s="52">
        <f t="shared" si="5"/>
        <v>42574</v>
      </c>
    </row>
    <row r="140" spans="1:16" hidden="1" x14ac:dyDescent="0.25">
      <c r="A140" s="24">
        <v>42574.352546296293</v>
      </c>
      <c r="B140" s="49" t="s">
        <v>518</v>
      </c>
      <c r="C140" s="4" t="s">
        <v>631</v>
      </c>
      <c r="D140" s="4" t="s">
        <v>73</v>
      </c>
      <c r="E140" s="49" t="s">
        <v>83</v>
      </c>
      <c r="F140" s="3">
        <v>300</v>
      </c>
      <c r="G140" s="3">
        <v>306</v>
      </c>
      <c r="H140" s="3">
        <v>20737</v>
      </c>
      <c r="I140" s="49" t="s">
        <v>75</v>
      </c>
      <c r="J140" s="3">
        <v>21314</v>
      </c>
      <c r="K140" s="4" t="s">
        <v>80</v>
      </c>
      <c r="L140" s="65" t="s">
        <v>187</v>
      </c>
      <c r="M140" s="18" t="s">
        <v>81</v>
      </c>
      <c r="N140" s="17"/>
      <c r="O140" s="17" t="str">
        <f t="shared" si="4"/>
        <v>23</v>
      </c>
      <c r="P140" s="52">
        <f t="shared" si="5"/>
        <v>42574</v>
      </c>
    </row>
    <row r="141" spans="1:16" hidden="1" x14ac:dyDescent="0.25">
      <c r="A141" s="24">
        <v>42574.6015162037</v>
      </c>
      <c r="B141" s="49" t="s">
        <v>518</v>
      </c>
      <c r="C141" s="4" t="s">
        <v>632</v>
      </c>
      <c r="D141" s="4" t="s">
        <v>73</v>
      </c>
      <c r="E141" s="49" t="s">
        <v>83</v>
      </c>
      <c r="F141" s="3">
        <v>300</v>
      </c>
      <c r="G141" s="3">
        <v>307</v>
      </c>
      <c r="H141" s="3">
        <v>20261</v>
      </c>
      <c r="I141" s="49" t="s">
        <v>75</v>
      </c>
      <c r="J141" s="3">
        <v>21314</v>
      </c>
      <c r="K141" s="4" t="s">
        <v>80</v>
      </c>
      <c r="L141" s="65" t="s">
        <v>202</v>
      </c>
      <c r="M141" s="18" t="s">
        <v>81</v>
      </c>
      <c r="N141" s="17"/>
      <c r="O141" s="17" t="str">
        <f t="shared" si="4"/>
        <v>23</v>
      </c>
      <c r="P141" s="52">
        <f t="shared" si="5"/>
        <v>42574</v>
      </c>
    </row>
    <row r="142" spans="1:16" hidden="1" x14ac:dyDescent="0.25">
      <c r="A142" s="24">
        <v>42574.687488425923</v>
      </c>
      <c r="B142" s="49" t="s">
        <v>518</v>
      </c>
      <c r="C142" s="4" t="s">
        <v>633</v>
      </c>
      <c r="D142" s="4" t="s">
        <v>73</v>
      </c>
      <c r="E142" s="49" t="s">
        <v>83</v>
      </c>
      <c r="F142" s="3">
        <v>600</v>
      </c>
      <c r="G142" s="3">
        <v>651</v>
      </c>
      <c r="H142" s="3">
        <v>29217</v>
      </c>
      <c r="I142" s="49" t="s">
        <v>75</v>
      </c>
      <c r="J142" s="3">
        <v>30784</v>
      </c>
      <c r="K142" s="4" t="s">
        <v>80</v>
      </c>
      <c r="L142" s="65" t="s">
        <v>202</v>
      </c>
      <c r="M142" s="18" t="s">
        <v>81</v>
      </c>
      <c r="N142" s="17"/>
      <c r="O142" s="17" t="str">
        <f t="shared" si="4"/>
        <v>23</v>
      </c>
      <c r="P142" s="52">
        <f t="shared" si="5"/>
        <v>42574</v>
      </c>
    </row>
    <row r="143" spans="1:16" hidden="1" x14ac:dyDescent="0.25">
      <c r="A143" s="24">
        <v>42574.699965277781</v>
      </c>
      <c r="B143" s="49" t="s">
        <v>506</v>
      </c>
      <c r="C143" s="4" t="s">
        <v>628</v>
      </c>
      <c r="D143" s="4" t="s">
        <v>84</v>
      </c>
      <c r="E143" s="49" t="s">
        <v>83</v>
      </c>
      <c r="F143" s="3">
        <v>600</v>
      </c>
      <c r="G143" s="3">
        <v>652</v>
      </c>
      <c r="H143" s="3">
        <v>30854</v>
      </c>
      <c r="I143" s="49" t="s">
        <v>75</v>
      </c>
      <c r="J143" s="3">
        <v>37577</v>
      </c>
      <c r="K143" s="4" t="s">
        <v>76</v>
      </c>
      <c r="L143" s="65" t="s">
        <v>202</v>
      </c>
      <c r="M143" s="18" t="s">
        <v>81</v>
      </c>
      <c r="N143" s="17"/>
      <c r="O143" s="17" t="str">
        <f t="shared" si="4"/>
        <v>23</v>
      </c>
      <c r="P143" s="52">
        <f t="shared" si="5"/>
        <v>42574</v>
      </c>
    </row>
    <row r="144" spans="1:16" hidden="1" x14ac:dyDescent="0.25">
      <c r="A144" s="24">
        <v>42574.936192129629</v>
      </c>
      <c r="B144" s="4" t="s">
        <v>518</v>
      </c>
      <c r="C144" s="4" t="s">
        <v>634</v>
      </c>
      <c r="D144" s="4" t="s">
        <v>73</v>
      </c>
      <c r="E144" s="4" t="s">
        <v>83</v>
      </c>
      <c r="F144" s="3">
        <v>400</v>
      </c>
      <c r="G144" s="3">
        <v>453</v>
      </c>
      <c r="H144" s="3">
        <v>37543</v>
      </c>
      <c r="I144" s="4" t="s">
        <v>75</v>
      </c>
      <c r="J144" s="3">
        <v>38171</v>
      </c>
      <c r="K144" s="4" t="s">
        <v>80</v>
      </c>
      <c r="L144" s="65" t="s">
        <v>202</v>
      </c>
      <c r="M144" s="18" t="s">
        <v>81</v>
      </c>
      <c r="N144" s="17"/>
      <c r="O144" s="17" t="str">
        <f t="shared" si="4"/>
        <v>23</v>
      </c>
      <c r="P144" s="52">
        <f t="shared" si="5"/>
        <v>42574</v>
      </c>
    </row>
    <row r="145" spans="1:16" hidden="1" x14ac:dyDescent="0.25">
      <c r="A145" s="24">
        <v>42574.604745370372</v>
      </c>
      <c r="B145" s="49" t="s">
        <v>518</v>
      </c>
      <c r="C145" s="4" t="s">
        <v>632</v>
      </c>
      <c r="D145" s="4" t="s">
        <v>73</v>
      </c>
      <c r="E145" s="49" t="s">
        <v>83</v>
      </c>
      <c r="F145" s="3">
        <v>300</v>
      </c>
      <c r="G145" s="3">
        <v>270</v>
      </c>
      <c r="H145" s="3">
        <v>40353</v>
      </c>
      <c r="I145" s="49" t="s">
        <v>75</v>
      </c>
      <c r="J145" s="3">
        <v>40977</v>
      </c>
      <c r="K145" s="4" t="s">
        <v>80</v>
      </c>
      <c r="L145" s="65" t="s">
        <v>202</v>
      </c>
      <c r="M145" s="18" t="s">
        <v>81</v>
      </c>
      <c r="N145" s="17"/>
      <c r="O145" s="17" t="str">
        <f t="shared" si="4"/>
        <v>23</v>
      </c>
      <c r="P145" s="52">
        <f t="shared" si="5"/>
        <v>42574</v>
      </c>
    </row>
    <row r="146" spans="1:16" hidden="1" x14ac:dyDescent="0.25">
      <c r="A146" s="24">
        <v>42574.647303240738</v>
      </c>
      <c r="B146" s="49" t="s">
        <v>518</v>
      </c>
      <c r="C146" s="4" t="s">
        <v>635</v>
      </c>
      <c r="D146" s="4" t="s">
        <v>73</v>
      </c>
      <c r="E146" s="49" t="s">
        <v>83</v>
      </c>
      <c r="F146" s="3">
        <v>150</v>
      </c>
      <c r="G146" s="3">
        <v>138</v>
      </c>
      <c r="H146" s="3">
        <v>56644</v>
      </c>
      <c r="I146" s="49" t="s">
        <v>75</v>
      </c>
      <c r="J146" s="3">
        <v>57008</v>
      </c>
      <c r="K146" s="4" t="s">
        <v>80</v>
      </c>
      <c r="L146" s="65" t="s">
        <v>202</v>
      </c>
      <c r="M146" s="18" t="s">
        <v>81</v>
      </c>
      <c r="N146" s="17"/>
      <c r="O146" s="17" t="str">
        <f t="shared" si="4"/>
        <v>23</v>
      </c>
      <c r="P146" s="52">
        <f t="shared" si="5"/>
        <v>42574</v>
      </c>
    </row>
    <row r="147" spans="1:16" hidden="1" x14ac:dyDescent="0.25">
      <c r="A147" s="24">
        <v>42574.496076388888</v>
      </c>
      <c r="B147" s="49" t="s">
        <v>506</v>
      </c>
      <c r="C147" s="4" t="s">
        <v>627</v>
      </c>
      <c r="D147" s="4" t="s">
        <v>73</v>
      </c>
      <c r="E147" s="49" t="s">
        <v>87</v>
      </c>
      <c r="F147" s="3">
        <v>0</v>
      </c>
      <c r="G147" s="3">
        <v>376</v>
      </c>
      <c r="H147" s="3">
        <v>8122</v>
      </c>
      <c r="I147" s="49" t="s">
        <v>88</v>
      </c>
      <c r="J147" s="3">
        <v>6799</v>
      </c>
      <c r="K147" s="4" t="s">
        <v>76</v>
      </c>
      <c r="L147" s="65" t="s">
        <v>187</v>
      </c>
      <c r="M147" s="18" t="s">
        <v>81</v>
      </c>
      <c r="N147" s="17"/>
      <c r="O147" s="17" t="str">
        <f t="shared" si="4"/>
        <v>23</v>
      </c>
      <c r="P147" s="52">
        <f t="shared" si="5"/>
        <v>42574</v>
      </c>
    </row>
    <row r="148" spans="1:16" hidden="1" x14ac:dyDescent="0.25">
      <c r="A148" s="24">
        <v>42574.57675925926</v>
      </c>
      <c r="B148" s="49" t="s">
        <v>506</v>
      </c>
      <c r="C148" s="4" t="s">
        <v>636</v>
      </c>
      <c r="D148" s="4" t="s">
        <v>73</v>
      </c>
      <c r="E148" s="49" t="s">
        <v>87</v>
      </c>
      <c r="F148" s="3">
        <v>0</v>
      </c>
      <c r="G148" s="3">
        <v>366</v>
      </c>
      <c r="H148" s="3">
        <v>8213</v>
      </c>
      <c r="I148" s="49" t="s">
        <v>88</v>
      </c>
      <c r="J148" s="3">
        <v>6799</v>
      </c>
      <c r="K148" s="4" t="s">
        <v>76</v>
      </c>
      <c r="L148" s="65" t="s">
        <v>187</v>
      </c>
      <c r="M148" s="18" t="s">
        <v>81</v>
      </c>
      <c r="N148" s="17"/>
      <c r="O148" s="17" t="str">
        <f t="shared" si="4"/>
        <v>23</v>
      </c>
      <c r="P148" s="52">
        <f t="shared" si="5"/>
        <v>42574</v>
      </c>
    </row>
    <row r="149" spans="1:16" hidden="1" x14ac:dyDescent="0.25">
      <c r="A149" s="24">
        <v>42574.660439814812</v>
      </c>
      <c r="B149" s="49" t="s">
        <v>506</v>
      </c>
      <c r="C149" s="4" t="s">
        <v>637</v>
      </c>
      <c r="D149" s="4" t="s">
        <v>73</v>
      </c>
      <c r="E149" s="49" t="s">
        <v>87</v>
      </c>
      <c r="F149" s="3">
        <v>0</v>
      </c>
      <c r="G149" s="3">
        <v>339</v>
      </c>
      <c r="H149" s="3">
        <v>8097</v>
      </c>
      <c r="I149" s="49" t="s">
        <v>88</v>
      </c>
      <c r="J149" s="3">
        <v>6799</v>
      </c>
      <c r="K149" s="4" t="s">
        <v>76</v>
      </c>
      <c r="L149" s="65" t="s">
        <v>202</v>
      </c>
      <c r="M149" s="18" t="s">
        <v>81</v>
      </c>
      <c r="N149" s="17"/>
      <c r="O149" s="17" t="str">
        <f t="shared" si="4"/>
        <v>23</v>
      </c>
      <c r="P149" s="52">
        <f t="shared" si="5"/>
        <v>42574</v>
      </c>
    </row>
    <row r="150" spans="1:16" hidden="1" x14ac:dyDescent="0.25">
      <c r="A150" s="24">
        <v>42574.702592592592</v>
      </c>
      <c r="B150" s="49" t="s">
        <v>506</v>
      </c>
      <c r="C150" s="4" t="s">
        <v>628</v>
      </c>
      <c r="D150" s="4" t="s">
        <v>73</v>
      </c>
      <c r="E150" s="49" t="s">
        <v>87</v>
      </c>
      <c r="F150" s="3">
        <v>0</v>
      </c>
      <c r="G150" s="3">
        <v>319</v>
      </c>
      <c r="H150" s="3">
        <v>8010</v>
      </c>
      <c r="I150" s="49" t="s">
        <v>88</v>
      </c>
      <c r="J150" s="3">
        <v>6799</v>
      </c>
      <c r="K150" s="4" t="s">
        <v>76</v>
      </c>
      <c r="L150" s="65" t="s">
        <v>202</v>
      </c>
      <c r="M150" s="18" t="s">
        <v>81</v>
      </c>
      <c r="N150" s="17"/>
      <c r="O150" s="17" t="str">
        <f t="shared" si="4"/>
        <v>23</v>
      </c>
      <c r="P150" s="52">
        <f t="shared" si="5"/>
        <v>42574</v>
      </c>
    </row>
    <row r="151" spans="1:16" hidden="1" x14ac:dyDescent="0.25">
      <c r="A151" s="24">
        <v>42574.603958333333</v>
      </c>
      <c r="B151" s="49" t="s">
        <v>518</v>
      </c>
      <c r="C151" s="4" t="s">
        <v>632</v>
      </c>
      <c r="D151" s="4" t="s">
        <v>73</v>
      </c>
      <c r="E151" s="49" t="s">
        <v>87</v>
      </c>
      <c r="F151" s="3">
        <v>0</v>
      </c>
      <c r="G151" s="3">
        <v>291</v>
      </c>
      <c r="H151" s="3">
        <v>39254</v>
      </c>
      <c r="I151" s="49" t="s">
        <v>88</v>
      </c>
      <c r="J151" s="3">
        <v>40370</v>
      </c>
      <c r="K151" s="4" t="s">
        <v>80</v>
      </c>
      <c r="L151" s="65" t="s">
        <v>202</v>
      </c>
      <c r="M151" s="18" t="s">
        <v>81</v>
      </c>
      <c r="N151" s="17"/>
      <c r="O151" s="17" t="str">
        <f t="shared" si="4"/>
        <v>23</v>
      </c>
      <c r="P151" s="52">
        <f t="shared" si="5"/>
        <v>42574</v>
      </c>
    </row>
    <row r="152" spans="1:16" hidden="1" x14ac:dyDescent="0.25">
      <c r="A152" s="24">
        <v>42574.781736111108</v>
      </c>
      <c r="B152" s="4" t="s">
        <v>506</v>
      </c>
      <c r="C152" s="4" t="s">
        <v>638</v>
      </c>
      <c r="D152" s="4" t="s">
        <v>84</v>
      </c>
      <c r="E152" s="4" t="s">
        <v>87</v>
      </c>
      <c r="F152" s="3">
        <v>200</v>
      </c>
      <c r="G152" s="3">
        <v>261</v>
      </c>
      <c r="H152" s="3">
        <v>55953</v>
      </c>
      <c r="I152" s="4" t="s">
        <v>88</v>
      </c>
      <c r="J152" s="3">
        <v>58472</v>
      </c>
      <c r="K152" s="4" t="s">
        <v>76</v>
      </c>
      <c r="L152" s="65" t="s">
        <v>202</v>
      </c>
      <c r="M152" s="18" t="s">
        <v>81</v>
      </c>
      <c r="N152" s="17"/>
      <c r="O152" s="17" t="str">
        <f t="shared" si="4"/>
        <v>23</v>
      </c>
      <c r="P152" s="52">
        <f t="shared" si="5"/>
        <v>42574</v>
      </c>
    </row>
    <row r="153" spans="1:16" hidden="1" x14ac:dyDescent="0.25">
      <c r="A153" s="24">
        <v>42574.621099537035</v>
      </c>
      <c r="B153" s="49" t="s">
        <v>506</v>
      </c>
      <c r="C153" s="4" t="s">
        <v>639</v>
      </c>
      <c r="D153" s="4" t="s">
        <v>73</v>
      </c>
      <c r="E153" s="49" t="s">
        <v>515</v>
      </c>
      <c r="F153" s="3">
        <v>0</v>
      </c>
      <c r="G153" s="3">
        <v>36</v>
      </c>
      <c r="H153" s="3">
        <v>684</v>
      </c>
      <c r="I153" s="49" t="s">
        <v>516</v>
      </c>
      <c r="J153" s="3">
        <v>575</v>
      </c>
      <c r="K153" s="4" t="s">
        <v>76</v>
      </c>
      <c r="L153" s="65" t="s">
        <v>202</v>
      </c>
      <c r="M153" s="18" t="s">
        <v>81</v>
      </c>
      <c r="N153" s="17"/>
      <c r="O153" s="17" t="str">
        <f t="shared" si="4"/>
        <v>23</v>
      </c>
      <c r="P153" s="52">
        <f t="shared" si="5"/>
        <v>42574</v>
      </c>
    </row>
    <row r="154" spans="1:16" hidden="1" x14ac:dyDescent="0.25">
      <c r="A154" s="24">
        <v>42574.440625000003</v>
      </c>
      <c r="B154" s="49" t="s">
        <v>518</v>
      </c>
      <c r="C154" s="4" t="s">
        <v>640</v>
      </c>
      <c r="D154" s="4" t="s">
        <v>73</v>
      </c>
      <c r="E154" s="49" t="s">
        <v>515</v>
      </c>
      <c r="F154" s="3">
        <v>0</v>
      </c>
      <c r="G154" s="3">
        <v>51</v>
      </c>
      <c r="H154" s="3">
        <v>58935</v>
      </c>
      <c r="I154" s="49" t="s">
        <v>516</v>
      </c>
      <c r="J154" s="3">
        <v>59048</v>
      </c>
      <c r="K154" s="4" t="s">
        <v>80</v>
      </c>
      <c r="L154" s="65" t="s">
        <v>187</v>
      </c>
      <c r="M154" s="18" t="s">
        <v>81</v>
      </c>
      <c r="N154" s="17"/>
      <c r="O154" s="17" t="str">
        <f t="shared" si="4"/>
        <v>23</v>
      </c>
      <c r="P154" s="52">
        <f t="shared" si="5"/>
        <v>42574</v>
      </c>
    </row>
    <row r="155" spans="1:16" hidden="1" x14ac:dyDescent="0.25">
      <c r="A155" s="24">
        <v>42574.482361111113</v>
      </c>
      <c r="B155" s="49" t="s">
        <v>518</v>
      </c>
      <c r="C155" s="4" t="s">
        <v>641</v>
      </c>
      <c r="D155" s="4" t="s">
        <v>73</v>
      </c>
      <c r="E155" s="49" t="s">
        <v>515</v>
      </c>
      <c r="F155" s="3">
        <v>0</v>
      </c>
      <c r="G155" s="3">
        <v>107</v>
      </c>
      <c r="H155" s="3">
        <v>58683</v>
      </c>
      <c r="I155" s="49" t="s">
        <v>516</v>
      </c>
      <c r="J155" s="3">
        <v>59048</v>
      </c>
      <c r="K155" s="4" t="s">
        <v>80</v>
      </c>
      <c r="L155" s="65" t="s">
        <v>187</v>
      </c>
      <c r="M155" s="18" t="s">
        <v>81</v>
      </c>
      <c r="N155" s="17"/>
      <c r="O155" s="17" t="str">
        <f t="shared" si="4"/>
        <v>23</v>
      </c>
      <c r="P155" s="52">
        <f t="shared" si="5"/>
        <v>42574</v>
      </c>
    </row>
    <row r="156" spans="1:16" hidden="1" x14ac:dyDescent="0.25">
      <c r="A156" s="24">
        <v>42574.482708333337</v>
      </c>
      <c r="B156" s="49" t="s">
        <v>518</v>
      </c>
      <c r="C156" s="4" t="s">
        <v>641</v>
      </c>
      <c r="D156" s="4" t="s">
        <v>73</v>
      </c>
      <c r="E156" s="49" t="s">
        <v>515</v>
      </c>
      <c r="F156" s="3">
        <v>0</v>
      </c>
      <c r="G156" s="3">
        <v>49</v>
      </c>
      <c r="H156" s="3">
        <v>58867</v>
      </c>
      <c r="I156" s="49" t="s">
        <v>516</v>
      </c>
      <c r="J156" s="3">
        <v>59048</v>
      </c>
      <c r="K156" s="4" t="s">
        <v>80</v>
      </c>
      <c r="L156" s="65" t="s">
        <v>187</v>
      </c>
      <c r="M156" s="18" t="s">
        <v>81</v>
      </c>
      <c r="N156" s="17"/>
      <c r="O156" s="17" t="str">
        <f t="shared" si="4"/>
        <v>23</v>
      </c>
      <c r="P156" s="52">
        <f t="shared" si="5"/>
        <v>42574</v>
      </c>
    </row>
    <row r="157" spans="1:16" hidden="1" x14ac:dyDescent="0.25">
      <c r="A157" s="24">
        <v>42575.440671296295</v>
      </c>
      <c r="B157" s="49" t="s">
        <v>602</v>
      </c>
      <c r="C157" s="4" t="s">
        <v>642</v>
      </c>
      <c r="D157" s="4" t="s">
        <v>84</v>
      </c>
      <c r="E157" s="49" t="s">
        <v>74</v>
      </c>
      <c r="F157" s="3">
        <v>790</v>
      </c>
      <c r="G157" s="3">
        <v>841</v>
      </c>
      <c r="H157" s="3">
        <v>215801</v>
      </c>
      <c r="I157" s="49" t="s">
        <v>75</v>
      </c>
      <c r="J157" s="3">
        <v>156300</v>
      </c>
      <c r="K157" s="4" t="s">
        <v>80</v>
      </c>
      <c r="L157" s="65" t="str">
        <f>VLOOKUP(C157,'[2]Trips&amp;Operators'!$C$1:$E$9999,3,0)</f>
        <v>MALAVE</v>
      </c>
      <c r="M157" s="18" t="s">
        <v>81</v>
      </c>
      <c r="N157" s="17" t="s">
        <v>504</v>
      </c>
      <c r="O157" s="17" t="str">
        <f t="shared" si="4"/>
        <v>24</v>
      </c>
      <c r="P157" s="52">
        <f t="shared" si="5"/>
        <v>42575</v>
      </c>
    </row>
    <row r="158" spans="1:16" hidden="1" x14ac:dyDescent="0.25">
      <c r="A158" s="24">
        <v>42575.248483796298</v>
      </c>
      <c r="B158" s="49" t="s">
        <v>529</v>
      </c>
      <c r="C158" s="4" t="s">
        <v>643</v>
      </c>
      <c r="D158" s="4" t="s">
        <v>73</v>
      </c>
      <c r="E158" s="49" t="s">
        <v>78</v>
      </c>
      <c r="F158" s="3">
        <v>290</v>
      </c>
      <c r="G158" s="3">
        <v>369</v>
      </c>
      <c r="H158" s="3">
        <v>35299</v>
      </c>
      <c r="I158" s="49" t="s">
        <v>79</v>
      </c>
      <c r="J158" s="3">
        <v>33257</v>
      </c>
      <c r="K158" s="4" t="s">
        <v>76</v>
      </c>
      <c r="L158" s="65" t="str">
        <f>VLOOKUP(C158,'[2]Trips&amp;Operators'!$C$1:$E$9999,3,0)</f>
        <v>GEBRETEKLE</v>
      </c>
      <c r="M158" s="18" t="s">
        <v>81</v>
      </c>
      <c r="N158" s="17" t="s">
        <v>493</v>
      </c>
      <c r="O158" s="17" t="str">
        <f t="shared" si="4"/>
        <v>24</v>
      </c>
      <c r="P158" s="52">
        <f t="shared" si="5"/>
        <v>42575</v>
      </c>
    </row>
    <row r="159" spans="1:16" x14ac:dyDescent="0.25">
      <c r="A159" s="24">
        <v>42575.953831018516</v>
      </c>
      <c r="B159" s="49" t="s">
        <v>575</v>
      </c>
      <c r="C159" s="4" t="s">
        <v>644</v>
      </c>
      <c r="D159" s="4" t="s">
        <v>73</v>
      </c>
      <c r="E159" s="49" t="s">
        <v>78</v>
      </c>
      <c r="F159" s="3">
        <v>0</v>
      </c>
      <c r="G159" s="3">
        <v>626</v>
      </c>
      <c r="H159" s="3">
        <v>46482</v>
      </c>
      <c r="I159" s="49" t="s">
        <v>79</v>
      </c>
      <c r="J159" s="3">
        <v>42961</v>
      </c>
      <c r="K159" s="4" t="s">
        <v>76</v>
      </c>
      <c r="L159" s="65" t="str">
        <f>VLOOKUP(C159,'[2]Trips&amp;Operators'!$C$1:$E$9999,3,0)</f>
        <v>COOLAHAN</v>
      </c>
      <c r="M159" s="18" t="s">
        <v>77</v>
      </c>
      <c r="N159" s="17" t="s">
        <v>47</v>
      </c>
      <c r="O159" s="17" t="str">
        <f t="shared" si="4"/>
        <v>24</v>
      </c>
      <c r="P159" s="52">
        <f t="shared" si="5"/>
        <v>42575</v>
      </c>
    </row>
    <row r="160" spans="1:16" hidden="1" x14ac:dyDescent="0.25">
      <c r="A160" s="24">
        <v>42575.516747685186</v>
      </c>
      <c r="B160" s="49" t="s">
        <v>543</v>
      </c>
      <c r="C160" s="4" t="s">
        <v>645</v>
      </c>
      <c r="D160" s="4" t="s">
        <v>73</v>
      </c>
      <c r="E160" s="49" t="s">
        <v>78</v>
      </c>
      <c r="F160" s="3">
        <v>0</v>
      </c>
      <c r="G160" s="3">
        <v>557</v>
      </c>
      <c r="H160" s="3">
        <v>48270</v>
      </c>
      <c r="I160" s="49" t="s">
        <v>79</v>
      </c>
      <c r="J160" s="3">
        <v>48048</v>
      </c>
      <c r="K160" s="4" t="s">
        <v>76</v>
      </c>
      <c r="L160" s="65" t="str">
        <f>VLOOKUP(C160,'[2]Trips&amp;Operators'!$C$1:$E$9999,3,0)</f>
        <v>STEWART</v>
      </c>
      <c r="M160" s="18" t="s">
        <v>81</v>
      </c>
      <c r="N160" s="17" t="s">
        <v>493</v>
      </c>
      <c r="O160" s="17" t="str">
        <f t="shared" si="4"/>
        <v>24</v>
      </c>
      <c r="P160" s="52">
        <f t="shared" si="5"/>
        <v>42575</v>
      </c>
    </row>
    <row r="161" spans="1:16" hidden="1" x14ac:dyDescent="0.25">
      <c r="A161" s="24">
        <v>42575.233622685184</v>
      </c>
      <c r="B161" s="49" t="s">
        <v>584</v>
      </c>
      <c r="C161" s="4" t="s">
        <v>646</v>
      </c>
      <c r="D161" s="4" t="s">
        <v>73</v>
      </c>
      <c r="E161" s="49" t="s">
        <v>78</v>
      </c>
      <c r="F161" s="3">
        <v>120</v>
      </c>
      <c r="G161" s="3">
        <v>176</v>
      </c>
      <c r="H161" s="3">
        <v>63685</v>
      </c>
      <c r="I161" s="49" t="s">
        <v>79</v>
      </c>
      <c r="J161" s="3">
        <v>63309</v>
      </c>
      <c r="K161" s="4" t="s">
        <v>76</v>
      </c>
      <c r="L161" s="65" t="str">
        <f>VLOOKUP(C161,'[2]Trips&amp;Operators'!$C$1:$E$9999,3,0)</f>
        <v>MAELZER</v>
      </c>
      <c r="M161" s="18" t="s">
        <v>81</v>
      </c>
      <c r="N161" s="17" t="s">
        <v>493</v>
      </c>
      <c r="O161" s="17" t="str">
        <f t="shared" si="4"/>
        <v>24</v>
      </c>
      <c r="P161" s="52">
        <f t="shared" si="5"/>
        <v>42575</v>
      </c>
    </row>
    <row r="162" spans="1:16" hidden="1" x14ac:dyDescent="0.25">
      <c r="A162" s="24">
        <v>42575.40048611111</v>
      </c>
      <c r="B162" s="49" t="s">
        <v>532</v>
      </c>
      <c r="C162" s="4" t="s">
        <v>647</v>
      </c>
      <c r="D162" s="4" t="s">
        <v>73</v>
      </c>
      <c r="E162" s="49" t="s">
        <v>78</v>
      </c>
      <c r="F162" s="3">
        <v>150</v>
      </c>
      <c r="G162" s="3">
        <v>208</v>
      </c>
      <c r="H162" s="3">
        <v>63639</v>
      </c>
      <c r="I162" s="49" t="s">
        <v>79</v>
      </c>
      <c r="J162" s="3">
        <v>63309</v>
      </c>
      <c r="K162" s="4" t="s">
        <v>76</v>
      </c>
      <c r="L162" s="65" t="str">
        <f>VLOOKUP(C162,'[2]Trips&amp;Operators'!$C$1:$E$9999,3,0)</f>
        <v>MALAVE</v>
      </c>
      <c r="M162" s="18" t="s">
        <v>81</v>
      </c>
      <c r="N162" s="17" t="s">
        <v>493</v>
      </c>
      <c r="O162" s="17" t="str">
        <f t="shared" si="4"/>
        <v>24</v>
      </c>
      <c r="P162" s="52">
        <f t="shared" si="5"/>
        <v>42575</v>
      </c>
    </row>
    <row r="163" spans="1:16" hidden="1" x14ac:dyDescent="0.25">
      <c r="A163" s="24">
        <v>42575.376886574071</v>
      </c>
      <c r="B163" s="49" t="s">
        <v>573</v>
      </c>
      <c r="C163" s="4" t="s">
        <v>648</v>
      </c>
      <c r="D163" s="4" t="s">
        <v>73</v>
      </c>
      <c r="E163" s="49" t="s">
        <v>78</v>
      </c>
      <c r="F163" s="3">
        <v>0</v>
      </c>
      <c r="G163" s="3">
        <v>378</v>
      </c>
      <c r="H163" s="3">
        <v>78471</v>
      </c>
      <c r="I163" s="49" t="s">
        <v>79</v>
      </c>
      <c r="J163" s="3">
        <v>78469</v>
      </c>
      <c r="K163" s="4" t="s">
        <v>76</v>
      </c>
      <c r="L163" s="65" t="str">
        <f>VLOOKUP(C163,'[2]Trips&amp;Operators'!$C$1:$E$9999,3,0)</f>
        <v>MAELZER</v>
      </c>
      <c r="M163" s="18" t="s">
        <v>81</v>
      </c>
      <c r="N163" s="17" t="s">
        <v>493</v>
      </c>
      <c r="O163" s="17" t="str">
        <f t="shared" si="4"/>
        <v>24</v>
      </c>
      <c r="P163" s="52">
        <f t="shared" si="5"/>
        <v>42575</v>
      </c>
    </row>
    <row r="164" spans="1:16" hidden="1" x14ac:dyDescent="0.25">
      <c r="A164" s="24">
        <v>42575.731562499997</v>
      </c>
      <c r="B164" s="49" t="s">
        <v>543</v>
      </c>
      <c r="C164" s="4" t="s">
        <v>649</v>
      </c>
      <c r="D164" s="4" t="s">
        <v>84</v>
      </c>
      <c r="E164" s="49" t="s">
        <v>78</v>
      </c>
      <c r="F164" s="3">
        <v>0</v>
      </c>
      <c r="G164" s="3">
        <v>315</v>
      </c>
      <c r="H164" s="3">
        <v>78447</v>
      </c>
      <c r="I164" s="49" t="s">
        <v>79</v>
      </c>
      <c r="J164" s="3">
        <v>78469</v>
      </c>
      <c r="K164" s="4" t="s">
        <v>76</v>
      </c>
      <c r="L164" s="65" t="str">
        <f>VLOOKUP(C164,'[2]Trips&amp;Operators'!$C$1:$E$9999,3,0)</f>
        <v>STEWART</v>
      </c>
      <c r="M164" s="18" t="s">
        <v>81</v>
      </c>
      <c r="N164" s="17" t="s">
        <v>493</v>
      </c>
      <c r="O164" s="17" t="str">
        <f t="shared" si="4"/>
        <v>24</v>
      </c>
      <c r="P164" s="52">
        <f t="shared" si="5"/>
        <v>42575</v>
      </c>
    </row>
    <row r="165" spans="1:16" hidden="1" x14ac:dyDescent="0.25">
      <c r="A165" s="24">
        <v>42575.679259259261</v>
      </c>
      <c r="B165" s="49" t="s">
        <v>529</v>
      </c>
      <c r="C165" s="4" t="s">
        <v>650</v>
      </c>
      <c r="D165" s="4" t="s">
        <v>73</v>
      </c>
      <c r="E165" s="49" t="s">
        <v>78</v>
      </c>
      <c r="F165" s="3">
        <v>0</v>
      </c>
      <c r="G165" s="3">
        <v>543</v>
      </c>
      <c r="H165" s="3">
        <v>88748</v>
      </c>
      <c r="I165" s="49" t="s">
        <v>79</v>
      </c>
      <c r="J165" s="3">
        <v>86386</v>
      </c>
      <c r="K165" s="4" t="s">
        <v>76</v>
      </c>
      <c r="L165" s="65" t="str">
        <f>VLOOKUP(C165,'[2]Trips&amp;Operators'!$C$1:$E$9999,3,0)</f>
        <v>BRUDER</v>
      </c>
      <c r="M165" s="18" t="s">
        <v>81</v>
      </c>
      <c r="N165" s="17" t="s">
        <v>493</v>
      </c>
      <c r="O165" s="17" t="str">
        <f t="shared" si="4"/>
        <v>24</v>
      </c>
      <c r="P165" s="52">
        <f t="shared" si="5"/>
        <v>42575</v>
      </c>
    </row>
    <row r="166" spans="1:16" hidden="1" x14ac:dyDescent="0.25">
      <c r="A166" s="24">
        <v>42575.499398148146</v>
      </c>
      <c r="B166" s="49" t="s">
        <v>89</v>
      </c>
      <c r="C166" s="4" t="s">
        <v>651</v>
      </c>
      <c r="D166" s="4" t="s">
        <v>73</v>
      </c>
      <c r="E166" s="49" t="s">
        <v>83</v>
      </c>
      <c r="F166" s="3">
        <v>300</v>
      </c>
      <c r="G166" s="3">
        <v>464</v>
      </c>
      <c r="H166" s="3">
        <v>23903</v>
      </c>
      <c r="I166" s="49" t="s">
        <v>75</v>
      </c>
      <c r="J166" s="3">
        <v>21848</v>
      </c>
      <c r="K166" s="4" t="s">
        <v>76</v>
      </c>
      <c r="L166" s="65" t="str">
        <f>VLOOKUP(C166,'[2]Trips&amp;Operators'!$C$1:$E$9999,3,0)</f>
        <v>MAYBERRY</v>
      </c>
      <c r="M166" s="18" t="s">
        <v>81</v>
      </c>
      <c r="N166" s="17"/>
      <c r="O166" s="17" t="str">
        <f t="shared" si="4"/>
        <v>24</v>
      </c>
      <c r="P166" s="52">
        <f t="shared" si="5"/>
        <v>42575</v>
      </c>
    </row>
    <row r="167" spans="1:16" hidden="1" x14ac:dyDescent="0.25">
      <c r="A167" s="24">
        <v>42575.520810185182</v>
      </c>
      <c r="B167" s="49" t="s">
        <v>543</v>
      </c>
      <c r="C167" s="4" t="s">
        <v>645</v>
      </c>
      <c r="D167" s="4" t="s">
        <v>73</v>
      </c>
      <c r="E167" s="49" t="s">
        <v>83</v>
      </c>
      <c r="F167" s="3">
        <v>200</v>
      </c>
      <c r="G167" s="3">
        <v>255</v>
      </c>
      <c r="H167" s="3">
        <v>32516</v>
      </c>
      <c r="I167" s="49" t="s">
        <v>75</v>
      </c>
      <c r="J167" s="3">
        <v>30562</v>
      </c>
      <c r="K167" s="4" t="s">
        <v>76</v>
      </c>
      <c r="L167" s="65" t="str">
        <f>VLOOKUP(C167,'[2]Trips&amp;Operators'!$C$1:$E$9999,3,0)</f>
        <v>STEWART</v>
      </c>
      <c r="M167" s="18" t="s">
        <v>81</v>
      </c>
      <c r="N167" s="17"/>
      <c r="O167" s="17" t="str">
        <f t="shared" si="4"/>
        <v>24</v>
      </c>
      <c r="P167" s="52">
        <f t="shared" si="5"/>
        <v>42575</v>
      </c>
    </row>
    <row r="168" spans="1:16" hidden="1" x14ac:dyDescent="0.25">
      <c r="A168" s="24">
        <v>42575.52553240741</v>
      </c>
      <c r="B168" s="49" t="s">
        <v>86</v>
      </c>
      <c r="C168" s="4" t="s">
        <v>652</v>
      </c>
      <c r="D168" s="4" t="s">
        <v>73</v>
      </c>
      <c r="E168" s="49" t="s">
        <v>83</v>
      </c>
      <c r="F168" s="3">
        <v>400</v>
      </c>
      <c r="G168" s="3">
        <v>625</v>
      </c>
      <c r="H168" s="3">
        <v>114964</v>
      </c>
      <c r="I168" s="49" t="s">
        <v>75</v>
      </c>
      <c r="J168" s="3">
        <v>116838</v>
      </c>
      <c r="K168" s="4" t="s">
        <v>80</v>
      </c>
      <c r="L168" s="65" t="str">
        <f>VLOOKUP(C168,'[2]Trips&amp;Operators'!$C$1:$E$9999,3,0)</f>
        <v>MAYBERRY</v>
      </c>
      <c r="M168" s="18" t="s">
        <v>81</v>
      </c>
      <c r="N168" s="17"/>
      <c r="O168" s="17" t="str">
        <f t="shared" si="4"/>
        <v>24</v>
      </c>
      <c r="P168" s="52">
        <f t="shared" si="5"/>
        <v>42575</v>
      </c>
    </row>
    <row r="169" spans="1:16" hidden="1" x14ac:dyDescent="0.25">
      <c r="A169" s="24">
        <v>42575.482708333337</v>
      </c>
      <c r="B169" s="49" t="s">
        <v>89</v>
      </c>
      <c r="C169" s="4" t="s">
        <v>651</v>
      </c>
      <c r="D169" s="4" t="s">
        <v>84</v>
      </c>
      <c r="E169" s="49" t="s">
        <v>83</v>
      </c>
      <c r="F169" s="3">
        <v>700</v>
      </c>
      <c r="G169" s="3">
        <v>753</v>
      </c>
      <c r="H169" s="3">
        <v>166510</v>
      </c>
      <c r="I169" s="49" t="s">
        <v>75</v>
      </c>
      <c r="J169" s="3">
        <v>183829</v>
      </c>
      <c r="K169" s="4" t="s">
        <v>76</v>
      </c>
      <c r="L169" s="65" t="str">
        <f>VLOOKUP(C169,'[2]Trips&amp;Operators'!$C$1:$E$9999,3,0)</f>
        <v>MAYBERRY</v>
      </c>
      <c r="M169" s="18" t="s">
        <v>81</v>
      </c>
      <c r="N169" s="17"/>
      <c r="O169" s="17" t="str">
        <f t="shared" si="4"/>
        <v>24</v>
      </c>
      <c r="P169" s="52">
        <f t="shared" si="5"/>
        <v>42575</v>
      </c>
    </row>
    <row r="170" spans="1:16" hidden="1" x14ac:dyDescent="0.25">
      <c r="A170" s="24">
        <v>42575.291944444441</v>
      </c>
      <c r="B170" s="49" t="s">
        <v>573</v>
      </c>
      <c r="C170" s="4" t="s">
        <v>653</v>
      </c>
      <c r="D170" s="4" t="s">
        <v>84</v>
      </c>
      <c r="E170" s="49" t="s">
        <v>83</v>
      </c>
      <c r="F170" s="3">
        <v>350</v>
      </c>
      <c r="G170" s="3">
        <v>402</v>
      </c>
      <c r="H170" s="3">
        <v>225406</v>
      </c>
      <c r="I170" s="49" t="s">
        <v>75</v>
      </c>
      <c r="J170" s="3">
        <v>232107</v>
      </c>
      <c r="K170" s="4" t="s">
        <v>76</v>
      </c>
      <c r="L170" s="65" t="str">
        <f>VLOOKUP(C170,'[2]Trips&amp;Operators'!$C$1:$E$9999,3,0)</f>
        <v>MAELZER</v>
      </c>
      <c r="M170" s="18" t="s">
        <v>81</v>
      </c>
      <c r="N170" s="17"/>
      <c r="O170" s="17" t="str">
        <f t="shared" si="4"/>
        <v>24</v>
      </c>
      <c r="P170" s="52">
        <f t="shared" si="5"/>
        <v>42575</v>
      </c>
    </row>
    <row r="171" spans="1:16" x14ac:dyDescent="0.25">
      <c r="A171" s="24">
        <v>42575.614027777781</v>
      </c>
      <c r="B171" s="49" t="s">
        <v>529</v>
      </c>
      <c r="C171" s="4" t="s">
        <v>654</v>
      </c>
      <c r="D171" s="4" t="s">
        <v>73</v>
      </c>
      <c r="E171" s="49" t="s">
        <v>87</v>
      </c>
      <c r="F171" s="3">
        <v>0</v>
      </c>
      <c r="G171" s="3">
        <v>27</v>
      </c>
      <c r="H171" s="3">
        <v>36739</v>
      </c>
      <c r="I171" s="49" t="s">
        <v>88</v>
      </c>
      <c r="J171" s="3">
        <v>36657</v>
      </c>
      <c r="K171" s="4" t="s">
        <v>76</v>
      </c>
      <c r="L171" s="65" t="str">
        <f>VLOOKUP(C171,'[2]Trips&amp;Operators'!$C$1:$E$9999,3,0)</f>
        <v>BRUDER</v>
      </c>
      <c r="M171" s="18" t="s">
        <v>77</v>
      </c>
      <c r="N171" s="17" t="s">
        <v>47</v>
      </c>
      <c r="O171" s="17" t="str">
        <f t="shared" si="4"/>
        <v>24</v>
      </c>
      <c r="P171" s="52">
        <f t="shared" si="5"/>
        <v>42575</v>
      </c>
    </row>
    <row r="172" spans="1:16" x14ac:dyDescent="0.25">
      <c r="A172" s="24">
        <v>42575.849594907406</v>
      </c>
      <c r="B172" s="49" t="s">
        <v>596</v>
      </c>
      <c r="C172" s="4" t="s">
        <v>655</v>
      </c>
      <c r="D172" s="4" t="s">
        <v>73</v>
      </c>
      <c r="E172" s="49" t="s">
        <v>87</v>
      </c>
      <c r="F172" s="3">
        <v>0</v>
      </c>
      <c r="G172" s="3">
        <v>546</v>
      </c>
      <c r="H172" s="3">
        <v>44186</v>
      </c>
      <c r="I172" s="49" t="s">
        <v>88</v>
      </c>
      <c r="J172" s="3">
        <v>43664</v>
      </c>
      <c r="K172" s="4" t="s">
        <v>76</v>
      </c>
      <c r="L172" s="65" t="str">
        <f>VLOOKUP(C172,'[2]Trips&amp;Operators'!$C$1:$E$9999,3,0)</f>
        <v>KILLION</v>
      </c>
      <c r="M172" s="18" t="s">
        <v>77</v>
      </c>
      <c r="N172" s="17" t="s">
        <v>47</v>
      </c>
      <c r="O172" s="17" t="str">
        <f t="shared" si="4"/>
        <v>24</v>
      </c>
      <c r="P172" s="52">
        <f t="shared" si="5"/>
        <v>42575</v>
      </c>
    </row>
    <row r="173" spans="1:16" x14ac:dyDescent="0.25">
      <c r="A173" s="24">
        <v>42575.667997685188</v>
      </c>
      <c r="B173" s="49" t="s">
        <v>573</v>
      </c>
      <c r="C173" s="4" t="s">
        <v>656</v>
      </c>
      <c r="D173" s="4" t="s">
        <v>73</v>
      </c>
      <c r="E173" s="49" t="s">
        <v>87</v>
      </c>
      <c r="F173" s="3">
        <v>0</v>
      </c>
      <c r="G173" s="3">
        <v>780</v>
      </c>
      <c r="H173" s="3">
        <v>97220</v>
      </c>
      <c r="I173" s="49" t="s">
        <v>88</v>
      </c>
      <c r="J173" s="3">
        <v>95986</v>
      </c>
      <c r="K173" s="4" t="s">
        <v>76</v>
      </c>
      <c r="L173" s="65" t="str">
        <f>VLOOKUP(C173,'[2]Trips&amp;Operators'!$C$1:$E$9999,3,0)</f>
        <v>BARTLETT</v>
      </c>
      <c r="M173" s="18" t="s">
        <v>77</v>
      </c>
      <c r="N173" s="17" t="s">
        <v>47</v>
      </c>
      <c r="O173" s="17" t="str">
        <f t="shared" si="4"/>
        <v>24</v>
      </c>
      <c r="P173" s="52">
        <f t="shared" si="5"/>
        <v>42575</v>
      </c>
    </row>
    <row r="174" spans="1:16" hidden="1" x14ac:dyDescent="0.25">
      <c r="A174" s="24">
        <v>42575.480925925927</v>
      </c>
      <c r="B174" s="49" t="s">
        <v>89</v>
      </c>
      <c r="C174" s="4" t="s">
        <v>651</v>
      </c>
      <c r="D174" s="4" t="s">
        <v>73</v>
      </c>
      <c r="E174" s="49" t="s">
        <v>87</v>
      </c>
      <c r="F174" s="3">
        <v>0</v>
      </c>
      <c r="G174" s="3">
        <v>199</v>
      </c>
      <c r="H174" s="3">
        <v>192741</v>
      </c>
      <c r="I174" s="49" t="s">
        <v>88</v>
      </c>
      <c r="J174" s="3">
        <v>191723</v>
      </c>
      <c r="K174" s="4" t="s">
        <v>76</v>
      </c>
      <c r="L174" s="65" t="str">
        <f>VLOOKUP(C174,'[2]Trips&amp;Operators'!$C$1:$E$9999,3,0)</f>
        <v>MAYBERRY</v>
      </c>
      <c r="M174" s="18" t="s">
        <v>81</v>
      </c>
      <c r="N174" s="17" t="s">
        <v>657</v>
      </c>
      <c r="O174" s="17" t="str">
        <f t="shared" si="4"/>
        <v>24</v>
      </c>
      <c r="P174" s="52">
        <f t="shared" si="5"/>
        <v>42575</v>
      </c>
    </row>
    <row r="175" spans="1:16" hidden="1" x14ac:dyDescent="0.25">
      <c r="A175" s="24">
        <v>42575.243668981479</v>
      </c>
      <c r="B175" s="49" t="s">
        <v>584</v>
      </c>
      <c r="C175" s="4" t="s">
        <v>646</v>
      </c>
      <c r="D175" s="4" t="s">
        <v>73</v>
      </c>
      <c r="E175" s="49" t="s">
        <v>515</v>
      </c>
      <c r="F175" s="3">
        <v>0</v>
      </c>
      <c r="G175" s="3">
        <v>39</v>
      </c>
      <c r="H175" s="3">
        <v>145</v>
      </c>
      <c r="I175" s="49" t="s">
        <v>516</v>
      </c>
      <c r="J175" s="3">
        <v>1</v>
      </c>
      <c r="K175" s="4" t="s">
        <v>76</v>
      </c>
      <c r="L175" s="65" t="str">
        <f>VLOOKUP(C175,'[2]Trips&amp;Operators'!$C$1:$E$9999,3,0)</f>
        <v>MAELZER</v>
      </c>
      <c r="M175" s="18" t="s">
        <v>81</v>
      </c>
      <c r="N175" s="17"/>
      <c r="O175" s="17" t="str">
        <f t="shared" si="4"/>
        <v>24</v>
      </c>
      <c r="P175" s="52">
        <f t="shared" si="5"/>
        <v>42575</v>
      </c>
    </row>
    <row r="176" spans="1:16" hidden="1" x14ac:dyDescent="0.25">
      <c r="A176" s="24">
        <v>42575.450972222221</v>
      </c>
      <c r="B176" s="49" t="s">
        <v>543</v>
      </c>
      <c r="C176" s="4" t="s">
        <v>658</v>
      </c>
      <c r="D176" s="4" t="s">
        <v>73</v>
      </c>
      <c r="E176" s="49" t="s">
        <v>515</v>
      </c>
      <c r="F176" s="3">
        <v>0</v>
      </c>
      <c r="G176" s="3">
        <v>53</v>
      </c>
      <c r="H176" s="3">
        <v>169</v>
      </c>
      <c r="I176" s="49" t="s">
        <v>516</v>
      </c>
      <c r="J176" s="3">
        <v>1</v>
      </c>
      <c r="K176" s="4" t="s">
        <v>76</v>
      </c>
      <c r="L176" s="65" t="str">
        <f>VLOOKUP(C176,'[2]Trips&amp;Operators'!$C$1:$E$9999,3,0)</f>
        <v>ACKERMAN</v>
      </c>
      <c r="M176" s="18" t="s">
        <v>81</v>
      </c>
      <c r="N176" s="17"/>
      <c r="O176" s="17" t="str">
        <f t="shared" si="4"/>
        <v>24</v>
      </c>
      <c r="P176" s="52">
        <f t="shared" si="5"/>
        <v>42575</v>
      </c>
    </row>
    <row r="177" spans="1:16" hidden="1" x14ac:dyDescent="0.25">
      <c r="A177" s="24">
        <v>42575.504525462966</v>
      </c>
      <c r="B177" s="49" t="s">
        <v>89</v>
      </c>
      <c r="C177" s="4" t="s">
        <v>651</v>
      </c>
      <c r="D177" s="4" t="s">
        <v>73</v>
      </c>
      <c r="E177" s="49" t="s">
        <v>515</v>
      </c>
      <c r="F177" s="3">
        <v>0</v>
      </c>
      <c r="G177" s="3">
        <v>69</v>
      </c>
      <c r="H177" s="3">
        <v>232</v>
      </c>
      <c r="I177" s="49" t="s">
        <v>516</v>
      </c>
      <c r="J177" s="3">
        <v>1</v>
      </c>
      <c r="K177" s="4" t="s">
        <v>76</v>
      </c>
      <c r="L177" s="65" t="str">
        <f>VLOOKUP(C177,'[2]Trips&amp;Operators'!$C$1:$E$9999,3,0)</f>
        <v>MAYBERRY</v>
      </c>
      <c r="M177" s="18" t="s">
        <v>81</v>
      </c>
      <c r="N177" s="17"/>
      <c r="O177" s="17" t="str">
        <f t="shared" si="4"/>
        <v>24</v>
      </c>
      <c r="P177" s="52">
        <f t="shared" si="5"/>
        <v>42575</v>
      </c>
    </row>
    <row r="178" spans="1:16" hidden="1" x14ac:dyDescent="0.25">
      <c r="A178" s="24">
        <v>42575.514351851853</v>
      </c>
      <c r="B178" s="49" t="s">
        <v>575</v>
      </c>
      <c r="C178" s="4" t="s">
        <v>659</v>
      </c>
      <c r="D178" s="4" t="s">
        <v>73</v>
      </c>
      <c r="E178" s="49" t="s">
        <v>515</v>
      </c>
      <c r="F178" s="3">
        <v>0</v>
      </c>
      <c r="G178" s="3">
        <v>39</v>
      </c>
      <c r="H178" s="3">
        <v>154</v>
      </c>
      <c r="I178" s="49" t="s">
        <v>516</v>
      </c>
      <c r="J178" s="3">
        <v>1</v>
      </c>
      <c r="K178" s="4" t="s">
        <v>76</v>
      </c>
      <c r="L178" s="65" t="str">
        <f>VLOOKUP(C178,'[2]Trips&amp;Operators'!$C$1:$E$9999,3,0)</f>
        <v>YORK</v>
      </c>
      <c r="M178" s="18" t="s">
        <v>81</v>
      </c>
      <c r="N178" s="17"/>
      <c r="O178" s="17" t="str">
        <f t="shared" si="4"/>
        <v>24</v>
      </c>
      <c r="P178" s="52">
        <f t="shared" si="5"/>
        <v>42575</v>
      </c>
    </row>
    <row r="179" spans="1:16" hidden="1" x14ac:dyDescent="0.25">
      <c r="A179" s="24">
        <v>42575.556261574071</v>
      </c>
      <c r="B179" s="49" t="s">
        <v>532</v>
      </c>
      <c r="C179" s="4" t="s">
        <v>660</v>
      </c>
      <c r="D179" s="4" t="s">
        <v>73</v>
      </c>
      <c r="E179" s="49" t="s">
        <v>515</v>
      </c>
      <c r="F179" s="3">
        <v>0</v>
      </c>
      <c r="G179" s="3">
        <v>53</v>
      </c>
      <c r="H179" s="3">
        <v>174</v>
      </c>
      <c r="I179" s="49" t="s">
        <v>516</v>
      </c>
      <c r="J179" s="3">
        <v>1</v>
      </c>
      <c r="K179" s="4" t="s">
        <v>76</v>
      </c>
      <c r="L179" s="65" t="str">
        <f>VLOOKUP(C179,'[2]Trips&amp;Operators'!$C$1:$E$9999,3,0)</f>
        <v>MOSES</v>
      </c>
      <c r="M179" s="18" t="s">
        <v>81</v>
      </c>
      <c r="N179" s="17"/>
      <c r="O179" s="17" t="str">
        <f t="shared" si="4"/>
        <v>24</v>
      </c>
      <c r="P179" s="52">
        <f t="shared" si="5"/>
        <v>42575</v>
      </c>
    </row>
    <row r="180" spans="1:16" hidden="1" x14ac:dyDescent="0.25">
      <c r="A180" s="24">
        <v>42575.597129629627</v>
      </c>
      <c r="B180" s="49" t="s">
        <v>543</v>
      </c>
      <c r="C180" s="4" t="s">
        <v>661</v>
      </c>
      <c r="D180" s="4" t="s">
        <v>73</v>
      </c>
      <c r="E180" s="49" t="s">
        <v>515</v>
      </c>
      <c r="F180" s="3">
        <v>0</v>
      </c>
      <c r="G180" s="3">
        <v>89</v>
      </c>
      <c r="H180" s="3">
        <v>364</v>
      </c>
      <c r="I180" s="49" t="s">
        <v>516</v>
      </c>
      <c r="J180" s="3">
        <v>1</v>
      </c>
      <c r="K180" s="4" t="s">
        <v>76</v>
      </c>
      <c r="L180" s="65" t="str">
        <f>VLOOKUP(C180,'[2]Trips&amp;Operators'!$C$1:$E$9999,3,0)</f>
        <v>STEWART</v>
      </c>
      <c r="M180" s="18" t="s">
        <v>81</v>
      </c>
      <c r="N180" s="17"/>
      <c r="O180" s="17" t="str">
        <f t="shared" si="4"/>
        <v>24</v>
      </c>
      <c r="P180" s="52">
        <f t="shared" si="5"/>
        <v>42575</v>
      </c>
    </row>
    <row r="181" spans="1:16" hidden="1" x14ac:dyDescent="0.25">
      <c r="A181" s="24">
        <v>42575.804409722223</v>
      </c>
      <c r="B181" s="49" t="s">
        <v>575</v>
      </c>
      <c r="C181" s="4" t="s">
        <v>662</v>
      </c>
      <c r="D181" s="4" t="s">
        <v>73</v>
      </c>
      <c r="E181" s="49" t="s">
        <v>515</v>
      </c>
      <c r="F181" s="3">
        <v>0</v>
      </c>
      <c r="G181" s="3">
        <v>82</v>
      </c>
      <c r="H181" s="3">
        <v>293</v>
      </c>
      <c r="I181" s="49" t="s">
        <v>516</v>
      </c>
      <c r="J181" s="3">
        <v>1</v>
      </c>
      <c r="K181" s="4" t="s">
        <v>76</v>
      </c>
      <c r="L181" s="65" t="str">
        <f>VLOOKUP(C181,'[2]Trips&amp;Operators'!$C$1:$E$9999,3,0)</f>
        <v>COOLAHAN</v>
      </c>
      <c r="M181" s="18" t="s">
        <v>81</v>
      </c>
      <c r="N181" s="17"/>
      <c r="O181" s="17" t="str">
        <f t="shared" si="4"/>
        <v>24</v>
      </c>
      <c r="P181" s="52">
        <f t="shared" si="5"/>
        <v>42575</v>
      </c>
    </row>
    <row r="182" spans="1:16" hidden="1" x14ac:dyDescent="0.25">
      <c r="A182" s="24">
        <v>42576.044918981483</v>
      </c>
      <c r="B182" s="49" t="s">
        <v>575</v>
      </c>
      <c r="C182" s="4" t="s">
        <v>663</v>
      </c>
      <c r="D182" s="4" t="s">
        <v>73</v>
      </c>
      <c r="E182" s="49" t="s">
        <v>515</v>
      </c>
      <c r="F182" s="3">
        <v>0</v>
      </c>
      <c r="G182" s="3">
        <v>57</v>
      </c>
      <c r="H182" s="3">
        <v>196</v>
      </c>
      <c r="I182" s="49" t="s">
        <v>516</v>
      </c>
      <c r="J182" s="3">
        <v>1</v>
      </c>
      <c r="K182" s="4" t="s">
        <v>76</v>
      </c>
      <c r="L182" s="65" t="str">
        <f>VLOOKUP(C182,'[2]Trips&amp;Operators'!$C$1:$E$9999,3,0)</f>
        <v>COOLAHAN</v>
      </c>
      <c r="M182" s="18" t="s">
        <v>81</v>
      </c>
      <c r="N182" s="17"/>
      <c r="O182" s="17" t="str">
        <f t="shared" si="4"/>
        <v>24</v>
      </c>
      <c r="P182" s="52">
        <f t="shared" si="5"/>
        <v>42575</v>
      </c>
    </row>
    <row r="183" spans="1:16" hidden="1" x14ac:dyDescent="0.25">
      <c r="A183" s="24">
        <v>42575.296087962961</v>
      </c>
      <c r="B183" s="49" t="s">
        <v>602</v>
      </c>
      <c r="C183" s="4" t="s">
        <v>664</v>
      </c>
      <c r="D183" s="4" t="s">
        <v>73</v>
      </c>
      <c r="E183" s="49" t="s">
        <v>515</v>
      </c>
      <c r="F183" s="3">
        <v>0</v>
      </c>
      <c r="G183" s="3">
        <v>163</v>
      </c>
      <c r="H183" s="3">
        <v>232807</v>
      </c>
      <c r="I183" s="49" t="s">
        <v>516</v>
      </c>
      <c r="J183" s="3">
        <v>233491</v>
      </c>
      <c r="K183" s="4" t="s">
        <v>80</v>
      </c>
      <c r="L183" s="65" t="str">
        <f>VLOOKUP(C183,'[2]Trips&amp;Operators'!$C$1:$E$9999,3,0)</f>
        <v>MALAVE</v>
      </c>
      <c r="M183" s="18" t="s">
        <v>81</v>
      </c>
      <c r="N183" s="17"/>
      <c r="O183" s="17" t="str">
        <f t="shared" si="4"/>
        <v>24</v>
      </c>
      <c r="P183" s="52">
        <f t="shared" si="5"/>
        <v>42575</v>
      </c>
    </row>
    <row r="184" spans="1:16" hidden="1" x14ac:dyDescent="0.25">
      <c r="A184" s="24">
        <v>42575.296701388892</v>
      </c>
      <c r="B184" s="49" t="s">
        <v>602</v>
      </c>
      <c r="C184" s="4" t="s">
        <v>664</v>
      </c>
      <c r="D184" s="4" t="s">
        <v>73</v>
      </c>
      <c r="E184" s="49" t="s">
        <v>515</v>
      </c>
      <c r="F184" s="3">
        <v>0</v>
      </c>
      <c r="G184" s="3">
        <v>45</v>
      </c>
      <c r="H184" s="3">
        <v>233315</v>
      </c>
      <c r="I184" s="49" t="s">
        <v>516</v>
      </c>
      <c r="J184" s="3">
        <v>233491</v>
      </c>
      <c r="K184" s="4" t="s">
        <v>80</v>
      </c>
      <c r="L184" s="65" t="str">
        <f>VLOOKUP(C184,'[2]Trips&amp;Operators'!$C$1:$E$9999,3,0)</f>
        <v>MALAVE</v>
      </c>
      <c r="M184" s="18" t="s">
        <v>81</v>
      </c>
      <c r="N184" s="17"/>
      <c r="O184" s="17" t="str">
        <f t="shared" si="4"/>
        <v>24</v>
      </c>
      <c r="P184" s="52">
        <f t="shared" si="5"/>
        <v>42575</v>
      </c>
    </row>
    <row r="185" spans="1:16" hidden="1" x14ac:dyDescent="0.25">
      <c r="A185" s="24">
        <v>42575.681296296294</v>
      </c>
      <c r="B185" s="49" t="s">
        <v>86</v>
      </c>
      <c r="C185" s="4" t="s">
        <v>665</v>
      </c>
      <c r="D185" s="4" t="s">
        <v>73</v>
      </c>
      <c r="E185" s="49" t="s">
        <v>515</v>
      </c>
      <c r="F185" s="3">
        <v>0</v>
      </c>
      <c r="G185" s="3">
        <v>78</v>
      </c>
      <c r="H185" s="3">
        <v>233182</v>
      </c>
      <c r="I185" s="49" t="s">
        <v>516</v>
      </c>
      <c r="J185" s="3">
        <v>233491</v>
      </c>
      <c r="K185" s="4" t="s">
        <v>80</v>
      </c>
      <c r="L185" s="65" t="str">
        <f>VLOOKUP(C185,'[2]Trips&amp;Operators'!$C$1:$E$9999,3,0)</f>
        <v>MAYBERRY</v>
      </c>
      <c r="M185" s="18" t="s">
        <v>81</v>
      </c>
      <c r="N185" s="17"/>
      <c r="O185" s="17" t="str">
        <f t="shared" si="4"/>
        <v>24</v>
      </c>
      <c r="P185" s="52">
        <f t="shared" si="5"/>
        <v>42575</v>
      </c>
    </row>
    <row r="186" spans="1:16" hidden="1" x14ac:dyDescent="0.25">
      <c r="A186" s="24">
        <v>42575.796585648146</v>
      </c>
      <c r="B186" s="49" t="s">
        <v>97</v>
      </c>
      <c r="C186" s="4" t="s">
        <v>666</v>
      </c>
      <c r="D186" s="4" t="s">
        <v>73</v>
      </c>
      <c r="E186" s="49" t="s">
        <v>515</v>
      </c>
      <c r="F186" s="3">
        <v>0</v>
      </c>
      <c r="G186" s="3">
        <v>53</v>
      </c>
      <c r="H186" s="3">
        <v>233291</v>
      </c>
      <c r="I186" s="49" t="s">
        <v>516</v>
      </c>
      <c r="J186" s="3">
        <v>233491</v>
      </c>
      <c r="K186" s="4" t="s">
        <v>80</v>
      </c>
      <c r="L186" s="65" t="str">
        <f>VLOOKUP(C186,'[2]Trips&amp;Operators'!$C$1:$E$9999,3,0)</f>
        <v>CHANDLER</v>
      </c>
      <c r="M186" s="18" t="s">
        <v>81</v>
      </c>
      <c r="N186" s="17"/>
      <c r="O186" s="17" t="str">
        <f t="shared" si="4"/>
        <v>24</v>
      </c>
      <c r="P186" s="52">
        <f t="shared" si="5"/>
        <v>42575</v>
      </c>
    </row>
    <row r="187" spans="1:16" hidden="1" x14ac:dyDescent="0.25">
      <c r="A187" s="24">
        <v>42576.046168981484</v>
      </c>
      <c r="B187" s="49" t="s">
        <v>97</v>
      </c>
      <c r="C187" s="4" t="s">
        <v>667</v>
      </c>
      <c r="D187" s="4" t="s">
        <v>73</v>
      </c>
      <c r="E187" s="49" t="s">
        <v>515</v>
      </c>
      <c r="F187" s="3">
        <v>0</v>
      </c>
      <c r="G187" s="3">
        <v>79</v>
      </c>
      <c r="H187" s="3">
        <v>233215</v>
      </c>
      <c r="I187" s="49" t="s">
        <v>516</v>
      </c>
      <c r="J187" s="3">
        <v>233491</v>
      </c>
      <c r="K187" s="4" t="s">
        <v>80</v>
      </c>
      <c r="L187" s="65" t="str">
        <f>VLOOKUP(C187,'[2]Trips&amp;Operators'!$C$1:$E$9999,3,0)</f>
        <v>CHANDLER</v>
      </c>
      <c r="M187" s="18" t="s">
        <v>81</v>
      </c>
      <c r="N187" s="17"/>
      <c r="O187" s="17" t="str">
        <f t="shared" si="4"/>
        <v>24</v>
      </c>
      <c r="P187" s="52">
        <f t="shared" si="5"/>
        <v>42575</v>
      </c>
    </row>
    <row r="188" spans="1:16" hidden="1" x14ac:dyDescent="0.25">
      <c r="A188" s="24">
        <v>42575.891099537039</v>
      </c>
      <c r="B188" s="49" t="s">
        <v>518</v>
      </c>
      <c r="C188" s="4" t="s">
        <v>668</v>
      </c>
      <c r="D188" s="4" t="s">
        <v>84</v>
      </c>
      <c r="E188" s="49" t="s">
        <v>83</v>
      </c>
      <c r="F188" s="3">
        <v>200</v>
      </c>
      <c r="G188" s="3">
        <v>253</v>
      </c>
      <c r="H188" s="3">
        <v>5776</v>
      </c>
      <c r="I188" s="49" t="s">
        <v>75</v>
      </c>
      <c r="J188" s="3">
        <v>4790</v>
      </c>
      <c r="K188" s="4" t="s">
        <v>80</v>
      </c>
      <c r="L188" s="65" t="str">
        <f>VLOOKUP(C188,'[2]Trips&amp;Operators'!$C$1:$E$9999,3,0)</f>
        <v>ADANE</v>
      </c>
      <c r="M188" s="18" t="s">
        <v>81</v>
      </c>
      <c r="N188" s="17"/>
      <c r="O188" s="17" t="str">
        <f t="shared" si="4"/>
        <v>24</v>
      </c>
      <c r="P188" s="52">
        <f t="shared" si="5"/>
        <v>42575</v>
      </c>
    </row>
    <row r="189" spans="1:16" hidden="1" x14ac:dyDescent="0.25">
      <c r="A189" s="24">
        <v>42575.840590277781</v>
      </c>
      <c r="B189" s="49" t="s">
        <v>506</v>
      </c>
      <c r="C189" s="4" t="s">
        <v>669</v>
      </c>
      <c r="D189" s="4" t="s">
        <v>73</v>
      </c>
      <c r="E189" s="49" t="s">
        <v>83</v>
      </c>
      <c r="F189" s="3">
        <v>150</v>
      </c>
      <c r="G189" s="3">
        <v>186</v>
      </c>
      <c r="H189" s="3">
        <v>6141</v>
      </c>
      <c r="I189" s="49" t="s">
        <v>75</v>
      </c>
      <c r="J189" s="3">
        <v>5315</v>
      </c>
      <c r="K189" s="4" t="s">
        <v>76</v>
      </c>
      <c r="L189" s="65" t="str">
        <f>VLOOKUP(C189,'[2]Trips&amp;Operators'!$C$1:$E$9999,3,0)</f>
        <v>ADANE</v>
      </c>
      <c r="M189" s="18" t="s">
        <v>81</v>
      </c>
      <c r="N189" s="17"/>
      <c r="O189" s="17" t="str">
        <f t="shared" si="4"/>
        <v>24</v>
      </c>
      <c r="P189" s="52">
        <f t="shared" si="5"/>
        <v>42575</v>
      </c>
    </row>
    <row r="190" spans="1:16" hidden="1" x14ac:dyDescent="0.25">
      <c r="A190" s="24">
        <v>42575.852256944447</v>
      </c>
      <c r="B190" s="49" t="s">
        <v>518</v>
      </c>
      <c r="C190" s="4" t="s">
        <v>670</v>
      </c>
      <c r="D190" s="4" t="s">
        <v>84</v>
      </c>
      <c r="E190" s="49" t="s">
        <v>83</v>
      </c>
      <c r="F190" s="3">
        <v>450</v>
      </c>
      <c r="G190" s="3">
        <v>501</v>
      </c>
      <c r="H190" s="3">
        <v>14685</v>
      </c>
      <c r="I190" s="49" t="s">
        <v>75</v>
      </c>
      <c r="J190" s="3">
        <v>13572</v>
      </c>
      <c r="K190" s="4" t="s">
        <v>80</v>
      </c>
      <c r="L190" s="65" t="str">
        <f>VLOOKUP(C190,'[2]Trips&amp;Operators'!$C$1:$E$9999,3,0)</f>
        <v>ADANE</v>
      </c>
      <c r="M190" s="18" t="s">
        <v>81</v>
      </c>
      <c r="N190" s="17"/>
      <c r="O190" s="17" t="str">
        <f t="shared" si="4"/>
        <v>24</v>
      </c>
      <c r="P190" s="52">
        <f t="shared" si="5"/>
        <v>42575</v>
      </c>
    </row>
    <row r="191" spans="1:16" hidden="1" x14ac:dyDescent="0.25">
      <c r="A191" s="24">
        <v>42575.686157407406</v>
      </c>
      <c r="B191" s="49" t="s">
        <v>518</v>
      </c>
      <c r="C191" s="4" t="s">
        <v>671</v>
      </c>
      <c r="D191" s="4" t="s">
        <v>73</v>
      </c>
      <c r="E191" s="49" t="s">
        <v>83</v>
      </c>
      <c r="F191" s="3">
        <v>300</v>
      </c>
      <c r="G191" s="3">
        <v>293</v>
      </c>
      <c r="H191" s="3">
        <v>20080</v>
      </c>
      <c r="I191" s="49" t="s">
        <v>75</v>
      </c>
      <c r="J191" s="3">
        <v>21314</v>
      </c>
      <c r="K191" s="4" t="s">
        <v>80</v>
      </c>
      <c r="L191" s="65" t="str">
        <f>VLOOKUP(C191,'[2]Trips&amp;Operators'!$C$1:$E$9999,3,0)</f>
        <v>ADANE</v>
      </c>
      <c r="M191" s="18" t="s">
        <v>81</v>
      </c>
      <c r="N191" s="17"/>
      <c r="O191" s="17" t="str">
        <f t="shared" si="4"/>
        <v>24</v>
      </c>
      <c r="P191" s="52">
        <f t="shared" si="5"/>
        <v>42575</v>
      </c>
    </row>
    <row r="192" spans="1:16" hidden="1" x14ac:dyDescent="0.25">
      <c r="A192" s="24">
        <v>42575.827905092592</v>
      </c>
      <c r="B192" s="49" t="s">
        <v>96</v>
      </c>
      <c r="C192" s="4" t="s">
        <v>672</v>
      </c>
      <c r="D192" s="4" t="s">
        <v>73</v>
      </c>
      <c r="E192" s="49" t="s">
        <v>83</v>
      </c>
      <c r="F192" s="3">
        <v>300</v>
      </c>
      <c r="G192" s="3">
        <v>321</v>
      </c>
      <c r="H192" s="3">
        <v>40635</v>
      </c>
      <c r="I192" s="49" t="s">
        <v>75</v>
      </c>
      <c r="J192" s="3">
        <v>40977</v>
      </c>
      <c r="K192" s="4" t="s">
        <v>80</v>
      </c>
      <c r="L192" s="65" t="str">
        <f>VLOOKUP(C192,'[2]Trips&amp;Operators'!$C$1:$E$9999,3,0)</f>
        <v>HELVIE</v>
      </c>
      <c r="M192" s="18" t="s">
        <v>81</v>
      </c>
      <c r="N192" s="17"/>
      <c r="O192" s="17" t="str">
        <f t="shared" si="4"/>
        <v>24</v>
      </c>
      <c r="P192" s="52">
        <f t="shared" si="5"/>
        <v>42575</v>
      </c>
    </row>
    <row r="193" spans="1:16" hidden="1" x14ac:dyDescent="0.25">
      <c r="A193" s="24">
        <v>42575.857592592591</v>
      </c>
      <c r="B193" s="49" t="s">
        <v>518</v>
      </c>
      <c r="C193" s="4" t="s">
        <v>670</v>
      </c>
      <c r="D193" s="4" t="s">
        <v>73</v>
      </c>
      <c r="E193" s="49" t="s">
        <v>83</v>
      </c>
      <c r="F193" s="3">
        <v>150</v>
      </c>
      <c r="G193" s="3">
        <v>120</v>
      </c>
      <c r="H193" s="3">
        <v>56564</v>
      </c>
      <c r="I193" s="49" t="s">
        <v>75</v>
      </c>
      <c r="J193" s="3">
        <v>57008</v>
      </c>
      <c r="K193" s="4" t="s">
        <v>80</v>
      </c>
      <c r="L193" s="65" t="str">
        <f>VLOOKUP(C193,'[2]Trips&amp;Operators'!$C$1:$E$9999,3,0)</f>
        <v>ADANE</v>
      </c>
      <c r="M193" s="18" t="s">
        <v>81</v>
      </c>
      <c r="N193" s="17"/>
      <c r="O193" s="17" t="str">
        <f t="shared" si="4"/>
        <v>24</v>
      </c>
      <c r="P193" s="52">
        <f t="shared" si="5"/>
        <v>42575</v>
      </c>
    </row>
    <row r="194" spans="1:16" hidden="1" x14ac:dyDescent="0.25">
      <c r="A194" s="24">
        <v>42575.925486111111</v>
      </c>
      <c r="B194" s="49" t="s">
        <v>90</v>
      </c>
      <c r="C194" s="4" t="s">
        <v>673</v>
      </c>
      <c r="D194" s="4" t="s">
        <v>73</v>
      </c>
      <c r="E194" s="49" t="s">
        <v>83</v>
      </c>
      <c r="F194" s="3">
        <v>150</v>
      </c>
      <c r="G194" s="3">
        <v>268</v>
      </c>
      <c r="H194" s="3">
        <v>56471</v>
      </c>
      <c r="I194" s="49" t="s">
        <v>75</v>
      </c>
      <c r="J194" s="3">
        <v>57008</v>
      </c>
      <c r="K194" s="4" t="s">
        <v>80</v>
      </c>
      <c r="L194" s="65" t="str">
        <f>VLOOKUP(C194,'[2]Trips&amp;Operators'!$C$1:$E$9999,3,0)</f>
        <v>STORY</v>
      </c>
      <c r="M194" s="18" t="s">
        <v>81</v>
      </c>
      <c r="N194" s="17"/>
      <c r="O194" s="17" t="str">
        <f t="shared" ref="O194:O257" si="6">RIGHT(C194,2)</f>
        <v>24</v>
      </c>
      <c r="P194" s="52">
        <f t="shared" ref="P194:P257" si="7">42522+O194+29</f>
        <v>42575</v>
      </c>
    </row>
    <row r="195" spans="1:16" x14ac:dyDescent="0.25">
      <c r="A195" s="24">
        <v>42575.741307870368</v>
      </c>
      <c r="B195" s="49" t="s">
        <v>96</v>
      </c>
      <c r="C195" s="4" t="s">
        <v>674</v>
      </c>
      <c r="D195" s="4" t="s">
        <v>73</v>
      </c>
      <c r="E195" s="49" t="s">
        <v>87</v>
      </c>
      <c r="F195" s="3">
        <v>0</v>
      </c>
      <c r="G195" s="3">
        <v>262</v>
      </c>
      <c r="H195" s="3">
        <v>24440</v>
      </c>
      <c r="I195" s="49" t="s">
        <v>88</v>
      </c>
      <c r="J195" s="3">
        <v>25696</v>
      </c>
      <c r="K195" s="4" t="s">
        <v>80</v>
      </c>
      <c r="L195" s="65" t="e">
        <f>VLOOKUP(C195,'[2]Trips&amp;Operators'!$C$1:$E$9999,3,0)</f>
        <v>#N/A</v>
      </c>
      <c r="M195" s="18" t="s">
        <v>77</v>
      </c>
      <c r="N195" s="17" t="s">
        <v>47</v>
      </c>
      <c r="O195" s="17" t="str">
        <f t="shared" si="6"/>
        <v>24</v>
      </c>
      <c r="P195" s="52">
        <f t="shared" si="7"/>
        <v>42575</v>
      </c>
    </row>
    <row r="196" spans="1:16" hidden="1" x14ac:dyDescent="0.25">
      <c r="A196" s="24">
        <v>42575.779976851853</v>
      </c>
      <c r="B196" s="49" t="s">
        <v>523</v>
      </c>
      <c r="C196" s="4" t="s">
        <v>675</v>
      </c>
      <c r="D196" s="4" t="s">
        <v>84</v>
      </c>
      <c r="E196" s="49" t="s">
        <v>87</v>
      </c>
      <c r="F196" s="3">
        <v>200</v>
      </c>
      <c r="G196" s="3">
        <v>260</v>
      </c>
      <c r="H196" s="3">
        <v>50432</v>
      </c>
      <c r="I196" s="49" t="s">
        <v>88</v>
      </c>
      <c r="J196" s="3">
        <v>58472</v>
      </c>
      <c r="K196" s="4" t="s">
        <v>76</v>
      </c>
      <c r="L196" s="65" t="e">
        <f>VLOOKUP(C196,'[2]Trips&amp;Operators'!$C$1:$E$9999,3,0)</f>
        <v>#N/A</v>
      </c>
      <c r="M196" s="18" t="s">
        <v>81</v>
      </c>
      <c r="N196" s="17" t="s">
        <v>504</v>
      </c>
      <c r="O196" s="17" t="str">
        <f t="shared" si="6"/>
        <v>24</v>
      </c>
      <c r="P196" s="52">
        <f t="shared" si="7"/>
        <v>42575</v>
      </c>
    </row>
    <row r="197" spans="1:16" hidden="1" x14ac:dyDescent="0.25">
      <c r="A197" s="24">
        <v>42575.684583333335</v>
      </c>
      <c r="B197" s="49" t="s">
        <v>518</v>
      </c>
      <c r="C197" s="4" t="s">
        <v>671</v>
      </c>
      <c r="D197" s="4" t="s">
        <v>84</v>
      </c>
      <c r="E197" s="49" t="s">
        <v>676</v>
      </c>
      <c r="F197" s="3">
        <v>100</v>
      </c>
      <c r="G197" s="3">
        <v>152</v>
      </c>
      <c r="H197" s="3">
        <v>11388</v>
      </c>
      <c r="I197" s="49" t="s">
        <v>79</v>
      </c>
      <c r="J197" s="3">
        <v>10701</v>
      </c>
      <c r="K197" s="4" t="s">
        <v>80</v>
      </c>
      <c r="L197" s="65" t="str">
        <f>VLOOKUP(C197,'[2]Trips&amp;Operators'!$C$1:$E$9999,3,0)</f>
        <v>ADANE</v>
      </c>
      <c r="M197" s="18" t="s">
        <v>81</v>
      </c>
      <c r="N197" s="17"/>
      <c r="O197" s="17" t="str">
        <f t="shared" si="6"/>
        <v>24</v>
      </c>
      <c r="P197" s="52">
        <f t="shared" si="7"/>
        <v>42575</v>
      </c>
    </row>
    <row r="198" spans="1:16" hidden="1" x14ac:dyDescent="0.25">
      <c r="A198" s="24">
        <v>42575.797094907408</v>
      </c>
      <c r="B198" s="49" t="s">
        <v>506</v>
      </c>
      <c r="C198" s="4" t="s">
        <v>677</v>
      </c>
      <c r="D198" s="4" t="s">
        <v>73</v>
      </c>
      <c r="E198" s="49" t="s">
        <v>676</v>
      </c>
      <c r="F198" s="3">
        <v>100</v>
      </c>
      <c r="G198" s="3">
        <v>127</v>
      </c>
      <c r="H198" s="3">
        <v>11384</v>
      </c>
      <c r="I198" s="49" t="s">
        <v>79</v>
      </c>
      <c r="J198" s="3">
        <v>11000</v>
      </c>
      <c r="K198" s="4" t="s">
        <v>76</v>
      </c>
      <c r="L198" s="65" t="str">
        <f>VLOOKUP(C198,'[2]Trips&amp;Operators'!$C$1:$E$9999,3,0)</f>
        <v>ADANE</v>
      </c>
      <c r="M198" s="18" t="s">
        <v>81</v>
      </c>
      <c r="N198" s="17"/>
      <c r="O198" s="17" t="str">
        <f t="shared" si="6"/>
        <v>24</v>
      </c>
      <c r="P198" s="52">
        <f t="shared" si="7"/>
        <v>42575</v>
      </c>
    </row>
    <row r="199" spans="1:16" hidden="1" x14ac:dyDescent="0.25">
      <c r="A199" s="24">
        <v>42575.797511574077</v>
      </c>
      <c r="B199" s="49" t="s">
        <v>506</v>
      </c>
      <c r="C199" s="4" t="s">
        <v>677</v>
      </c>
      <c r="D199" s="4" t="s">
        <v>73</v>
      </c>
      <c r="E199" s="49" t="s">
        <v>676</v>
      </c>
      <c r="F199" s="3">
        <v>100</v>
      </c>
      <c r="G199" s="3">
        <v>88</v>
      </c>
      <c r="H199" s="3">
        <v>11117</v>
      </c>
      <c r="I199" s="49" t="s">
        <v>79</v>
      </c>
      <c r="J199" s="3">
        <v>11000</v>
      </c>
      <c r="K199" s="4" t="s">
        <v>76</v>
      </c>
      <c r="L199" s="65" t="str">
        <f>VLOOKUP(C199,'[2]Trips&amp;Operators'!$C$1:$E$9999,3,0)</f>
        <v>ADANE</v>
      </c>
      <c r="M199" s="18" t="s">
        <v>81</v>
      </c>
      <c r="N199" s="17"/>
      <c r="O199" s="17" t="str">
        <f t="shared" si="6"/>
        <v>24</v>
      </c>
      <c r="P199" s="52">
        <f t="shared" si="7"/>
        <v>42575</v>
      </c>
    </row>
    <row r="200" spans="1:16" hidden="1" x14ac:dyDescent="0.25">
      <c r="A200" s="24">
        <v>42575.868101851855</v>
      </c>
      <c r="B200" s="49" t="s">
        <v>523</v>
      </c>
      <c r="C200" s="4" t="s">
        <v>678</v>
      </c>
      <c r="D200" s="4" t="s">
        <v>73</v>
      </c>
      <c r="E200" s="49" t="s">
        <v>676</v>
      </c>
      <c r="F200" s="3">
        <v>100</v>
      </c>
      <c r="G200" s="3">
        <v>129</v>
      </c>
      <c r="H200" s="3">
        <v>11357</v>
      </c>
      <c r="I200" s="49" t="s">
        <v>79</v>
      </c>
      <c r="J200" s="3">
        <v>11000</v>
      </c>
      <c r="K200" s="4" t="s">
        <v>76</v>
      </c>
      <c r="L200" s="65" t="str">
        <f>VLOOKUP(C200,'[2]Trips&amp;Operators'!$C$1:$E$9999,3,0)</f>
        <v>STORY</v>
      </c>
      <c r="M200" s="18" t="s">
        <v>81</v>
      </c>
      <c r="N200" s="17"/>
      <c r="O200" s="17" t="str">
        <f t="shared" si="6"/>
        <v>24</v>
      </c>
      <c r="P200" s="52">
        <f t="shared" si="7"/>
        <v>42575</v>
      </c>
    </row>
    <row r="201" spans="1:16" hidden="1" x14ac:dyDescent="0.25">
      <c r="A201" s="24">
        <v>42575.868750000001</v>
      </c>
      <c r="B201" s="49" t="s">
        <v>523</v>
      </c>
      <c r="C201" s="4" t="s">
        <v>678</v>
      </c>
      <c r="D201" s="4" t="s">
        <v>84</v>
      </c>
      <c r="E201" s="49" t="s">
        <v>676</v>
      </c>
      <c r="F201" s="3">
        <v>100</v>
      </c>
      <c r="G201" s="3">
        <v>153</v>
      </c>
      <c r="H201" s="3">
        <v>10557</v>
      </c>
      <c r="I201" s="49" t="s">
        <v>79</v>
      </c>
      <c r="J201" s="3">
        <v>11000</v>
      </c>
      <c r="K201" s="4" t="s">
        <v>76</v>
      </c>
      <c r="L201" s="65" t="str">
        <f>VLOOKUP(C201,'[2]Trips&amp;Operators'!$C$1:$E$9999,3,0)</f>
        <v>STORY</v>
      </c>
      <c r="M201" s="18" t="s">
        <v>81</v>
      </c>
      <c r="N201" s="17"/>
      <c r="O201" s="17" t="str">
        <f t="shared" si="6"/>
        <v>24</v>
      </c>
      <c r="P201" s="52">
        <f t="shared" si="7"/>
        <v>42575</v>
      </c>
    </row>
    <row r="202" spans="1:16" hidden="1" x14ac:dyDescent="0.25">
      <c r="A202" s="24">
        <v>42575.718043981484</v>
      </c>
      <c r="B202" s="49" t="s">
        <v>506</v>
      </c>
      <c r="C202" s="4" t="s">
        <v>679</v>
      </c>
      <c r="D202" s="4" t="s">
        <v>73</v>
      </c>
      <c r="E202" s="49" t="s">
        <v>515</v>
      </c>
      <c r="F202" s="3">
        <v>0</v>
      </c>
      <c r="G202" s="3">
        <v>18</v>
      </c>
      <c r="H202" s="3">
        <v>598</v>
      </c>
      <c r="I202" s="49" t="s">
        <v>516</v>
      </c>
      <c r="J202" s="3">
        <v>575</v>
      </c>
      <c r="K202" s="4" t="s">
        <v>76</v>
      </c>
      <c r="L202" s="65" t="str">
        <f>VLOOKUP(C202,'[2]Trips&amp;Operators'!$C$1:$E$9999,3,0)</f>
        <v>ADANE</v>
      </c>
      <c r="M202" s="18" t="s">
        <v>81</v>
      </c>
      <c r="N202" s="17"/>
      <c r="O202" s="17" t="str">
        <f t="shared" si="6"/>
        <v>24</v>
      </c>
      <c r="P202" s="52">
        <f t="shared" si="7"/>
        <v>42575</v>
      </c>
    </row>
    <row r="203" spans="1:16" hidden="1" x14ac:dyDescent="0.25">
      <c r="A203" s="24">
        <v>42575.744953703703</v>
      </c>
      <c r="B203" s="49" t="s">
        <v>523</v>
      </c>
      <c r="C203" s="4" t="s">
        <v>680</v>
      </c>
      <c r="D203" s="4" t="s">
        <v>73</v>
      </c>
      <c r="E203" s="49" t="s">
        <v>515</v>
      </c>
      <c r="F203" s="3">
        <v>0</v>
      </c>
      <c r="G203" s="3">
        <v>75</v>
      </c>
      <c r="H203" s="3">
        <v>806</v>
      </c>
      <c r="I203" s="49" t="s">
        <v>516</v>
      </c>
      <c r="J203" s="3">
        <v>575</v>
      </c>
      <c r="K203" s="4" t="s">
        <v>76</v>
      </c>
      <c r="L203" s="65" t="str">
        <f>VLOOKUP(C203,'[2]Trips&amp;Operators'!$C$1:$E$9999,3,0)</f>
        <v>STORY</v>
      </c>
      <c r="M203" s="18" t="s">
        <v>81</v>
      </c>
      <c r="N203" s="17"/>
      <c r="O203" s="17" t="str">
        <f t="shared" si="6"/>
        <v>24</v>
      </c>
      <c r="P203" s="52">
        <f t="shared" si="7"/>
        <v>42575</v>
      </c>
    </row>
    <row r="204" spans="1:16" hidden="1" x14ac:dyDescent="0.25">
      <c r="A204" s="24">
        <v>42575.745462962965</v>
      </c>
      <c r="B204" s="49" t="s">
        <v>523</v>
      </c>
      <c r="C204" s="4" t="s">
        <v>680</v>
      </c>
      <c r="D204" s="4" t="s">
        <v>73</v>
      </c>
      <c r="E204" s="49" t="s">
        <v>515</v>
      </c>
      <c r="F204" s="3">
        <v>0</v>
      </c>
      <c r="G204" s="3">
        <v>28</v>
      </c>
      <c r="H204" s="3">
        <v>631</v>
      </c>
      <c r="I204" s="49" t="s">
        <v>516</v>
      </c>
      <c r="J204" s="3">
        <v>575</v>
      </c>
      <c r="K204" s="4" t="s">
        <v>76</v>
      </c>
      <c r="L204" s="65" t="str">
        <f>VLOOKUP(C204,'[2]Trips&amp;Operators'!$C$1:$E$9999,3,0)</f>
        <v>STORY</v>
      </c>
      <c r="M204" s="18" t="s">
        <v>81</v>
      </c>
      <c r="N204" s="17"/>
      <c r="O204" s="17" t="str">
        <f t="shared" si="6"/>
        <v>24</v>
      </c>
      <c r="P204" s="52">
        <f t="shared" si="7"/>
        <v>42575</v>
      </c>
    </row>
    <row r="205" spans="1:16" hidden="1" x14ac:dyDescent="0.25">
      <c r="A205" s="24">
        <v>42575.772650462961</v>
      </c>
      <c r="B205" s="49" t="s">
        <v>95</v>
      </c>
      <c r="C205" s="4" t="s">
        <v>681</v>
      </c>
      <c r="D205" s="4" t="s">
        <v>73</v>
      </c>
      <c r="E205" s="49" t="s">
        <v>515</v>
      </c>
      <c r="F205" s="3">
        <v>0</v>
      </c>
      <c r="G205" s="3">
        <v>3</v>
      </c>
      <c r="H205" s="3">
        <v>869</v>
      </c>
      <c r="I205" s="49" t="s">
        <v>516</v>
      </c>
      <c r="J205" s="3">
        <v>575</v>
      </c>
      <c r="K205" s="4" t="s">
        <v>76</v>
      </c>
      <c r="L205" s="65" t="str">
        <f>VLOOKUP(C205,'[2]Trips&amp;Operators'!$C$1:$E$9999,3,0)</f>
        <v>REBOLETTI</v>
      </c>
      <c r="M205" s="18" t="s">
        <v>81</v>
      </c>
      <c r="N205" s="17"/>
      <c r="O205" s="17" t="str">
        <f t="shared" si="6"/>
        <v>24</v>
      </c>
      <c r="P205" s="52">
        <f t="shared" si="7"/>
        <v>42575</v>
      </c>
    </row>
    <row r="206" spans="1:16" hidden="1" x14ac:dyDescent="0.25">
      <c r="A206" s="24">
        <v>42575.788726851853</v>
      </c>
      <c r="B206" s="49" t="s">
        <v>523</v>
      </c>
      <c r="C206" s="4" t="s">
        <v>682</v>
      </c>
      <c r="D206" s="4" t="s">
        <v>73</v>
      </c>
      <c r="E206" s="49" t="s">
        <v>515</v>
      </c>
      <c r="F206" s="3">
        <v>0</v>
      </c>
      <c r="G206" s="3">
        <v>9</v>
      </c>
      <c r="H206" s="3">
        <v>589</v>
      </c>
      <c r="I206" s="49" t="s">
        <v>516</v>
      </c>
      <c r="J206" s="3">
        <v>575</v>
      </c>
      <c r="K206" s="4" t="s">
        <v>76</v>
      </c>
      <c r="L206" s="65" t="str">
        <f>VLOOKUP(C206,'[2]Trips&amp;Operators'!$C$1:$E$9999,3,0)</f>
        <v>STORY</v>
      </c>
      <c r="M206" s="18" t="s">
        <v>81</v>
      </c>
      <c r="N206" s="17"/>
      <c r="O206" s="17" t="str">
        <f t="shared" si="6"/>
        <v>24</v>
      </c>
      <c r="P206" s="52">
        <f t="shared" si="7"/>
        <v>42575</v>
      </c>
    </row>
    <row r="207" spans="1:16" hidden="1" x14ac:dyDescent="0.25">
      <c r="A207" s="24">
        <v>42575.828622685185</v>
      </c>
      <c r="B207" s="49" t="s">
        <v>523</v>
      </c>
      <c r="C207" s="4" t="s">
        <v>683</v>
      </c>
      <c r="D207" s="4" t="s">
        <v>73</v>
      </c>
      <c r="E207" s="49" t="s">
        <v>515</v>
      </c>
      <c r="F207" s="3">
        <v>0</v>
      </c>
      <c r="G207" s="3">
        <v>44</v>
      </c>
      <c r="H207" s="3">
        <v>680</v>
      </c>
      <c r="I207" s="49" t="s">
        <v>516</v>
      </c>
      <c r="J207" s="3">
        <v>575</v>
      </c>
      <c r="K207" s="4" t="s">
        <v>76</v>
      </c>
      <c r="L207" s="65" t="str">
        <f>VLOOKUP(C207,'[2]Trips&amp;Operators'!$C$1:$E$9999,3,0)</f>
        <v>STORY</v>
      </c>
      <c r="M207" s="18" t="s">
        <v>81</v>
      </c>
      <c r="N207" s="17"/>
      <c r="O207" s="17" t="str">
        <f t="shared" si="6"/>
        <v>24</v>
      </c>
      <c r="P207" s="52">
        <f t="shared" si="7"/>
        <v>42575</v>
      </c>
    </row>
    <row r="208" spans="1:16" hidden="1" x14ac:dyDescent="0.25">
      <c r="A208" s="24">
        <v>42575.871817129628</v>
      </c>
      <c r="B208" s="49" t="s">
        <v>523</v>
      </c>
      <c r="C208" s="4" t="s">
        <v>678</v>
      </c>
      <c r="D208" s="4" t="s">
        <v>73</v>
      </c>
      <c r="E208" s="49" t="s">
        <v>515</v>
      </c>
      <c r="F208" s="3">
        <v>0</v>
      </c>
      <c r="G208" s="3">
        <v>57</v>
      </c>
      <c r="H208" s="3">
        <v>743</v>
      </c>
      <c r="I208" s="49" t="s">
        <v>516</v>
      </c>
      <c r="J208" s="3">
        <v>575</v>
      </c>
      <c r="K208" s="4" t="s">
        <v>76</v>
      </c>
      <c r="L208" s="65" t="str">
        <f>VLOOKUP(C208,'[2]Trips&amp;Operators'!$C$1:$E$9999,3,0)</f>
        <v>STORY</v>
      </c>
      <c r="M208" s="18" t="s">
        <v>81</v>
      </c>
      <c r="N208" s="17"/>
      <c r="O208" s="17" t="str">
        <f t="shared" si="6"/>
        <v>24</v>
      </c>
      <c r="P208" s="52">
        <f t="shared" si="7"/>
        <v>42575</v>
      </c>
    </row>
    <row r="209" spans="1:16" hidden="1" x14ac:dyDescent="0.25">
      <c r="A209" s="24">
        <v>42575.872442129628</v>
      </c>
      <c r="B209" s="49" t="s">
        <v>523</v>
      </c>
      <c r="C209" s="4" t="s">
        <v>678</v>
      </c>
      <c r="D209" s="4" t="s">
        <v>73</v>
      </c>
      <c r="E209" s="49" t="s">
        <v>515</v>
      </c>
      <c r="F209" s="3">
        <v>0</v>
      </c>
      <c r="G209" s="3">
        <v>21</v>
      </c>
      <c r="H209" s="3">
        <v>635</v>
      </c>
      <c r="I209" s="49" t="s">
        <v>516</v>
      </c>
      <c r="J209" s="3">
        <v>575</v>
      </c>
      <c r="K209" s="4" t="s">
        <v>76</v>
      </c>
      <c r="L209" s="65" t="str">
        <f>VLOOKUP(C209,'[2]Trips&amp;Operators'!$C$1:$E$9999,3,0)</f>
        <v>STORY</v>
      </c>
      <c r="M209" s="18" t="s">
        <v>81</v>
      </c>
      <c r="N209" s="17"/>
      <c r="O209" s="17" t="str">
        <f t="shared" si="6"/>
        <v>24</v>
      </c>
      <c r="P209" s="52">
        <f t="shared" si="7"/>
        <v>42575</v>
      </c>
    </row>
    <row r="210" spans="1:16" hidden="1" x14ac:dyDescent="0.25">
      <c r="A210" s="24">
        <v>42575.912245370368</v>
      </c>
      <c r="B210" s="49" t="s">
        <v>523</v>
      </c>
      <c r="C210" s="4" t="s">
        <v>684</v>
      </c>
      <c r="D210" s="4" t="s">
        <v>84</v>
      </c>
      <c r="E210" s="49" t="s">
        <v>515</v>
      </c>
      <c r="F210" s="3">
        <v>0</v>
      </c>
      <c r="G210" s="3">
        <v>3</v>
      </c>
      <c r="H210" s="3">
        <v>574</v>
      </c>
      <c r="I210" s="49" t="s">
        <v>516</v>
      </c>
      <c r="J210" s="3">
        <v>575</v>
      </c>
      <c r="K210" s="4" t="s">
        <v>76</v>
      </c>
      <c r="L210" s="65" t="str">
        <f>VLOOKUP(C210,'[2]Trips&amp;Operators'!$C$1:$E$9999,3,0)</f>
        <v>STORY</v>
      </c>
      <c r="M210" s="18" t="s">
        <v>81</v>
      </c>
      <c r="N210" s="17"/>
      <c r="O210" s="17" t="str">
        <f t="shared" si="6"/>
        <v>24</v>
      </c>
      <c r="P210" s="52">
        <f t="shared" si="7"/>
        <v>42575</v>
      </c>
    </row>
    <row r="211" spans="1:16" hidden="1" x14ac:dyDescent="0.25">
      <c r="A211" s="24">
        <v>42575.706388888888</v>
      </c>
      <c r="B211" s="49" t="s">
        <v>96</v>
      </c>
      <c r="C211" s="4" t="s">
        <v>685</v>
      </c>
      <c r="D211" s="4" t="s">
        <v>73</v>
      </c>
      <c r="E211" s="49" t="s">
        <v>515</v>
      </c>
      <c r="F211" s="3">
        <v>0</v>
      </c>
      <c r="G211" s="3">
        <v>7</v>
      </c>
      <c r="H211" s="3">
        <v>58990</v>
      </c>
      <c r="I211" s="49" t="s">
        <v>516</v>
      </c>
      <c r="J211" s="3">
        <v>59048</v>
      </c>
      <c r="K211" s="4" t="s">
        <v>80</v>
      </c>
      <c r="L211" s="65" t="str">
        <f>VLOOKUP(C211,'[2]Trips&amp;Operators'!$C$1:$E$9999,3,0)</f>
        <v>REBOLETTI</v>
      </c>
      <c r="M211" s="18" t="s">
        <v>81</v>
      </c>
      <c r="N211" s="17"/>
      <c r="O211" s="17" t="str">
        <f t="shared" si="6"/>
        <v>24</v>
      </c>
      <c r="P211" s="52">
        <f t="shared" si="7"/>
        <v>42575</v>
      </c>
    </row>
    <row r="212" spans="1:16" hidden="1" x14ac:dyDescent="0.25">
      <c r="A212" s="24">
        <v>42575.760833333334</v>
      </c>
      <c r="B212" s="49" t="s">
        <v>90</v>
      </c>
      <c r="C212" s="4" t="s">
        <v>686</v>
      </c>
      <c r="D212" s="4" t="s">
        <v>73</v>
      </c>
      <c r="E212" s="49" t="s">
        <v>515</v>
      </c>
      <c r="F212" s="3">
        <v>0</v>
      </c>
      <c r="G212" s="3">
        <v>4</v>
      </c>
      <c r="H212" s="3">
        <v>57625</v>
      </c>
      <c r="I212" s="49" t="s">
        <v>516</v>
      </c>
      <c r="J212" s="3">
        <v>59048</v>
      </c>
      <c r="K212" s="4" t="s">
        <v>80</v>
      </c>
      <c r="L212" s="65" t="str">
        <f>VLOOKUP(C212,'[2]Trips&amp;Operators'!$C$1:$E$9999,3,0)</f>
        <v>STORY</v>
      </c>
      <c r="M212" s="18" t="s">
        <v>81</v>
      </c>
      <c r="N212" s="17"/>
      <c r="O212" s="17" t="str">
        <f t="shared" si="6"/>
        <v>24</v>
      </c>
      <c r="P212" s="52">
        <f t="shared" si="7"/>
        <v>42575</v>
      </c>
    </row>
    <row r="213" spans="1:16" hidden="1" x14ac:dyDescent="0.25">
      <c r="A213" s="24">
        <v>42575.761817129627</v>
      </c>
      <c r="B213" s="49" t="s">
        <v>90</v>
      </c>
      <c r="C213" s="4" t="s">
        <v>686</v>
      </c>
      <c r="D213" s="4" t="s">
        <v>73</v>
      </c>
      <c r="E213" s="49" t="s">
        <v>515</v>
      </c>
      <c r="F213" s="3">
        <v>0</v>
      </c>
      <c r="G213" s="3">
        <v>53</v>
      </c>
      <c r="H213" s="3">
        <v>58888</v>
      </c>
      <c r="I213" s="49" t="s">
        <v>516</v>
      </c>
      <c r="J213" s="3">
        <v>59048</v>
      </c>
      <c r="K213" s="4" t="s">
        <v>80</v>
      </c>
      <c r="L213" s="65" t="str">
        <f>VLOOKUP(C213,'[2]Trips&amp;Operators'!$C$1:$E$9999,3,0)</f>
        <v>STORY</v>
      </c>
      <c r="M213" s="18" t="s">
        <v>81</v>
      </c>
      <c r="N213" s="17"/>
      <c r="O213" s="17" t="str">
        <f t="shared" si="6"/>
        <v>24</v>
      </c>
      <c r="P213" s="52">
        <f t="shared" si="7"/>
        <v>42575</v>
      </c>
    </row>
    <row r="214" spans="1:16" hidden="1" x14ac:dyDescent="0.25">
      <c r="A214" s="24">
        <v>42575.842060185183</v>
      </c>
      <c r="B214" s="49" t="s">
        <v>90</v>
      </c>
      <c r="C214" s="4" t="s">
        <v>687</v>
      </c>
      <c r="D214" s="4" t="s">
        <v>73</v>
      </c>
      <c r="E214" s="49" t="s">
        <v>515</v>
      </c>
      <c r="F214" s="3">
        <v>0</v>
      </c>
      <c r="G214" s="3">
        <v>8</v>
      </c>
      <c r="H214" s="3">
        <v>57136</v>
      </c>
      <c r="I214" s="49" t="s">
        <v>516</v>
      </c>
      <c r="J214" s="3">
        <v>59048</v>
      </c>
      <c r="K214" s="4" t="s">
        <v>80</v>
      </c>
      <c r="L214" s="65" t="str">
        <f>VLOOKUP(C214,'[2]Trips&amp;Operators'!$C$1:$E$9999,3,0)</f>
        <v>STORY</v>
      </c>
      <c r="M214" s="18" t="s">
        <v>81</v>
      </c>
      <c r="N214" s="17"/>
      <c r="O214" s="17" t="str">
        <f t="shared" si="6"/>
        <v>24</v>
      </c>
      <c r="P214" s="52">
        <f t="shared" si="7"/>
        <v>42575</v>
      </c>
    </row>
    <row r="215" spans="1:16" hidden="1" x14ac:dyDescent="0.25">
      <c r="A215" s="24">
        <v>42575.748136574075</v>
      </c>
      <c r="B215" s="49" t="s">
        <v>96</v>
      </c>
      <c r="C215" s="4" t="s">
        <v>688</v>
      </c>
      <c r="D215" s="4" t="s">
        <v>73</v>
      </c>
      <c r="E215" s="49" t="s">
        <v>515</v>
      </c>
      <c r="F215" s="3">
        <v>0</v>
      </c>
      <c r="G215" s="3">
        <v>5</v>
      </c>
      <c r="H215" s="3">
        <v>58982</v>
      </c>
      <c r="I215" s="49" t="s">
        <v>516</v>
      </c>
      <c r="J215" s="3">
        <v>59058</v>
      </c>
      <c r="K215" s="4" t="s">
        <v>80</v>
      </c>
      <c r="L215" s="65" t="str">
        <f>VLOOKUP(C215,'[2]Trips&amp;Operators'!$C$1:$E$9999,3,0)</f>
        <v>REBOLETTI</v>
      </c>
      <c r="M215" s="18" t="s">
        <v>81</v>
      </c>
      <c r="N215" s="17"/>
      <c r="O215" s="17" t="str">
        <f t="shared" si="6"/>
        <v>24</v>
      </c>
      <c r="P215" s="52">
        <f t="shared" si="7"/>
        <v>42575</v>
      </c>
    </row>
    <row r="216" spans="1:16" hidden="1" x14ac:dyDescent="0.25">
      <c r="A216" s="24">
        <v>42575.803425925929</v>
      </c>
      <c r="B216" s="49" t="s">
        <v>90</v>
      </c>
      <c r="C216" s="4" t="s">
        <v>689</v>
      </c>
      <c r="D216" s="4" t="s">
        <v>73</v>
      </c>
      <c r="E216" s="49" t="s">
        <v>515</v>
      </c>
      <c r="F216" s="3">
        <v>0</v>
      </c>
      <c r="G216" s="3">
        <v>8</v>
      </c>
      <c r="H216" s="3">
        <v>59005</v>
      </c>
      <c r="I216" s="49" t="s">
        <v>516</v>
      </c>
      <c r="J216" s="3">
        <v>59058</v>
      </c>
      <c r="K216" s="4" t="s">
        <v>80</v>
      </c>
      <c r="L216" s="65" t="str">
        <f>VLOOKUP(C216,'[2]Trips&amp;Operators'!$C$1:$E$9999,3,0)</f>
        <v>STORY</v>
      </c>
      <c r="M216" s="18" t="s">
        <v>81</v>
      </c>
      <c r="N216" s="17"/>
      <c r="O216" s="17" t="str">
        <f t="shared" si="6"/>
        <v>24</v>
      </c>
      <c r="P216" s="52">
        <f t="shared" si="7"/>
        <v>42575</v>
      </c>
    </row>
    <row r="217" spans="1:16" hidden="1" x14ac:dyDescent="0.25">
      <c r="A217" s="24">
        <v>42576.503020833334</v>
      </c>
      <c r="B217" s="49" t="s">
        <v>575</v>
      </c>
      <c r="C217" s="4" t="s">
        <v>690</v>
      </c>
      <c r="D217" s="4" t="s">
        <v>73</v>
      </c>
      <c r="E217" s="49" t="s">
        <v>78</v>
      </c>
      <c r="F217" s="3">
        <v>0</v>
      </c>
      <c r="G217" s="3">
        <v>80</v>
      </c>
      <c r="H217" s="3">
        <v>27550</v>
      </c>
      <c r="I217" s="49" t="s">
        <v>79</v>
      </c>
      <c r="J217" s="3">
        <v>27350</v>
      </c>
      <c r="K217" s="4" t="s">
        <v>76</v>
      </c>
      <c r="L217" s="65" t="str">
        <f>VLOOKUP(C217,'[3]Trips&amp;Operators'!$C$1:$E$9999,3,0)</f>
        <v>STARKS</v>
      </c>
      <c r="M217" s="18" t="s">
        <v>81</v>
      </c>
      <c r="N217" s="17" t="s">
        <v>106</v>
      </c>
      <c r="O217" s="17" t="str">
        <f t="shared" si="6"/>
        <v>25</v>
      </c>
      <c r="P217" s="52">
        <f t="shared" si="7"/>
        <v>42576</v>
      </c>
    </row>
    <row r="218" spans="1:16" hidden="1" x14ac:dyDescent="0.25">
      <c r="A218" s="24">
        <v>42576.602083333331</v>
      </c>
      <c r="B218" s="49" t="s">
        <v>543</v>
      </c>
      <c r="C218" s="4" t="s">
        <v>691</v>
      </c>
      <c r="D218" s="4" t="s">
        <v>73</v>
      </c>
      <c r="E218" s="49" t="s">
        <v>78</v>
      </c>
      <c r="F218" s="3">
        <v>0</v>
      </c>
      <c r="G218" s="3">
        <v>174</v>
      </c>
      <c r="H218" s="3">
        <v>33395</v>
      </c>
      <c r="I218" s="49" t="s">
        <v>79</v>
      </c>
      <c r="J218" s="3">
        <v>33257</v>
      </c>
      <c r="K218" s="4" t="s">
        <v>76</v>
      </c>
      <c r="L218" s="65" t="str">
        <f>VLOOKUP(C218,'[3]Trips&amp;Operators'!$C$1:$E$9999,3,0)</f>
        <v>STEWART</v>
      </c>
      <c r="M218" s="18" t="s">
        <v>81</v>
      </c>
      <c r="N218" s="17" t="s">
        <v>493</v>
      </c>
      <c r="O218" s="17" t="str">
        <f t="shared" si="6"/>
        <v>25</v>
      </c>
      <c r="P218" s="52">
        <f t="shared" si="7"/>
        <v>42576</v>
      </c>
    </row>
    <row r="219" spans="1:16" hidden="1" x14ac:dyDescent="0.25">
      <c r="A219" s="24">
        <v>42576.235694444447</v>
      </c>
      <c r="B219" s="49" t="s">
        <v>552</v>
      </c>
      <c r="C219" s="4" t="s">
        <v>692</v>
      </c>
      <c r="D219" s="4" t="s">
        <v>73</v>
      </c>
      <c r="E219" s="49" t="s">
        <v>78</v>
      </c>
      <c r="F219" s="3">
        <v>330</v>
      </c>
      <c r="G219" s="3">
        <v>525</v>
      </c>
      <c r="H219" s="3">
        <v>34205</v>
      </c>
      <c r="I219" s="49" t="s">
        <v>79</v>
      </c>
      <c r="J219" s="3">
        <v>36642</v>
      </c>
      <c r="K219" s="4" t="s">
        <v>80</v>
      </c>
      <c r="L219" s="65" t="str">
        <f>VLOOKUP(C219,'[3]Trips&amp;Operators'!$C$1:$E$9999,3,0)</f>
        <v>MALAVE</v>
      </c>
      <c r="M219" s="18" t="s">
        <v>81</v>
      </c>
      <c r="N219" s="17" t="s">
        <v>493</v>
      </c>
      <c r="O219" s="17" t="str">
        <f t="shared" si="6"/>
        <v>25</v>
      </c>
      <c r="P219" s="52">
        <f t="shared" si="7"/>
        <v>42576</v>
      </c>
    </row>
    <row r="220" spans="1:16" hidden="1" x14ac:dyDescent="0.25">
      <c r="A220" s="24">
        <v>42576.339826388888</v>
      </c>
      <c r="B220" s="49" t="s">
        <v>91</v>
      </c>
      <c r="C220" s="4" t="s">
        <v>693</v>
      </c>
      <c r="D220" s="4" t="s">
        <v>73</v>
      </c>
      <c r="E220" s="49" t="s">
        <v>78</v>
      </c>
      <c r="F220" s="3">
        <v>0</v>
      </c>
      <c r="G220" s="3">
        <v>520</v>
      </c>
      <c r="H220" s="3">
        <v>48294</v>
      </c>
      <c r="I220" s="49" t="s">
        <v>79</v>
      </c>
      <c r="J220" s="3">
        <v>48048</v>
      </c>
      <c r="K220" s="4" t="s">
        <v>76</v>
      </c>
      <c r="L220" s="65" t="str">
        <f>VLOOKUP(C220,'[3]Trips&amp;Operators'!$C$1:$E$9999,3,0)</f>
        <v>STARKS</v>
      </c>
      <c r="M220" s="18" t="s">
        <v>81</v>
      </c>
      <c r="N220" s="17" t="s">
        <v>493</v>
      </c>
      <c r="O220" s="17" t="str">
        <f t="shared" si="6"/>
        <v>25</v>
      </c>
      <c r="P220" s="52">
        <f t="shared" si="7"/>
        <v>42576</v>
      </c>
    </row>
    <row r="221" spans="1:16" hidden="1" x14ac:dyDescent="0.25">
      <c r="A221" s="24">
        <v>42576.369421296295</v>
      </c>
      <c r="B221" s="49" t="s">
        <v>543</v>
      </c>
      <c r="C221" s="4" t="s">
        <v>694</v>
      </c>
      <c r="D221" s="4" t="s">
        <v>73</v>
      </c>
      <c r="E221" s="49" t="s">
        <v>78</v>
      </c>
      <c r="F221" s="3">
        <v>0</v>
      </c>
      <c r="G221" s="3">
        <v>52</v>
      </c>
      <c r="H221" s="3">
        <v>59027</v>
      </c>
      <c r="I221" s="49" t="s">
        <v>79</v>
      </c>
      <c r="J221" s="3">
        <v>58904</v>
      </c>
      <c r="K221" s="4" t="s">
        <v>76</v>
      </c>
      <c r="L221" s="65" t="str">
        <f>VLOOKUP(C221,'[3]Trips&amp;Operators'!$C$1:$E$9999,3,0)</f>
        <v>MALAVE</v>
      </c>
      <c r="M221" s="18" t="s">
        <v>81</v>
      </c>
      <c r="N221" s="17" t="s">
        <v>106</v>
      </c>
      <c r="O221" s="17" t="str">
        <f t="shared" si="6"/>
        <v>25</v>
      </c>
      <c r="P221" s="52">
        <f t="shared" si="7"/>
        <v>42576</v>
      </c>
    </row>
    <row r="222" spans="1:16" hidden="1" x14ac:dyDescent="0.25">
      <c r="A222" s="24">
        <v>42576.496481481481</v>
      </c>
      <c r="B222" s="49" t="s">
        <v>575</v>
      </c>
      <c r="C222" s="4" t="s">
        <v>690</v>
      </c>
      <c r="D222" s="4" t="s">
        <v>73</v>
      </c>
      <c r="E222" s="49" t="s">
        <v>78</v>
      </c>
      <c r="F222" s="3">
        <v>180</v>
      </c>
      <c r="G222" s="3">
        <v>231</v>
      </c>
      <c r="H222" s="3">
        <v>63400</v>
      </c>
      <c r="I222" s="49" t="s">
        <v>79</v>
      </c>
      <c r="J222" s="3">
        <v>63309</v>
      </c>
      <c r="K222" s="4" t="s">
        <v>76</v>
      </c>
      <c r="L222" s="65" t="str">
        <f>VLOOKUP(C222,'[3]Trips&amp;Operators'!$C$1:$E$9999,3,0)</f>
        <v>STARKS</v>
      </c>
      <c r="M222" s="18" t="s">
        <v>81</v>
      </c>
      <c r="N222" s="17" t="s">
        <v>493</v>
      </c>
      <c r="O222" s="17" t="str">
        <f t="shared" si="6"/>
        <v>25</v>
      </c>
      <c r="P222" s="52">
        <f t="shared" si="7"/>
        <v>42576</v>
      </c>
    </row>
    <row r="223" spans="1:16" hidden="1" x14ac:dyDescent="0.25">
      <c r="A223" s="24">
        <v>42576.933078703703</v>
      </c>
      <c r="B223" s="4" t="s">
        <v>91</v>
      </c>
      <c r="C223" s="4" t="s">
        <v>695</v>
      </c>
      <c r="D223" s="4" t="s">
        <v>73</v>
      </c>
      <c r="E223" s="4" t="s">
        <v>78</v>
      </c>
      <c r="F223" s="3">
        <v>150</v>
      </c>
      <c r="G223" s="3">
        <v>211</v>
      </c>
      <c r="H223" s="3">
        <v>63635</v>
      </c>
      <c r="I223" s="4" t="s">
        <v>79</v>
      </c>
      <c r="J223" s="3">
        <v>63309</v>
      </c>
      <c r="K223" s="4" t="s">
        <v>76</v>
      </c>
      <c r="L223" s="65" t="str">
        <f>VLOOKUP(C223,'[3]Trips&amp;Operators'!$C$1:$E$9999,3,0)</f>
        <v>LEVERE</v>
      </c>
      <c r="M223" s="18" t="s">
        <v>81</v>
      </c>
      <c r="N223" s="17" t="s">
        <v>493</v>
      </c>
      <c r="O223" s="17" t="str">
        <f t="shared" si="6"/>
        <v>25</v>
      </c>
      <c r="P223" s="52">
        <f t="shared" si="7"/>
        <v>42576</v>
      </c>
    </row>
    <row r="224" spans="1:16" hidden="1" x14ac:dyDescent="0.25">
      <c r="A224" s="24">
        <v>42576.595949074072</v>
      </c>
      <c r="B224" s="49" t="s">
        <v>543</v>
      </c>
      <c r="C224" s="4" t="s">
        <v>691</v>
      </c>
      <c r="D224" s="4" t="s">
        <v>73</v>
      </c>
      <c r="E224" s="49" t="s">
        <v>78</v>
      </c>
      <c r="F224" s="3">
        <v>0</v>
      </c>
      <c r="G224" s="3">
        <v>324</v>
      </c>
      <c r="H224" s="3">
        <v>78498</v>
      </c>
      <c r="I224" s="49" t="s">
        <v>79</v>
      </c>
      <c r="J224" s="3">
        <v>78469</v>
      </c>
      <c r="K224" s="4" t="s">
        <v>76</v>
      </c>
      <c r="L224" s="65" t="str">
        <f>VLOOKUP(C224,'[3]Trips&amp;Operators'!$C$1:$E$9999,3,0)</f>
        <v>STEWART</v>
      </c>
      <c r="M224" s="18" t="s">
        <v>81</v>
      </c>
      <c r="N224" s="17" t="s">
        <v>493</v>
      </c>
      <c r="O224" s="17" t="str">
        <f t="shared" si="6"/>
        <v>25</v>
      </c>
      <c r="P224" s="52">
        <f t="shared" si="7"/>
        <v>42576</v>
      </c>
    </row>
    <row r="225" spans="1:16" hidden="1" x14ac:dyDescent="0.25">
      <c r="A225" s="24">
        <v>42576.960462962961</v>
      </c>
      <c r="B225" s="4" t="s">
        <v>93</v>
      </c>
      <c r="C225" s="4" t="s">
        <v>696</v>
      </c>
      <c r="D225" s="4" t="s">
        <v>84</v>
      </c>
      <c r="E225" s="4" t="s">
        <v>83</v>
      </c>
      <c r="F225" s="3">
        <v>200</v>
      </c>
      <c r="G225" s="3">
        <v>256</v>
      </c>
      <c r="H225" s="3">
        <v>5416</v>
      </c>
      <c r="I225" s="4" t="s">
        <v>75</v>
      </c>
      <c r="J225" s="3">
        <v>4677</v>
      </c>
      <c r="K225" s="4" t="s">
        <v>80</v>
      </c>
      <c r="L225" s="65" t="str">
        <f>VLOOKUP(C225,'[3]Trips&amp;Operators'!$C$1:$E$9999,3,0)</f>
        <v>LEVERE</v>
      </c>
      <c r="M225" s="18" t="s">
        <v>81</v>
      </c>
      <c r="N225" s="17"/>
      <c r="O225" s="17" t="str">
        <f t="shared" si="6"/>
        <v>25</v>
      </c>
      <c r="P225" s="52">
        <f t="shared" si="7"/>
        <v>42576</v>
      </c>
    </row>
    <row r="226" spans="1:16" hidden="1" x14ac:dyDescent="0.25">
      <c r="A226" s="24">
        <v>42576.524247685185</v>
      </c>
      <c r="B226" s="49" t="s">
        <v>85</v>
      </c>
      <c r="C226" s="4" t="s">
        <v>697</v>
      </c>
      <c r="D226" s="4" t="s">
        <v>73</v>
      </c>
      <c r="E226" s="49" t="s">
        <v>83</v>
      </c>
      <c r="F226" s="3">
        <v>550</v>
      </c>
      <c r="G226" s="3">
        <v>671</v>
      </c>
      <c r="H226" s="3">
        <v>219516</v>
      </c>
      <c r="I226" s="49" t="s">
        <v>75</v>
      </c>
      <c r="J226" s="3">
        <v>222090</v>
      </c>
      <c r="K226" s="4" t="s">
        <v>80</v>
      </c>
      <c r="L226" s="65" t="str">
        <f>VLOOKUP(C226,'[3]Trips&amp;Operators'!$C$1:$E$9999,3,0)</f>
        <v>MAYBERRY</v>
      </c>
      <c r="M226" s="18" t="s">
        <v>81</v>
      </c>
      <c r="N226" s="17"/>
      <c r="O226" s="17" t="str">
        <f t="shared" si="6"/>
        <v>25</v>
      </c>
      <c r="P226" s="52">
        <f t="shared" si="7"/>
        <v>42576</v>
      </c>
    </row>
    <row r="227" spans="1:16" hidden="1" x14ac:dyDescent="0.25">
      <c r="A227" s="24">
        <v>42576.304594907408</v>
      </c>
      <c r="B227" s="49" t="s">
        <v>93</v>
      </c>
      <c r="C227" s="4" t="s">
        <v>698</v>
      </c>
      <c r="D227" s="4" t="s">
        <v>73</v>
      </c>
      <c r="E227" s="49" t="s">
        <v>83</v>
      </c>
      <c r="F227" s="3">
        <v>350</v>
      </c>
      <c r="G227" s="3">
        <v>534</v>
      </c>
      <c r="H227" s="3">
        <v>222815</v>
      </c>
      <c r="I227" s="49" t="s">
        <v>75</v>
      </c>
      <c r="J227" s="3">
        <v>224578</v>
      </c>
      <c r="K227" s="4" t="s">
        <v>80</v>
      </c>
      <c r="L227" s="65" t="str">
        <f>VLOOKUP(C227,'[3]Trips&amp;Operators'!$C$1:$E$9999,3,0)</f>
        <v>STARKS</v>
      </c>
      <c r="M227" s="18" t="s">
        <v>81</v>
      </c>
      <c r="N227" s="17"/>
      <c r="O227" s="17" t="str">
        <f t="shared" si="6"/>
        <v>25</v>
      </c>
      <c r="P227" s="52">
        <f t="shared" si="7"/>
        <v>42576</v>
      </c>
    </row>
    <row r="228" spans="1:16" hidden="1" x14ac:dyDescent="0.25">
      <c r="A228" s="24">
        <v>42576.916273148148</v>
      </c>
      <c r="B228" s="4" t="s">
        <v>91</v>
      </c>
      <c r="C228" s="4" t="s">
        <v>695</v>
      </c>
      <c r="D228" s="4" t="s">
        <v>84</v>
      </c>
      <c r="E228" s="4" t="s">
        <v>83</v>
      </c>
      <c r="F228" s="3">
        <v>350</v>
      </c>
      <c r="G228" s="3">
        <v>402</v>
      </c>
      <c r="H228" s="3">
        <v>225796</v>
      </c>
      <c r="I228" s="4" t="s">
        <v>75</v>
      </c>
      <c r="J228" s="3">
        <v>228668</v>
      </c>
      <c r="K228" s="4" t="s">
        <v>76</v>
      </c>
      <c r="L228" s="65" t="str">
        <f>VLOOKUP(C228,'[3]Trips&amp;Operators'!$C$1:$E$9999,3,0)</f>
        <v>LEVERE</v>
      </c>
      <c r="M228" s="18" t="s">
        <v>81</v>
      </c>
      <c r="N228" s="17"/>
      <c r="O228" s="17" t="str">
        <f t="shared" si="6"/>
        <v>25</v>
      </c>
      <c r="P228" s="52">
        <f t="shared" si="7"/>
        <v>42576</v>
      </c>
    </row>
    <row r="229" spans="1:16" hidden="1" x14ac:dyDescent="0.25">
      <c r="A229" s="24">
        <v>42576.832129629627</v>
      </c>
      <c r="B229" s="49" t="s">
        <v>91</v>
      </c>
      <c r="C229" s="4" t="s">
        <v>699</v>
      </c>
      <c r="D229" s="4" t="s">
        <v>73</v>
      </c>
      <c r="E229" s="49" t="s">
        <v>83</v>
      </c>
      <c r="F229" s="3">
        <v>150</v>
      </c>
      <c r="G229" s="3">
        <v>200</v>
      </c>
      <c r="H229" s="3">
        <v>229343</v>
      </c>
      <c r="I229" s="49" t="s">
        <v>75</v>
      </c>
      <c r="J229" s="3">
        <v>229055</v>
      </c>
      <c r="K229" s="4" t="s">
        <v>76</v>
      </c>
      <c r="L229" s="65" t="str">
        <f>VLOOKUP(C229,'[3]Trips&amp;Operators'!$C$1:$E$9999,3,0)</f>
        <v>LEVERE</v>
      </c>
      <c r="M229" s="18" t="s">
        <v>81</v>
      </c>
      <c r="N229" s="17"/>
      <c r="O229" s="17" t="str">
        <f t="shared" si="6"/>
        <v>25</v>
      </c>
      <c r="P229" s="52">
        <f t="shared" si="7"/>
        <v>42576</v>
      </c>
    </row>
    <row r="230" spans="1:16" hidden="1" x14ac:dyDescent="0.25">
      <c r="A230" s="24">
        <v>42576.771203703705</v>
      </c>
      <c r="B230" s="49" t="s">
        <v>552</v>
      </c>
      <c r="C230" s="4" t="s">
        <v>700</v>
      </c>
      <c r="D230" s="4" t="s">
        <v>73</v>
      </c>
      <c r="E230" s="49" t="s">
        <v>87</v>
      </c>
      <c r="F230" s="3">
        <v>0</v>
      </c>
      <c r="G230" s="3">
        <v>136</v>
      </c>
      <c r="H230" s="3">
        <v>912</v>
      </c>
      <c r="I230" s="49" t="s">
        <v>88</v>
      </c>
      <c r="J230" s="3">
        <v>1692</v>
      </c>
      <c r="K230" s="4" t="s">
        <v>80</v>
      </c>
      <c r="L230" s="65" t="str">
        <f>VLOOKUP(C230,'[3]Trips&amp;Operators'!$C$1:$E$9999,3,0)</f>
        <v>YANAI</v>
      </c>
      <c r="M230" s="18" t="s">
        <v>77</v>
      </c>
      <c r="N230" s="17" t="s">
        <v>701</v>
      </c>
      <c r="O230" s="17" t="str">
        <f t="shared" si="6"/>
        <v>25</v>
      </c>
      <c r="P230" s="52">
        <f t="shared" si="7"/>
        <v>42576</v>
      </c>
    </row>
    <row r="231" spans="1:16" hidden="1" x14ac:dyDescent="0.25">
      <c r="A231" s="24">
        <v>42576.671307870369</v>
      </c>
      <c r="B231" s="49" t="s">
        <v>85</v>
      </c>
      <c r="C231" s="4" t="s">
        <v>702</v>
      </c>
      <c r="D231" s="4" t="s">
        <v>84</v>
      </c>
      <c r="E231" s="49" t="s">
        <v>87</v>
      </c>
      <c r="F231" s="3">
        <v>200</v>
      </c>
      <c r="G231" s="3">
        <v>277</v>
      </c>
      <c r="H231" s="3">
        <v>65425</v>
      </c>
      <c r="I231" s="49" t="s">
        <v>88</v>
      </c>
      <c r="J231" s="3">
        <v>63995</v>
      </c>
      <c r="K231" s="4" t="s">
        <v>80</v>
      </c>
      <c r="L231" s="65" t="str">
        <f>VLOOKUP(C231,'[3]Trips&amp;Operators'!$C$1:$E$9999,3,0)</f>
        <v>MAYBERRY</v>
      </c>
      <c r="M231" s="18" t="s">
        <v>81</v>
      </c>
      <c r="N231" s="17" t="s">
        <v>504</v>
      </c>
      <c r="O231" s="17" t="str">
        <f t="shared" si="6"/>
        <v>25</v>
      </c>
      <c r="P231" s="52">
        <f t="shared" si="7"/>
        <v>42576</v>
      </c>
    </row>
    <row r="232" spans="1:16" hidden="1" x14ac:dyDescent="0.25">
      <c r="A232" s="24">
        <v>42576.350775462961</v>
      </c>
      <c r="B232" s="49" t="s">
        <v>543</v>
      </c>
      <c r="C232" s="4" t="s">
        <v>694</v>
      </c>
      <c r="D232" s="4" t="s">
        <v>73</v>
      </c>
      <c r="E232" s="49" t="s">
        <v>87</v>
      </c>
      <c r="F232" s="3">
        <v>0</v>
      </c>
      <c r="G232" s="3">
        <v>373</v>
      </c>
      <c r="H232" s="3">
        <v>129229</v>
      </c>
      <c r="I232" s="49" t="s">
        <v>88</v>
      </c>
      <c r="J232" s="3">
        <v>127587</v>
      </c>
      <c r="K232" s="4" t="s">
        <v>76</v>
      </c>
      <c r="L232" s="65" t="str">
        <f>VLOOKUP(C232,'[3]Trips&amp;Operators'!$C$1:$E$9999,3,0)</f>
        <v>MALAVE</v>
      </c>
      <c r="M232" s="18" t="s">
        <v>81</v>
      </c>
      <c r="N232" s="17" t="s">
        <v>703</v>
      </c>
      <c r="O232" s="17" t="str">
        <f t="shared" si="6"/>
        <v>25</v>
      </c>
      <c r="P232" s="52">
        <f t="shared" si="7"/>
        <v>42576</v>
      </c>
    </row>
    <row r="233" spans="1:16" hidden="1" x14ac:dyDescent="0.25">
      <c r="A233" s="24">
        <v>42576.549837962964</v>
      </c>
      <c r="B233" s="49" t="s">
        <v>596</v>
      </c>
      <c r="C233" s="4" t="s">
        <v>704</v>
      </c>
      <c r="D233" s="4" t="s">
        <v>73</v>
      </c>
      <c r="E233" s="49" t="s">
        <v>87</v>
      </c>
      <c r="F233" s="3">
        <v>0</v>
      </c>
      <c r="G233" s="3">
        <v>443</v>
      </c>
      <c r="H233" s="3">
        <v>129733</v>
      </c>
      <c r="I233" s="49" t="s">
        <v>88</v>
      </c>
      <c r="J233" s="3">
        <v>127587</v>
      </c>
      <c r="K233" s="4" t="s">
        <v>76</v>
      </c>
      <c r="L233" s="65" t="str">
        <f>VLOOKUP(C233,'[3]Trips&amp;Operators'!$C$1:$E$9999,3,0)</f>
        <v>MAYBERRY</v>
      </c>
      <c r="M233" s="18" t="s">
        <v>81</v>
      </c>
      <c r="N233" s="17" t="s">
        <v>703</v>
      </c>
      <c r="O233" s="17" t="str">
        <f t="shared" si="6"/>
        <v>25</v>
      </c>
      <c r="P233" s="52">
        <f t="shared" si="7"/>
        <v>42576</v>
      </c>
    </row>
    <row r="234" spans="1:16" hidden="1" x14ac:dyDescent="0.25">
      <c r="A234" s="24">
        <v>42576.231273148151</v>
      </c>
      <c r="B234" s="49" t="s">
        <v>72</v>
      </c>
      <c r="C234" s="4" t="s">
        <v>114</v>
      </c>
      <c r="D234" s="4" t="s">
        <v>84</v>
      </c>
      <c r="E234" s="49" t="s">
        <v>87</v>
      </c>
      <c r="F234" s="3">
        <v>200</v>
      </c>
      <c r="G234" s="3">
        <v>267</v>
      </c>
      <c r="H234" s="3">
        <v>153228</v>
      </c>
      <c r="I234" s="49" t="s">
        <v>88</v>
      </c>
      <c r="J234" s="3">
        <v>157300</v>
      </c>
      <c r="K234" s="4" t="s">
        <v>76</v>
      </c>
      <c r="L234" s="65" t="str">
        <f>VLOOKUP(C234,'[3]Trips&amp;Operators'!$C$1:$E$9999,3,0)</f>
        <v>BRANNON</v>
      </c>
      <c r="M234" s="18" t="s">
        <v>81</v>
      </c>
      <c r="N234" s="17" t="s">
        <v>504</v>
      </c>
      <c r="O234" s="17" t="str">
        <f t="shared" si="6"/>
        <v>25</v>
      </c>
      <c r="P234" s="52">
        <f t="shared" si="7"/>
        <v>42576</v>
      </c>
    </row>
    <row r="235" spans="1:16" x14ac:dyDescent="0.25">
      <c r="A235" s="24">
        <v>42576.48296296296</v>
      </c>
      <c r="B235" s="49" t="s">
        <v>575</v>
      </c>
      <c r="C235" s="4" t="s">
        <v>690</v>
      </c>
      <c r="D235" s="4" t="s">
        <v>73</v>
      </c>
      <c r="E235" s="49" t="s">
        <v>87</v>
      </c>
      <c r="F235" s="3">
        <v>0</v>
      </c>
      <c r="G235" s="3">
        <v>697</v>
      </c>
      <c r="H235" s="3">
        <v>178385</v>
      </c>
      <c r="I235" s="49" t="s">
        <v>88</v>
      </c>
      <c r="J235" s="3">
        <v>175398</v>
      </c>
      <c r="K235" s="4" t="s">
        <v>76</v>
      </c>
      <c r="L235" s="65" t="str">
        <f>VLOOKUP(C235,'[3]Trips&amp;Operators'!$C$1:$E$9999,3,0)</f>
        <v>STARKS</v>
      </c>
      <c r="M235" s="18" t="s">
        <v>77</v>
      </c>
      <c r="N235" s="17" t="s">
        <v>47</v>
      </c>
      <c r="O235" s="17" t="str">
        <f t="shared" si="6"/>
        <v>25</v>
      </c>
      <c r="P235" s="52">
        <f t="shared" si="7"/>
        <v>42576</v>
      </c>
    </row>
    <row r="236" spans="1:16" hidden="1" x14ac:dyDescent="0.25">
      <c r="A236" s="24">
        <v>42576.615497685183</v>
      </c>
      <c r="B236" s="49" t="s">
        <v>91</v>
      </c>
      <c r="C236" s="4" t="s">
        <v>705</v>
      </c>
      <c r="D236" s="4" t="s">
        <v>73</v>
      </c>
      <c r="E236" s="49" t="s">
        <v>87</v>
      </c>
      <c r="F236" s="3">
        <v>0</v>
      </c>
      <c r="G236" s="3">
        <v>342</v>
      </c>
      <c r="H236" s="3">
        <v>193509</v>
      </c>
      <c r="I236" s="49" t="s">
        <v>88</v>
      </c>
      <c r="J236" s="3">
        <v>191723</v>
      </c>
      <c r="K236" s="4" t="s">
        <v>76</v>
      </c>
      <c r="L236" s="65" t="str">
        <f>VLOOKUP(C236,'[3]Trips&amp;Operators'!$C$1:$E$9999,3,0)</f>
        <v>BONDS</v>
      </c>
      <c r="M236" s="18" t="s">
        <v>81</v>
      </c>
      <c r="N236" s="17" t="s">
        <v>706</v>
      </c>
      <c r="O236" s="17" t="str">
        <f t="shared" si="6"/>
        <v>25</v>
      </c>
      <c r="P236" s="52">
        <f t="shared" si="7"/>
        <v>42576</v>
      </c>
    </row>
    <row r="237" spans="1:16" hidden="1" x14ac:dyDescent="0.25">
      <c r="A237" s="24">
        <v>42576.943749999999</v>
      </c>
      <c r="B237" s="4" t="s">
        <v>91</v>
      </c>
      <c r="C237" s="4" t="s">
        <v>695</v>
      </c>
      <c r="D237" s="4" t="s">
        <v>73</v>
      </c>
      <c r="E237" s="4" t="s">
        <v>515</v>
      </c>
      <c r="F237" s="3">
        <v>0</v>
      </c>
      <c r="G237" s="3">
        <v>33</v>
      </c>
      <c r="H237" s="3">
        <v>141</v>
      </c>
      <c r="I237" s="4" t="s">
        <v>516</v>
      </c>
      <c r="J237" s="3">
        <v>1</v>
      </c>
      <c r="K237" s="4" t="s">
        <v>76</v>
      </c>
      <c r="L237" s="65" t="str">
        <f>VLOOKUP(C237,'[3]Trips&amp;Operators'!$C$1:$E$9999,3,0)</f>
        <v>LEVERE</v>
      </c>
      <c r="M237" s="18" t="s">
        <v>81</v>
      </c>
      <c r="N237" s="17"/>
      <c r="O237" s="17" t="str">
        <f t="shared" si="6"/>
        <v>25</v>
      </c>
      <c r="P237" s="52">
        <f t="shared" si="7"/>
        <v>42576</v>
      </c>
    </row>
    <row r="238" spans="1:16" hidden="1" x14ac:dyDescent="0.25">
      <c r="A238" s="24">
        <v>42577.044548611113</v>
      </c>
      <c r="B238" s="4" t="s">
        <v>575</v>
      </c>
      <c r="C238" s="4" t="s">
        <v>707</v>
      </c>
      <c r="D238" s="4" t="s">
        <v>73</v>
      </c>
      <c r="E238" s="4" t="s">
        <v>515</v>
      </c>
      <c r="F238" s="3">
        <v>0</v>
      </c>
      <c r="G238" s="3">
        <v>61</v>
      </c>
      <c r="H238" s="3">
        <v>198</v>
      </c>
      <c r="I238" s="4" t="s">
        <v>516</v>
      </c>
      <c r="J238" s="3">
        <v>1</v>
      </c>
      <c r="K238" s="4" t="s">
        <v>76</v>
      </c>
      <c r="L238" s="65" t="str">
        <f>VLOOKUP(C238,'[3]Trips&amp;Operators'!$C$1:$E$9999,3,0)</f>
        <v>NEWELL</v>
      </c>
      <c r="M238" s="18" t="s">
        <v>81</v>
      </c>
      <c r="N238" s="17"/>
      <c r="O238" s="17" t="str">
        <f t="shared" si="6"/>
        <v>25</v>
      </c>
      <c r="P238" s="52">
        <f t="shared" si="7"/>
        <v>42576</v>
      </c>
    </row>
    <row r="239" spans="1:16" hidden="1" x14ac:dyDescent="0.25">
      <c r="A239" s="24">
        <v>42576.494131944448</v>
      </c>
      <c r="B239" s="49" t="s">
        <v>552</v>
      </c>
      <c r="C239" s="4" t="s">
        <v>708</v>
      </c>
      <c r="D239" s="4" t="s">
        <v>73</v>
      </c>
      <c r="E239" s="49" t="s">
        <v>515</v>
      </c>
      <c r="F239" s="3">
        <v>0</v>
      </c>
      <c r="G239" s="3">
        <v>92</v>
      </c>
      <c r="H239" s="3">
        <v>233134</v>
      </c>
      <c r="I239" s="49" t="s">
        <v>516</v>
      </c>
      <c r="J239" s="3">
        <v>233491</v>
      </c>
      <c r="K239" s="4" t="s">
        <v>80</v>
      </c>
      <c r="L239" s="65" t="str">
        <f>VLOOKUP(C239,'[3]Trips&amp;Operators'!$C$1:$E$9999,3,0)</f>
        <v>STEWART</v>
      </c>
      <c r="M239" s="18" t="s">
        <v>81</v>
      </c>
      <c r="N239" s="17"/>
      <c r="O239" s="17" t="str">
        <f t="shared" si="6"/>
        <v>25</v>
      </c>
      <c r="P239" s="52">
        <f t="shared" si="7"/>
        <v>42576</v>
      </c>
    </row>
    <row r="240" spans="1:16" hidden="1" x14ac:dyDescent="0.25">
      <c r="A240" s="24">
        <v>42576.605497685188</v>
      </c>
      <c r="B240" s="49" t="s">
        <v>93</v>
      </c>
      <c r="C240" s="4" t="s">
        <v>333</v>
      </c>
      <c r="D240" s="4" t="s">
        <v>73</v>
      </c>
      <c r="E240" s="49" t="s">
        <v>515</v>
      </c>
      <c r="F240" s="3">
        <v>0</v>
      </c>
      <c r="G240" s="3">
        <v>48</v>
      </c>
      <c r="H240" s="3">
        <v>233332</v>
      </c>
      <c r="I240" s="49" t="s">
        <v>516</v>
      </c>
      <c r="J240" s="3">
        <v>233491</v>
      </c>
      <c r="K240" s="4" t="s">
        <v>80</v>
      </c>
      <c r="L240" s="65" t="str">
        <f>VLOOKUP(C240,'[3]Trips&amp;Operators'!$C$1:$E$9999,3,0)</f>
        <v>BONDS</v>
      </c>
      <c r="M240" s="18" t="s">
        <v>81</v>
      </c>
      <c r="N240" s="17"/>
      <c r="O240" s="17" t="str">
        <f t="shared" si="6"/>
        <v>25</v>
      </c>
      <c r="P240" s="52">
        <f t="shared" si="7"/>
        <v>42576</v>
      </c>
    </row>
    <row r="241" spans="1:16" hidden="1" x14ac:dyDescent="0.25">
      <c r="A241" s="24">
        <v>42576.713356481479</v>
      </c>
      <c r="B241" s="49" t="s">
        <v>86</v>
      </c>
      <c r="C241" s="4" t="s">
        <v>709</v>
      </c>
      <c r="D241" s="4" t="s">
        <v>73</v>
      </c>
      <c r="E241" s="49" t="s">
        <v>515</v>
      </c>
      <c r="F241" s="3">
        <v>0</v>
      </c>
      <c r="G241" s="3">
        <v>32</v>
      </c>
      <c r="H241" s="3">
        <v>233382</v>
      </c>
      <c r="I241" s="49" t="s">
        <v>516</v>
      </c>
      <c r="J241" s="3">
        <v>233491</v>
      </c>
      <c r="K241" s="4" t="s">
        <v>80</v>
      </c>
      <c r="L241" s="65" t="str">
        <f>VLOOKUP(C241,'[3]Trips&amp;Operators'!$C$1:$E$9999,3,0)</f>
        <v>SHOOK</v>
      </c>
      <c r="M241" s="18" t="s">
        <v>81</v>
      </c>
      <c r="N241" s="17"/>
      <c r="O241" s="17" t="str">
        <f t="shared" si="6"/>
        <v>25</v>
      </c>
      <c r="P241" s="52">
        <f t="shared" si="7"/>
        <v>42576</v>
      </c>
    </row>
    <row r="242" spans="1:16" hidden="1" x14ac:dyDescent="0.25">
      <c r="A242" s="24">
        <v>42576.487303240741</v>
      </c>
      <c r="B242" s="49" t="s">
        <v>508</v>
      </c>
      <c r="C242" s="4" t="s">
        <v>710</v>
      </c>
      <c r="D242" s="4" t="s">
        <v>84</v>
      </c>
      <c r="E242" s="49" t="s">
        <v>83</v>
      </c>
      <c r="F242" s="3">
        <v>150</v>
      </c>
      <c r="G242" s="3">
        <v>200</v>
      </c>
      <c r="H242" s="3">
        <v>2889</v>
      </c>
      <c r="I242" s="49" t="s">
        <v>75</v>
      </c>
      <c r="J242" s="3">
        <v>574</v>
      </c>
      <c r="K242" s="4" t="s">
        <v>80</v>
      </c>
      <c r="L242" s="65" t="str">
        <f>VLOOKUP(C242,'[3]Trips&amp;Operators'!$C$1:$E$9999,3,0)</f>
        <v>ADANE</v>
      </c>
      <c r="M242" s="18" t="s">
        <v>81</v>
      </c>
      <c r="N242" s="17"/>
      <c r="O242" s="17" t="str">
        <f t="shared" si="6"/>
        <v>25</v>
      </c>
      <c r="P242" s="52">
        <f t="shared" si="7"/>
        <v>42576</v>
      </c>
    </row>
    <row r="243" spans="1:16" hidden="1" x14ac:dyDescent="0.25">
      <c r="A243" s="24">
        <v>42576.798483796294</v>
      </c>
      <c r="B243" s="49" t="s">
        <v>506</v>
      </c>
      <c r="C243" s="4" t="s">
        <v>711</v>
      </c>
      <c r="D243" s="4" t="s">
        <v>73</v>
      </c>
      <c r="E243" s="49" t="s">
        <v>83</v>
      </c>
      <c r="F243" s="3">
        <v>200</v>
      </c>
      <c r="G243" s="3">
        <v>286</v>
      </c>
      <c r="H243" s="3">
        <v>7148</v>
      </c>
      <c r="I243" s="49" t="s">
        <v>75</v>
      </c>
      <c r="J243" s="3">
        <v>5990</v>
      </c>
      <c r="K243" s="4" t="s">
        <v>76</v>
      </c>
      <c r="L243" s="65" t="str">
        <f>VLOOKUP(C243,'[3]Trips&amp;Operators'!$C$1:$E$9999,3,0)</f>
        <v>STORY</v>
      </c>
      <c r="M243" s="18" t="s">
        <v>81</v>
      </c>
      <c r="N243" s="17"/>
      <c r="O243" s="17" t="str">
        <f t="shared" si="6"/>
        <v>25</v>
      </c>
      <c r="P243" s="52">
        <f t="shared" si="7"/>
        <v>42576</v>
      </c>
    </row>
    <row r="244" spans="1:16" hidden="1" x14ac:dyDescent="0.25">
      <c r="A244" s="24">
        <v>42576.698078703703</v>
      </c>
      <c r="B244" s="49" t="s">
        <v>508</v>
      </c>
      <c r="C244" s="4" t="s">
        <v>712</v>
      </c>
      <c r="D244" s="4" t="s">
        <v>84</v>
      </c>
      <c r="E244" s="49" t="s">
        <v>83</v>
      </c>
      <c r="F244" s="3">
        <v>450</v>
      </c>
      <c r="G244" s="3">
        <v>501</v>
      </c>
      <c r="H244" s="3">
        <v>14718</v>
      </c>
      <c r="I244" s="49" t="s">
        <v>75</v>
      </c>
      <c r="J244" s="3">
        <v>13572</v>
      </c>
      <c r="K244" s="4" t="s">
        <v>80</v>
      </c>
      <c r="L244" s="65" t="str">
        <f>VLOOKUP(C244,'[3]Trips&amp;Operators'!$C$1:$E$9999,3,0)</f>
        <v>ADANE</v>
      </c>
      <c r="M244" s="18" t="s">
        <v>81</v>
      </c>
      <c r="N244" s="17"/>
      <c r="O244" s="17" t="str">
        <f t="shared" si="6"/>
        <v>25</v>
      </c>
      <c r="P244" s="52">
        <f t="shared" si="7"/>
        <v>42576</v>
      </c>
    </row>
    <row r="245" spans="1:16" hidden="1" x14ac:dyDescent="0.25">
      <c r="A245" s="24">
        <v>42576.713020833333</v>
      </c>
      <c r="B245" s="49" t="s">
        <v>96</v>
      </c>
      <c r="C245" s="4" t="s">
        <v>713</v>
      </c>
      <c r="D245" s="4" t="s">
        <v>73</v>
      </c>
      <c r="E245" s="49" t="s">
        <v>83</v>
      </c>
      <c r="F245" s="3">
        <v>300</v>
      </c>
      <c r="G245" s="3">
        <v>361</v>
      </c>
      <c r="H245" s="3">
        <v>19686</v>
      </c>
      <c r="I245" s="49" t="s">
        <v>75</v>
      </c>
      <c r="J245" s="3">
        <v>21314</v>
      </c>
      <c r="K245" s="4" t="s">
        <v>80</v>
      </c>
      <c r="L245" s="65" t="str">
        <f>VLOOKUP(C245,'[3]Trips&amp;Operators'!$C$1:$E$9999,3,0)</f>
        <v>BRUDER</v>
      </c>
      <c r="M245" s="18" t="s">
        <v>81</v>
      </c>
      <c r="N245" s="17"/>
      <c r="O245" s="17" t="str">
        <f t="shared" si="6"/>
        <v>25</v>
      </c>
      <c r="P245" s="52">
        <f t="shared" si="7"/>
        <v>42576</v>
      </c>
    </row>
    <row r="246" spans="1:16" hidden="1" x14ac:dyDescent="0.25">
      <c r="A246" s="24">
        <v>42576.476030092592</v>
      </c>
      <c r="B246" s="49" t="s">
        <v>584</v>
      </c>
      <c r="C246" s="4" t="s">
        <v>714</v>
      </c>
      <c r="D246" s="4" t="s">
        <v>84</v>
      </c>
      <c r="E246" s="49" t="s">
        <v>83</v>
      </c>
      <c r="F246" s="3">
        <v>600</v>
      </c>
      <c r="G246" s="3">
        <v>652</v>
      </c>
      <c r="H246" s="3">
        <v>30793</v>
      </c>
      <c r="I246" s="49" t="s">
        <v>75</v>
      </c>
      <c r="J246" s="3">
        <v>37577</v>
      </c>
      <c r="K246" s="4" t="s">
        <v>76</v>
      </c>
      <c r="L246" s="65" t="str">
        <f>VLOOKUP(C246,'[3]Trips&amp;Operators'!$C$1:$E$9999,3,0)</f>
        <v>ADANE</v>
      </c>
      <c r="M246" s="18" t="s">
        <v>81</v>
      </c>
      <c r="N246" s="17"/>
      <c r="O246" s="17" t="str">
        <f t="shared" si="6"/>
        <v>25</v>
      </c>
      <c r="P246" s="52">
        <f t="shared" si="7"/>
        <v>42576</v>
      </c>
    </row>
    <row r="247" spans="1:16" hidden="1" x14ac:dyDescent="0.25">
      <c r="A247" s="24">
        <v>42576.549641203703</v>
      </c>
      <c r="B247" s="49" t="s">
        <v>96</v>
      </c>
      <c r="C247" s="4" t="s">
        <v>715</v>
      </c>
      <c r="D247" s="4" t="s">
        <v>73</v>
      </c>
      <c r="E247" s="49" t="s">
        <v>83</v>
      </c>
      <c r="F247" s="3">
        <v>150</v>
      </c>
      <c r="G247" s="3">
        <v>404</v>
      </c>
      <c r="H247" s="3">
        <v>55623</v>
      </c>
      <c r="I247" s="49" t="s">
        <v>75</v>
      </c>
      <c r="J247" s="3">
        <v>57008</v>
      </c>
      <c r="K247" s="4" t="s">
        <v>80</v>
      </c>
      <c r="L247" s="65" t="str">
        <f>VLOOKUP(C247,'[3]Trips&amp;Operators'!$C$1:$E$9999,3,0)</f>
        <v>ROCHA</v>
      </c>
      <c r="M247" s="18" t="s">
        <v>81</v>
      </c>
      <c r="N247" s="17"/>
      <c r="O247" s="17" t="str">
        <f t="shared" si="6"/>
        <v>25</v>
      </c>
      <c r="P247" s="52">
        <f t="shared" si="7"/>
        <v>42576</v>
      </c>
    </row>
    <row r="248" spans="1:16" hidden="1" x14ac:dyDescent="0.25">
      <c r="A248" s="24">
        <v>42576.606412037036</v>
      </c>
      <c r="B248" s="49" t="s">
        <v>518</v>
      </c>
      <c r="C248" s="4" t="s">
        <v>716</v>
      </c>
      <c r="D248" s="4" t="s">
        <v>73</v>
      </c>
      <c r="E248" s="49" t="s">
        <v>83</v>
      </c>
      <c r="F248" s="3">
        <v>150</v>
      </c>
      <c r="G248" s="3">
        <v>134</v>
      </c>
      <c r="H248" s="3">
        <v>56866</v>
      </c>
      <c r="I248" s="49" t="s">
        <v>75</v>
      </c>
      <c r="J248" s="3">
        <v>57008</v>
      </c>
      <c r="K248" s="4" t="s">
        <v>80</v>
      </c>
      <c r="L248" s="65" t="str">
        <f>VLOOKUP(C248,'[3]Trips&amp;Operators'!$C$1:$E$9999,3,0)</f>
        <v>REBOLETTI</v>
      </c>
      <c r="M248" s="18" t="s">
        <v>81</v>
      </c>
      <c r="N248" s="17"/>
      <c r="O248" s="17" t="str">
        <f t="shared" si="6"/>
        <v>25</v>
      </c>
      <c r="P248" s="52">
        <f t="shared" si="7"/>
        <v>42576</v>
      </c>
    </row>
    <row r="249" spans="1:16" hidden="1" x14ac:dyDescent="0.25">
      <c r="A249" s="24">
        <v>42576.444965277777</v>
      </c>
      <c r="B249" s="49" t="s">
        <v>508</v>
      </c>
      <c r="C249" s="4" t="s">
        <v>717</v>
      </c>
      <c r="D249" s="4" t="s">
        <v>73</v>
      </c>
      <c r="E249" s="49" t="s">
        <v>87</v>
      </c>
      <c r="F249" s="3">
        <v>0</v>
      </c>
      <c r="G249" s="3">
        <v>84</v>
      </c>
      <c r="H249" s="3">
        <v>1300</v>
      </c>
      <c r="I249" s="49" t="s">
        <v>88</v>
      </c>
      <c r="J249" s="3">
        <v>1725</v>
      </c>
      <c r="K249" s="4" t="s">
        <v>80</v>
      </c>
      <c r="L249" s="65" t="str">
        <f>VLOOKUP(C249,'[3]Trips&amp;Operators'!$C$1:$E$9999,3,0)</f>
        <v>ADANE</v>
      </c>
      <c r="M249" s="18" t="s">
        <v>81</v>
      </c>
      <c r="N249" s="17"/>
      <c r="O249" s="17" t="str">
        <f t="shared" si="6"/>
        <v>25</v>
      </c>
      <c r="P249" s="52">
        <f t="shared" si="7"/>
        <v>42576</v>
      </c>
    </row>
    <row r="250" spans="1:16" hidden="1" x14ac:dyDescent="0.25">
      <c r="A250" s="24">
        <v>42576.584548611114</v>
      </c>
      <c r="B250" s="49" t="s">
        <v>96</v>
      </c>
      <c r="C250" s="4" t="s">
        <v>718</v>
      </c>
      <c r="D250" s="4" t="s">
        <v>73</v>
      </c>
      <c r="E250" s="49" t="s">
        <v>87</v>
      </c>
      <c r="F250" s="3">
        <v>0</v>
      </c>
      <c r="G250" s="3">
        <v>122</v>
      </c>
      <c r="H250" s="3">
        <v>1217</v>
      </c>
      <c r="I250" s="49" t="s">
        <v>88</v>
      </c>
      <c r="J250" s="3">
        <v>1725</v>
      </c>
      <c r="K250" s="4" t="s">
        <v>80</v>
      </c>
      <c r="L250" s="65" t="str">
        <f>VLOOKUP(C250,'[3]Trips&amp;Operators'!$C$1:$E$9999,3,0)</f>
        <v>ROCHA</v>
      </c>
      <c r="M250" s="18" t="s">
        <v>81</v>
      </c>
      <c r="N250" s="17"/>
      <c r="O250" s="17" t="str">
        <f t="shared" si="6"/>
        <v>25</v>
      </c>
      <c r="P250" s="52">
        <f t="shared" si="7"/>
        <v>42576</v>
      </c>
    </row>
    <row r="251" spans="1:16" hidden="1" x14ac:dyDescent="0.25">
      <c r="A251" s="24">
        <v>42576.876631944448</v>
      </c>
      <c r="B251" s="49" t="s">
        <v>96</v>
      </c>
      <c r="C251" s="4" t="s">
        <v>336</v>
      </c>
      <c r="D251" s="4" t="s">
        <v>84</v>
      </c>
      <c r="E251" s="49" t="s">
        <v>87</v>
      </c>
      <c r="F251" s="3">
        <v>0</v>
      </c>
      <c r="G251" s="3">
        <v>6</v>
      </c>
      <c r="H251" s="3">
        <v>1813</v>
      </c>
      <c r="I251" s="49" t="s">
        <v>88</v>
      </c>
      <c r="J251" s="3">
        <v>1725</v>
      </c>
      <c r="K251" s="4" t="s">
        <v>80</v>
      </c>
      <c r="L251" s="65" t="str">
        <f>VLOOKUP(C251,'[3]Trips&amp;Operators'!$C$1:$E$9999,3,0)</f>
        <v>BRUDER</v>
      </c>
      <c r="M251" s="18" t="s">
        <v>81</v>
      </c>
      <c r="N251" s="17"/>
      <c r="O251" s="17" t="str">
        <f t="shared" si="6"/>
        <v>25</v>
      </c>
      <c r="P251" s="52">
        <f t="shared" si="7"/>
        <v>42576</v>
      </c>
    </row>
    <row r="252" spans="1:16" hidden="1" x14ac:dyDescent="0.25">
      <c r="A252" s="24">
        <v>42576.639837962961</v>
      </c>
      <c r="B252" s="49" t="s">
        <v>518</v>
      </c>
      <c r="C252" s="4" t="s">
        <v>719</v>
      </c>
      <c r="D252" s="4" t="s">
        <v>73</v>
      </c>
      <c r="E252" s="49" t="s">
        <v>87</v>
      </c>
      <c r="F252" s="3">
        <v>0</v>
      </c>
      <c r="G252" s="3">
        <v>140</v>
      </c>
      <c r="H252" s="3">
        <v>2214</v>
      </c>
      <c r="I252" s="49" t="s">
        <v>88</v>
      </c>
      <c r="J252" s="3">
        <v>2808</v>
      </c>
      <c r="K252" s="4" t="s">
        <v>80</v>
      </c>
      <c r="L252" s="65" t="str">
        <f>VLOOKUP(C252,'[3]Trips&amp;Operators'!$C$1:$E$9999,3,0)</f>
        <v>COOLAHAN</v>
      </c>
      <c r="M252" s="18" t="s">
        <v>81</v>
      </c>
      <c r="N252" s="17"/>
      <c r="O252" s="17" t="str">
        <f t="shared" si="6"/>
        <v>25</v>
      </c>
      <c r="P252" s="52">
        <f t="shared" si="7"/>
        <v>42576</v>
      </c>
    </row>
    <row r="253" spans="1:16" hidden="1" x14ac:dyDescent="0.25">
      <c r="A253" s="24">
        <v>42576.492303240739</v>
      </c>
      <c r="B253" s="49" t="s">
        <v>95</v>
      </c>
      <c r="C253" s="4" t="s">
        <v>720</v>
      </c>
      <c r="D253" s="4" t="s">
        <v>73</v>
      </c>
      <c r="E253" s="49" t="s">
        <v>87</v>
      </c>
      <c r="F253" s="3">
        <v>0</v>
      </c>
      <c r="G253" s="3">
        <v>285</v>
      </c>
      <c r="H253" s="3">
        <v>9517</v>
      </c>
      <c r="I253" s="49" t="s">
        <v>88</v>
      </c>
      <c r="J253" s="3">
        <v>9500</v>
      </c>
      <c r="K253" s="4" t="s">
        <v>76</v>
      </c>
      <c r="L253" s="65" t="str">
        <f>VLOOKUP(C253,'[3]Trips&amp;Operators'!$C$1:$E$9999,3,0)</f>
        <v>ROCHA</v>
      </c>
      <c r="M253" s="18" t="s">
        <v>81</v>
      </c>
      <c r="N253" s="17"/>
      <c r="O253" s="17" t="str">
        <f t="shared" si="6"/>
        <v>25</v>
      </c>
      <c r="P253" s="52">
        <f t="shared" si="7"/>
        <v>42576</v>
      </c>
    </row>
    <row r="254" spans="1:16" hidden="1" x14ac:dyDescent="0.25">
      <c r="A254" s="24">
        <v>42576.518530092595</v>
      </c>
      <c r="B254" s="49" t="s">
        <v>584</v>
      </c>
      <c r="C254" s="4" t="s">
        <v>335</v>
      </c>
      <c r="D254" s="4" t="s">
        <v>84</v>
      </c>
      <c r="E254" s="49" t="s">
        <v>87</v>
      </c>
      <c r="F254" s="3">
        <v>0</v>
      </c>
      <c r="G254" s="3">
        <v>6</v>
      </c>
      <c r="H254" s="3">
        <v>23671</v>
      </c>
      <c r="I254" s="49" t="s">
        <v>88</v>
      </c>
      <c r="J254" s="3">
        <v>24193</v>
      </c>
      <c r="K254" s="4" t="s">
        <v>76</v>
      </c>
      <c r="L254" s="65" t="str">
        <f>VLOOKUP(C254,'[3]Trips&amp;Operators'!$C$1:$E$9999,3,0)</f>
        <v>ADANE</v>
      </c>
      <c r="M254" s="18" t="s">
        <v>81</v>
      </c>
      <c r="N254" s="17"/>
      <c r="O254" s="17" t="str">
        <f t="shared" si="6"/>
        <v>25</v>
      </c>
      <c r="P254" s="52">
        <f t="shared" si="7"/>
        <v>42576</v>
      </c>
    </row>
    <row r="255" spans="1:16" hidden="1" x14ac:dyDescent="0.25">
      <c r="A255" s="24">
        <v>42576.617349537039</v>
      </c>
      <c r="B255" s="49" t="s">
        <v>508</v>
      </c>
      <c r="C255" s="4" t="s">
        <v>721</v>
      </c>
      <c r="D255" s="4" t="s">
        <v>73</v>
      </c>
      <c r="E255" s="49" t="s">
        <v>87</v>
      </c>
      <c r="F255" s="3">
        <v>0</v>
      </c>
      <c r="G255" s="3">
        <v>370</v>
      </c>
      <c r="H255" s="3">
        <v>35838</v>
      </c>
      <c r="I255" s="49" t="s">
        <v>88</v>
      </c>
      <c r="J255" s="3">
        <v>37602</v>
      </c>
      <c r="K255" s="4" t="s">
        <v>80</v>
      </c>
      <c r="L255" s="65" t="str">
        <f>VLOOKUP(C255,'[3]Trips&amp;Operators'!$C$1:$E$9999,3,0)</f>
        <v>ADANE</v>
      </c>
      <c r="M255" s="18" t="s">
        <v>81</v>
      </c>
      <c r="N255" s="17"/>
      <c r="O255" s="17" t="str">
        <f t="shared" si="6"/>
        <v>25</v>
      </c>
      <c r="P255" s="52">
        <f t="shared" si="7"/>
        <v>42576</v>
      </c>
    </row>
    <row r="256" spans="1:16" hidden="1" x14ac:dyDescent="0.25">
      <c r="A256" s="24">
        <v>42576.875648148147</v>
      </c>
      <c r="B256" s="49" t="s">
        <v>96</v>
      </c>
      <c r="C256" s="4" t="s">
        <v>336</v>
      </c>
      <c r="D256" s="4" t="s">
        <v>73</v>
      </c>
      <c r="E256" s="49" t="s">
        <v>510</v>
      </c>
      <c r="F256" s="3">
        <v>0</v>
      </c>
      <c r="G256" s="3">
        <v>126</v>
      </c>
      <c r="H256" s="3">
        <v>1609</v>
      </c>
      <c r="I256" s="49" t="s">
        <v>511</v>
      </c>
      <c r="J256" s="3">
        <v>1925</v>
      </c>
      <c r="K256" s="4" t="s">
        <v>80</v>
      </c>
      <c r="L256" s="65" t="str">
        <f>VLOOKUP(C256,'[3]Trips&amp;Operators'!$C$1:$E$9999,3,0)</f>
        <v>BRUDER</v>
      </c>
      <c r="M256" s="18" t="s">
        <v>81</v>
      </c>
      <c r="N256" s="17"/>
      <c r="O256" s="17" t="str">
        <f t="shared" si="6"/>
        <v>25</v>
      </c>
      <c r="P256" s="52">
        <f t="shared" si="7"/>
        <v>42576</v>
      </c>
    </row>
    <row r="257" spans="1:16" hidden="1" x14ac:dyDescent="0.25">
      <c r="A257" s="24">
        <v>42576.503738425927</v>
      </c>
      <c r="B257" s="49" t="s">
        <v>506</v>
      </c>
      <c r="C257" s="4" t="s">
        <v>722</v>
      </c>
      <c r="D257" s="4" t="s">
        <v>73</v>
      </c>
      <c r="E257" s="49" t="s">
        <v>510</v>
      </c>
      <c r="F257" s="3">
        <v>0</v>
      </c>
      <c r="G257" s="3">
        <v>608</v>
      </c>
      <c r="H257" s="3">
        <v>28105</v>
      </c>
      <c r="I257" s="49" t="s">
        <v>511</v>
      </c>
      <c r="J257" s="3">
        <v>24193</v>
      </c>
      <c r="K257" s="4" t="s">
        <v>76</v>
      </c>
      <c r="L257" s="65" t="str">
        <f>VLOOKUP(C257,'[3]Trips&amp;Operators'!$C$1:$E$9999,3,0)</f>
        <v>REBOLETTI</v>
      </c>
      <c r="M257" s="18" t="s">
        <v>81</v>
      </c>
      <c r="N257" s="17"/>
      <c r="O257" s="17" t="str">
        <f t="shared" si="6"/>
        <v>25</v>
      </c>
      <c r="P257" s="52">
        <f t="shared" si="7"/>
        <v>42576</v>
      </c>
    </row>
    <row r="258" spans="1:16" hidden="1" x14ac:dyDescent="0.25">
      <c r="A258" s="24">
        <v>42576.517974537041</v>
      </c>
      <c r="B258" s="49" t="s">
        <v>584</v>
      </c>
      <c r="C258" s="4" t="s">
        <v>335</v>
      </c>
      <c r="D258" s="4" t="s">
        <v>73</v>
      </c>
      <c r="E258" s="49" t="s">
        <v>510</v>
      </c>
      <c r="F258" s="3">
        <v>0</v>
      </c>
      <c r="G258" s="3">
        <v>299</v>
      </c>
      <c r="H258" s="3">
        <v>24352</v>
      </c>
      <c r="I258" s="49" t="s">
        <v>511</v>
      </c>
      <c r="J258" s="3">
        <v>24193</v>
      </c>
      <c r="K258" s="4" t="s">
        <v>76</v>
      </c>
      <c r="L258" s="65" t="str">
        <f>VLOOKUP(C258,'[3]Trips&amp;Operators'!$C$1:$E$9999,3,0)</f>
        <v>ADANE</v>
      </c>
      <c r="M258" s="18" t="s">
        <v>81</v>
      </c>
      <c r="N258" s="17"/>
      <c r="O258" s="17" t="str">
        <f t="shared" ref="O258:O321" si="8">RIGHT(C258,2)</f>
        <v>25</v>
      </c>
      <c r="P258" s="52">
        <f t="shared" ref="P258:P321" si="9">42522+O258+29</f>
        <v>42576</v>
      </c>
    </row>
    <row r="259" spans="1:16" hidden="1" x14ac:dyDescent="0.25">
      <c r="A259" s="24">
        <v>42576.648553240739</v>
      </c>
      <c r="B259" s="49" t="s">
        <v>584</v>
      </c>
      <c r="C259" s="4" t="s">
        <v>723</v>
      </c>
      <c r="D259" s="4" t="s">
        <v>73</v>
      </c>
      <c r="E259" s="49" t="s">
        <v>676</v>
      </c>
      <c r="F259" s="3">
        <v>100</v>
      </c>
      <c r="G259" s="3">
        <v>299</v>
      </c>
      <c r="H259" s="3">
        <v>12165</v>
      </c>
      <c r="I259" s="49" t="s">
        <v>79</v>
      </c>
      <c r="J259" s="3">
        <v>11000</v>
      </c>
      <c r="K259" s="4" t="s">
        <v>76</v>
      </c>
      <c r="L259" s="65" t="str">
        <f>VLOOKUP(C259,'[3]Trips&amp;Operators'!$C$1:$E$9999,3,0)</f>
        <v>ADANE</v>
      </c>
      <c r="M259" s="18" t="s">
        <v>81</v>
      </c>
      <c r="N259" s="17"/>
      <c r="O259" s="17" t="str">
        <f t="shared" si="8"/>
        <v>25</v>
      </c>
      <c r="P259" s="52">
        <f t="shared" si="9"/>
        <v>42576</v>
      </c>
    </row>
    <row r="260" spans="1:16" hidden="1" x14ac:dyDescent="0.25">
      <c r="A260" s="24">
        <v>42576.714409722219</v>
      </c>
      <c r="B260" s="49" t="s">
        <v>506</v>
      </c>
      <c r="C260" s="4" t="s">
        <v>724</v>
      </c>
      <c r="D260" s="4" t="s">
        <v>73</v>
      </c>
      <c r="E260" s="49" t="s">
        <v>676</v>
      </c>
      <c r="F260" s="3">
        <v>100</v>
      </c>
      <c r="G260" s="3">
        <v>129</v>
      </c>
      <c r="H260" s="3">
        <v>11447</v>
      </c>
      <c r="I260" s="49" t="s">
        <v>79</v>
      </c>
      <c r="J260" s="3">
        <v>11000</v>
      </c>
      <c r="K260" s="4" t="s">
        <v>76</v>
      </c>
      <c r="L260" s="65" t="str">
        <f>VLOOKUP(C260,'[3]Trips&amp;Operators'!$C$1:$E$9999,3,0)</f>
        <v>COOLAHAN</v>
      </c>
      <c r="M260" s="18" t="s">
        <v>81</v>
      </c>
      <c r="N260" s="17"/>
      <c r="O260" s="17" t="str">
        <f t="shared" si="8"/>
        <v>25</v>
      </c>
      <c r="P260" s="52">
        <f t="shared" si="9"/>
        <v>42576</v>
      </c>
    </row>
    <row r="261" spans="1:16" hidden="1" x14ac:dyDescent="0.25">
      <c r="A261" s="24">
        <v>42576.715069444443</v>
      </c>
      <c r="B261" s="49" t="s">
        <v>506</v>
      </c>
      <c r="C261" s="4" t="s">
        <v>724</v>
      </c>
      <c r="D261" s="4" t="s">
        <v>73</v>
      </c>
      <c r="E261" s="49" t="s">
        <v>676</v>
      </c>
      <c r="F261" s="3">
        <v>100</v>
      </c>
      <c r="G261" s="3">
        <v>119</v>
      </c>
      <c r="H261" s="3">
        <v>11004</v>
      </c>
      <c r="I261" s="49" t="s">
        <v>79</v>
      </c>
      <c r="J261" s="3">
        <v>11000</v>
      </c>
      <c r="K261" s="4" t="s">
        <v>76</v>
      </c>
      <c r="L261" s="65" t="str">
        <f>VLOOKUP(C261,'[3]Trips&amp;Operators'!$C$1:$E$9999,3,0)</f>
        <v>COOLAHAN</v>
      </c>
      <c r="M261" s="18" t="s">
        <v>81</v>
      </c>
      <c r="N261" s="17"/>
      <c r="O261" s="17" t="str">
        <f t="shared" si="8"/>
        <v>25</v>
      </c>
      <c r="P261" s="52">
        <f t="shared" si="9"/>
        <v>42576</v>
      </c>
    </row>
    <row r="262" spans="1:16" hidden="1" x14ac:dyDescent="0.25">
      <c r="A262" s="24">
        <v>42576.481678240743</v>
      </c>
      <c r="B262" s="49" t="s">
        <v>584</v>
      </c>
      <c r="C262" s="4" t="s">
        <v>714</v>
      </c>
      <c r="D262" s="4" t="s">
        <v>84</v>
      </c>
      <c r="E262" s="49" t="s">
        <v>515</v>
      </c>
      <c r="F262" s="3">
        <v>0</v>
      </c>
      <c r="G262" s="3">
        <v>12</v>
      </c>
      <c r="H262" s="3">
        <v>574</v>
      </c>
      <c r="I262" s="49" t="s">
        <v>516</v>
      </c>
      <c r="J262" s="3">
        <v>575</v>
      </c>
      <c r="K262" s="4" t="s">
        <v>76</v>
      </c>
      <c r="L262" s="65" t="str">
        <f>VLOOKUP(C262,'[3]Trips&amp;Operators'!$C$1:$E$9999,3,0)</f>
        <v>ADANE</v>
      </c>
      <c r="M262" s="18" t="s">
        <v>81</v>
      </c>
      <c r="N262" s="17"/>
      <c r="O262" s="17" t="str">
        <f t="shared" si="8"/>
        <v>25</v>
      </c>
      <c r="P262" s="52">
        <f t="shared" si="9"/>
        <v>42576</v>
      </c>
    </row>
    <row r="263" spans="1:16" hidden="1" x14ac:dyDescent="0.25">
      <c r="A263" s="24">
        <v>42576.623287037037</v>
      </c>
      <c r="B263" s="49" t="s">
        <v>95</v>
      </c>
      <c r="C263" s="4" t="s">
        <v>725</v>
      </c>
      <c r="D263" s="4" t="s">
        <v>73</v>
      </c>
      <c r="E263" s="49" t="s">
        <v>515</v>
      </c>
      <c r="F263" s="3">
        <v>0</v>
      </c>
      <c r="G263" s="3">
        <v>26</v>
      </c>
      <c r="H263" s="3">
        <v>628</v>
      </c>
      <c r="I263" s="49" t="s">
        <v>516</v>
      </c>
      <c r="J263" s="3">
        <v>575</v>
      </c>
      <c r="K263" s="4" t="s">
        <v>76</v>
      </c>
      <c r="L263" s="65" t="str">
        <f>VLOOKUP(C263,'[3]Trips&amp;Operators'!$C$1:$E$9999,3,0)</f>
        <v>ROCHA</v>
      </c>
      <c r="M263" s="18" t="s">
        <v>81</v>
      </c>
      <c r="N263" s="17"/>
      <c r="O263" s="17" t="str">
        <f t="shared" si="8"/>
        <v>25</v>
      </c>
      <c r="P263" s="52">
        <f t="shared" si="9"/>
        <v>42576</v>
      </c>
    </row>
    <row r="264" spans="1:16" hidden="1" x14ac:dyDescent="0.25">
      <c r="A264" s="24">
        <v>42576.651990740742</v>
      </c>
      <c r="B264" s="49" t="s">
        <v>584</v>
      </c>
      <c r="C264" s="4" t="s">
        <v>723</v>
      </c>
      <c r="D264" s="4" t="s">
        <v>73</v>
      </c>
      <c r="E264" s="49" t="s">
        <v>515</v>
      </c>
      <c r="F264" s="3">
        <v>0</v>
      </c>
      <c r="G264" s="3">
        <v>20</v>
      </c>
      <c r="H264" s="3">
        <v>624</v>
      </c>
      <c r="I264" s="49" t="s">
        <v>516</v>
      </c>
      <c r="J264" s="3">
        <v>575</v>
      </c>
      <c r="K264" s="4" t="s">
        <v>76</v>
      </c>
      <c r="L264" s="65" t="str">
        <f>VLOOKUP(C264,'[3]Trips&amp;Operators'!$C$1:$E$9999,3,0)</f>
        <v>ADANE</v>
      </c>
      <c r="M264" s="18" t="s">
        <v>81</v>
      </c>
      <c r="N264" s="17"/>
      <c r="O264" s="17" t="str">
        <f t="shared" si="8"/>
        <v>25</v>
      </c>
      <c r="P264" s="52">
        <f t="shared" si="9"/>
        <v>42576</v>
      </c>
    </row>
    <row r="265" spans="1:16" hidden="1" x14ac:dyDescent="0.25">
      <c r="A265" s="24">
        <v>42576.676342592589</v>
      </c>
      <c r="B265" s="49" t="s">
        <v>506</v>
      </c>
      <c r="C265" s="4" t="s">
        <v>726</v>
      </c>
      <c r="D265" s="4" t="s">
        <v>73</v>
      </c>
      <c r="E265" s="49" t="s">
        <v>515</v>
      </c>
      <c r="F265" s="3">
        <v>0</v>
      </c>
      <c r="G265" s="3">
        <v>64</v>
      </c>
      <c r="H265" s="3">
        <v>789</v>
      </c>
      <c r="I265" s="49" t="s">
        <v>516</v>
      </c>
      <c r="J265" s="3">
        <v>575</v>
      </c>
      <c r="K265" s="4" t="s">
        <v>76</v>
      </c>
      <c r="L265" s="65" t="str">
        <f>VLOOKUP(C265,'[3]Trips&amp;Operators'!$C$1:$E$9999,3,0)</f>
        <v>COOLAHAN</v>
      </c>
      <c r="M265" s="18" t="s">
        <v>81</v>
      </c>
      <c r="N265" s="17"/>
      <c r="O265" s="17" t="str">
        <f t="shared" si="8"/>
        <v>25</v>
      </c>
      <c r="P265" s="52">
        <f t="shared" si="9"/>
        <v>42576</v>
      </c>
    </row>
    <row r="266" spans="1:16" hidden="1" x14ac:dyDescent="0.25">
      <c r="A266" s="24">
        <v>42576.718472222223</v>
      </c>
      <c r="B266" s="49" t="s">
        <v>506</v>
      </c>
      <c r="C266" s="4" t="s">
        <v>724</v>
      </c>
      <c r="D266" s="4" t="s">
        <v>73</v>
      </c>
      <c r="E266" s="49" t="s">
        <v>515</v>
      </c>
      <c r="F266" s="3">
        <v>0</v>
      </c>
      <c r="G266" s="3">
        <v>27</v>
      </c>
      <c r="H266" s="3">
        <v>626</v>
      </c>
      <c r="I266" s="49" t="s">
        <v>516</v>
      </c>
      <c r="J266" s="3">
        <v>575</v>
      </c>
      <c r="K266" s="4" t="s">
        <v>76</v>
      </c>
      <c r="L266" s="65" t="str">
        <f>VLOOKUP(C266,'[3]Trips&amp;Operators'!$C$1:$E$9999,3,0)</f>
        <v>COOLAHAN</v>
      </c>
      <c r="M266" s="18" t="s">
        <v>81</v>
      </c>
      <c r="N266" s="17"/>
      <c r="O266" s="17" t="str">
        <f t="shared" si="8"/>
        <v>25</v>
      </c>
      <c r="P266" s="52">
        <f t="shared" si="9"/>
        <v>42576</v>
      </c>
    </row>
    <row r="267" spans="1:16" hidden="1" x14ac:dyDescent="0.25">
      <c r="A267" s="24">
        <v>42576.75886574074</v>
      </c>
      <c r="B267" s="49" t="s">
        <v>506</v>
      </c>
      <c r="C267" s="4" t="s">
        <v>727</v>
      </c>
      <c r="D267" s="4" t="s">
        <v>73</v>
      </c>
      <c r="E267" s="49" t="s">
        <v>515</v>
      </c>
      <c r="F267" s="3">
        <v>0</v>
      </c>
      <c r="G267" s="3">
        <v>18</v>
      </c>
      <c r="H267" s="3">
        <v>622</v>
      </c>
      <c r="I267" s="49" t="s">
        <v>516</v>
      </c>
      <c r="J267" s="3">
        <v>575</v>
      </c>
      <c r="K267" s="4" t="s">
        <v>76</v>
      </c>
      <c r="L267" s="65" t="str">
        <f>VLOOKUP(C267,'[3]Trips&amp;Operators'!$C$1:$E$9999,3,0)</f>
        <v>STORY</v>
      </c>
      <c r="M267" s="18" t="s">
        <v>81</v>
      </c>
      <c r="N267" s="17"/>
      <c r="O267" s="17" t="str">
        <f t="shared" si="8"/>
        <v>25</v>
      </c>
      <c r="P267" s="52">
        <f t="shared" si="9"/>
        <v>42576</v>
      </c>
    </row>
    <row r="268" spans="1:16" hidden="1" x14ac:dyDescent="0.25">
      <c r="A268" s="24">
        <v>42576.77275462963</v>
      </c>
      <c r="B268" s="49" t="s">
        <v>584</v>
      </c>
      <c r="C268" s="4" t="s">
        <v>728</v>
      </c>
      <c r="D268" s="4" t="s">
        <v>73</v>
      </c>
      <c r="E268" s="49" t="s">
        <v>515</v>
      </c>
      <c r="F268" s="3">
        <v>0</v>
      </c>
      <c r="G268" s="3">
        <v>54</v>
      </c>
      <c r="H268" s="3">
        <v>762</v>
      </c>
      <c r="I268" s="49" t="s">
        <v>516</v>
      </c>
      <c r="J268" s="3">
        <v>575</v>
      </c>
      <c r="K268" s="4" t="s">
        <v>76</v>
      </c>
      <c r="L268" s="65" t="str">
        <f>VLOOKUP(C268,'[3]Trips&amp;Operators'!$C$1:$E$9999,3,0)</f>
        <v>COOLAHAN</v>
      </c>
      <c r="M268" s="18" t="s">
        <v>81</v>
      </c>
      <c r="N268" s="17"/>
      <c r="O268" s="17" t="str">
        <f t="shared" si="8"/>
        <v>25</v>
      </c>
      <c r="P268" s="52">
        <f t="shared" si="9"/>
        <v>42576</v>
      </c>
    </row>
    <row r="269" spans="1:16" hidden="1" x14ac:dyDescent="0.25">
      <c r="A269" s="24">
        <v>42576.801006944443</v>
      </c>
      <c r="B269" s="49" t="s">
        <v>506</v>
      </c>
      <c r="C269" s="4" t="s">
        <v>711</v>
      </c>
      <c r="D269" s="4" t="s">
        <v>73</v>
      </c>
      <c r="E269" s="49" t="s">
        <v>515</v>
      </c>
      <c r="F269" s="3">
        <v>0</v>
      </c>
      <c r="G269" s="3">
        <v>9</v>
      </c>
      <c r="H269" s="3">
        <v>624</v>
      </c>
      <c r="I269" s="49" t="s">
        <v>516</v>
      </c>
      <c r="J269" s="3">
        <v>575</v>
      </c>
      <c r="K269" s="4" t="s">
        <v>76</v>
      </c>
      <c r="L269" s="65" t="str">
        <f>VLOOKUP(C269,'[3]Trips&amp;Operators'!$C$1:$E$9999,3,0)</f>
        <v>STORY</v>
      </c>
      <c r="M269" s="18" t="s">
        <v>81</v>
      </c>
      <c r="N269" s="17"/>
      <c r="O269" s="17" t="str">
        <f t="shared" si="8"/>
        <v>25</v>
      </c>
      <c r="P269" s="52">
        <f t="shared" si="9"/>
        <v>42576</v>
      </c>
    </row>
    <row r="270" spans="1:16" hidden="1" x14ac:dyDescent="0.25">
      <c r="A270" s="24">
        <v>42576.84238425926</v>
      </c>
      <c r="B270" s="49" t="s">
        <v>506</v>
      </c>
      <c r="C270" s="4" t="s">
        <v>729</v>
      </c>
      <c r="D270" s="4" t="s">
        <v>73</v>
      </c>
      <c r="E270" s="49" t="s">
        <v>515</v>
      </c>
      <c r="F270" s="3">
        <v>0</v>
      </c>
      <c r="G270" s="3">
        <v>9</v>
      </c>
      <c r="H270" s="3">
        <v>593</v>
      </c>
      <c r="I270" s="49" t="s">
        <v>516</v>
      </c>
      <c r="J270" s="3">
        <v>575</v>
      </c>
      <c r="K270" s="4" t="s">
        <v>76</v>
      </c>
      <c r="L270" s="65" t="str">
        <f>VLOOKUP(C270,'[3]Trips&amp;Operators'!$C$1:$E$9999,3,0)</f>
        <v>STORY</v>
      </c>
      <c r="M270" s="18" t="s">
        <v>81</v>
      </c>
      <c r="N270" s="17"/>
      <c r="O270" s="17" t="str">
        <f t="shared" si="8"/>
        <v>25</v>
      </c>
      <c r="P270" s="52">
        <f t="shared" si="9"/>
        <v>42576</v>
      </c>
    </row>
    <row r="271" spans="1:16" hidden="1" x14ac:dyDescent="0.25">
      <c r="A271" s="24">
        <v>42576.83011574074</v>
      </c>
      <c r="B271" s="49" t="s">
        <v>508</v>
      </c>
      <c r="C271" s="4" t="s">
        <v>730</v>
      </c>
      <c r="D271" s="4" t="s">
        <v>73</v>
      </c>
      <c r="E271" s="49" t="s">
        <v>515</v>
      </c>
      <c r="F271" s="3">
        <v>0</v>
      </c>
      <c r="G271" s="3">
        <v>24</v>
      </c>
      <c r="H271" s="3">
        <v>58992</v>
      </c>
      <c r="I271" s="49" t="s">
        <v>516</v>
      </c>
      <c r="J271" s="3">
        <v>59048</v>
      </c>
      <c r="K271" s="4" t="s">
        <v>80</v>
      </c>
      <c r="L271" s="65" t="str">
        <f>VLOOKUP(C271,'[3]Trips&amp;Operators'!$C$1:$E$9999,3,0)</f>
        <v>COOLAHAN</v>
      </c>
      <c r="M271" s="18" t="s">
        <v>81</v>
      </c>
      <c r="N271" s="17"/>
      <c r="O271" s="17" t="str">
        <f t="shared" si="8"/>
        <v>25</v>
      </c>
      <c r="P271" s="52">
        <f t="shared" si="9"/>
        <v>42576</v>
      </c>
    </row>
    <row r="272" spans="1:16" hidden="1" x14ac:dyDescent="0.25">
      <c r="A272" s="24">
        <v>42576.858726851853</v>
      </c>
      <c r="B272" s="49" t="s">
        <v>518</v>
      </c>
      <c r="C272" s="4" t="s">
        <v>731</v>
      </c>
      <c r="D272" s="4" t="s">
        <v>73</v>
      </c>
      <c r="E272" s="49" t="s">
        <v>515</v>
      </c>
      <c r="F272" s="3">
        <v>0</v>
      </c>
      <c r="G272" s="3">
        <v>30</v>
      </c>
      <c r="H272" s="3">
        <v>58973</v>
      </c>
      <c r="I272" s="49" t="s">
        <v>516</v>
      </c>
      <c r="J272" s="3">
        <v>59048</v>
      </c>
      <c r="K272" s="4" t="s">
        <v>80</v>
      </c>
      <c r="L272" s="65" t="str">
        <f>VLOOKUP(C272,'[3]Trips&amp;Operators'!$C$1:$E$9999,3,0)</f>
        <v>STORY</v>
      </c>
      <c r="M272" s="18" t="s">
        <v>81</v>
      </c>
      <c r="N272" s="17"/>
      <c r="O272" s="17" t="str">
        <f t="shared" si="8"/>
        <v>25</v>
      </c>
      <c r="P272" s="52">
        <f t="shared" si="9"/>
        <v>42576</v>
      </c>
    </row>
    <row r="273" spans="1:17" hidden="1" x14ac:dyDescent="0.25">
      <c r="A273" s="24">
        <v>42576.913032407407</v>
      </c>
      <c r="B273" s="4" t="s">
        <v>508</v>
      </c>
      <c r="C273" s="4" t="s">
        <v>732</v>
      </c>
      <c r="D273" s="4" t="s">
        <v>73</v>
      </c>
      <c r="E273" s="4" t="s">
        <v>515</v>
      </c>
      <c r="F273" s="3">
        <v>0</v>
      </c>
      <c r="G273" s="3">
        <v>14</v>
      </c>
      <c r="H273" s="3">
        <v>58999</v>
      </c>
      <c r="I273" s="4" t="s">
        <v>516</v>
      </c>
      <c r="J273" s="3">
        <v>59048</v>
      </c>
      <c r="K273" s="4" t="s">
        <v>80</v>
      </c>
      <c r="L273" s="65" t="str">
        <f>VLOOKUP(C273,'[3]Trips&amp;Operators'!$C$1:$E$9999,3,0)</f>
        <v>COOLAHAN</v>
      </c>
      <c r="M273" s="18" t="s">
        <v>81</v>
      </c>
      <c r="N273" s="17"/>
      <c r="O273" s="17" t="str">
        <f t="shared" si="8"/>
        <v>25</v>
      </c>
      <c r="P273" s="52">
        <f t="shared" si="9"/>
        <v>42576</v>
      </c>
    </row>
    <row r="274" spans="1:17" hidden="1" x14ac:dyDescent="0.25">
      <c r="A274" s="24">
        <v>42576.941458333335</v>
      </c>
      <c r="B274" s="4" t="s">
        <v>518</v>
      </c>
      <c r="C274" s="4" t="s">
        <v>733</v>
      </c>
      <c r="D274" s="4" t="s">
        <v>73</v>
      </c>
      <c r="E274" s="4" t="s">
        <v>515</v>
      </c>
      <c r="F274" s="3">
        <v>0</v>
      </c>
      <c r="G274" s="3">
        <v>100</v>
      </c>
      <c r="H274" s="3">
        <v>58675</v>
      </c>
      <c r="I274" s="4" t="s">
        <v>516</v>
      </c>
      <c r="J274" s="3">
        <v>59048</v>
      </c>
      <c r="K274" s="4" t="s">
        <v>80</v>
      </c>
      <c r="L274" s="65" t="str">
        <f>VLOOKUP(C274,'[3]Trips&amp;Operators'!$C$1:$E$9999,3,0)</f>
        <v>STORY</v>
      </c>
      <c r="M274" s="18" t="s">
        <v>81</v>
      </c>
      <c r="N274" s="17"/>
      <c r="O274" s="17" t="str">
        <f t="shared" si="8"/>
        <v>25</v>
      </c>
      <c r="P274" s="52">
        <f t="shared" si="9"/>
        <v>42576</v>
      </c>
    </row>
    <row r="275" spans="1:17" hidden="1" x14ac:dyDescent="0.25">
      <c r="A275" s="24">
        <v>42576.941921296297</v>
      </c>
      <c r="B275" s="4" t="s">
        <v>518</v>
      </c>
      <c r="C275" s="4" t="s">
        <v>733</v>
      </c>
      <c r="D275" s="4" t="s">
        <v>73</v>
      </c>
      <c r="E275" s="4" t="s">
        <v>515</v>
      </c>
      <c r="F275" s="3">
        <v>0</v>
      </c>
      <c r="G275" s="3">
        <v>34</v>
      </c>
      <c r="H275" s="3">
        <v>58875</v>
      </c>
      <c r="I275" s="4" t="s">
        <v>516</v>
      </c>
      <c r="J275" s="3">
        <v>59048</v>
      </c>
      <c r="K275" s="4" t="s">
        <v>80</v>
      </c>
      <c r="L275" s="65" t="str">
        <f>VLOOKUP(C275,'[3]Trips&amp;Operators'!$C$1:$E$9999,3,0)</f>
        <v>STORY</v>
      </c>
      <c r="M275" s="18" t="s">
        <v>81</v>
      </c>
      <c r="N275" s="17"/>
      <c r="O275" s="17" t="str">
        <f t="shared" si="8"/>
        <v>25</v>
      </c>
      <c r="P275" s="52">
        <f t="shared" si="9"/>
        <v>42576</v>
      </c>
    </row>
    <row r="276" spans="1:17" hidden="1" x14ac:dyDescent="0.25">
      <c r="A276" s="24">
        <v>42576.483298611114</v>
      </c>
      <c r="B276" s="49" t="s">
        <v>518</v>
      </c>
      <c r="C276" s="4" t="s">
        <v>734</v>
      </c>
      <c r="D276" s="4" t="s">
        <v>73</v>
      </c>
      <c r="E276" s="49" t="s">
        <v>515</v>
      </c>
      <c r="F276" s="3">
        <v>0</v>
      </c>
      <c r="G276" s="3">
        <v>8</v>
      </c>
      <c r="H276" s="3">
        <v>58982</v>
      </c>
      <c r="I276" s="49" t="s">
        <v>516</v>
      </c>
      <c r="J276" s="3">
        <v>59058</v>
      </c>
      <c r="K276" s="4" t="s">
        <v>80</v>
      </c>
      <c r="L276" s="65" t="str">
        <f>VLOOKUP(C276,'[3]Trips&amp;Operators'!$C$1:$E$9999,3,0)</f>
        <v>REBOLETTI</v>
      </c>
      <c r="M276" s="18" t="s">
        <v>81</v>
      </c>
      <c r="N276" s="17"/>
      <c r="O276" s="17" t="str">
        <f t="shared" si="8"/>
        <v>25</v>
      </c>
      <c r="P276" s="52">
        <f t="shared" si="9"/>
        <v>42576</v>
      </c>
    </row>
    <row r="277" spans="1:17" hidden="1" x14ac:dyDescent="0.25">
      <c r="A277" s="24">
        <v>42576.566527777781</v>
      </c>
      <c r="B277" s="49" t="s">
        <v>518</v>
      </c>
      <c r="C277" s="4" t="s">
        <v>735</v>
      </c>
      <c r="D277" s="4" t="s">
        <v>73</v>
      </c>
      <c r="E277" s="49" t="s">
        <v>515</v>
      </c>
      <c r="F277" s="3">
        <v>0</v>
      </c>
      <c r="G277" s="3">
        <v>6</v>
      </c>
      <c r="H277" s="3">
        <v>58988</v>
      </c>
      <c r="I277" s="49" t="s">
        <v>516</v>
      </c>
      <c r="J277" s="3">
        <v>59058</v>
      </c>
      <c r="K277" s="4" t="s">
        <v>80</v>
      </c>
      <c r="L277" s="65" t="str">
        <f>VLOOKUP(C277,'[3]Trips&amp;Operators'!$C$1:$E$9999,3,0)</f>
        <v>REBOLETTI</v>
      </c>
      <c r="M277" s="18" t="s">
        <v>81</v>
      </c>
      <c r="N277" s="17"/>
      <c r="O277" s="17" t="str">
        <f t="shared" si="8"/>
        <v>25</v>
      </c>
      <c r="P277" s="52">
        <f t="shared" si="9"/>
        <v>42576</v>
      </c>
    </row>
    <row r="278" spans="1:17" hidden="1" x14ac:dyDescent="0.25">
      <c r="A278" s="24">
        <v>42576.594930555555</v>
      </c>
      <c r="B278" s="49" t="s">
        <v>96</v>
      </c>
      <c r="C278" s="4" t="s">
        <v>718</v>
      </c>
      <c r="D278" s="4" t="s">
        <v>73</v>
      </c>
      <c r="E278" s="49" t="s">
        <v>515</v>
      </c>
      <c r="F278" s="3">
        <v>0</v>
      </c>
      <c r="G278" s="3">
        <v>108</v>
      </c>
      <c r="H278" s="3">
        <v>58710</v>
      </c>
      <c r="I278" s="49" t="s">
        <v>516</v>
      </c>
      <c r="J278" s="3">
        <v>59058</v>
      </c>
      <c r="K278" s="4" t="s">
        <v>80</v>
      </c>
      <c r="L278" s="65" t="str">
        <f>VLOOKUP(C278,'[3]Trips&amp;Operators'!$C$1:$E$9999,3,0)</f>
        <v>ROCHA</v>
      </c>
      <c r="M278" s="18" t="s">
        <v>81</v>
      </c>
      <c r="N278" s="17"/>
      <c r="O278" s="17" t="str">
        <f t="shared" si="8"/>
        <v>25</v>
      </c>
      <c r="P278" s="52">
        <f t="shared" si="9"/>
        <v>42576</v>
      </c>
    </row>
    <row r="279" spans="1:17" hidden="1" x14ac:dyDescent="0.25">
      <c r="A279" s="24">
        <v>42576.595381944448</v>
      </c>
      <c r="B279" s="49" t="s">
        <v>96</v>
      </c>
      <c r="C279" s="4" t="s">
        <v>718</v>
      </c>
      <c r="D279" s="4" t="s">
        <v>73</v>
      </c>
      <c r="E279" s="49" t="s">
        <v>515</v>
      </c>
      <c r="F279" s="3">
        <v>0</v>
      </c>
      <c r="G279" s="3">
        <v>52</v>
      </c>
      <c r="H279" s="3">
        <v>58905</v>
      </c>
      <c r="I279" s="49" t="s">
        <v>516</v>
      </c>
      <c r="J279" s="3">
        <v>59058</v>
      </c>
      <c r="K279" s="4" t="s">
        <v>80</v>
      </c>
      <c r="L279" s="65" t="str">
        <f>VLOOKUP(C279,'[3]Trips&amp;Operators'!$C$1:$E$9999,3,0)</f>
        <v>ROCHA</v>
      </c>
      <c r="M279" s="18" t="s">
        <v>81</v>
      </c>
      <c r="N279" s="17"/>
      <c r="O279" s="17" t="str">
        <f t="shared" si="8"/>
        <v>25</v>
      </c>
      <c r="P279" s="52">
        <f t="shared" si="9"/>
        <v>42576</v>
      </c>
    </row>
    <row r="280" spans="1:17" hidden="1" x14ac:dyDescent="0.25">
      <c r="A280" s="24">
        <v>42576.595775462964</v>
      </c>
      <c r="B280" s="49" t="s">
        <v>96</v>
      </c>
      <c r="C280" s="4" t="s">
        <v>718</v>
      </c>
      <c r="D280" s="4" t="s">
        <v>73</v>
      </c>
      <c r="E280" s="49" t="s">
        <v>515</v>
      </c>
      <c r="F280" s="3">
        <v>0</v>
      </c>
      <c r="G280" s="3">
        <v>16</v>
      </c>
      <c r="H280" s="3">
        <v>58978</v>
      </c>
      <c r="I280" s="49" t="s">
        <v>516</v>
      </c>
      <c r="J280" s="3">
        <v>59058</v>
      </c>
      <c r="K280" s="4" t="s">
        <v>80</v>
      </c>
      <c r="L280" s="65" t="str">
        <f>VLOOKUP(C280,'[3]Trips&amp;Operators'!$C$1:$E$9999,3,0)</f>
        <v>ROCHA</v>
      </c>
      <c r="M280" s="18" t="s">
        <v>81</v>
      </c>
      <c r="N280" s="17"/>
      <c r="O280" s="17" t="str">
        <f t="shared" si="8"/>
        <v>25</v>
      </c>
      <c r="P280" s="52">
        <f t="shared" si="9"/>
        <v>42576</v>
      </c>
    </row>
    <row r="281" spans="1:17" hidden="1" x14ac:dyDescent="0.25">
      <c r="A281" s="24">
        <v>42576.650613425925</v>
      </c>
      <c r="B281" s="49" t="s">
        <v>518</v>
      </c>
      <c r="C281" s="4" t="s">
        <v>719</v>
      </c>
      <c r="D281" s="4" t="s">
        <v>73</v>
      </c>
      <c r="E281" s="49" t="s">
        <v>515</v>
      </c>
      <c r="F281" s="3">
        <v>0</v>
      </c>
      <c r="G281" s="3">
        <v>57</v>
      </c>
      <c r="H281" s="3">
        <v>58867</v>
      </c>
      <c r="I281" s="49" t="s">
        <v>516</v>
      </c>
      <c r="J281" s="3">
        <v>59058</v>
      </c>
      <c r="K281" s="4" t="s">
        <v>80</v>
      </c>
      <c r="L281" s="65" t="str">
        <f>VLOOKUP(C281,'[3]Trips&amp;Operators'!$C$1:$E$9999,3,0)</f>
        <v>COOLAHAN</v>
      </c>
      <c r="M281" s="18" t="s">
        <v>81</v>
      </c>
      <c r="N281" s="17"/>
      <c r="O281" s="17" t="str">
        <f t="shared" si="8"/>
        <v>25</v>
      </c>
      <c r="P281" s="52">
        <f t="shared" si="9"/>
        <v>42576</v>
      </c>
    </row>
    <row r="282" spans="1:17" hidden="1" x14ac:dyDescent="0.25">
      <c r="A282" s="24">
        <v>42576.73537037037</v>
      </c>
      <c r="B282" s="49" t="s">
        <v>518</v>
      </c>
      <c r="C282" s="4" t="s">
        <v>736</v>
      </c>
      <c r="D282" s="4" t="s">
        <v>73</v>
      </c>
      <c r="E282" s="49" t="s">
        <v>515</v>
      </c>
      <c r="F282" s="3">
        <v>0</v>
      </c>
      <c r="G282" s="3">
        <v>7</v>
      </c>
      <c r="H282" s="3">
        <v>58950</v>
      </c>
      <c r="I282" s="49" t="s">
        <v>516</v>
      </c>
      <c r="J282" s="3">
        <v>59058</v>
      </c>
      <c r="K282" s="4" t="s">
        <v>80</v>
      </c>
      <c r="L282" s="65" t="str">
        <f>VLOOKUP(C282,'[3]Trips&amp;Operators'!$C$1:$E$9999,3,0)</f>
        <v>STORY</v>
      </c>
      <c r="M282" s="18" t="s">
        <v>81</v>
      </c>
      <c r="N282" s="17"/>
      <c r="O282" s="17" t="str">
        <f t="shared" si="8"/>
        <v>25</v>
      </c>
      <c r="P282" s="52">
        <f t="shared" si="9"/>
        <v>42576</v>
      </c>
    </row>
    <row r="283" spans="1:17" hidden="1" x14ac:dyDescent="0.25">
      <c r="A283" s="24">
        <v>42576.817002314812</v>
      </c>
      <c r="B283" s="49" t="s">
        <v>518</v>
      </c>
      <c r="C283" s="4" t="s">
        <v>737</v>
      </c>
      <c r="D283" s="4" t="s">
        <v>73</v>
      </c>
      <c r="E283" s="49" t="s">
        <v>515</v>
      </c>
      <c r="F283" s="3">
        <v>0</v>
      </c>
      <c r="G283" s="3">
        <v>6</v>
      </c>
      <c r="H283" s="3">
        <v>59035</v>
      </c>
      <c r="I283" s="49" t="s">
        <v>516</v>
      </c>
      <c r="J283" s="3">
        <v>59058</v>
      </c>
      <c r="K283" s="4" t="s">
        <v>80</v>
      </c>
      <c r="L283" s="65" t="str">
        <f>VLOOKUP(C283,'[3]Trips&amp;Operators'!$C$1:$E$9999,3,0)</f>
        <v>STORY</v>
      </c>
      <c r="M283" s="18" t="s">
        <v>81</v>
      </c>
      <c r="N283" s="17"/>
      <c r="O283" s="17" t="str">
        <f t="shared" si="8"/>
        <v>25</v>
      </c>
      <c r="P283" s="52">
        <f t="shared" si="9"/>
        <v>42576</v>
      </c>
    </row>
    <row r="284" spans="1:17" hidden="1" x14ac:dyDescent="0.25">
      <c r="A284" s="24">
        <v>42576.871331018519</v>
      </c>
      <c r="B284" s="49" t="s">
        <v>508</v>
      </c>
      <c r="C284" s="4" t="s">
        <v>738</v>
      </c>
      <c r="D284" s="4" t="s">
        <v>73</v>
      </c>
      <c r="E284" s="49" t="s">
        <v>515</v>
      </c>
      <c r="F284" s="3">
        <v>0</v>
      </c>
      <c r="G284" s="3">
        <v>71</v>
      </c>
      <c r="H284" s="3">
        <v>58837</v>
      </c>
      <c r="I284" s="49" t="s">
        <v>516</v>
      </c>
      <c r="J284" s="3">
        <v>59058</v>
      </c>
      <c r="K284" s="4" t="s">
        <v>80</v>
      </c>
      <c r="L284" s="65" t="str">
        <f>VLOOKUP(C284,'[3]Trips&amp;Operators'!$C$1:$E$9999,3,0)</f>
        <v>COOLAHAN</v>
      </c>
      <c r="M284" s="18" t="s">
        <v>81</v>
      </c>
      <c r="N284" s="17"/>
      <c r="O284" s="17" t="str">
        <f t="shared" si="8"/>
        <v>25</v>
      </c>
      <c r="P284" s="52">
        <f t="shared" si="9"/>
        <v>42576</v>
      </c>
    </row>
    <row r="285" spans="1:17" hidden="1" x14ac:dyDescent="0.25">
      <c r="A285" s="24">
        <v>42576.90121527778</v>
      </c>
      <c r="B285" s="4" t="s">
        <v>518</v>
      </c>
      <c r="C285" s="4" t="s">
        <v>739</v>
      </c>
      <c r="D285" s="4" t="s">
        <v>73</v>
      </c>
      <c r="E285" s="4" t="s">
        <v>515</v>
      </c>
      <c r="F285" s="3">
        <v>0</v>
      </c>
      <c r="G285" s="3">
        <v>27</v>
      </c>
      <c r="H285" s="3">
        <v>58958</v>
      </c>
      <c r="I285" s="4" t="s">
        <v>516</v>
      </c>
      <c r="J285" s="3">
        <v>59058</v>
      </c>
      <c r="K285" s="4" t="s">
        <v>80</v>
      </c>
      <c r="L285" s="65" t="str">
        <f>VLOOKUP(C285,'[3]Trips&amp;Operators'!$C$1:$E$9999,3,0)</f>
        <v>STORY</v>
      </c>
      <c r="M285" s="18" t="s">
        <v>81</v>
      </c>
      <c r="N285" s="17"/>
      <c r="O285" s="17" t="str">
        <f t="shared" si="8"/>
        <v>25</v>
      </c>
      <c r="P285" s="52">
        <f t="shared" si="9"/>
        <v>42576</v>
      </c>
    </row>
    <row r="286" spans="1:17" hidden="1" x14ac:dyDescent="0.25">
      <c r="A286" s="24">
        <v>42577.248495370368</v>
      </c>
      <c r="B286" s="49" t="s">
        <v>584</v>
      </c>
      <c r="C286" s="4" t="s">
        <v>740</v>
      </c>
      <c r="D286" s="4" t="s">
        <v>84</v>
      </c>
      <c r="E286" s="49" t="s">
        <v>78</v>
      </c>
      <c r="F286" s="3">
        <v>0</v>
      </c>
      <c r="G286" s="3">
        <v>237</v>
      </c>
      <c r="H286" s="3">
        <v>33252</v>
      </c>
      <c r="I286" s="49" t="s">
        <v>79</v>
      </c>
      <c r="J286" s="3">
        <v>33257</v>
      </c>
      <c r="K286" s="4" t="s">
        <v>76</v>
      </c>
      <c r="L286" s="65" t="str">
        <f>VLOOKUP(C286,'[1]Trips&amp;Operators'!$C$1:$E$9999,3,0)</f>
        <v>SPECTOR</v>
      </c>
      <c r="M286" s="18" t="s">
        <v>81</v>
      </c>
      <c r="N286" s="17" t="s">
        <v>493</v>
      </c>
      <c r="O286" s="17" t="str">
        <f t="shared" si="8"/>
        <v>26</v>
      </c>
      <c r="P286" s="52">
        <f t="shared" si="9"/>
        <v>42577</v>
      </c>
      <c r="Q286" s="66" t="str">
        <f>VLOOKUP(C286,'[1]Train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</row>
    <row r="287" spans="1:17" hidden="1" x14ac:dyDescent="0.25">
      <c r="A287" s="24">
        <v>42577.688530092593</v>
      </c>
      <c r="B287" s="49" t="s">
        <v>584</v>
      </c>
      <c r="C287" s="4" t="s">
        <v>115</v>
      </c>
      <c r="D287" s="4" t="s">
        <v>84</v>
      </c>
      <c r="E287" s="49" t="s">
        <v>78</v>
      </c>
      <c r="F287" s="3">
        <v>0</v>
      </c>
      <c r="G287" s="3">
        <v>228</v>
      </c>
      <c r="H287" s="3">
        <v>33239</v>
      </c>
      <c r="I287" s="49" t="s">
        <v>79</v>
      </c>
      <c r="J287" s="3">
        <v>33257</v>
      </c>
      <c r="K287" s="4" t="s">
        <v>76</v>
      </c>
      <c r="L287" s="65" t="str">
        <f>VLOOKUP(C287,'[1]Trips&amp;Operators'!$C$1:$E$9999,3,0)</f>
        <v>LOCKLEAR</v>
      </c>
      <c r="M287" s="18" t="s">
        <v>81</v>
      </c>
      <c r="N287" s="17" t="s">
        <v>493</v>
      </c>
      <c r="O287" s="17" t="str">
        <f t="shared" si="8"/>
        <v>26</v>
      </c>
      <c r="P287" s="52">
        <f t="shared" si="9"/>
        <v>42577</v>
      </c>
      <c r="Q287" s="66" t="str">
        <f>VLOOKUP(C287,'[1]Train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</row>
    <row r="288" spans="1:17" hidden="1" x14ac:dyDescent="0.25">
      <c r="A288" s="24">
        <v>42577.612060185187</v>
      </c>
      <c r="B288" s="49" t="s">
        <v>584</v>
      </c>
      <c r="C288" s="4" t="s">
        <v>741</v>
      </c>
      <c r="D288" s="4" t="s">
        <v>73</v>
      </c>
      <c r="E288" s="49" t="s">
        <v>78</v>
      </c>
      <c r="F288" s="3">
        <v>0</v>
      </c>
      <c r="G288" s="3">
        <v>464</v>
      </c>
      <c r="H288" s="3">
        <v>38856</v>
      </c>
      <c r="I288" s="49" t="s">
        <v>79</v>
      </c>
      <c r="J288" s="3">
        <v>37462</v>
      </c>
      <c r="K288" s="4" t="s">
        <v>76</v>
      </c>
      <c r="L288" s="65" t="str">
        <f>VLOOKUP(C288,'[1]Trips&amp;Operators'!$C$1:$E$9999,3,0)</f>
        <v>LOCKLEAR</v>
      </c>
      <c r="M288" s="18" t="s">
        <v>81</v>
      </c>
      <c r="N288" s="17" t="s">
        <v>493</v>
      </c>
      <c r="O288" s="17" t="str">
        <f t="shared" si="8"/>
        <v>26</v>
      </c>
      <c r="P288" s="52">
        <f t="shared" si="9"/>
        <v>42577</v>
      </c>
      <c r="Q288" s="66" t="str">
        <f>VLOOKUP(C288,'[1]Train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</row>
    <row r="289" spans="1:17" hidden="1" x14ac:dyDescent="0.25">
      <c r="A289" s="24">
        <v>42577.379780092589</v>
      </c>
      <c r="B289" s="49" t="s">
        <v>506</v>
      </c>
      <c r="C289" s="4" t="s">
        <v>742</v>
      </c>
      <c r="D289" s="4" t="s">
        <v>73</v>
      </c>
      <c r="E289" s="49" t="s">
        <v>78</v>
      </c>
      <c r="F289" s="3">
        <v>190</v>
      </c>
      <c r="G289" s="3">
        <v>241</v>
      </c>
      <c r="H289" s="3">
        <v>63468</v>
      </c>
      <c r="I289" s="49" t="s">
        <v>79</v>
      </c>
      <c r="J289" s="3">
        <v>63309</v>
      </c>
      <c r="K289" s="4" t="s">
        <v>76</v>
      </c>
      <c r="L289" s="65" t="str">
        <f>VLOOKUP(C289,'[1]Trips&amp;Operators'!$C$1:$E$9999,3,0)</f>
        <v>DAVIS</v>
      </c>
      <c r="M289" s="18" t="s">
        <v>81</v>
      </c>
      <c r="N289" s="17" t="s">
        <v>493</v>
      </c>
      <c r="O289" s="17" t="str">
        <f t="shared" si="8"/>
        <v>26</v>
      </c>
      <c r="P289" s="52">
        <f t="shared" si="9"/>
        <v>42577</v>
      </c>
      <c r="Q289" s="66" t="str">
        <f>VLOOKUP(C289,'[1]Train Runs'!$A$13:$AE$810,31,0)</f>
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</c>
    </row>
    <row r="290" spans="1:17" hidden="1" x14ac:dyDescent="0.25">
      <c r="A290" s="24">
        <v>42577.577349537038</v>
      </c>
      <c r="B290" s="49" t="s">
        <v>491</v>
      </c>
      <c r="C290" s="4" t="s">
        <v>743</v>
      </c>
      <c r="D290" s="4" t="s">
        <v>73</v>
      </c>
      <c r="E290" s="49" t="s">
        <v>78</v>
      </c>
      <c r="F290" s="3">
        <v>190</v>
      </c>
      <c r="G290" s="3">
        <v>259</v>
      </c>
      <c r="H290" s="3">
        <v>63402</v>
      </c>
      <c r="I290" s="49" t="s">
        <v>79</v>
      </c>
      <c r="J290" s="3">
        <v>63309</v>
      </c>
      <c r="K290" s="4" t="s">
        <v>76</v>
      </c>
      <c r="L290" s="65" t="str">
        <f>VLOOKUP(C290,'[1]Trips&amp;Operators'!$C$1:$E$9999,3,0)</f>
        <v>WEBSTER</v>
      </c>
      <c r="M290" s="18" t="s">
        <v>81</v>
      </c>
      <c r="N290" s="17" t="s">
        <v>493</v>
      </c>
      <c r="O290" s="17" t="str">
        <f t="shared" si="8"/>
        <v>26</v>
      </c>
      <c r="P290" s="52">
        <f t="shared" si="9"/>
        <v>42577</v>
      </c>
      <c r="Q290" s="66" t="str">
        <f>VLOOKUP(C290,'[1]Train Runs'!$A$13:$AE$810,31,0)</f>
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</c>
    </row>
    <row r="291" spans="1:17" hidden="1" x14ac:dyDescent="0.25">
      <c r="A291" s="24">
        <v>42577.525312500002</v>
      </c>
      <c r="B291" s="49" t="s">
        <v>506</v>
      </c>
      <c r="C291" s="4" t="s">
        <v>744</v>
      </c>
      <c r="D291" s="4" t="s">
        <v>73</v>
      </c>
      <c r="E291" s="49" t="s">
        <v>78</v>
      </c>
      <c r="F291" s="3">
        <v>0</v>
      </c>
      <c r="G291" s="3">
        <v>302</v>
      </c>
      <c r="H291" s="3">
        <v>78548</v>
      </c>
      <c r="I291" s="49" t="s">
        <v>79</v>
      </c>
      <c r="J291" s="3">
        <v>78469</v>
      </c>
      <c r="K291" s="4" t="s">
        <v>76</v>
      </c>
      <c r="L291" s="65" t="str">
        <f>VLOOKUP(C291,'[1]Trips&amp;Operators'!$C$1:$E$9999,3,0)</f>
        <v>STEWART</v>
      </c>
      <c r="M291" s="18" t="s">
        <v>81</v>
      </c>
      <c r="N291" s="17" t="s">
        <v>493</v>
      </c>
      <c r="O291" s="17" t="str">
        <f t="shared" si="8"/>
        <v>26</v>
      </c>
      <c r="P291" s="52">
        <f t="shared" si="9"/>
        <v>42577</v>
      </c>
      <c r="Q291" s="66" t="str">
        <f>VLOOKUP(C291,'[1]Train Runs'!$A$13:$AE$810,31,0)</f>
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</c>
    </row>
    <row r="292" spans="1:17" hidden="1" x14ac:dyDescent="0.25">
      <c r="A292" s="24">
        <v>42577.648634259262</v>
      </c>
      <c r="B292" s="49" t="s">
        <v>491</v>
      </c>
      <c r="C292" s="4" t="s">
        <v>745</v>
      </c>
      <c r="D292" s="4" t="s">
        <v>73</v>
      </c>
      <c r="E292" s="49" t="s">
        <v>78</v>
      </c>
      <c r="F292" s="3">
        <v>0</v>
      </c>
      <c r="G292" s="3">
        <v>196</v>
      </c>
      <c r="H292" s="3">
        <v>78628</v>
      </c>
      <c r="I292" s="49" t="s">
        <v>79</v>
      </c>
      <c r="J292" s="3">
        <v>78469</v>
      </c>
      <c r="K292" s="4" t="s">
        <v>76</v>
      </c>
      <c r="L292" s="65" t="str">
        <f>VLOOKUP(C292,'[1]Trips&amp;Operators'!$C$1:$E$9999,3,0)</f>
        <v>WEBSTER</v>
      </c>
      <c r="M292" s="18" t="s">
        <v>81</v>
      </c>
      <c r="N292" s="17" t="s">
        <v>493</v>
      </c>
      <c r="O292" s="17" t="str">
        <f t="shared" si="8"/>
        <v>26</v>
      </c>
      <c r="P292" s="52">
        <f t="shared" si="9"/>
        <v>42577</v>
      </c>
      <c r="Q292" s="66" t="str">
        <f>VLOOKUP(C292,'[1]Train Runs'!$A$13:$AE$810,31,0)</f>
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</c>
    </row>
    <row r="293" spans="1:17" hidden="1" x14ac:dyDescent="0.25">
      <c r="A293" s="24">
        <v>42577.435682870368</v>
      </c>
      <c r="B293" s="49" t="s">
        <v>96</v>
      </c>
      <c r="C293" s="4" t="s">
        <v>746</v>
      </c>
      <c r="D293" s="4" t="s">
        <v>73</v>
      </c>
      <c r="E293" s="49" t="s">
        <v>78</v>
      </c>
      <c r="F293" s="3">
        <v>0</v>
      </c>
      <c r="G293" s="3">
        <v>443</v>
      </c>
      <c r="H293" s="3">
        <v>126868</v>
      </c>
      <c r="I293" s="49" t="s">
        <v>79</v>
      </c>
      <c r="J293" s="3">
        <v>127562</v>
      </c>
      <c r="K293" s="4" t="s">
        <v>80</v>
      </c>
      <c r="L293" s="65" t="str">
        <f>VLOOKUP(C293,'[1]Trips&amp;Operators'!$C$1:$E$9999,3,0)</f>
        <v>REBOLETTI</v>
      </c>
      <c r="M293" s="18" t="s">
        <v>81</v>
      </c>
      <c r="N293" s="17" t="s">
        <v>493</v>
      </c>
      <c r="O293" s="17" t="str">
        <f t="shared" si="8"/>
        <v>26</v>
      </c>
      <c r="P293" s="52">
        <f t="shared" si="9"/>
        <v>42577</v>
      </c>
      <c r="Q293" s="66" t="str">
        <f>VLOOKUP(C293,'[1]Train Runs'!$A$13:$AE$810,31,0)</f>
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</c>
    </row>
    <row r="294" spans="1:17" hidden="1" x14ac:dyDescent="0.25">
      <c r="A294" s="24">
        <v>42577.712777777779</v>
      </c>
      <c r="B294" s="49" t="s">
        <v>508</v>
      </c>
      <c r="C294" s="4" t="s">
        <v>747</v>
      </c>
      <c r="D294" s="4" t="s">
        <v>84</v>
      </c>
      <c r="E294" s="49" t="s">
        <v>83</v>
      </c>
      <c r="F294" s="3">
        <v>600</v>
      </c>
      <c r="G294" s="3">
        <v>650</v>
      </c>
      <c r="H294" s="3">
        <v>124009</v>
      </c>
      <c r="I294" s="49" t="s">
        <v>75</v>
      </c>
      <c r="J294" s="3">
        <v>119716</v>
      </c>
      <c r="K294" s="4" t="s">
        <v>80</v>
      </c>
      <c r="L294" s="65" t="str">
        <f>VLOOKUP(C294,'[1]Trips&amp;Operators'!$C$1:$E$9999,3,0)</f>
        <v>LOCKLEAR</v>
      </c>
      <c r="M294" s="18" t="s">
        <v>81</v>
      </c>
      <c r="N294" s="17"/>
      <c r="O294" s="17" t="str">
        <f t="shared" si="8"/>
        <v>26</v>
      </c>
      <c r="P294" s="52">
        <f t="shared" si="9"/>
        <v>42577</v>
      </c>
      <c r="Q294" s="66" t="str">
        <f>VLOOKUP(C294,'[1]Train Runs'!$A$13:$AE$810,31,0)</f>
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</c>
    </row>
    <row r="295" spans="1:17" hidden="1" x14ac:dyDescent="0.25">
      <c r="A295" s="24">
        <v>42577.335833333331</v>
      </c>
      <c r="B295" s="49" t="s">
        <v>500</v>
      </c>
      <c r="C295" s="4" t="s">
        <v>748</v>
      </c>
      <c r="D295" s="4" t="s">
        <v>73</v>
      </c>
      <c r="E295" s="49" t="s">
        <v>83</v>
      </c>
      <c r="F295" s="3">
        <v>450</v>
      </c>
      <c r="G295" s="3">
        <v>500</v>
      </c>
      <c r="H295" s="3">
        <v>191140</v>
      </c>
      <c r="I295" s="49" t="s">
        <v>75</v>
      </c>
      <c r="J295" s="3">
        <v>191108</v>
      </c>
      <c r="K295" s="4" t="s">
        <v>76</v>
      </c>
      <c r="L295" s="65" t="str">
        <f>VLOOKUP(C295,'[1]Trips&amp;Operators'!$C$1:$E$9999,3,0)</f>
        <v>HELVIE</v>
      </c>
      <c r="M295" s="18" t="s">
        <v>81</v>
      </c>
      <c r="N295" s="17"/>
      <c r="O295" s="17" t="str">
        <f t="shared" si="8"/>
        <v>26</v>
      </c>
      <c r="P295" s="52">
        <f t="shared" si="9"/>
        <v>42577</v>
      </c>
      <c r="Q295" s="66" t="str">
        <f>VLOOKUP(C295,'[1]Train Runs'!$A$13:$AE$810,31,0)</f>
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</c>
    </row>
    <row r="296" spans="1:17" hidden="1" x14ac:dyDescent="0.25">
      <c r="A296" s="24">
        <v>42577.706793981481</v>
      </c>
      <c r="B296" s="49" t="s">
        <v>491</v>
      </c>
      <c r="C296" s="4" t="s">
        <v>749</v>
      </c>
      <c r="D296" s="4" t="s">
        <v>73</v>
      </c>
      <c r="E296" s="49" t="s">
        <v>83</v>
      </c>
      <c r="F296" s="3">
        <v>150</v>
      </c>
      <c r="G296" s="3">
        <v>209</v>
      </c>
      <c r="H296" s="3">
        <v>229991</v>
      </c>
      <c r="I296" s="49" t="s">
        <v>75</v>
      </c>
      <c r="J296" s="3">
        <v>229055</v>
      </c>
      <c r="K296" s="4" t="s">
        <v>76</v>
      </c>
      <c r="L296" s="65" t="str">
        <f>VLOOKUP(C296,'[1]Trips&amp;Operators'!$C$1:$E$9999,3,0)</f>
        <v>WEBSTER</v>
      </c>
      <c r="M296" s="18" t="s">
        <v>81</v>
      </c>
      <c r="N296" s="17"/>
      <c r="O296" s="17" t="str">
        <f t="shared" si="8"/>
        <v>26</v>
      </c>
      <c r="P296" s="52">
        <f t="shared" si="9"/>
        <v>42577</v>
      </c>
      <c r="Q296" s="66" t="str">
        <f>VLOOKUP(C296,'[1]Train Runs'!$A$13:$AE$810,31,0)</f>
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</c>
    </row>
    <row r="297" spans="1:17" hidden="1" x14ac:dyDescent="0.25">
      <c r="A297" s="24">
        <v>42577.567893518521</v>
      </c>
      <c r="B297" s="49" t="s">
        <v>96</v>
      </c>
      <c r="C297" s="4" t="s">
        <v>342</v>
      </c>
      <c r="D297" s="4" t="s">
        <v>84</v>
      </c>
      <c r="E297" s="49" t="s">
        <v>87</v>
      </c>
      <c r="F297" s="3">
        <v>200</v>
      </c>
      <c r="G297" s="3">
        <v>250</v>
      </c>
      <c r="H297" s="3">
        <v>7037</v>
      </c>
      <c r="I297" s="49" t="s">
        <v>88</v>
      </c>
      <c r="J297" s="3">
        <v>2789</v>
      </c>
      <c r="K297" s="4" t="s">
        <v>80</v>
      </c>
      <c r="L297" s="65" t="str">
        <f>VLOOKUP(C297,'[1]Trips&amp;Operators'!$C$1:$E$9999,3,0)</f>
        <v>BONDS</v>
      </c>
      <c r="M297" s="18" t="s">
        <v>81</v>
      </c>
      <c r="N297" s="17" t="s">
        <v>504</v>
      </c>
      <c r="O297" s="17" t="str">
        <f t="shared" si="8"/>
        <v>26</v>
      </c>
      <c r="P297" s="52">
        <f t="shared" si="9"/>
        <v>42577</v>
      </c>
      <c r="Q297" s="66" t="str">
        <f>VLOOKUP(C297,'[1]Train Runs'!$A$13:$AE$810,31,0)</f>
        <v>aws s3 cp s3://rtdc.mdm.uploadarchive/RTDC4031/2016-07-26/ "C:\Users\stu\Documents\Analysis\2016-02-23 RTDC Observations"\RTDC4031\2016-07-26 --recursive &amp; "C:\Users\stu\Documents\GitHub\mrs-test-scripts\Headless Mode &amp; Sideloading\WalkAndUnGZ.bat" "C:\Users\stu\Documents\Analysis\2016-02-23 RTDC Observations"\RTDC4031\2016-07-26 &amp; aws s3 cp s3://rtdc.mdm.uploadarchive/RTDC4031/2016-07-27/ "C:\Users\stu\Documents\Analysis\2016-02-23 RTDC Observations"\RTDC4031\2016-07-27 --recursive &amp; "C:\Users\stu\Documents\GitHub\mrs-test-scripts\Headless Mode &amp; Sideloading\WalkAndUnGZ.bat" "C:\Users\stu\Documents\Analysis\2016-02-23 RTDC Observations"\RTDC4031\2016-07-27</v>
      </c>
    </row>
    <row r="298" spans="1:17" x14ac:dyDescent="0.25">
      <c r="A298" s="24">
        <v>42577.966793981483</v>
      </c>
      <c r="B298" s="49" t="s">
        <v>602</v>
      </c>
      <c r="C298" s="4" t="s">
        <v>750</v>
      </c>
      <c r="D298" s="4" t="s">
        <v>73</v>
      </c>
      <c r="E298" s="49" t="s">
        <v>87</v>
      </c>
      <c r="F298" s="3">
        <v>0</v>
      </c>
      <c r="G298" s="3">
        <v>573</v>
      </c>
      <c r="H298" s="3">
        <v>47409</v>
      </c>
      <c r="I298" s="49" t="s">
        <v>88</v>
      </c>
      <c r="J298" s="3">
        <v>50746</v>
      </c>
      <c r="K298" s="4" t="s">
        <v>80</v>
      </c>
      <c r="L298" s="65" t="str">
        <f>VLOOKUP(C298,'[1]Trips&amp;Operators'!$C$1:$E$9999,3,0)</f>
        <v>LEVERE</v>
      </c>
      <c r="M298" s="18" t="s">
        <v>77</v>
      </c>
      <c r="N298" s="17" t="s">
        <v>47</v>
      </c>
      <c r="O298" s="17" t="str">
        <f t="shared" si="8"/>
        <v>26</v>
      </c>
      <c r="P298" s="52">
        <f t="shared" si="9"/>
        <v>42577</v>
      </c>
      <c r="Q298" s="66" t="str">
        <f>VLOOKUP(C298,'[1]Train Runs'!$A$13:$AE$810,31,0)</f>
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</c>
    </row>
    <row r="299" spans="1:17" hidden="1" x14ac:dyDescent="0.25">
      <c r="A299" s="24">
        <v>42577.495937500003</v>
      </c>
      <c r="B299" s="49" t="s">
        <v>491</v>
      </c>
      <c r="C299" s="4" t="s">
        <v>751</v>
      </c>
      <c r="D299" s="4" t="s">
        <v>73</v>
      </c>
      <c r="E299" s="49" t="s">
        <v>87</v>
      </c>
      <c r="F299" s="3">
        <v>0</v>
      </c>
      <c r="G299" s="3">
        <v>367</v>
      </c>
      <c r="H299" s="3">
        <v>128980</v>
      </c>
      <c r="I299" s="49" t="s">
        <v>88</v>
      </c>
      <c r="J299" s="3">
        <v>127587</v>
      </c>
      <c r="K299" s="4" t="s">
        <v>76</v>
      </c>
      <c r="L299" s="65" t="str">
        <f>VLOOKUP(C299,'[1]Trips&amp;Operators'!$C$1:$E$9999,3,0)</f>
        <v>GRASTON</v>
      </c>
      <c r="M299" s="18" t="s">
        <v>81</v>
      </c>
      <c r="N299" s="17" t="s">
        <v>703</v>
      </c>
      <c r="O299" s="17" t="str">
        <f t="shared" si="8"/>
        <v>26</v>
      </c>
      <c r="P299" s="52">
        <f t="shared" si="9"/>
        <v>42577</v>
      </c>
      <c r="Q299" s="66" t="str">
        <f>VLOOKUP(C299,'[1]Train Runs'!$A$13:$AE$810,31,0)</f>
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</c>
    </row>
    <row r="300" spans="1:17" hidden="1" x14ac:dyDescent="0.25">
      <c r="A300" s="24">
        <v>42577.735960648148</v>
      </c>
      <c r="B300" s="49" t="s">
        <v>506</v>
      </c>
      <c r="C300" s="4" t="s">
        <v>752</v>
      </c>
      <c r="D300" s="4" t="s">
        <v>73</v>
      </c>
      <c r="E300" s="49" t="s">
        <v>87</v>
      </c>
      <c r="F300" s="3">
        <v>0</v>
      </c>
      <c r="G300" s="3">
        <v>378</v>
      </c>
      <c r="H300" s="3">
        <v>130139</v>
      </c>
      <c r="I300" s="49" t="s">
        <v>88</v>
      </c>
      <c r="J300" s="3">
        <v>127587</v>
      </c>
      <c r="K300" s="4" t="s">
        <v>76</v>
      </c>
      <c r="L300" s="65" t="str">
        <f>VLOOKUP(C300,'[1]Trips&amp;Operators'!$C$1:$E$9999,3,0)</f>
        <v>STEWART</v>
      </c>
      <c r="M300" s="18" t="s">
        <v>81</v>
      </c>
      <c r="N300" s="17" t="s">
        <v>703</v>
      </c>
      <c r="O300" s="17" t="str">
        <f t="shared" si="8"/>
        <v>26</v>
      </c>
      <c r="P300" s="52">
        <f t="shared" si="9"/>
        <v>42577</v>
      </c>
      <c r="Q300" s="66" t="str">
        <f>VLOOKUP(C300,'[1]Train Runs'!$A$13:$AE$810,31,0)</f>
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</c>
    </row>
    <row r="301" spans="1:17" hidden="1" x14ac:dyDescent="0.25">
      <c r="A301" s="24">
        <v>42577.747384259259</v>
      </c>
      <c r="B301" s="49" t="s">
        <v>584</v>
      </c>
      <c r="C301" s="4" t="s">
        <v>753</v>
      </c>
      <c r="D301" s="4" t="s">
        <v>73</v>
      </c>
      <c r="E301" s="49" t="s">
        <v>87</v>
      </c>
      <c r="F301" s="3">
        <v>0</v>
      </c>
      <c r="G301" s="3">
        <v>516</v>
      </c>
      <c r="H301" s="3">
        <v>130324</v>
      </c>
      <c r="I301" s="49" t="s">
        <v>88</v>
      </c>
      <c r="J301" s="3">
        <v>127587</v>
      </c>
      <c r="K301" s="4" t="s">
        <v>76</v>
      </c>
      <c r="L301" s="65" t="str">
        <f>VLOOKUP(C301,'[1]Trips&amp;Operators'!$C$1:$E$9999,3,0)</f>
        <v>LOCKLEAR</v>
      </c>
      <c r="M301" s="18" t="s">
        <v>81</v>
      </c>
      <c r="N301" s="17" t="s">
        <v>703</v>
      </c>
      <c r="O301" s="17" t="str">
        <f t="shared" si="8"/>
        <v>26</v>
      </c>
      <c r="P301" s="52">
        <f t="shared" si="9"/>
        <v>42577</v>
      </c>
      <c r="Q301" s="66" t="str">
        <f>VLOOKUP(C301,'[1]Train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</row>
    <row r="302" spans="1:17" hidden="1" x14ac:dyDescent="0.25">
      <c r="A302" s="24">
        <v>42577.361817129633</v>
      </c>
      <c r="B302" s="4" t="s">
        <v>72</v>
      </c>
      <c r="C302" s="4" t="s">
        <v>339</v>
      </c>
      <c r="D302" s="4" t="s">
        <v>84</v>
      </c>
      <c r="E302" s="4" t="s">
        <v>87</v>
      </c>
      <c r="F302" s="3">
        <v>200</v>
      </c>
      <c r="G302" s="3">
        <v>258</v>
      </c>
      <c r="H302" s="3">
        <v>151290</v>
      </c>
      <c r="I302" s="4" t="s">
        <v>88</v>
      </c>
      <c r="J302" s="3">
        <v>157300</v>
      </c>
      <c r="K302" s="4" t="s">
        <v>76</v>
      </c>
      <c r="L302" s="65" t="str">
        <f>VLOOKUP(C302,'[1]Trips&amp;Operators'!$C$1:$E$9999,3,0)</f>
        <v>ACKERMAN</v>
      </c>
      <c r="M302" s="18" t="s">
        <v>81</v>
      </c>
      <c r="N302" s="17" t="s">
        <v>504</v>
      </c>
      <c r="O302" s="17" t="str">
        <f t="shared" si="8"/>
        <v>26</v>
      </c>
      <c r="P302" s="52">
        <f t="shared" si="9"/>
        <v>42577</v>
      </c>
      <c r="Q302" s="66" t="str">
        <f>VLOOKUP(C302,'[1]Train Runs'!$A$13:$AE$810,31,0)</f>
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</c>
    </row>
    <row r="303" spans="1:17" hidden="1" x14ac:dyDescent="0.25">
      <c r="A303" s="24">
        <v>42577.261284722219</v>
      </c>
      <c r="B303" s="4" t="s">
        <v>500</v>
      </c>
      <c r="C303" s="4" t="s">
        <v>754</v>
      </c>
      <c r="D303" s="4" t="s">
        <v>73</v>
      </c>
      <c r="E303" s="4" t="s">
        <v>87</v>
      </c>
      <c r="F303" s="3">
        <v>0</v>
      </c>
      <c r="G303" s="3">
        <v>385</v>
      </c>
      <c r="H303" s="3">
        <v>194235</v>
      </c>
      <c r="I303" s="4" t="s">
        <v>88</v>
      </c>
      <c r="J303" s="3">
        <v>191723</v>
      </c>
      <c r="K303" s="4" t="s">
        <v>76</v>
      </c>
      <c r="L303" s="65" t="str">
        <f>VLOOKUP(C303,'[1]Trips&amp;Operators'!$C$1:$E$9999,3,0)</f>
        <v>HELVIE</v>
      </c>
      <c r="M303" s="18" t="s">
        <v>81</v>
      </c>
      <c r="N303" s="17" t="s">
        <v>706</v>
      </c>
      <c r="O303" s="17" t="str">
        <f t="shared" si="8"/>
        <v>26</v>
      </c>
      <c r="P303" s="52">
        <f t="shared" si="9"/>
        <v>42577</v>
      </c>
      <c r="Q303" s="66" t="str">
        <f>VLOOKUP(C303,'[1]Train Runs'!$A$13:$AE$810,31,0)</f>
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</c>
    </row>
    <row r="304" spans="1:17" hidden="1" x14ac:dyDescent="0.25">
      <c r="A304" s="24">
        <v>42577.553113425929</v>
      </c>
      <c r="B304" s="49" t="s">
        <v>500</v>
      </c>
      <c r="C304" s="4" t="s">
        <v>755</v>
      </c>
      <c r="D304" s="4" t="s">
        <v>73</v>
      </c>
      <c r="E304" s="49" t="s">
        <v>87</v>
      </c>
      <c r="F304" s="3">
        <v>0</v>
      </c>
      <c r="G304" s="3">
        <v>519</v>
      </c>
      <c r="H304" s="3">
        <v>194693</v>
      </c>
      <c r="I304" s="49" t="s">
        <v>88</v>
      </c>
      <c r="J304" s="3">
        <v>191723</v>
      </c>
      <c r="K304" s="4" t="s">
        <v>76</v>
      </c>
      <c r="L304" s="65" t="str">
        <f>VLOOKUP(C304,'[1]Trips&amp;Operators'!$C$1:$E$9999,3,0)</f>
        <v>MAYBERRY</v>
      </c>
      <c r="M304" s="18" t="s">
        <v>81</v>
      </c>
      <c r="N304" s="17" t="s">
        <v>706</v>
      </c>
      <c r="O304" s="17" t="str">
        <f t="shared" si="8"/>
        <v>26</v>
      </c>
      <c r="P304" s="52">
        <f t="shared" si="9"/>
        <v>42577</v>
      </c>
      <c r="Q304" s="66" t="str">
        <f>VLOOKUP(C304,'[1]Train Runs'!$A$13:$AE$810,31,0)</f>
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</c>
    </row>
    <row r="305" spans="1:23" hidden="1" x14ac:dyDescent="0.25">
      <c r="A305" s="24">
        <v>42577.751504629632</v>
      </c>
      <c r="B305" s="49" t="s">
        <v>95</v>
      </c>
      <c r="C305" s="4" t="s">
        <v>756</v>
      </c>
      <c r="D305" s="4" t="s">
        <v>73</v>
      </c>
      <c r="E305" s="49" t="s">
        <v>87</v>
      </c>
      <c r="F305" s="3">
        <v>0</v>
      </c>
      <c r="G305" s="3">
        <v>354</v>
      </c>
      <c r="H305" s="3">
        <v>193618</v>
      </c>
      <c r="I305" s="49" t="s">
        <v>88</v>
      </c>
      <c r="J305" s="3">
        <v>191723</v>
      </c>
      <c r="K305" s="4" t="s">
        <v>76</v>
      </c>
      <c r="L305" s="65" t="str">
        <f>VLOOKUP(C305,'[1]Trips&amp;Operators'!$C$1:$E$9999,3,0)</f>
        <v>BONDS</v>
      </c>
      <c r="M305" s="18" t="s">
        <v>81</v>
      </c>
      <c r="N305" s="17" t="s">
        <v>706</v>
      </c>
      <c r="O305" s="17" t="str">
        <f t="shared" si="8"/>
        <v>26</v>
      </c>
      <c r="P305" s="52">
        <f t="shared" si="9"/>
        <v>42577</v>
      </c>
      <c r="Q305" s="66" t="str">
        <f>VLOOKUP(C305,'[1]Train Runs'!$A$13:$AE$810,31,0)</f>
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</c>
    </row>
    <row r="306" spans="1:23" x14ac:dyDescent="0.25">
      <c r="A306" s="24">
        <v>42577.292986111112</v>
      </c>
      <c r="B306" s="49" t="s">
        <v>491</v>
      </c>
      <c r="C306" s="4" t="s">
        <v>166</v>
      </c>
      <c r="D306" s="4" t="s">
        <v>73</v>
      </c>
      <c r="E306" s="49" t="s">
        <v>510</v>
      </c>
      <c r="F306" s="3">
        <v>0</v>
      </c>
      <c r="G306" s="3">
        <v>424</v>
      </c>
      <c r="H306" s="3">
        <v>17115</v>
      </c>
      <c r="I306" s="49" t="s">
        <v>511</v>
      </c>
      <c r="J306" s="3">
        <v>17100</v>
      </c>
      <c r="K306" s="4" t="s">
        <v>76</v>
      </c>
      <c r="L306" s="65" t="str">
        <f>VLOOKUP(C306,'[1]Trips&amp;Operators'!$C$1:$E$9999,3,0)</f>
        <v>GRASTON</v>
      </c>
      <c r="M306" s="18" t="s">
        <v>77</v>
      </c>
      <c r="N306" s="17" t="s">
        <v>47</v>
      </c>
      <c r="O306" s="17" t="str">
        <f t="shared" si="8"/>
        <v>26</v>
      </c>
      <c r="P306" s="52">
        <f t="shared" si="9"/>
        <v>42577</v>
      </c>
      <c r="Q306" s="66" t="str">
        <f>VLOOKUP(C306,'[1]Train Runs'!$A$13:$AE$810,31,0)</f>
        <v>aws s3 cp s3://rtdc.mdm.uploadarchive/RTDC4019/2016-07-26/ "C:\Users\stu\Documents\Analysis\2016-02-23 RTDC Observations"\RTDC4019\2016-07-26 --recursive &amp; "C:\Users\stu\Documents\GitHub\mrs-test-scripts\Headless Mode &amp; Sideloading\WalkAndUnGZ.bat" "C:\Users\stu\Documents\Analysis\2016-02-23 RTDC Observations"\RTDC4019\2016-07-26 &amp; 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</v>
      </c>
    </row>
    <row r="307" spans="1:23" hidden="1" x14ac:dyDescent="0.25">
      <c r="A307" s="24">
        <v>42577.201828703706</v>
      </c>
      <c r="B307" s="49" t="s">
        <v>500</v>
      </c>
      <c r="C307" s="4" t="s">
        <v>757</v>
      </c>
      <c r="D307" s="4" t="s">
        <v>73</v>
      </c>
      <c r="E307" s="49" t="s">
        <v>515</v>
      </c>
      <c r="F307" s="3">
        <v>0</v>
      </c>
      <c r="G307" s="3">
        <v>45</v>
      </c>
      <c r="H307" s="3">
        <v>130</v>
      </c>
      <c r="I307" s="49" t="s">
        <v>516</v>
      </c>
      <c r="J307" s="3">
        <v>1</v>
      </c>
      <c r="K307" s="4" t="s">
        <v>76</v>
      </c>
      <c r="L307" s="65" t="str">
        <f>VLOOKUP(C307,'[1]Trips&amp;Operators'!$C$1:$E$9999,3,0)</f>
        <v>HELVIE</v>
      </c>
      <c r="M307" s="18" t="s">
        <v>81</v>
      </c>
      <c r="N307" s="17"/>
      <c r="O307" s="17" t="str">
        <f t="shared" si="8"/>
        <v>26</v>
      </c>
      <c r="P307" s="52">
        <f t="shared" si="9"/>
        <v>42577</v>
      </c>
      <c r="Q307" s="66" t="str">
        <f>VLOOKUP(C307,'[1]Train Runs'!$A$13:$AE$810,31,0)</f>
        <v>aws s3 cp s3://rtdc.mdm.uploadarchive/RTDC4010/2016-07-26/ "C:\Users\stu\Documents\Analysis\2016-02-23 RTDC Observations"\RTDC4010\2016-07-26 --recursive &amp; "C:\Users\stu\Documents\GitHub\mrs-test-scripts\Headless Mode &amp; Sideloading\WalkAndUnGZ.bat" "C:\Users\stu\Documents\Analysis\2016-02-23 RTDC Observations"\RTDC4010\2016-07-26 &amp; 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</v>
      </c>
    </row>
    <row r="308" spans="1:23" hidden="1" x14ac:dyDescent="0.25">
      <c r="A308" s="24">
        <v>42577.22184027778</v>
      </c>
      <c r="B308" s="49" t="s">
        <v>72</v>
      </c>
      <c r="C308" s="4" t="s">
        <v>758</v>
      </c>
      <c r="D308" s="4" t="s">
        <v>73</v>
      </c>
      <c r="E308" s="49" t="s">
        <v>515</v>
      </c>
      <c r="F308" s="3">
        <v>0</v>
      </c>
      <c r="G308" s="3">
        <v>51</v>
      </c>
      <c r="H308" s="3">
        <v>172</v>
      </c>
      <c r="I308" s="49" t="s">
        <v>516</v>
      </c>
      <c r="J308" s="3">
        <v>1</v>
      </c>
      <c r="K308" s="4" t="s">
        <v>76</v>
      </c>
      <c r="L308" s="65" t="str">
        <f>VLOOKUP(C308,'[1]Trips&amp;Operators'!$C$1:$E$9999,3,0)</f>
        <v>ACKERMAN</v>
      </c>
      <c r="M308" s="18" t="s">
        <v>81</v>
      </c>
      <c r="N308" s="17"/>
      <c r="O308" s="17" t="str">
        <f t="shared" si="8"/>
        <v>26</v>
      </c>
      <c r="P308" s="52">
        <f t="shared" si="9"/>
        <v>42577</v>
      </c>
      <c r="Q308" s="66" t="str">
        <f>VLOOKUP(C308,'[1]Train Runs'!$A$13:$AE$810,31,0)</f>
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</c>
    </row>
    <row r="309" spans="1:23" hidden="1" x14ac:dyDescent="0.25">
      <c r="A309" s="24">
        <v>42577.256030092591</v>
      </c>
      <c r="B309" s="49" t="s">
        <v>584</v>
      </c>
      <c r="C309" s="4" t="s">
        <v>740</v>
      </c>
      <c r="D309" s="4" t="s">
        <v>73</v>
      </c>
      <c r="E309" s="49" t="s">
        <v>515</v>
      </c>
      <c r="F309" s="3">
        <v>0</v>
      </c>
      <c r="G309" s="3">
        <v>104</v>
      </c>
      <c r="H309" s="3">
        <v>362</v>
      </c>
      <c r="I309" s="49" t="s">
        <v>516</v>
      </c>
      <c r="J309" s="3">
        <v>1</v>
      </c>
      <c r="K309" s="4" t="s">
        <v>76</v>
      </c>
      <c r="L309" s="65" t="str">
        <f>VLOOKUP(C309,'[1]Trips&amp;Operators'!$C$1:$E$9999,3,0)</f>
        <v>SPECTOR</v>
      </c>
      <c r="M309" s="18" t="s">
        <v>81</v>
      </c>
      <c r="N309" s="17"/>
      <c r="O309" s="17" t="str">
        <f t="shared" si="8"/>
        <v>26</v>
      </c>
      <c r="P309" s="52">
        <f t="shared" si="9"/>
        <v>42577</v>
      </c>
      <c r="Q309" s="66" t="str">
        <f>VLOOKUP(C309,'[1]Train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</row>
    <row r="310" spans="1:23" hidden="1" x14ac:dyDescent="0.25">
      <c r="A310" s="24">
        <v>42577.305752314816</v>
      </c>
      <c r="B310" s="49" t="s">
        <v>72</v>
      </c>
      <c r="C310" s="4" t="s">
        <v>759</v>
      </c>
      <c r="D310" s="4" t="s">
        <v>73</v>
      </c>
      <c r="E310" s="49" t="s">
        <v>515</v>
      </c>
      <c r="F310" s="3">
        <v>0</v>
      </c>
      <c r="G310" s="3">
        <v>26</v>
      </c>
      <c r="H310" s="3">
        <v>79</v>
      </c>
      <c r="I310" s="49" t="s">
        <v>516</v>
      </c>
      <c r="J310" s="3">
        <v>1</v>
      </c>
      <c r="K310" s="4" t="s">
        <v>76</v>
      </c>
      <c r="L310" s="65" t="str">
        <f>VLOOKUP(C310,'[1]Trips&amp;Operators'!$C$1:$E$9999,3,0)</f>
        <v>ACKERMAN</v>
      </c>
      <c r="M310" s="18" t="s">
        <v>81</v>
      </c>
      <c r="N310" s="17"/>
      <c r="O310" s="17" t="str">
        <f t="shared" si="8"/>
        <v>26</v>
      </c>
      <c r="P310" s="52">
        <f t="shared" si="9"/>
        <v>42577</v>
      </c>
      <c r="Q310" s="66" t="str">
        <f>VLOOKUP(C310,'[1]Train Runs'!$A$13:$AE$810,31,0)</f>
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</c>
    </row>
    <row r="311" spans="1:23" hidden="1" x14ac:dyDescent="0.25">
      <c r="A311" s="24">
        <v>42577.306111111109</v>
      </c>
      <c r="B311" s="49" t="s">
        <v>72</v>
      </c>
      <c r="C311" s="4" t="s">
        <v>759</v>
      </c>
      <c r="D311" s="4" t="s">
        <v>73</v>
      </c>
      <c r="E311" s="49" t="s">
        <v>515</v>
      </c>
      <c r="F311" s="3">
        <v>0</v>
      </c>
      <c r="G311" s="3">
        <v>15</v>
      </c>
      <c r="H311" s="3">
        <v>32</v>
      </c>
      <c r="I311" s="49" t="s">
        <v>516</v>
      </c>
      <c r="J311" s="3">
        <v>1</v>
      </c>
      <c r="K311" s="4" t="s">
        <v>76</v>
      </c>
      <c r="L311" s="65" t="str">
        <f>VLOOKUP(C311,'[1]Trips&amp;Operators'!$C$1:$E$9999,3,0)</f>
        <v>ACKERMAN</v>
      </c>
      <c r="M311" s="18" t="s">
        <v>81</v>
      </c>
      <c r="N311" s="17"/>
      <c r="O311" s="17" t="str">
        <f t="shared" si="8"/>
        <v>26</v>
      </c>
      <c r="P311" s="52">
        <f t="shared" si="9"/>
        <v>42577</v>
      </c>
      <c r="Q311" s="66" t="str">
        <f>VLOOKUP(C311,'[1]Train Runs'!$A$13:$AE$810,31,0)</f>
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</c>
    </row>
    <row r="312" spans="1:23" hidden="1" x14ac:dyDescent="0.25">
      <c r="A312" s="24">
        <v>42577.34716435185</v>
      </c>
      <c r="B312" s="49" t="s">
        <v>596</v>
      </c>
      <c r="C312" s="4" t="s">
        <v>760</v>
      </c>
      <c r="D312" s="4" t="s">
        <v>73</v>
      </c>
      <c r="E312" s="49" t="s">
        <v>515</v>
      </c>
      <c r="F312" s="3">
        <v>0</v>
      </c>
      <c r="G312" s="3">
        <v>75</v>
      </c>
      <c r="H312" s="3">
        <v>273</v>
      </c>
      <c r="I312" s="49" t="s">
        <v>516</v>
      </c>
      <c r="J312" s="3">
        <v>1</v>
      </c>
      <c r="K312" s="4" t="s">
        <v>76</v>
      </c>
      <c r="L312" s="65" t="str">
        <f>VLOOKUP(C312,'[1]Trips&amp;Operators'!$C$1:$E$9999,3,0)</f>
        <v>GEBRETEKLE</v>
      </c>
      <c r="M312" s="18" t="s">
        <v>81</v>
      </c>
      <c r="N312" s="17"/>
      <c r="O312" s="17" t="str">
        <f t="shared" si="8"/>
        <v>26</v>
      </c>
      <c r="P312" s="52">
        <f t="shared" si="9"/>
        <v>42577</v>
      </c>
      <c r="Q312" s="66" t="str">
        <f>VLOOKUP(C312,'[1]Train Runs'!$A$13:$AE$810,31,0)</f>
        <v>aws s3 cp s3://rtdc.mdm.uploadarchive/RTDC4028/2016-07-26/ "C:\Users\stu\Documents\Analysis\2016-02-23 RTDC Observations"\RTDC4028\2016-07-26 --recursive &amp; "C:\Users\stu\Documents\GitHub\mrs-test-scripts\Headless Mode &amp; Sideloading\WalkAndUnGZ.bat" "C:\Users\stu\Documents\Analysis\2016-02-23 RTDC Observations"\RTDC4028\2016-07-26 &amp; 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</v>
      </c>
      <c r="R312" s="67" t="str">
        <f>VLOOKUP(C286,'[1]Train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04:25:23-0600',mode:absolute,to:'2016-07-26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12" s="68" t="str">
        <f>astrogrep_path&amp;" /spath="&amp;search_path&amp;" /stypes=""*"&amp;T312&amp;"*"&amp;TEXT(A286-utc_offset/24,"YYYYMMDD")&amp;LEFT(TEXT(A286-utc_offset/24,"HH"),1)&amp;"*"" /stext="" "&amp;TEXT(A286-utc_offset/24,"HH")&amp;search_regexp&amp;""" /e /r /s"</f>
        <v>"C:\Program Files (x86)\AstroGrep\AstroGrep.exe" /spath="C:\Users\stu\Documents\Analysis\2016-02-23 RTDC Observations" /stypes="*4041*201607261*" /stext=" 11:.+((SYSTEM_STATE.+slice.+state.+changed )|(ment ac)|(system.+state.+changed )|(\|lc)|(penalty)|(\[timeout)|(PRM\|1\|D))" /e /r /s</v>
      </c>
      <c r="T312" s="18" t="str">
        <f>MID(B286,13,4)</f>
        <v>4041</v>
      </c>
      <c r="U312" s="24">
        <f>A286+6/24</f>
        <v>42577.498495370368</v>
      </c>
      <c r="V312" s="45" t="str">
        <f>IF(VALUE(LEFT(IF(LEN(C286)=6,"0"&amp;C286,C286),2))&lt;=2,"EC",IF(VALUE(LEFT(IF(LEN(C286)=6,"0"&amp;C286,C286),2))=8,"NW","GL"))</f>
        <v>EC</v>
      </c>
      <c r="W312" s="45" t="str">
        <f>IF(AND(E286="TRACK WARRANT AUTHORITY",G286&lt;10),"OMIT","KEEP")</f>
        <v>KEEP</v>
      </c>
    </row>
    <row r="313" spans="1:23" hidden="1" x14ac:dyDescent="0.25">
      <c r="A313" s="24">
        <v>42577.399351851855</v>
      </c>
      <c r="B313" s="49" t="s">
        <v>584</v>
      </c>
      <c r="C313" s="4" t="s">
        <v>761</v>
      </c>
      <c r="D313" s="4" t="s">
        <v>73</v>
      </c>
      <c r="E313" s="49" t="s">
        <v>515</v>
      </c>
      <c r="F313" s="3">
        <v>0</v>
      </c>
      <c r="G313" s="3">
        <v>41</v>
      </c>
      <c r="H313" s="3">
        <v>129</v>
      </c>
      <c r="I313" s="49" t="s">
        <v>516</v>
      </c>
      <c r="J313" s="3">
        <v>1</v>
      </c>
      <c r="K313" s="4" t="s">
        <v>76</v>
      </c>
      <c r="L313" s="65" t="str">
        <f>VLOOKUP(C313,'[1]Trips&amp;Operators'!$C$1:$E$9999,3,0)</f>
        <v>SPECTOR</v>
      </c>
      <c r="M313" s="18" t="s">
        <v>81</v>
      </c>
      <c r="N313" s="17"/>
      <c r="O313" s="17" t="str">
        <f t="shared" si="8"/>
        <v>26</v>
      </c>
      <c r="P313" s="52">
        <f t="shared" si="9"/>
        <v>42577</v>
      </c>
      <c r="Q313" s="66" t="str">
        <f>VLOOKUP(C313,'[1]Train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  <c r="R313" s="67" t="str">
        <f>VLOOKUP(C287,'[1]Train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15:14:22-0600',mode:absolute,to:'2016-07-26 17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13" s="68" t="str">
        <f>astrogrep_path&amp;" /spath="&amp;search_path&amp;" /stypes=""*"&amp;T313&amp;"*"&amp;TEXT(A287-utc_offset/24,"YYYYMMDD")&amp;LEFT(TEXT(A287-utc_offset/24,"HH"),1)&amp;"*"" /stext="" "&amp;TEXT(A287-utc_offset/24,"HH")&amp;search_regexp&amp;""" /e /r /s"</f>
        <v>"C:\Program Files (x86)\AstroGrep\AstroGrep.exe" /spath="C:\Users\stu\Documents\Analysis\2016-02-23 RTDC Observations" /stypes="*4041*201607262*" /stext=" 22:.+((SYSTEM_STATE.+slice.+state.+changed )|(ment ac)|(system.+state.+changed )|(\|lc)|(penalty)|(\[timeout)|(PRM\|1\|D))" /e /r /s</v>
      </c>
      <c r="T313" s="18" t="str">
        <f>MID(B287,13,4)</f>
        <v>4041</v>
      </c>
      <c r="U313" s="24">
        <f>A287+6/24</f>
        <v>42577.938530092593</v>
      </c>
      <c r="V313" s="45" t="str">
        <f>IF(VALUE(LEFT(IF(LEN(C287)=6,"0"&amp;C287,C287),2))&lt;=2,"EC",IF(VALUE(LEFT(IF(LEN(C287)=6,"0"&amp;C287,C287),2))=8,"NW","GL"))</f>
        <v>EC</v>
      </c>
      <c r="W313" s="45" t="str">
        <f>IF(AND(E287="TRACK WARRANT AUTHORITY",G287&lt;10),"OMIT","KEEP")</f>
        <v>KEEP</v>
      </c>
    </row>
    <row r="314" spans="1:23" hidden="1" x14ac:dyDescent="0.25">
      <c r="A314" s="24">
        <v>42577.456597222219</v>
      </c>
      <c r="B314" s="49" t="s">
        <v>72</v>
      </c>
      <c r="C314" s="4" t="s">
        <v>762</v>
      </c>
      <c r="D314" s="4" t="s">
        <v>73</v>
      </c>
      <c r="E314" s="49" t="s">
        <v>515</v>
      </c>
      <c r="F314" s="3">
        <v>0</v>
      </c>
      <c r="G314" s="3">
        <v>59</v>
      </c>
      <c r="H314" s="3">
        <v>187</v>
      </c>
      <c r="I314" s="49" t="s">
        <v>516</v>
      </c>
      <c r="J314" s="3">
        <v>1</v>
      </c>
      <c r="K314" s="4" t="s">
        <v>76</v>
      </c>
      <c r="L314" s="65" t="str">
        <f>VLOOKUP(C314,'[1]Trips&amp;Operators'!$C$1:$E$9999,3,0)</f>
        <v>ACKERMAN</v>
      </c>
      <c r="M314" s="18" t="s">
        <v>81</v>
      </c>
      <c r="N314" s="17"/>
      <c r="O314" s="17" t="str">
        <f t="shared" si="8"/>
        <v>26</v>
      </c>
      <c r="P314" s="52">
        <f t="shared" si="9"/>
        <v>42577</v>
      </c>
      <c r="Q314" s="66" t="str">
        <f>VLOOKUP(C314,'[1]Train Runs'!$A$13:$AE$810,31,0)</f>
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</c>
      <c r="R314" s="67" t="str">
        <f>VLOOKUP(C288,'[1]Train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13:06:16-0600',mode:absolute,to:'2016-07-26 15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14" s="68" t="str">
        <f>astrogrep_path&amp;" /spath="&amp;search_path&amp;" /stypes=""*"&amp;T314&amp;"*"&amp;TEXT(A288-utc_offset/24,"YYYYMMDD")&amp;LEFT(TEXT(A288-utc_offset/24,"HH"),1)&amp;"*"" /stext="" "&amp;TEXT(A288-utc_offset/24,"HH")&amp;search_regexp&amp;""" /e /r /s"</f>
        <v>"C:\Program Files (x86)\AstroGrep\AstroGrep.exe" /spath="C:\Users\stu\Documents\Analysis\2016-02-23 RTDC Observations" /stypes="*4041*201607262*" /stext=" 20:.+((SYSTEM_STATE.+slice.+state.+changed )|(ment ac)|(system.+state.+changed )|(\|lc)|(penalty)|(\[timeout)|(PRM\|1\|D))" /e /r /s</v>
      </c>
      <c r="T314" s="18" t="str">
        <f>MID(B288,13,4)</f>
        <v>4041</v>
      </c>
      <c r="U314" s="24">
        <f>A288+6/24</f>
        <v>42577.862060185187</v>
      </c>
      <c r="V314" s="45" t="str">
        <f>IF(VALUE(LEFT(IF(LEN(C288)=6,"0"&amp;C288,C288),2))&lt;=2,"EC",IF(VALUE(LEFT(IF(LEN(C288)=6,"0"&amp;C288,C288),2))=8,"NW","GL"))</f>
        <v>EC</v>
      </c>
      <c r="W314" s="45" t="str">
        <f>IF(AND(E288="TRACK WARRANT AUTHORITY",G288&lt;10),"OMIT","KEEP")</f>
        <v>KEEP</v>
      </c>
    </row>
    <row r="315" spans="1:23" hidden="1" x14ac:dyDescent="0.25">
      <c r="A315" s="24">
        <v>42577.493449074071</v>
      </c>
      <c r="B315" s="49" t="s">
        <v>532</v>
      </c>
      <c r="C315" s="4" t="s">
        <v>763</v>
      </c>
      <c r="D315" s="4" t="s">
        <v>73</v>
      </c>
      <c r="E315" s="49" t="s">
        <v>515</v>
      </c>
      <c r="F315" s="3">
        <v>0</v>
      </c>
      <c r="G315" s="3">
        <v>58</v>
      </c>
      <c r="H315" s="3">
        <v>136</v>
      </c>
      <c r="I315" s="49" t="s">
        <v>516</v>
      </c>
      <c r="J315" s="3">
        <v>1</v>
      </c>
      <c r="K315" s="4" t="s">
        <v>76</v>
      </c>
      <c r="L315" s="65" t="str">
        <f>VLOOKUP(C315,'[1]Trips&amp;Operators'!$C$1:$E$9999,3,0)</f>
        <v>GEBRETEKLE</v>
      </c>
      <c r="M315" s="18" t="s">
        <v>81</v>
      </c>
      <c r="N315" s="17"/>
      <c r="O315" s="17" t="str">
        <f t="shared" si="8"/>
        <v>26</v>
      </c>
      <c r="P315" s="52">
        <f t="shared" si="9"/>
        <v>42577</v>
      </c>
      <c r="Q315" s="66" t="str">
        <f>VLOOKUP(C315,'[1]Train Runs'!$A$13:$AE$810,31,0)</f>
        <v>aws s3 cp s3://rtdc.mdm.uploadarchive/RTDC4017/2016-07-26/ "C:\Users\stu\Documents\Analysis\2016-02-23 RTDC Observations"\RTDC4017\2016-07-26 --recursive &amp; "C:\Users\stu\Documents\GitHub\mrs-test-scripts\Headless Mode &amp; Sideloading\WalkAndUnGZ.bat" "C:\Users\stu\Documents\Analysis\2016-02-23 RTDC Observations"\RTDC4017\2016-07-26 &amp; 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</v>
      </c>
      <c r="R315" s="67" t="str">
        <f>VLOOKUP(C289,'[1]Train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07:39:45-0600',mode:absolute,to:'2016-07-26 10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315" s="68" t="str">
        <f>astrogrep_path&amp;" /spath="&amp;search_path&amp;" /stypes=""*"&amp;T315&amp;"*"&amp;TEXT(A289-utc_offset/24,"YYYYMMDD")&amp;LEFT(TEXT(A289-utc_offset/24,"HH"),1)&amp;"*"" /stext="" "&amp;TEXT(A289-utc_offset/24,"HH")&amp;search_regexp&amp;""" /e /r /s"</f>
        <v>"C:\Program Files (x86)\AstroGrep\AstroGrep.exe" /spath="C:\Users\stu\Documents\Analysis\2016-02-23 RTDC Observations" /stypes="*4026*201607261*" /stext=" 15:.+((SYSTEM_STATE.+slice.+state.+changed )|(ment ac)|(system.+state.+changed )|(\|lc)|(penalty)|(\[timeout)|(PRM\|1\|D))" /e /r /s</v>
      </c>
      <c r="T315" s="18" t="str">
        <f>MID(B289,13,4)</f>
        <v>4026</v>
      </c>
      <c r="U315" s="24">
        <f>A289+6/24</f>
        <v>42577.629780092589</v>
      </c>
      <c r="V315" s="45" t="str">
        <f>IF(VALUE(LEFT(IF(LEN(C289)=6,"0"&amp;C289,C289),2))&lt;=2,"EC",IF(VALUE(LEFT(IF(LEN(C289)=6,"0"&amp;C289,C289),2))=8,"NW","GL"))</f>
        <v>EC</v>
      </c>
      <c r="W315" s="45" t="str">
        <f>IF(AND(E289="TRACK WARRANT AUTHORITY",G289&lt;10),"OMIT","KEEP")</f>
        <v>KEEP</v>
      </c>
    </row>
    <row r="316" spans="1:23" hidden="1" x14ac:dyDescent="0.25">
      <c r="A316" s="24">
        <v>42577.524664351855</v>
      </c>
      <c r="B316" s="49" t="s">
        <v>72</v>
      </c>
      <c r="C316" s="4" t="s">
        <v>764</v>
      </c>
      <c r="D316" s="4" t="s">
        <v>73</v>
      </c>
      <c r="E316" s="49" t="s">
        <v>515</v>
      </c>
      <c r="F316" s="3">
        <v>0</v>
      </c>
      <c r="G316" s="3">
        <v>29</v>
      </c>
      <c r="H316" s="3">
        <v>78</v>
      </c>
      <c r="I316" s="49" t="s">
        <v>516</v>
      </c>
      <c r="J316" s="3">
        <v>1</v>
      </c>
      <c r="K316" s="4" t="s">
        <v>76</v>
      </c>
      <c r="L316" s="65" t="str">
        <f>VLOOKUP(C316,'[1]Trips&amp;Operators'!$C$1:$E$9999,3,0)</f>
        <v>BARTLETT</v>
      </c>
      <c r="M316" s="18" t="s">
        <v>81</v>
      </c>
      <c r="N316" s="17"/>
      <c r="O316" s="17" t="str">
        <f t="shared" si="8"/>
        <v>26</v>
      </c>
      <c r="P316" s="52">
        <f t="shared" si="9"/>
        <v>42577</v>
      </c>
      <c r="Q316" s="66" t="str">
        <f>VLOOKUP(C316,'[1]Train Runs'!$A$13:$AE$810,31,0)</f>
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</c>
      <c r="R316" s="67" t="str">
        <f>VLOOKUP(C290,'[1]Train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12:20:42-0600',mode:absolute,to:'2016-07-26 15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316" s="68" t="str">
        <f>astrogrep_path&amp;" /spath="&amp;search_path&amp;" /stypes=""*"&amp;T316&amp;"*"&amp;TEXT(A290-utc_offset/24,"YYYYMMDD")&amp;LEFT(TEXT(A290-utc_offset/24,"HH"),1)&amp;"*"" /stext="" "&amp;TEXT(A290-utc_offset/24,"HH")&amp;search_regexp&amp;""" /e /r /s"</f>
        <v>"C:\Program Files (x86)\AstroGrep\AstroGrep.exe" /spath="C:\Users\stu\Documents\Analysis\2016-02-23 RTDC Observations" /stypes="*4019*201607261*" /stext=" 19:.+((SYSTEM_STATE.+slice.+state.+changed )|(ment ac)|(system.+state.+changed )|(\|lc)|(penalty)|(\[timeout)|(PRM\|1\|D))" /e /r /s</v>
      </c>
      <c r="T316" s="18" t="str">
        <f>MID(B290,13,4)</f>
        <v>4019</v>
      </c>
      <c r="U316" s="24">
        <f>A290+6/24</f>
        <v>42577.827349537038</v>
      </c>
      <c r="V316" s="45" t="str">
        <f>IF(VALUE(LEFT(IF(LEN(C290)=6,"0"&amp;C290,C290),2))&lt;=2,"EC",IF(VALUE(LEFT(IF(LEN(C290)=6,"0"&amp;C290,C290),2))=8,"NW","GL"))</f>
        <v>EC</v>
      </c>
      <c r="W316" s="45" t="str">
        <f>IF(AND(E290="TRACK WARRANT AUTHORITY",G290&lt;10),"OMIT","KEEP")</f>
        <v>KEEP</v>
      </c>
    </row>
    <row r="317" spans="1:23" hidden="1" x14ac:dyDescent="0.25">
      <c r="A317" s="24">
        <v>42577.538217592592</v>
      </c>
      <c r="B317" s="49" t="s">
        <v>506</v>
      </c>
      <c r="C317" s="4" t="s">
        <v>744</v>
      </c>
      <c r="D317" s="4" t="s">
        <v>73</v>
      </c>
      <c r="E317" s="49" t="s">
        <v>515</v>
      </c>
      <c r="F317" s="3">
        <v>0</v>
      </c>
      <c r="G317" s="3">
        <v>60</v>
      </c>
      <c r="H317" s="3">
        <v>212</v>
      </c>
      <c r="I317" s="49" t="s">
        <v>516</v>
      </c>
      <c r="J317" s="3">
        <v>1</v>
      </c>
      <c r="K317" s="4" t="s">
        <v>76</v>
      </c>
      <c r="L317" s="65" t="str">
        <f>VLOOKUP(C317,'[1]Trips&amp;Operators'!$C$1:$E$9999,3,0)</f>
        <v>STEWART</v>
      </c>
      <c r="M317" s="18" t="s">
        <v>81</v>
      </c>
      <c r="N317" s="17"/>
      <c r="O317" s="17" t="str">
        <f t="shared" si="8"/>
        <v>26</v>
      </c>
      <c r="P317" s="52">
        <f t="shared" si="9"/>
        <v>42577</v>
      </c>
      <c r="Q317" s="66" t="str">
        <f>VLOOKUP(C317,'[1]Train Runs'!$A$13:$AE$810,31,0)</f>
        <v>aws s3 cp s3://rtdc.mdm.uploadarchive/RTDC4026/2016-07-26/ "C:\Users\stu\Documents\Analysis\2016-02-23 RTDC Observations"\RTDC4026\2016-07-26 --recursive &amp; "C:\Users\stu\Documents\GitHub\mrs-test-scripts\Headless Mode &amp; Sideloading\WalkAndUnGZ.bat" "C:\Users\stu\Documents\Analysis\2016-02-23 RTDC Observations"\RTDC4026\2016-07-26 &amp; aws s3 cp s3://rtdc.mdm.uploadarchive/RTDC4026/2016-07-27/ "C:\Users\stu\Documents\Analysis\2016-02-23 RTDC Observations"\RTDC4026\2016-07-27 --recursive &amp; "C:\Users\stu\Documents\GitHub\mrs-test-scripts\Headless Mode &amp; Sideloading\WalkAndUnGZ.bat" "C:\Users\stu\Documents\Analysis\2016-02-23 RTDC Observations"\RTDC4026\2016-07-27</v>
      </c>
      <c r="R317" s="67" t="str">
        <f>VLOOKUP(C291,'[1]Train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11:07:29-0600',mode:absolute,to:'2016-07-26 13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317" s="68" t="str">
        <f>astrogrep_path&amp;" /spath="&amp;search_path&amp;" /stypes=""*"&amp;T317&amp;"*"&amp;TEXT(A291-utc_offset/24,"YYYYMMDD")&amp;LEFT(TEXT(A291-utc_offset/24,"HH"),1)&amp;"*"" /stext="" "&amp;TEXT(A291-utc_offset/24,"HH")&amp;search_regexp&amp;""" /e /r /s"</f>
        <v>"C:\Program Files (x86)\AstroGrep\AstroGrep.exe" /spath="C:\Users\stu\Documents\Analysis\2016-02-23 RTDC Observations" /stypes="*4026*201607261*" /stext=" 18:.+((SYSTEM_STATE.+slice.+state.+changed )|(ment ac)|(system.+state.+changed )|(\|lc)|(penalty)|(\[timeout)|(PRM\|1\|D))" /e /r /s</v>
      </c>
      <c r="T317" s="18" t="str">
        <f>MID(B291,13,4)</f>
        <v>4026</v>
      </c>
      <c r="U317" s="24">
        <f>A291+6/24</f>
        <v>42577.775312500002</v>
      </c>
      <c r="V317" s="45" t="str">
        <f>IF(VALUE(LEFT(IF(LEN(C291)=6,"0"&amp;C291,C291),2))&lt;=2,"EC",IF(VALUE(LEFT(IF(LEN(C291)=6,"0"&amp;C291,C291),2))=8,"NW","GL"))</f>
        <v>EC</v>
      </c>
      <c r="W317" s="45" t="str">
        <f>IF(AND(E291="TRACK WARRANT AUTHORITY",G291&lt;10),"OMIT","KEEP")</f>
        <v>KEEP</v>
      </c>
    </row>
    <row r="318" spans="1:23" hidden="1" x14ac:dyDescent="0.25">
      <c r="A318" s="24">
        <v>42577.620335648149</v>
      </c>
      <c r="B318" s="49" t="s">
        <v>584</v>
      </c>
      <c r="C318" s="4" t="s">
        <v>741</v>
      </c>
      <c r="D318" s="4" t="s">
        <v>73</v>
      </c>
      <c r="E318" s="49" t="s">
        <v>515</v>
      </c>
      <c r="F318" s="3">
        <v>0</v>
      </c>
      <c r="G318" s="3">
        <v>44</v>
      </c>
      <c r="H318" s="3">
        <v>161</v>
      </c>
      <c r="I318" s="49" t="s">
        <v>516</v>
      </c>
      <c r="J318" s="3">
        <v>1</v>
      </c>
      <c r="K318" s="4" t="s">
        <v>76</v>
      </c>
      <c r="L318" s="65" t="str">
        <f>VLOOKUP(C318,'[1]Trips&amp;Operators'!$C$1:$E$9999,3,0)</f>
        <v>LOCKLEAR</v>
      </c>
      <c r="M318" s="18" t="s">
        <v>81</v>
      </c>
      <c r="N318" s="17"/>
      <c r="O318" s="17" t="str">
        <f t="shared" si="8"/>
        <v>26</v>
      </c>
      <c r="P318" s="52">
        <f t="shared" si="9"/>
        <v>42577</v>
      </c>
      <c r="Q318" s="66" t="str">
        <f>VLOOKUP(C318,'[1]Train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  <c r="R318" s="67" t="str">
        <f>VLOOKUP(C292,'[1]Train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14:07:00-0600',mode:absolute,to:'2016-07-26 16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318" s="68" t="str">
        <f>astrogrep_path&amp;" /spath="&amp;search_path&amp;" /stypes=""*"&amp;T318&amp;"*"&amp;TEXT(A292-utc_offset/24,"YYYYMMDD")&amp;LEFT(TEXT(A292-utc_offset/24,"HH"),1)&amp;"*"" /stext="" "&amp;TEXT(A292-utc_offset/24,"HH")&amp;search_regexp&amp;""" /e /r /s"</f>
        <v>"C:\Program Files (x86)\AstroGrep\AstroGrep.exe" /spath="C:\Users\stu\Documents\Analysis\2016-02-23 RTDC Observations" /stypes="*4019*201607262*" /stext=" 21:.+((SYSTEM_STATE.+slice.+state.+changed )|(ment ac)|(system.+state.+changed )|(\|lc)|(penalty)|(\[timeout)|(PRM\|1\|D))" /e /r /s</v>
      </c>
      <c r="T318" s="18" t="str">
        <f>MID(B292,13,4)</f>
        <v>4019</v>
      </c>
      <c r="U318" s="24">
        <f>A292+6/24</f>
        <v>42577.898634259262</v>
      </c>
      <c r="V318" s="45" t="str">
        <f>IF(VALUE(LEFT(IF(LEN(C292)=6,"0"&amp;C292,C292),2))&lt;=2,"EC",IF(VALUE(LEFT(IF(LEN(C292)=6,"0"&amp;C292,C292),2))=8,"NW","GL"))</f>
        <v>EC</v>
      </c>
      <c r="W318" s="45" t="str">
        <f>IF(AND(E292="TRACK WARRANT AUTHORITY",G292&lt;10),"OMIT","KEEP")</f>
        <v>KEEP</v>
      </c>
    </row>
    <row r="319" spans="1:23" hidden="1" x14ac:dyDescent="0.25">
      <c r="A319" s="24">
        <v>42577.629976851851</v>
      </c>
      <c r="B319" s="49" t="s">
        <v>95</v>
      </c>
      <c r="C319" s="4" t="s">
        <v>765</v>
      </c>
      <c r="D319" s="4" t="s">
        <v>73</v>
      </c>
      <c r="E319" s="49" t="s">
        <v>515</v>
      </c>
      <c r="F319" s="3">
        <v>0</v>
      </c>
      <c r="G319" s="3">
        <v>39</v>
      </c>
      <c r="H319" s="3">
        <v>130</v>
      </c>
      <c r="I319" s="49" t="s">
        <v>516</v>
      </c>
      <c r="J319" s="3">
        <v>1</v>
      </c>
      <c r="K319" s="4" t="s">
        <v>76</v>
      </c>
      <c r="L319" s="65" t="str">
        <f>VLOOKUP(C319,'[1]Trips&amp;Operators'!$C$1:$E$9999,3,0)</f>
        <v>BONDS</v>
      </c>
      <c r="M319" s="18" t="s">
        <v>81</v>
      </c>
      <c r="N319" s="17"/>
      <c r="O319" s="17" t="str">
        <f t="shared" si="8"/>
        <v>26</v>
      </c>
      <c r="P319" s="52">
        <f t="shared" si="9"/>
        <v>42577</v>
      </c>
      <c r="Q319" s="66" t="str">
        <f>VLOOKUP(C319,'[1]Train Runs'!$A$13:$AE$810,31,0)</f>
        <v>aws s3 cp s3://rtdc.mdm.uploadarchive/RTDC4032/2016-07-26/ "C:\Users\stu\Documents\Analysis\2016-02-23 RTDC Observations"\RTDC4032\2016-07-26 --recursive &amp; "C:\Users\stu\Documents\GitHub\mrs-test-scripts\Headless Mode &amp; Sideloading\WalkAndUnGZ.bat" "C:\Users\stu\Documents\Analysis\2016-02-23 RTDC Observations"\RTDC4032\2016-07-26 &amp; 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</v>
      </c>
      <c r="R319" s="67" t="str">
        <f>VLOOKUP(C293,'[1]Train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08:51:26-0600',mode:absolute,to:'2016-07-26 11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319" s="68" t="str">
        <f>astrogrep_path&amp;" /spath="&amp;search_path&amp;" /stypes=""*"&amp;T319&amp;"*"&amp;TEXT(A293-utc_offset/24,"YYYYMMDD")&amp;LEFT(TEXT(A293-utc_offset/24,"HH"),1)&amp;"*"" /stext="" "&amp;TEXT(A293-utc_offset/24,"HH")&amp;search_regexp&amp;""" /e /r /s"</f>
        <v>"C:\Program Files (x86)\AstroGrep\AstroGrep.exe" /spath="C:\Users\stu\Documents\Analysis\2016-02-23 RTDC Observations" /stypes="*4031*201607261*" /stext=" 16:.+((SYSTEM_STATE.+slice.+state.+changed )|(ment ac)|(system.+state.+changed )|(\|lc)|(penalty)|(\[timeout)|(PRM\|1\|D))" /e /r /s</v>
      </c>
      <c r="T319" s="18" t="str">
        <f>MID(B293,13,4)</f>
        <v>4031</v>
      </c>
      <c r="U319" s="24">
        <f>A293+6/24</f>
        <v>42577.685682870368</v>
      </c>
      <c r="V319" s="45" t="str">
        <f>IF(VALUE(LEFT(IF(LEN(C293)=6,"0"&amp;C293,C293),2))&lt;=2,"EC",IF(VALUE(LEFT(IF(LEN(C293)=6,"0"&amp;C293,C293),2))=8,"NW","GL"))</f>
        <v>EC</v>
      </c>
      <c r="W319" s="45" t="str">
        <f>IF(AND(E293="TRACK WARRANT AUTHORITY",G293&lt;10),"OMIT","KEEP")</f>
        <v>KEEP</v>
      </c>
    </row>
    <row r="320" spans="1:23" hidden="1" x14ac:dyDescent="0.25">
      <c r="A320" s="24">
        <v>42577.817071759258</v>
      </c>
      <c r="B320" s="49" t="s">
        <v>72</v>
      </c>
      <c r="C320" s="4" t="s">
        <v>766</v>
      </c>
      <c r="D320" s="4" t="s">
        <v>73</v>
      </c>
      <c r="E320" s="49" t="s">
        <v>515</v>
      </c>
      <c r="F320" s="3">
        <v>0</v>
      </c>
      <c r="G320" s="3">
        <v>39</v>
      </c>
      <c r="H320" s="3">
        <v>118</v>
      </c>
      <c r="I320" s="49" t="s">
        <v>516</v>
      </c>
      <c r="J320" s="3">
        <v>1</v>
      </c>
      <c r="K320" s="4" t="s">
        <v>76</v>
      </c>
      <c r="L320" s="65" t="str">
        <f>VLOOKUP(C320,'[1]Trips&amp;Operators'!$C$1:$E$9999,3,0)</f>
        <v>WEBSTER</v>
      </c>
      <c r="M320" s="18" t="s">
        <v>81</v>
      </c>
      <c r="N320" s="17"/>
      <c r="O320" s="17" t="str">
        <f t="shared" si="8"/>
        <v>26</v>
      </c>
      <c r="P320" s="52">
        <f t="shared" si="9"/>
        <v>42577</v>
      </c>
      <c r="Q320" s="66" t="str">
        <f>VLOOKUP(C320,'[1]Train Runs'!$A$13:$AE$810,31,0)</f>
        <v>aws s3 cp s3://rtdc.mdm.uploadarchive/RTDC4030/2016-07-26/ "C:\Users\stu\Documents\Analysis\2016-02-23 RTDC Observations"\RTDC4030\2016-07-26 --recursive &amp; "C:\Users\stu\Documents\GitHub\mrs-test-scripts\Headless Mode &amp; Sideloading\WalkAndUnGZ.bat" "C:\Users\stu\Documents\Analysis\2016-02-23 RTDC Observations"\RTDC4030\2016-07-26 &amp; 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</v>
      </c>
      <c r="R320" s="67" t="str">
        <f>VLOOKUP(C294,'[1]Train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15:41:38-0600',mode:absolute,to:'2016-07-26 18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320" s="68" t="str">
        <f>astrogrep_path&amp;" /spath="&amp;search_path&amp;" /stypes=""*"&amp;T320&amp;"*"&amp;TEXT(A294-utc_offset/24,"YYYYMMDD")&amp;LEFT(TEXT(A294-utc_offset/24,"HH"),1)&amp;"*"" /stext="" "&amp;TEXT(A294-utc_offset/24,"HH")&amp;search_regexp&amp;""" /e /r /s"</f>
        <v>"C:\Program Files (x86)\AstroGrep\AstroGrep.exe" /spath="C:\Users\stu\Documents\Analysis\2016-02-23 RTDC Observations" /stypes="*4042*201607262*" /stext=" 23:.+((SYSTEM_STATE.+slice.+state.+changed )|(ment ac)|(system.+state.+changed )|(\|lc)|(penalty)|(\[timeout)|(PRM\|1\|D))" /e /r /s</v>
      </c>
      <c r="T320" s="18" t="str">
        <f>MID(B294,13,4)</f>
        <v>4042</v>
      </c>
      <c r="U320" s="24">
        <f>A294+6/24</f>
        <v>42577.962777777779</v>
      </c>
      <c r="V320" s="45" t="str">
        <f>IF(VALUE(LEFT(IF(LEN(C294)=6,"0"&amp;C294,C294),2))&lt;=2,"EC",IF(VALUE(LEFT(IF(LEN(C294)=6,"0"&amp;C294,C294),2))=8,"NW","GL"))</f>
        <v>EC</v>
      </c>
      <c r="W320" s="45" t="str">
        <f>IF(AND(E294="TRACK WARRANT AUTHORITY",G294&lt;10),"OMIT","KEEP")</f>
        <v>KEEP</v>
      </c>
    </row>
    <row r="321" spans="1:23" hidden="1" x14ac:dyDescent="0.25">
      <c r="A321" s="24">
        <v>42577.922465277778</v>
      </c>
      <c r="B321" s="4" t="s">
        <v>584</v>
      </c>
      <c r="C321" s="4" t="s">
        <v>767</v>
      </c>
      <c r="D321" s="4" t="s">
        <v>73</v>
      </c>
      <c r="E321" s="4" t="s">
        <v>515</v>
      </c>
      <c r="F321" s="3">
        <v>0</v>
      </c>
      <c r="G321" s="3">
        <v>72</v>
      </c>
      <c r="H321" s="3">
        <v>223</v>
      </c>
      <c r="I321" s="4" t="s">
        <v>516</v>
      </c>
      <c r="J321" s="3">
        <v>1</v>
      </c>
      <c r="K321" s="4" t="s">
        <v>76</v>
      </c>
      <c r="L321" s="65" t="str">
        <f>VLOOKUP(C321,'[1]Trips&amp;Operators'!$C$1:$E$9999,3,0)</f>
        <v>CHANDLER</v>
      </c>
      <c r="M321" s="18" t="s">
        <v>81</v>
      </c>
      <c r="N321" s="17"/>
      <c r="O321" s="17" t="str">
        <f t="shared" si="8"/>
        <v>26</v>
      </c>
      <c r="P321" s="52">
        <f t="shared" si="9"/>
        <v>42577</v>
      </c>
      <c r="Q321" s="66" t="str">
        <f>VLOOKUP(C321,'[1]Train Runs'!$A$13:$AE$810,31,0)</f>
        <v>aws s3 cp s3://rtdc.mdm.uploadarchive/RTDC4041/2016-07-26/ "C:\Users\stu\Documents\Analysis\2016-02-23 RTDC Observations"\RTDC4041\2016-07-26 --recursive &amp; "C:\Users\stu\Documents\GitHub\mrs-test-scripts\Headless Mode &amp; Sideloading\WalkAndUnGZ.bat" "C:\Users\stu\Documents\Analysis\2016-02-23 RTDC Observations"\RTDC4041\2016-07-26 &amp; aws s3 cp s3://rtdc.mdm.uploadarchive/RTDC4041/2016-07-27/ "C:\Users\stu\Documents\Analysis\2016-02-23 RTDC Observations"\RTDC4041\2016-07-27 --recursive &amp; "C:\Users\stu\Documents\GitHub\mrs-test-scripts\Headless Mode &amp; Sideloading\WalkAndUnGZ.bat" "C:\Users\stu\Documents\Analysis\2016-02-23 RTDC Observations"\RTDC4041\2016-07-27</v>
      </c>
      <c r="R321" s="67" t="str">
        <f>VLOOKUP(C295,'[1]Train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06:50:50-0600',mode:absolute,to:'2016-07-26 09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321" s="68" t="str">
        <f>astrogrep_path&amp;" /spath="&amp;search_path&amp;" /stypes=""*"&amp;T321&amp;"*"&amp;TEXT(A295-utc_offset/24,"YYYYMMDD")&amp;LEFT(TEXT(A295-utc_offset/24,"HH"),1)&amp;"*"" /stext="" "&amp;TEXT(A295-utc_offset/24,"HH")&amp;search_regexp&amp;""" /e /r /s"</f>
        <v>"C:\Program Files (x86)\AstroGrep\AstroGrep.exe" /spath="C:\Users\stu\Documents\Analysis\2016-02-23 RTDC Observations" /stypes="*4010*201607261*" /stext=" 14:.+((SYSTEM_STATE.+slice.+state.+changed )|(ment ac)|(system.+state.+changed )|(\|lc)|(penalty)|(\[timeout)|(PRM\|1\|D))" /e /r /s</v>
      </c>
      <c r="T321" s="18" t="str">
        <f>MID(B295,13,4)</f>
        <v>4010</v>
      </c>
      <c r="U321" s="24">
        <f>A295+6/24</f>
        <v>42577.585833333331</v>
      </c>
      <c r="V321" s="45" t="str">
        <f>IF(VALUE(LEFT(IF(LEN(C295)=6,"0"&amp;C295,C295),2))&lt;=2,"EC",IF(VALUE(LEFT(IF(LEN(C295)=6,"0"&amp;C295,C295),2))=8,"NW","GL"))</f>
        <v>EC</v>
      </c>
      <c r="W321" s="45" t="str">
        <f>IF(AND(E295="TRACK WARRANT AUTHORITY",G295&lt;10),"OMIT","KEEP")</f>
        <v>KEEP</v>
      </c>
    </row>
    <row r="322" spans="1:23" hidden="1" x14ac:dyDescent="0.25">
      <c r="A322" s="24">
        <v>42577.338541666664</v>
      </c>
      <c r="B322" s="49" t="s">
        <v>82</v>
      </c>
      <c r="C322" s="4" t="s">
        <v>768</v>
      </c>
      <c r="D322" s="4" t="s">
        <v>73</v>
      </c>
      <c r="E322" s="49" t="s">
        <v>515</v>
      </c>
      <c r="F322" s="3">
        <v>0</v>
      </c>
      <c r="G322" s="3">
        <v>66</v>
      </c>
      <c r="H322" s="3">
        <v>233243</v>
      </c>
      <c r="I322" s="49" t="s">
        <v>516</v>
      </c>
      <c r="J322" s="3">
        <v>233491</v>
      </c>
      <c r="K322" s="4" t="s">
        <v>80</v>
      </c>
      <c r="L322" s="65" t="str">
        <f>VLOOKUP(C322,'[1]Trips&amp;Operators'!$C$1:$E$9999,3,0)</f>
        <v>ACKERMAN</v>
      </c>
      <c r="M322" s="18" t="s">
        <v>81</v>
      </c>
      <c r="N322" s="17"/>
      <c r="O322" s="17" t="str">
        <f t="shared" ref="O322:O385" si="10">RIGHT(C322,2)</f>
        <v>26</v>
      </c>
      <c r="P322" s="52">
        <f t="shared" ref="P322:P385" si="11">42522+O322+29</f>
        <v>42577</v>
      </c>
      <c r="Q322" s="66" t="str">
        <f>VLOOKUP(C322,'[1]Train Runs'!$A$13:$AE$810,31,0)</f>
        <v>aws s3 cp s3://rtdc.mdm.uploadarchive/RTDC4029/2016-07-26/ "C:\Users\stu\Documents\Analysis\2016-02-23 RTDC Observations"\RTDC4029\2016-07-26 --recursive &amp; "C:\Users\stu\Documents\GitHub\mrs-test-scripts\Headless Mode &amp; Sideloading\WalkAndUnGZ.bat" "C:\Users\stu\Documents\Analysis\2016-02-23 RTDC Observations"\RTDC4029\2016-07-26 &amp; 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</v>
      </c>
      <c r="R322" s="67" t="str">
        <f>VLOOKUP(C296,'[1]Train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15:49:30-0600',mode:absolute,to:'2016-07-26 18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322" s="68" t="str">
        <f>astrogrep_path&amp;" /spath="&amp;search_path&amp;" /stypes=""*"&amp;T322&amp;"*"&amp;TEXT(A296-utc_offset/24,"YYYYMMDD")&amp;LEFT(TEXT(A296-utc_offset/24,"HH"),1)&amp;"*"" /stext="" "&amp;TEXT(A296-utc_offset/24,"HH")&amp;search_regexp&amp;""" /e /r /s"</f>
        <v>"C:\Program Files (x86)\AstroGrep\AstroGrep.exe" /spath="C:\Users\stu\Documents\Analysis\2016-02-23 RTDC Observations" /stypes="*4019*201607262*" /stext=" 22:.+((SYSTEM_STATE.+slice.+state.+changed )|(ment ac)|(system.+state.+changed )|(\|lc)|(penalty)|(\[timeout)|(PRM\|1\|D))" /e /r /s</v>
      </c>
      <c r="T322" s="18" t="str">
        <f>MID(B296,13,4)</f>
        <v>4019</v>
      </c>
      <c r="U322" s="24">
        <f>A296+6/24</f>
        <v>42577.956793981481</v>
      </c>
      <c r="V322" s="45" t="str">
        <f>IF(VALUE(LEFT(IF(LEN(C296)=6,"0"&amp;C296,C296),2))&lt;=2,"EC",IF(VALUE(LEFT(IF(LEN(C296)=6,"0"&amp;C296,C296),2))=8,"NW","GL"))</f>
        <v>EC</v>
      </c>
      <c r="W322" s="45" t="str">
        <f>IF(AND(E296="TRACK WARRANT AUTHORITY",G296&lt;10),"OMIT","KEEP")</f>
        <v>KEEP</v>
      </c>
    </row>
    <row r="323" spans="1:23" hidden="1" x14ac:dyDescent="0.25">
      <c r="A323" s="24">
        <v>42577.431458333333</v>
      </c>
      <c r="B323" s="49" t="s">
        <v>508</v>
      </c>
      <c r="C323" s="4" t="s">
        <v>769</v>
      </c>
      <c r="D323" s="4" t="s">
        <v>73</v>
      </c>
      <c r="E323" s="49" t="s">
        <v>515</v>
      </c>
      <c r="F323" s="3">
        <v>0</v>
      </c>
      <c r="G323" s="3">
        <v>52</v>
      </c>
      <c r="H323" s="3">
        <v>233276</v>
      </c>
      <c r="I323" s="49" t="s">
        <v>516</v>
      </c>
      <c r="J323" s="3">
        <v>233491</v>
      </c>
      <c r="K323" s="4" t="s">
        <v>80</v>
      </c>
      <c r="L323" s="65" t="str">
        <f>VLOOKUP(C323,'[1]Trips&amp;Operators'!$C$1:$E$9999,3,0)</f>
        <v>SPECTOR</v>
      </c>
      <c r="M323" s="18" t="s">
        <v>81</v>
      </c>
      <c r="N323" s="17"/>
      <c r="O323" s="17" t="str">
        <f t="shared" si="10"/>
        <v>26</v>
      </c>
      <c r="P323" s="52">
        <f t="shared" si="11"/>
        <v>42577</v>
      </c>
      <c r="Q323" s="66" t="str">
        <f>VLOOKUP(C323,'[1]Train Runs'!$A$13:$AE$810,31,0)</f>
        <v>aws s3 cp s3://rtdc.mdm.uploadarchive/RTDC4042/2016-07-26/ "C:\Users\stu\Documents\Analysis\2016-02-23 RTDC Observations"\RTDC4042\2016-07-26 --recursive &amp; "C:\Users\stu\Documents\GitHub\mrs-test-scripts\Headless Mode &amp; Sideloading\WalkAndUnGZ.bat" "C:\Users\stu\Documents\Analysis\2016-02-23 RTDC Observations"\RTDC4042\2016-07-26 &amp; aws s3 cp s3://rtdc.mdm.uploadarchive/RTDC4042/2016-07-27/ "C:\Users\stu\Documents\Analysis\2016-02-23 RTDC Observations"\RTDC4042\2016-07-27 --recursive &amp; "C:\Users\stu\Documents\GitHub\mrs-test-scripts\Headless Mode &amp; Sideloading\WalkAndUnGZ.bat" "C:\Users\stu\Documents\Analysis\2016-02-23 RTDC Observations"\RTDC4042\2016-07-27</v>
      </c>
      <c r="R323" s="67" t="str">
        <f>VLOOKUP(C297,'[1]Train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12:40:50-0600',mode:absolute,to:'2016-07-26 15:17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323" s="68" t="str">
        <f>astrogrep_path&amp;" /spath="&amp;search_path&amp;" /stypes=""*"&amp;T323&amp;"*"&amp;TEXT(A297-utc_offset/24,"YYYYMMDD")&amp;LEFT(TEXT(A297-utc_offset/24,"HH"),1)&amp;"*"" /stext="" "&amp;TEXT(A297-utc_offset/24,"HH")&amp;search_regexp&amp;""" /e /r /s"</f>
        <v>"C:\Program Files (x86)\AstroGrep\AstroGrep.exe" /spath="C:\Users\stu\Documents\Analysis\2016-02-23 RTDC Observations" /stypes="*4031*201607261*" /stext=" 19:.+((SYSTEM_STATE.+slice.+state.+changed )|(ment ac)|(system.+state.+changed )|(\|lc)|(penalty)|(\[timeout)|(PRM\|1\|D))" /e /r /s</v>
      </c>
      <c r="T323" s="18" t="str">
        <f>MID(B297,13,4)</f>
        <v>4031</v>
      </c>
      <c r="U323" s="24">
        <f>A297+6/24</f>
        <v>42577.817893518521</v>
      </c>
      <c r="V323" s="45" t="str">
        <f>IF(VALUE(LEFT(IF(LEN(C297)=6,"0"&amp;C297,C297),2))&lt;=2,"EC",IF(VALUE(LEFT(IF(LEN(C297)=6,"0"&amp;C297,C297),2))=8,"NW","GL"))</f>
        <v>EC</v>
      </c>
      <c r="W323" s="45" t="str">
        <f>IF(AND(E297="TRACK WARRANT AUTHORITY",G297&lt;10),"OMIT","KEEP")</f>
        <v>KEEP</v>
      </c>
    </row>
    <row r="324" spans="1:23" hidden="1" x14ac:dyDescent="0.25">
      <c r="A324" s="24">
        <v>42577.639699074076</v>
      </c>
      <c r="B324" s="49" t="s">
        <v>518</v>
      </c>
      <c r="C324" s="4" t="s">
        <v>770</v>
      </c>
      <c r="D324" s="4" t="s">
        <v>73</v>
      </c>
      <c r="E324" s="49" t="s">
        <v>515</v>
      </c>
      <c r="F324" s="3">
        <v>0</v>
      </c>
      <c r="G324" s="3">
        <v>78</v>
      </c>
      <c r="H324" s="3">
        <v>233230</v>
      </c>
      <c r="I324" s="49" t="s">
        <v>516</v>
      </c>
      <c r="J324" s="3">
        <v>233491</v>
      </c>
      <c r="K324" s="4" t="s">
        <v>80</v>
      </c>
      <c r="L324" s="65" t="str">
        <f>VLOOKUP(C324,'[1]Trips&amp;Operators'!$C$1:$E$9999,3,0)</f>
        <v>STEWART</v>
      </c>
      <c r="M324" s="18" t="s">
        <v>81</v>
      </c>
      <c r="N324" s="17"/>
      <c r="O324" s="17" t="str">
        <f t="shared" si="10"/>
        <v>26</v>
      </c>
      <c r="P324" s="52">
        <f t="shared" si="11"/>
        <v>42577</v>
      </c>
      <c r="Q324" s="66" t="str">
        <f>VLOOKUP(C324,'[1]Train Runs'!$A$13:$AE$810,31,0)</f>
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</c>
      <c r="R324" s="67" t="str">
        <f>VLOOKUP(C298,'[1]Train Runs'!$A$13:$AE$810,22,0)</f>
        <v>https://search-rtdc-monitor-bjffxe2xuh6vdkpspy63sjmuny.us-east-1.es.amazonaws.com/_plugin/kibana/#/discover/Steve-Slow-Train-Analysis-(2080s-and-2083s)?_g=(refreshInterval:(display:Off,section:0,value:0),time:(from:'2016-07-26 21:49:59-0600',mode:absolute,to:'2016-07-27 00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324" s="68" t="str">
        <f>astrogrep_path&amp;" /spath="&amp;search_path&amp;" /stypes=""*"&amp;T324&amp;"*"&amp;TEXT(A298-utc_offset/24,"YYYYMMDD")&amp;LEFT(TEXT(A298-utc_offset/24,"HH"),1)&amp;"*"" /stext="" "&amp;TEXT(A298-utc_offset/24,"HH")&amp;search_regexp&amp;""" /e /r /s"</f>
        <v>"C:\Program Files (x86)\AstroGrep\AstroGrep.exe" /spath="C:\Users\stu\Documents\Analysis\2016-02-23 RTDC Observations" /stypes="*4018*201607270*" /stext=" 05:.+((SYSTEM_STATE.+slice.+state.+changed )|(ment ac)|(system.+state.+changed )|(\|lc)|(penalty)|(\[timeout)|(PRM\|1\|D))" /e /r /s</v>
      </c>
      <c r="T324" s="18" t="str">
        <f>MID(B298,13,4)</f>
        <v>4018</v>
      </c>
      <c r="U324" s="24">
        <f>A298+6/24</f>
        <v>42578.216793981483</v>
      </c>
      <c r="V324" s="45" t="str">
        <f>IF(VALUE(LEFT(IF(LEN(C298)=6,"0"&amp;C298,C298),2))&lt;=2,"EC",IF(VALUE(LEFT(IF(LEN(C298)=6,"0"&amp;C298,C298),2))=8,"NW","GL"))</f>
        <v>EC</v>
      </c>
      <c r="W324" s="45" t="str">
        <f>IF(AND(E298="TRACK WARRANT AUTHORITY",G298&lt;10),"OMIT","KEEP")</f>
        <v>KEEP</v>
      </c>
    </row>
    <row r="325" spans="1:23" hidden="1" x14ac:dyDescent="0.25">
      <c r="A325" s="24">
        <v>42577.713252314818</v>
      </c>
      <c r="B325" s="49" t="s">
        <v>518</v>
      </c>
      <c r="C325" s="4" t="s">
        <v>771</v>
      </c>
      <c r="D325" s="4" t="s">
        <v>73</v>
      </c>
      <c r="E325" s="49" t="s">
        <v>515</v>
      </c>
      <c r="F325" s="3">
        <v>0</v>
      </c>
      <c r="G325" s="3">
        <v>79</v>
      </c>
      <c r="H325" s="3">
        <v>233174</v>
      </c>
      <c r="I325" s="49" t="s">
        <v>516</v>
      </c>
      <c r="J325" s="3">
        <v>233491</v>
      </c>
      <c r="K325" s="4" t="s">
        <v>80</v>
      </c>
      <c r="L325" s="65" t="str">
        <f>VLOOKUP(C325,'[1]Trips&amp;Operators'!$C$1:$E$9999,3,0)</f>
        <v>STEWART</v>
      </c>
      <c r="M325" s="18" t="s">
        <v>81</v>
      </c>
      <c r="N325" s="17"/>
      <c r="O325" s="17" t="str">
        <f t="shared" si="10"/>
        <v>26</v>
      </c>
      <c r="P325" s="52">
        <f t="shared" si="11"/>
        <v>42577</v>
      </c>
      <c r="Q325" s="66" t="str">
        <f>VLOOKUP(C325,'[1]Train Runs'!$A$13:$AE$810,31,0)</f>
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</c>
      <c r="R325" s="67" t="str">
        <f>VLOOKUP(C299,'[1]Train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10:35:26-0600',mode:absolute,to:'2016-07-26 13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325" s="68" t="str">
        <f>astrogrep_path&amp;" /spath="&amp;search_path&amp;" /stypes=""*"&amp;T325&amp;"*"&amp;TEXT(A299-utc_offset/24,"YYYYMMDD")&amp;LEFT(TEXT(A299-utc_offset/24,"HH"),1)&amp;"*"" /stext="" "&amp;TEXT(A299-utc_offset/24,"HH")&amp;search_regexp&amp;""" /e /r /s"</f>
        <v>"C:\Program Files (x86)\AstroGrep\AstroGrep.exe" /spath="C:\Users\stu\Documents\Analysis\2016-02-23 RTDC Observations" /stypes="*4019*201607261*" /stext=" 17:.+((SYSTEM_STATE.+slice.+state.+changed )|(ment ac)|(system.+state.+changed )|(\|lc)|(penalty)|(\[timeout)|(PRM\|1\|D))" /e /r /s</v>
      </c>
      <c r="T325" s="18" t="str">
        <f>MID(B299,13,4)</f>
        <v>4019</v>
      </c>
      <c r="U325" s="24">
        <f>A299+6/24</f>
        <v>42577.745937500003</v>
      </c>
      <c r="V325" s="45" t="str">
        <f>IF(VALUE(LEFT(IF(LEN(C299)=6,"0"&amp;C299,C299),2))&lt;=2,"EC",IF(VALUE(LEFT(IF(LEN(C299)=6,"0"&amp;C299,C299),2))=8,"NW","GL"))</f>
        <v>EC</v>
      </c>
      <c r="W325" s="45" t="str">
        <f>IF(AND(E299="TRACK WARRANT AUTHORITY",G299&lt;10),"OMIT","KEEP")</f>
        <v>KEEP</v>
      </c>
    </row>
    <row r="326" spans="1:23" hidden="1" x14ac:dyDescent="0.25">
      <c r="A326" s="24">
        <v>42577.899965277778</v>
      </c>
      <c r="B326" s="4" t="s">
        <v>602</v>
      </c>
      <c r="C326" s="4" t="s">
        <v>772</v>
      </c>
      <c r="D326" s="4" t="s">
        <v>73</v>
      </c>
      <c r="E326" s="4" t="s">
        <v>515</v>
      </c>
      <c r="F326" s="3">
        <v>0</v>
      </c>
      <c r="G326" s="3">
        <v>53</v>
      </c>
      <c r="H326" s="3">
        <v>233276</v>
      </c>
      <c r="I326" s="4" t="s">
        <v>516</v>
      </c>
      <c r="J326" s="3">
        <v>233491</v>
      </c>
      <c r="K326" s="4" t="s">
        <v>80</v>
      </c>
      <c r="L326" s="65" t="str">
        <f>VLOOKUP(C326,'[1]Trips&amp;Operators'!$C$1:$E$9999,3,0)</f>
        <v>LEVERE</v>
      </c>
      <c r="M326" s="18" t="s">
        <v>81</v>
      </c>
      <c r="N326" s="17"/>
      <c r="O326" s="17" t="str">
        <f t="shared" si="10"/>
        <v>26</v>
      </c>
      <c r="P326" s="52">
        <f t="shared" si="11"/>
        <v>42577</v>
      </c>
      <c r="Q326" s="66" t="str">
        <f>VLOOKUP(C326,'[1]Train Runs'!$A$13:$AE$810,31,0)</f>
        <v>aws s3 cp s3://rtdc.mdm.uploadarchive/RTDC4018/2016-07-26/ "C:\Users\stu\Documents\Analysis\2016-02-23 RTDC Observations"\RTDC4018\2016-07-26 --recursive &amp; "C:\Users\stu\Documents\GitHub\mrs-test-scripts\Headless Mode &amp; Sideloading\WalkAndUnGZ.bat" "C:\Users\stu\Documents\Analysis\2016-02-23 RTDC Observations"\RTDC4018\2016-07-26 &amp; 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</v>
      </c>
      <c r="R326" s="67" t="str">
        <f>VLOOKUP(C300,'[1]Train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16:22:58-0600',mode:absolute,to:'2016-07-26 19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326" s="68" t="str">
        <f>astrogrep_path&amp;" /spath="&amp;search_path&amp;" /stypes=""*"&amp;T326&amp;"*"&amp;TEXT(A300-utc_offset/24,"YYYYMMDD")&amp;LEFT(TEXT(A300-utc_offset/24,"HH"),1)&amp;"*"" /stext="" "&amp;TEXT(A300-utc_offset/24,"HH")&amp;search_regexp&amp;""" /e /r /s"</f>
        <v>"C:\Program Files (x86)\AstroGrep\AstroGrep.exe" /spath="C:\Users\stu\Documents\Analysis\2016-02-23 RTDC Observations" /stypes="*4026*201607262*" /stext=" 23:.+((SYSTEM_STATE.+slice.+state.+changed )|(ment ac)|(system.+state.+changed )|(\|lc)|(penalty)|(\[timeout)|(PRM\|1\|D))" /e /r /s</v>
      </c>
      <c r="T326" s="18" t="str">
        <f>MID(B300,13,4)</f>
        <v>4026</v>
      </c>
      <c r="U326" s="24">
        <f>A300+6/24</f>
        <v>42577.985960648148</v>
      </c>
      <c r="V326" s="45" t="str">
        <f>IF(VALUE(LEFT(IF(LEN(C300)=6,"0"&amp;C300,C300),2))&lt;=2,"EC",IF(VALUE(LEFT(IF(LEN(C300)=6,"0"&amp;C300,C300),2))=8,"NW","GL"))</f>
        <v>EC</v>
      </c>
      <c r="W326" s="45" t="str">
        <f>IF(AND(E300="TRACK WARRANT AUTHORITY",G300&lt;10),"OMIT","KEEP")</f>
        <v>KEEP</v>
      </c>
    </row>
    <row r="327" spans="1:23" hidden="1" x14ac:dyDescent="0.25">
      <c r="A327" s="24">
        <v>42577.941053240742</v>
      </c>
      <c r="B327" s="4" t="s">
        <v>518</v>
      </c>
      <c r="C327" s="4" t="s">
        <v>773</v>
      </c>
      <c r="D327" s="4" t="s">
        <v>73</v>
      </c>
      <c r="E327" s="4" t="s">
        <v>515</v>
      </c>
      <c r="F327" s="3">
        <v>0</v>
      </c>
      <c r="G327" s="3">
        <v>98</v>
      </c>
      <c r="H327" s="3">
        <v>233069</v>
      </c>
      <c r="I327" s="4" t="s">
        <v>516</v>
      </c>
      <c r="J327" s="3">
        <v>233491</v>
      </c>
      <c r="K327" s="4" t="s">
        <v>80</v>
      </c>
      <c r="L327" s="65" t="str">
        <f>VLOOKUP(C327,'[1]Trips&amp;Operators'!$C$1:$E$9999,3,0)</f>
        <v>YANAI</v>
      </c>
      <c r="M327" s="18" t="s">
        <v>81</v>
      </c>
      <c r="N327" s="17"/>
      <c r="O327" s="17" t="str">
        <f t="shared" si="10"/>
        <v>26</v>
      </c>
      <c r="P327" s="52">
        <f t="shared" si="11"/>
        <v>42577</v>
      </c>
      <c r="Q327" s="66" t="str">
        <f>VLOOKUP(C327,'[1]Train Runs'!$A$13:$AE$810,31,0)</f>
        <v>aws s3 cp s3://rtdc.mdm.uploadarchive/RTDC4025/2016-07-26/ "C:\Users\stu\Documents\Analysis\2016-02-23 RTDC Observations"\RTDC4025\2016-07-26 --recursive &amp; "C:\Users\stu\Documents\GitHub\mrs-test-scripts\Headless Mode &amp; Sideloading\WalkAndUnGZ.bat" "C:\Users\stu\Documents\Analysis\2016-02-23 RTDC Observations"\RTDC4025\2016-07-26 &amp; aws s3 cp s3://rtdc.mdm.uploadarchive/RTDC4025/2016-07-27/ "C:\Users\stu\Documents\Analysis\2016-02-23 RTDC Observations"\RTDC4025\2016-07-27 --recursive &amp; "C:\Users\stu\Documents\GitHub\mrs-test-scripts\Headless Mode &amp; Sideloading\WalkAndUnGZ.bat" "C:\Users\stu\Documents\Analysis\2016-02-23 RTDC Observations"\RTDC4025\2016-07-27</v>
      </c>
      <c r="R327" s="67" t="str">
        <f>VLOOKUP(C301,'[1]Train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16:38:10-0600',mode:absolute,to:'2016-07-26 19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27" s="68" t="str">
        <f>astrogrep_path&amp;" /spath="&amp;search_path&amp;" /stypes=""*"&amp;T327&amp;"*"&amp;TEXT(A301-utc_offset/24,"YYYYMMDD")&amp;LEFT(TEXT(A301-utc_offset/24,"HH"),1)&amp;"*"" /stext="" "&amp;TEXT(A301-utc_offset/24,"HH")&amp;search_regexp&amp;""" /e /r /s"</f>
        <v>"C:\Program Files (x86)\AstroGrep\AstroGrep.exe" /spath="C:\Users\stu\Documents\Analysis\2016-02-23 RTDC Observations" /stypes="*4041*201607262*" /stext=" 23:.+((SYSTEM_STATE.+slice.+state.+changed )|(ment ac)|(system.+state.+changed )|(\|lc)|(penalty)|(\[timeout)|(PRM\|1\|D))" /e /r /s</v>
      </c>
      <c r="T327" s="18" t="str">
        <f>MID(B301,13,4)</f>
        <v>4041</v>
      </c>
      <c r="U327" s="24">
        <f>A301+6/24</f>
        <v>42577.997384259259</v>
      </c>
      <c r="V327" s="45" t="str">
        <f>IF(VALUE(LEFT(IF(LEN(C301)=6,"0"&amp;C301,C301),2))&lt;=2,"EC",IF(VALUE(LEFT(IF(LEN(C301)=6,"0"&amp;C301,C301),2))=8,"NW","GL"))</f>
        <v>EC</v>
      </c>
      <c r="W327" s="45" t="str">
        <f>IF(AND(E301="TRACK WARRANT AUTHORITY",G301&lt;10),"OMIT","KEEP")</f>
        <v>KEEP</v>
      </c>
    </row>
    <row r="328" spans="1:23" hidden="1" x14ac:dyDescent="0.25">
      <c r="A328" s="24">
        <v>42577.281782407408</v>
      </c>
      <c r="B328" s="49" t="s">
        <v>91</v>
      </c>
      <c r="C328" s="4" t="s">
        <v>774</v>
      </c>
      <c r="D328" s="4" t="s">
        <v>73</v>
      </c>
      <c r="E328" s="49" t="s">
        <v>83</v>
      </c>
      <c r="F328" s="3">
        <v>300</v>
      </c>
      <c r="G328" s="3">
        <v>425</v>
      </c>
      <c r="H328" s="3">
        <v>43508</v>
      </c>
      <c r="I328" s="49" t="s">
        <v>75</v>
      </c>
      <c r="J328" s="3">
        <v>41797</v>
      </c>
      <c r="K328" s="4" t="s">
        <v>76</v>
      </c>
      <c r="L328" s="65" t="str">
        <f>VLOOKUP(C328,'[1]Trips&amp;Operators'!$C$1:$E$9999,3,0)</f>
        <v>LEVIN</v>
      </c>
      <c r="M328" s="18" t="s">
        <v>81</v>
      </c>
      <c r="N328" s="17"/>
      <c r="O328" s="17" t="str">
        <f t="shared" si="10"/>
        <v>26</v>
      </c>
      <c r="P328" s="52">
        <f t="shared" si="11"/>
        <v>42577</v>
      </c>
      <c r="Q328" s="66" t="str">
        <f>VLOOKUP(C328,'[1]Train Runs'!$A$13:$AE$810,31,0)</f>
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</c>
      <c r="R328" s="67" t="str">
        <f>VLOOKUP(C302,'[1]Train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07:38:34-0600',mode:absolute,to:'2016-07-26 10:10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28" s="68" t="str">
        <f>astrogrep_path&amp;" /spath="&amp;search_path&amp;" /stypes=""*"&amp;T328&amp;"*"&amp;TEXT(A302-utc_offset/24,"YYYYMMDD")&amp;LEFT(TEXT(A302-utc_offset/24,"HH"),1)&amp;"*"" /stext="" "&amp;TEXT(A302-utc_offset/24,"HH")&amp;search_regexp&amp;""" /e /r /s"</f>
        <v>"C:\Program Files (x86)\AstroGrep\AstroGrep.exe" /spath="C:\Users\stu\Documents\Analysis\2016-02-23 RTDC Observations" /stypes="*4030*201607261*" /stext=" 14:.+((SYSTEM_STATE.+slice.+state.+changed )|(ment ac)|(system.+state.+changed )|(\|lc)|(penalty)|(\[timeout)|(PRM\|1\|D))" /e /r /s</v>
      </c>
      <c r="T328" s="18" t="str">
        <f>MID(B302,13,4)</f>
        <v>4030</v>
      </c>
      <c r="U328" s="24">
        <f>A302+6/24</f>
        <v>42577.611817129633</v>
      </c>
      <c r="V328" s="45" t="str">
        <f>IF(VALUE(LEFT(IF(LEN(C302)=6,"0"&amp;C302,C302),2))&lt;=2,"EC",IF(VALUE(LEFT(IF(LEN(C302)=6,"0"&amp;C302,C302),2))=8,"NW","GL"))</f>
        <v>EC</v>
      </c>
      <c r="W328" s="45" t="str">
        <f>IF(AND(E302="TRACK WARRANT AUTHORITY",G302&lt;10),"OMIT","KEEP")</f>
        <v>KEEP</v>
      </c>
    </row>
    <row r="329" spans="1:23" hidden="1" x14ac:dyDescent="0.25">
      <c r="A329" s="24">
        <v>42577.479143518518</v>
      </c>
      <c r="B329" s="49" t="s">
        <v>93</v>
      </c>
      <c r="C329" s="4" t="s">
        <v>775</v>
      </c>
      <c r="D329" s="4" t="s">
        <v>84</v>
      </c>
      <c r="E329" s="49" t="s">
        <v>83</v>
      </c>
      <c r="F329" s="3">
        <v>400</v>
      </c>
      <c r="G329" s="3">
        <v>450</v>
      </c>
      <c r="H329" s="3">
        <v>43731</v>
      </c>
      <c r="I329" s="49" t="s">
        <v>75</v>
      </c>
      <c r="J329" s="3">
        <v>41797</v>
      </c>
      <c r="K329" s="4" t="s">
        <v>80</v>
      </c>
      <c r="L329" s="65" t="str">
        <f>VLOOKUP(C329,'[1]Trips&amp;Operators'!$C$1:$E$9999,3,0)</f>
        <v>LEVIN</v>
      </c>
      <c r="M329" s="18" t="s">
        <v>81</v>
      </c>
      <c r="N329" s="17"/>
      <c r="O329" s="17" t="str">
        <f t="shared" si="10"/>
        <v>26</v>
      </c>
      <c r="P329" s="52">
        <f t="shared" si="11"/>
        <v>42577</v>
      </c>
      <c r="Q329" s="66" t="str">
        <f>VLOOKUP(C329,'[1]Train Runs'!$A$13:$AE$810,31,0)</f>
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</c>
      <c r="R329" s="67" t="str">
        <f>VLOOKUP(C303,'[1]Train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05:02:35-0600',mode:absolute,to:'2016-07-26 07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329" s="68" t="str">
        <f>astrogrep_path&amp;" /spath="&amp;search_path&amp;" /stypes=""*"&amp;T329&amp;"*"&amp;TEXT(A303-utc_offset/24,"YYYYMMDD")&amp;LEFT(TEXT(A303-utc_offset/24,"HH"),1)&amp;"*"" /stext="" "&amp;TEXT(A303-utc_offset/24,"HH")&amp;search_regexp&amp;""" /e /r /s"</f>
        <v>"C:\Program Files (x86)\AstroGrep\AstroGrep.exe" /spath="C:\Users\stu\Documents\Analysis\2016-02-23 RTDC Observations" /stypes="*4010*201607261*" /stext=" 12:.+((SYSTEM_STATE.+slice.+state.+changed )|(ment ac)|(system.+state.+changed )|(\|lc)|(penalty)|(\[timeout)|(PRM\|1\|D))" /e /r /s</v>
      </c>
      <c r="T329" s="18" t="str">
        <f>MID(B303,13,4)</f>
        <v>4010</v>
      </c>
      <c r="U329" s="24">
        <f>A303+6/24</f>
        <v>42577.511284722219</v>
      </c>
      <c r="V329" s="45" t="str">
        <f>IF(VALUE(LEFT(IF(LEN(C303)=6,"0"&amp;C303,C303),2))&lt;=2,"EC",IF(VALUE(LEFT(IF(LEN(C303)=6,"0"&amp;C303,C303),2))=8,"NW","GL"))</f>
        <v>EC</v>
      </c>
      <c r="W329" s="45" t="str">
        <f>IF(AND(E303="TRACK WARRANT AUTHORITY",G303&lt;10),"OMIT","KEEP")</f>
        <v>KEEP</v>
      </c>
    </row>
    <row r="330" spans="1:23" hidden="1" x14ac:dyDescent="0.25">
      <c r="A330" s="24">
        <v>42577.272280092591</v>
      </c>
      <c r="B330" s="49" t="s">
        <v>93</v>
      </c>
      <c r="C330" s="4" t="s">
        <v>776</v>
      </c>
      <c r="D330" s="4" t="s">
        <v>73</v>
      </c>
      <c r="E330" s="49" t="s">
        <v>83</v>
      </c>
      <c r="F330" s="3">
        <v>150</v>
      </c>
      <c r="G330" s="3">
        <v>243</v>
      </c>
      <c r="H330" s="3">
        <v>56414</v>
      </c>
      <c r="I330" s="49" t="s">
        <v>75</v>
      </c>
      <c r="J330" s="3">
        <v>57008</v>
      </c>
      <c r="K330" s="4" t="s">
        <v>80</v>
      </c>
      <c r="L330" s="65" t="str">
        <f>VLOOKUP(C330,'[1]Trips&amp;Operators'!$C$1:$E$9999,3,0)</f>
        <v>LEVIN</v>
      </c>
      <c r="M330" s="18" t="s">
        <v>81</v>
      </c>
      <c r="N330" s="17"/>
      <c r="O330" s="17" t="str">
        <f t="shared" si="10"/>
        <v>26</v>
      </c>
      <c r="P330" s="52">
        <f t="shared" si="11"/>
        <v>42577</v>
      </c>
      <c r="Q330" s="66" t="str">
        <f>VLOOKUP(C330,'[1]Train Runs'!$A$13:$AE$810,31,0)</f>
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</c>
      <c r="R330" s="67" t="str">
        <f>VLOOKUP(C304,'[1]Train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11:56:12-0600',mode:absolute,to:'2016-07-26 14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330" s="68" t="str">
        <f>astrogrep_path&amp;" /spath="&amp;search_path&amp;" /stypes=""*"&amp;T330&amp;"*"&amp;TEXT(A304-utc_offset/24,"YYYYMMDD")&amp;LEFT(TEXT(A304-utc_offset/24,"HH"),1)&amp;"*"" /stext="" "&amp;TEXT(A304-utc_offset/24,"HH")&amp;search_regexp&amp;""" /e /r /s"</f>
        <v>"C:\Program Files (x86)\AstroGrep\AstroGrep.exe" /spath="C:\Users\stu\Documents\Analysis\2016-02-23 RTDC Observations" /stypes="*4010*201607261*" /stext=" 19:.+((SYSTEM_STATE.+slice.+state.+changed )|(ment ac)|(system.+state.+changed )|(\|lc)|(penalty)|(\[timeout)|(PRM\|1\|D))" /e /r /s</v>
      </c>
      <c r="T330" s="18" t="str">
        <f>MID(B304,13,4)</f>
        <v>4010</v>
      </c>
      <c r="U330" s="24">
        <f>A304+6/24</f>
        <v>42577.803113425929</v>
      </c>
      <c r="V330" s="45" t="str">
        <f>IF(VALUE(LEFT(IF(LEN(C304)=6,"0"&amp;C304,C304),2))&lt;=2,"EC",IF(VALUE(LEFT(IF(LEN(C304)=6,"0"&amp;C304,C304),2))=8,"NW","GL"))</f>
        <v>EC</v>
      </c>
      <c r="W330" s="45" t="str">
        <f>IF(AND(E304="TRACK WARRANT AUTHORITY",G304&lt;10),"OMIT","KEEP")</f>
        <v>KEEP</v>
      </c>
    </row>
    <row r="331" spans="1:23" hidden="1" x14ac:dyDescent="0.25">
      <c r="A331" s="24">
        <v>42577.355486111112</v>
      </c>
      <c r="B331" s="4" t="s">
        <v>93</v>
      </c>
      <c r="C331" s="4" t="s">
        <v>777</v>
      </c>
      <c r="D331" s="4" t="s">
        <v>73</v>
      </c>
      <c r="E331" s="4" t="s">
        <v>83</v>
      </c>
      <c r="F331" s="3">
        <v>150</v>
      </c>
      <c r="G331" s="3">
        <v>426</v>
      </c>
      <c r="H331" s="3">
        <v>55137</v>
      </c>
      <c r="I331" s="4" t="s">
        <v>75</v>
      </c>
      <c r="J331" s="3">
        <v>57008</v>
      </c>
      <c r="K331" s="4" t="s">
        <v>80</v>
      </c>
      <c r="L331" s="65" t="str">
        <f>VLOOKUP(C331,'[1]Trips&amp;Operators'!$C$1:$E$9999,3,0)</f>
        <v>LEVIN</v>
      </c>
      <c r="M331" s="18" t="s">
        <v>81</v>
      </c>
      <c r="N331" s="17"/>
      <c r="O331" s="17" t="str">
        <f t="shared" si="10"/>
        <v>26</v>
      </c>
      <c r="P331" s="52">
        <f t="shared" si="11"/>
        <v>42577</v>
      </c>
      <c r="Q331" s="66" t="str">
        <f>VLOOKUP(C331,'[1]Train Runs'!$A$13:$AE$810,31,0)</f>
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</c>
      <c r="R331" s="67" t="str">
        <f>VLOOKUP(C305,'[1]Train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16:45:06-0600',mode:absolute,to:'2016-07-26 19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331" s="68" t="str">
        <f>astrogrep_path&amp;" /spath="&amp;search_path&amp;" /stypes=""*"&amp;T331&amp;"*"&amp;TEXT(A305-utc_offset/24,"YYYYMMDD")&amp;LEFT(TEXT(A305-utc_offset/24,"HH"),1)&amp;"*"" /stext="" "&amp;TEXT(A305-utc_offset/24,"HH")&amp;search_regexp&amp;""" /e /r /s"</f>
        <v>"C:\Program Files (x86)\AstroGrep\AstroGrep.exe" /spath="C:\Users\stu\Documents\Analysis\2016-02-23 RTDC Observations" /stypes="*4032*201607270*" /stext=" 00:.+((SYSTEM_STATE.+slice.+state.+changed )|(ment ac)|(system.+state.+changed )|(\|lc)|(penalty)|(\[timeout)|(PRM\|1\|D))" /e /r /s</v>
      </c>
      <c r="T331" s="18" t="str">
        <f>MID(B305,13,4)</f>
        <v>4032</v>
      </c>
      <c r="U331" s="24">
        <f>A305+6/24</f>
        <v>42578.001504629632</v>
      </c>
      <c r="V331" s="45" t="str">
        <f>IF(VALUE(LEFT(IF(LEN(C305)=6,"0"&amp;C305,C305),2))&lt;=2,"EC",IF(VALUE(LEFT(IF(LEN(C305)=6,"0"&amp;C305,C305),2))=8,"NW","GL"))</f>
        <v>EC</v>
      </c>
      <c r="W331" s="45" t="str">
        <f>IF(AND(E305="TRACK WARRANT AUTHORITY",G305&lt;10),"OMIT","KEEP")</f>
        <v>KEEP</v>
      </c>
    </row>
    <row r="332" spans="1:23" hidden="1" x14ac:dyDescent="0.25">
      <c r="A332" s="24">
        <v>42577.647986111115</v>
      </c>
      <c r="B332" s="49" t="s">
        <v>93</v>
      </c>
      <c r="C332" s="4" t="s">
        <v>778</v>
      </c>
      <c r="D332" s="4" t="s">
        <v>73</v>
      </c>
      <c r="E332" s="49" t="s">
        <v>83</v>
      </c>
      <c r="F332" s="3">
        <v>150</v>
      </c>
      <c r="G332" s="3">
        <v>338</v>
      </c>
      <c r="H332" s="3">
        <v>56099</v>
      </c>
      <c r="I332" s="49" t="s">
        <v>75</v>
      </c>
      <c r="J332" s="3">
        <v>57008</v>
      </c>
      <c r="K332" s="4" t="s">
        <v>80</v>
      </c>
      <c r="L332" s="65" t="str">
        <f>VLOOKUP(C332,'[1]Trips&amp;Operators'!$C$1:$E$9999,3,0)</f>
        <v>BRUDER</v>
      </c>
      <c r="M332" s="18" t="s">
        <v>81</v>
      </c>
      <c r="N332" s="17"/>
      <c r="O332" s="17" t="str">
        <f t="shared" si="10"/>
        <v>26</v>
      </c>
      <c r="P332" s="52">
        <f t="shared" si="11"/>
        <v>42577</v>
      </c>
      <c r="Q332" s="66" t="str">
        <f>VLOOKUP(C332,'[1]Train Runs'!$A$13:$AE$810,31,0)</f>
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</c>
      <c r="R332" s="67" t="str">
        <f>VLOOKUP(C306,'[1]Train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05:18:57-0600',mode:absolute,to:'2016-07-26 08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332" s="68" t="str">
        <f>astrogrep_path&amp;" /spath="&amp;search_path&amp;" /stypes=""*"&amp;T332&amp;"*"&amp;TEXT(A306-utc_offset/24,"YYYYMMDD")&amp;LEFT(TEXT(A306-utc_offset/24,"HH"),1)&amp;"*"" /stext="" "&amp;TEXT(A306-utc_offset/24,"HH")&amp;search_regexp&amp;""" /e /r /s"</f>
        <v>"C:\Program Files (x86)\AstroGrep\AstroGrep.exe" /spath="C:\Users\stu\Documents\Analysis\2016-02-23 RTDC Observations" /stypes="*4019*201607261*" /stext=" 13:.+((SYSTEM_STATE.+slice.+state.+changed )|(ment ac)|(system.+state.+changed )|(\|lc)|(penalty)|(\[timeout)|(PRM\|1\|D))" /e /r /s</v>
      </c>
      <c r="T332" s="18" t="str">
        <f>MID(B306,13,4)</f>
        <v>4019</v>
      </c>
      <c r="U332" s="24">
        <f>A306+6/24</f>
        <v>42577.542986111112</v>
      </c>
      <c r="V332" s="45" t="str">
        <f>IF(VALUE(LEFT(IF(LEN(C306)=6,"0"&amp;C306,C306),2))&lt;=2,"EC",IF(VALUE(LEFT(IF(LEN(C306)=6,"0"&amp;C306,C306),2))=8,"NW","GL"))</f>
        <v>EC</v>
      </c>
      <c r="W332" s="45" t="str">
        <f>IF(AND(E306="TRACK WARRANT AUTHORITY",G306&lt;10),"OMIT","KEEP")</f>
        <v>KEEP</v>
      </c>
    </row>
    <row r="333" spans="1:23" hidden="1" x14ac:dyDescent="0.25">
      <c r="A333" s="24">
        <v>42577.342731481483</v>
      </c>
      <c r="B333" s="49" t="s">
        <v>575</v>
      </c>
      <c r="C333" s="4" t="s">
        <v>779</v>
      </c>
      <c r="D333" s="4" t="s">
        <v>84</v>
      </c>
      <c r="E333" s="49" t="s">
        <v>83</v>
      </c>
      <c r="F333" s="3">
        <v>150</v>
      </c>
      <c r="G333" s="3">
        <v>203</v>
      </c>
      <c r="H333" s="3">
        <v>56889</v>
      </c>
      <c r="I333" s="49" t="s">
        <v>75</v>
      </c>
      <c r="J333" s="3">
        <v>59050</v>
      </c>
      <c r="K333" s="4" t="s">
        <v>76</v>
      </c>
      <c r="L333" s="65" t="str">
        <f>VLOOKUP(C333,'[1]Trips&amp;Operators'!$C$1:$E$9999,3,0)</f>
        <v>STARKS</v>
      </c>
      <c r="M333" s="18" t="s">
        <v>81</v>
      </c>
      <c r="N333" s="17"/>
      <c r="O333" s="17" t="str">
        <f t="shared" si="10"/>
        <v>26</v>
      </c>
      <c r="P333" s="52">
        <f t="shared" si="11"/>
        <v>42577</v>
      </c>
      <c r="Q333" s="66" t="str">
        <f>VLOOKUP(C333,'[1]Train Runs'!$A$13:$AE$810,31,0)</f>
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</c>
      <c r="R333" s="67" t="str">
        <f>VLOOKUP(C307,'[1]Train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03:04:59-0600',mode:absolute,to:'2016-07-26 05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333" s="68" t="str">
        <f>astrogrep_path&amp;" /spath="&amp;search_path&amp;" /stypes=""*"&amp;T333&amp;"*"&amp;TEXT(A307-utc_offset/24,"YYYYMMDD")&amp;LEFT(TEXT(A307-utc_offset/24,"HH"),1)&amp;"*"" /stext="" "&amp;TEXT(A307-utc_offset/24,"HH")&amp;search_regexp&amp;""" /e /r /s"</f>
        <v>"C:\Program Files (x86)\AstroGrep\AstroGrep.exe" /spath="C:\Users\stu\Documents\Analysis\2016-02-23 RTDC Observations" /stypes="*4010*201607261*" /stext=" 10:.+((SYSTEM_STATE.+slice.+state.+changed )|(ment ac)|(system.+state.+changed )|(\|lc)|(penalty)|(\[timeout)|(PRM\|1\|D))" /e /r /s</v>
      </c>
      <c r="T333" s="18" t="str">
        <f>MID(B307,13,4)</f>
        <v>4010</v>
      </c>
      <c r="U333" s="24">
        <f>A307+6/24</f>
        <v>42577.451828703706</v>
      </c>
      <c r="V333" s="45" t="str">
        <f>IF(VALUE(LEFT(IF(LEN(C307)=6,"0"&amp;C307,C307),2))&lt;=2,"EC",IF(VALUE(LEFT(IF(LEN(C307)=6,"0"&amp;C307,C307),2))=8,"NW","GL"))</f>
        <v>EC</v>
      </c>
      <c r="W333" s="45" t="str">
        <f>IF(AND(E307="TRACK WARRANT AUTHORITY",G307&lt;10),"OMIT","KEEP")</f>
        <v>KEEP</v>
      </c>
    </row>
    <row r="334" spans="1:23" hidden="1" x14ac:dyDescent="0.25">
      <c r="A334" s="24">
        <v>42577.229375000003</v>
      </c>
      <c r="B334" s="49" t="s">
        <v>575</v>
      </c>
      <c r="C334" s="4" t="s">
        <v>780</v>
      </c>
      <c r="D334" s="4" t="s">
        <v>84</v>
      </c>
      <c r="E334" s="49" t="s">
        <v>676</v>
      </c>
      <c r="F334" s="3">
        <v>100</v>
      </c>
      <c r="G334" s="3">
        <v>152</v>
      </c>
      <c r="H334" s="3">
        <v>10319</v>
      </c>
      <c r="I334" s="49" t="s">
        <v>79</v>
      </c>
      <c r="J334" s="3">
        <v>11000</v>
      </c>
      <c r="K334" s="4" t="s">
        <v>76</v>
      </c>
      <c r="L334" s="65" t="str">
        <f>VLOOKUP(C334,'[1]Trips&amp;Operators'!$C$1:$E$9999,3,0)</f>
        <v>STARKS</v>
      </c>
      <c r="M334" s="18" t="s">
        <v>81</v>
      </c>
      <c r="N334" s="17"/>
      <c r="O334" s="17" t="str">
        <f t="shared" si="10"/>
        <v>26</v>
      </c>
      <c r="P334" s="52">
        <f t="shared" si="11"/>
        <v>42577</v>
      </c>
      <c r="Q334" s="66" t="str">
        <f>VLOOKUP(C334,'[1]Train Runs'!$A$13:$AE$810,31,0)</f>
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</c>
      <c r="R334" s="67" t="str">
        <f>VLOOKUP(C308,'[1]Train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03:33:31-0600',mode:absolute,to:'2016-07-26 06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34" s="68" t="str">
        <f>astrogrep_path&amp;" /spath="&amp;search_path&amp;" /stypes=""*"&amp;T334&amp;"*"&amp;TEXT(A308-utc_offset/24,"YYYYMMDD")&amp;LEFT(TEXT(A308-utc_offset/24,"HH"),1)&amp;"*"" /stext="" "&amp;TEXT(A308-utc_offset/24,"HH")&amp;search_regexp&amp;""" /e /r /s"</f>
        <v>"C:\Program Files (x86)\AstroGrep\AstroGrep.exe" /spath="C:\Users\stu\Documents\Analysis\2016-02-23 RTDC Observations" /stypes="*4030*201607261*" /stext=" 11:.+((SYSTEM_STATE.+slice.+state.+changed )|(ment ac)|(system.+state.+changed )|(\|lc)|(penalty)|(\[timeout)|(PRM\|1\|D))" /e /r /s</v>
      </c>
      <c r="T334" s="18" t="str">
        <f>MID(B308,13,4)</f>
        <v>4030</v>
      </c>
      <c r="U334" s="24">
        <f>A308+6/24</f>
        <v>42577.47184027778</v>
      </c>
      <c r="V334" s="45" t="str">
        <f>IF(VALUE(LEFT(IF(LEN(C308)=6,"0"&amp;C308,C308),2))&lt;=2,"EC",IF(VALUE(LEFT(IF(LEN(C308)=6,"0"&amp;C308,C308),2))=8,"NW","GL"))</f>
        <v>EC</v>
      </c>
      <c r="W334" s="45" t="str">
        <f>IF(AND(E308="TRACK WARRANT AUTHORITY",G308&lt;10),"OMIT","KEEP")</f>
        <v>KEEP</v>
      </c>
    </row>
    <row r="335" spans="1:23" hidden="1" x14ac:dyDescent="0.25">
      <c r="A335" s="24">
        <v>42577.307928240742</v>
      </c>
      <c r="B335" s="49" t="s">
        <v>575</v>
      </c>
      <c r="C335" s="4" t="s">
        <v>781</v>
      </c>
      <c r="D335" s="4" t="s">
        <v>84</v>
      </c>
      <c r="E335" s="49" t="s">
        <v>676</v>
      </c>
      <c r="F335" s="3">
        <v>100</v>
      </c>
      <c r="G335" s="3">
        <v>152</v>
      </c>
      <c r="H335" s="3">
        <v>10417</v>
      </c>
      <c r="I335" s="49" t="s">
        <v>79</v>
      </c>
      <c r="J335" s="3">
        <v>11000</v>
      </c>
      <c r="K335" s="4" t="s">
        <v>76</v>
      </c>
      <c r="L335" s="65" t="str">
        <f>VLOOKUP(C335,'[1]Trips&amp;Operators'!$C$1:$E$9999,3,0)</f>
        <v>STARKS</v>
      </c>
      <c r="M335" s="18" t="s">
        <v>81</v>
      </c>
      <c r="N335" s="17"/>
      <c r="O335" s="17" t="str">
        <f t="shared" si="10"/>
        <v>26</v>
      </c>
      <c r="P335" s="52">
        <f t="shared" si="11"/>
        <v>42577</v>
      </c>
      <c r="Q335" s="66" t="str">
        <f>VLOOKUP(C335,'[1]Train Runs'!$A$13:$AE$810,31,0)</f>
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</c>
      <c r="R335" s="67" t="str">
        <f>VLOOKUP(C309,'[1]Train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04:25:23-0600',mode:absolute,to:'2016-07-26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35" s="68" t="str">
        <f>astrogrep_path&amp;" /spath="&amp;search_path&amp;" /stypes=""*"&amp;T335&amp;"*"&amp;TEXT(A309-utc_offset/24,"YYYYMMDD")&amp;LEFT(TEXT(A309-utc_offset/24,"HH"),1)&amp;"*"" /stext="" "&amp;TEXT(A309-utc_offset/24,"HH")&amp;search_regexp&amp;""" /e /r /s"</f>
        <v>"C:\Program Files (x86)\AstroGrep\AstroGrep.exe" /spath="C:\Users\stu\Documents\Analysis\2016-02-23 RTDC Observations" /stypes="*4041*201607261*" /stext=" 12:.+((SYSTEM_STATE.+slice.+state.+changed )|(ment ac)|(system.+state.+changed )|(\|lc)|(penalty)|(\[timeout)|(PRM\|1\|D))" /e /r /s</v>
      </c>
      <c r="T335" s="18" t="str">
        <f>MID(B309,13,4)</f>
        <v>4041</v>
      </c>
      <c r="U335" s="24">
        <f>A309+6/24</f>
        <v>42577.506030092591</v>
      </c>
      <c r="V335" s="45" t="str">
        <f>IF(VALUE(LEFT(IF(LEN(C309)=6,"0"&amp;C309,C309),2))&lt;=2,"EC",IF(VALUE(LEFT(IF(LEN(C309)=6,"0"&amp;C309,C309),2))=8,"NW","GL"))</f>
        <v>EC</v>
      </c>
      <c r="W335" s="45" t="str">
        <f>IF(AND(E309="TRACK WARRANT AUTHORITY",G309&lt;10),"OMIT","KEEP")</f>
        <v>KEEP</v>
      </c>
    </row>
    <row r="336" spans="1:23" hidden="1" x14ac:dyDescent="0.25">
      <c r="A336" s="24">
        <v>42577.368530092594</v>
      </c>
      <c r="B336" s="49" t="s">
        <v>91</v>
      </c>
      <c r="C336" s="4" t="s">
        <v>782</v>
      </c>
      <c r="D336" s="4" t="s">
        <v>73</v>
      </c>
      <c r="E336" s="49" t="s">
        <v>676</v>
      </c>
      <c r="F336" s="3">
        <v>100</v>
      </c>
      <c r="G336" s="3">
        <v>207</v>
      </c>
      <c r="H336" s="3">
        <v>11462</v>
      </c>
      <c r="I336" s="49" t="s">
        <v>79</v>
      </c>
      <c r="J336" s="3">
        <v>11000</v>
      </c>
      <c r="K336" s="4" t="s">
        <v>76</v>
      </c>
      <c r="L336" s="65" t="str">
        <f>VLOOKUP(C336,'[1]Trips&amp;Operators'!$C$1:$E$9999,3,0)</f>
        <v>LEVIN</v>
      </c>
      <c r="M336" s="18" t="s">
        <v>81</v>
      </c>
      <c r="N336" s="17"/>
      <c r="O336" s="17" t="str">
        <f t="shared" si="10"/>
        <v>26</v>
      </c>
      <c r="P336" s="52">
        <f t="shared" si="11"/>
        <v>42577</v>
      </c>
      <c r="Q336" s="66" t="str">
        <f>VLOOKUP(C336,'[1]Train Runs'!$A$13:$AE$810,31,0)</f>
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</c>
      <c r="R336" s="67" t="str">
        <f>VLOOKUP(C310,'[1]Train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05:33:48-0600',mode:absolute,to:'2016-07-26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36" s="68" t="str">
        <f>astrogrep_path&amp;" /spath="&amp;search_path&amp;" /stypes=""*"&amp;T336&amp;"*"&amp;TEXT(A310-utc_offset/24,"YYYYMMDD")&amp;LEFT(TEXT(A310-utc_offset/24,"HH"),1)&amp;"*"" /stext="" "&amp;TEXT(A310-utc_offset/24,"HH")&amp;search_regexp&amp;""" /e /r /s"</f>
        <v>"C:\Program Files (x86)\AstroGrep\AstroGrep.exe" /spath="C:\Users\stu\Documents\Analysis\2016-02-23 RTDC Observations" /stypes="*4030*201607261*" /stext=" 13:.+((SYSTEM_STATE.+slice.+state.+changed )|(ment ac)|(system.+state.+changed )|(\|lc)|(penalty)|(\[timeout)|(PRM\|1\|D))" /e /r /s</v>
      </c>
      <c r="T336" s="18" t="str">
        <f>MID(B310,13,4)</f>
        <v>4030</v>
      </c>
      <c r="U336" s="24">
        <f>A310+6/24</f>
        <v>42577.555752314816</v>
      </c>
      <c r="V336" s="45" t="str">
        <f>IF(VALUE(LEFT(IF(LEN(C310)=6,"0"&amp;C310,C310),2))&lt;=2,"EC",IF(VALUE(LEFT(IF(LEN(C310)=6,"0"&amp;C310,C310),2))=8,"NW","GL"))</f>
        <v>EC</v>
      </c>
      <c r="W336" s="45" t="str">
        <f>IF(AND(E310="TRACK WARRANT AUTHORITY",G310&lt;10),"OMIT","KEEP")</f>
        <v>KEEP</v>
      </c>
    </row>
    <row r="337" spans="1:23" hidden="1" x14ac:dyDescent="0.25">
      <c r="A337" s="24">
        <v>42577.451354166667</v>
      </c>
      <c r="B337" s="49" t="s">
        <v>91</v>
      </c>
      <c r="C337" s="4" t="s">
        <v>783</v>
      </c>
      <c r="D337" s="4" t="s">
        <v>73</v>
      </c>
      <c r="E337" s="49" t="s">
        <v>676</v>
      </c>
      <c r="F337" s="3">
        <v>100</v>
      </c>
      <c r="G337" s="3">
        <v>491</v>
      </c>
      <c r="H337" s="3">
        <v>14509</v>
      </c>
      <c r="I337" s="49" t="s">
        <v>79</v>
      </c>
      <c r="J337" s="3">
        <v>11000</v>
      </c>
      <c r="K337" s="4" t="s">
        <v>76</v>
      </c>
      <c r="L337" s="65" t="str">
        <f>VLOOKUP(C337,'[1]Trips&amp;Operators'!$C$1:$E$9999,3,0)</f>
        <v>LEVIN</v>
      </c>
      <c r="M337" s="18" t="s">
        <v>81</v>
      </c>
      <c r="N337" s="17"/>
      <c r="O337" s="17" t="str">
        <f t="shared" si="10"/>
        <v>26</v>
      </c>
      <c r="P337" s="52">
        <f t="shared" si="11"/>
        <v>42577</v>
      </c>
      <c r="Q337" s="66" t="str">
        <f>VLOOKUP(C337,'[1]Train Runs'!$A$13:$AE$810,31,0)</f>
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</c>
      <c r="R337" s="67" t="str">
        <f>VLOOKUP(C311,'[1]Train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05:33:48-0600',mode:absolute,to:'2016-07-26 08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37" s="68" t="str">
        <f>astrogrep_path&amp;" /spath="&amp;search_path&amp;" /stypes=""*"&amp;T337&amp;"*"&amp;TEXT(A311-utc_offset/24,"YYYYMMDD")&amp;LEFT(TEXT(A311-utc_offset/24,"HH"),1)&amp;"*"" /stext="" "&amp;TEXT(A311-utc_offset/24,"HH")&amp;search_regexp&amp;""" /e /r /s"</f>
        <v>"C:\Program Files (x86)\AstroGrep\AstroGrep.exe" /spath="C:\Users\stu\Documents\Analysis\2016-02-23 RTDC Observations" /stypes="*4030*201607261*" /stext=" 13:.+((SYSTEM_STATE.+slice.+state.+changed )|(ment ac)|(system.+state.+changed )|(\|lc)|(penalty)|(\[timeout)|(PRM\|1\|D))" /e /r /s</v>
      </c>
      <c r="T337" s="18" t="str">
        <f>MID(B311,13,4)</f>
        <v>4030</v>
      </c>
      <c r="U337" s="24">
        <f>A311+6/24</f>
        <v>42577.556111111109</v>
      </c>
      <c r="V337" s="45" t="str">
        <f>IF(VALUE(LEFT(IF(LEN(C311)=6,"0"&amp;C311,C311),2))&lt;=2,"EC",IF(VALUE(LEFT(IF(LEN(C311)=6,"0"&amp;C311,C311),2))=8,"NW","GL"))</f>
        <v>EC</v>
      </c>
      <c r="W337" s="45" t="str">
        <f>IF(AND(E311="TRACK WARRANT AUTHORITY",G311&lt;10),"OMIT","KEEP")</f>
        <v>KEEP</v>
      </c>
    </row>
    <row r="338" spans="1:23" hidden="1" x14ac:dyDescent="0.25">
      <c r="A338" s="24">
        <v>42577.233032407406</v>
      </c>
      <c r="B338" s="49" t="s">
        <v>575</v>
      </c>
      <c r="C338" s="4" t="s">
        <v>780</v>
      </c>
      <c r="D338" s="4" t="s">
        <v>73</v>
      </c>
      <c r="E338" s="49" t="s">
        <v>515</v>
      </c>
      <c r="F338" s="3">
        <v>0</v>
      </c>
      <c r="G338" s="3">
        <v>61</v>
      </c>
      <c r="H338" s="3">
        <v>773</v>
      </c>
      <c r="I338" s="49" t="s">
        <v>516</v>
      </c>
      <c r="J338" s="3">
        <v>575</v>
      </c>
      <c r="K338" s="4" t="s">
        <v>76</v>
      </c>
      <c r="L338" s="65" t="str">
        <f>VLOOKUP(C338,'[1]Trips&amp;Operators'!$C$1:$E$9999,3,0)</f>
        <v>STARKS</v>
      </c>
      <c r="M338" s="18" t="s">
        <v>81</v>
      </c>
      <c r="N338" s="17"/>
      <c r="O338" s="17" t="str">
        <f t="shared" si="10"/>
        <v>26</v>
      </c>
      <c r="P338" s="52">
        <f t="shared" si="11"/>
        <v>42577</v>
      </c>
      <c r="Q338" s="66" t="str">
        <f>VLOOKUP(C338,'[1]Train Runs'!$A$13:$AE$810,31,0)</f>
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</c>
      <c r="R338" s="67" t="str">
        <f>VLOOKUP(C312,'[1]Train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06:30:20-0600',mode:absolute,to:'2016-07-26 09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338" s="68" t="str">
        <f>astrogrep_path&amp;" /spath="&amp;search_path&amp;" /stypes=""*"&amp;T338&amp;"*"&amp;TEXT(A312-utc_offset/24,"YYYYMMDD")&amp;LEFT(TEXT(A312-utc_offset/24,"HH"),1)&amp;"*"" /stext="" "&amp;TEXT(A312-utc_offset/24,"HH")&amp;search_regexp&amp;""" /e /r /s"</f>
        <v>"C:\Program Files (x86)\AstroGrep\AstroGrep.exe" /spath="C:\Users\stu\Documents\Analysis\2016-02-23 RTDC Observations" /stypes="*4028*201607261*" /stext=" 14:.+((SYSTEM_STATE.+slice.+state.+changed )|(ment ac)|(system.+state.+changed )|(\|lc)|(penalty)|(\[timeout)|(PRM\|1\|D))" /e /r /s</v>
      </c>
      <c r="T338" s="18" t="str">
        <f>MID(B312,13,4)</f>
        <v>4028</v>
      </c>
      <c r="U338" s="24">
        <f>A312+6/24</f>
        <v>42577.59716435185</v>
      </c>
      <c r="V338" s="45" t="str">
        <f>IF(VALUE(LEFT(IF(LEN(C312)=6,"0"&amp;C312,C312),2))&lt;=2,"EC",IF(VALUE(LEFT(IF(LEN(C312)=6,"0"&amp;C312,C312),2))=8,"NW","GL"))</f>
        <v>EC</v>
      </c>
      <c r="W338" s="45" t="str">
        <f>IF(AND(E312="TRACK WARRANT AUTHORITY",G312&lt;10),"OMIT","KEEP")</f>
        <v>KEEP</v>
      </c>
    </row>
    <row r="339" spans="1:23" hidden="1" x14ac:dyDescent="0.25">
      <c r="A339" s="24">
        <v>42577.272361111114</v>
      </c>
      <c r="B339" s="4" t="s">
        <v>575</v>
      </c>
      <c r="C339" s="4" t="s">
        <v>784</v>
      </c>
      <c r="D339" s="4" t="s">
        <v>73</v>
      </c>
      <c r="E339" s="4" t="s">
        <v>515</v>
      </c>
      <c r="F339" s="3">
        <v>0</v>
      </c>
      <c r="G339" s="3">
        <v>39</v>
      </c>
      <c r="H339" s="3">
        <v>677</v>
      </c>
      <c r="I339" s="4" t="s">
        <v>516</v>
      </c>
      <c r="J339" s="3">
        <v>575</v>
      </c>
      <c r="K339" s="4" t="s">
        <v>76</v>
      </c>
      <c r="L339" s="65" t="str">
        <f>VLOOKUP(C339,'[1]Trips&amp;Operators'!$C$1:$E$9999,3,0)</f>
        <v>STARKS</v>
      </c>
      <c r="M339" s="18" t="s">
        <v>81</v>
      </c>
      <c r="N339" s="17"/>
      <c r="O339" s="17" t="str">
        <f t="shared" si="10"/>
        <v>26</v>
      </c>
      <c r="P339" s="52">
        <f t="shared" si="11"/>
        <v>42577</v>
      </c>
      <c r="Q339" s="66" t="str">
        <f>VLOOKUP(C339,'[1]Train Runs'!$A$13:$AE$810,31,0)</f>
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</c>
      <c r="R339" s="67" t="str">
        <f>VLOOKUP(C313,'[1]Train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07:52:03-0600',mode:absolute,to:'2016-07-26 10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39" s="68" t="str">
        <f>astrogrep_path&amp;" /spath="&amp;search_path&amp;" /stypes=""*"&amp;T339&amp;"*"&amp;TEXT(A313-utc_offset/24,"YYYYMMDD")&amp;LEFT(TEXT(A313-utc_offset/24,"HH"),1)&amp;"*"" /stext="" "&amp;TEXT(A313-utc_offset/24,"HH")&amp;search_regexp&amp;""" /e /r /s"</f>
        <v>"C:\Program Files (x86)\AstroGrep\AstroGrep.exe" /spath="C:\Users\stu\Documents\Analysis\2016-02-23 RTDC Observations" /stypes="*4041*201607261*" /stext=" 15:.+((SYSTEM_STATE.+slice.+state.+changed )|(ment ac)|(system.+state.+changed )|(\|lc)|(penalty)|(\[timeout)|(PRM\|1\|D))" /e /r /s</v>
      </c>
      <c r="T339" s="18" t="str">
        <f>MID(B313,13,4)</f>
        <v>4041</v>
      </c>
      <c r="U339" s="24">
        <f>A313+6/24</f>
        <v>42577.649351851855</v>
      </c>
      <c r="V339" s="45" t="str">
        <f>IF(VALUE(LEFT(IF(LEN(C313)=6,"0"&amp;C313,C313),2))&lt;=2,"EC",IF(VALUE(LEFT(IF(LEN(C313)=6,"0"&amp;C313,C313),2))=8,"NW","GL"))</f>
        <v>EC</v>
      </c>
      <c r="W339" s="45" t="str">
        <f>IF(AND(E313="TRACK WARRANT AUTHORITY",G313&lt;10),"OMIT","KEEP")</f>
        <v>KEEP</v>
      </c>
    </row>
    <row r="340" spans="1:23" hidden="1" x14ac:dyDescent="0.25">
      <c r="A340" s="24">
        <v>42577.353333333333</v>
      </c>
      <c r="B340" s="49" t="s">
        <v>575</v>
      </c>
      <c r="C340" s="4" t="s">
        <v>779</v>
      </c>
      <c r="D340" s="4" t="s">
        <v>73</v>
      </c>
      <c r="E340" s="49" t="s">
        <v>515</v>
      </c>
      <c r="F340" s="3">
        <v>0</v>
      </c>
      <c r="G340" s="3">
        <v>71</v>
      </c>
      <c r="H340" s="3">
        <v>796</v>
      </c>
      <c r="I340" s="49" t="s">
        <v>516</v>
      </c>
      <c r="J340" s="3">
        <v>575</v>
      </c>
      <c r="K340" s="4" t="s">
        <v>76</v>
      </c>
      <c r="L340" s="65" t="str">
        <f>VLOOKUP(C340,'[1]Trips&amp;Operators'!$C$1:$E$9999,3,0)</f>
        <v>STARKS</v>
      </c>
      <c r="M340" s="18" t="s">
        <v>81</v>
      </c>
      <c r="N340" s="17"/>
      <c r="O340" s="17" t="str">
        <f t="shared" si="10"/>
        <v>26</v>
      </c>
      <c r="P340" s="52">
        <f t="shared" si="11"/>
        <v>42577</v>
      </c>
      <c r="Q340" s="66" t="str">
        <f>VLOOKUP(C340,'[1]Train Runs'!$A$13:$AE$810,31,0)</f>
        <v>aws s3 cp s3://rtdc.mdm.uploadarchive/RTDC4013/2016-07-26/ "C:\Users\stu\Documents\Analysis\2016-02-23 RTDC Observations"\RTDC4013\2016-07-26 --recursive &amp; "C:\Users\stu\Documents\GitHub\mrs-test-scripts\Headless Mode &amp; Sideloading\WalkAndUnGZ.bat" "C:\Users\stu\Documents\Analysis\2016-02-23 RTDC Observations"\RTDC4013\2016-07-26 &amp; aws s3 cp s3://rtdc.mdm.uploadarchive/RTDC4013/2016-07-27/ "C:\Users\stu\Documents\Analysis\2016-02-23 RTDC Observations"\RTDC4013\2016-07-27 --recursive &amp; "C:\Users\stu\Documents\GitHub\mrs-test-scripts\Headless Mode &amp; Sideloading\WalkAndUnGZ.bat" "C:\Users\stu\Documents\Analysis\2016-02-23 RTDC Observations"\RTDC4013\2016-07-27</v>
      </c>
      <c r="R340" s="67" t="str">
        <f>VLOOKUP(C314,'[1]Train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09:03:49-0600',mode:absolute,to:'2016-07-26 11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40" s="68" t="str">
        <f>astrogrep_path&amp;" /spath="&amp;search_path&amp;" /stypes=""*"&amp;T340&amp;"*"&amp;TEXT(A314-utc_offset/24,"YYYYMMDD")&amp;LEFT(TEXT(A314-utc_offset/24,"HH"),1)&amp;"*"" /stext="" "&amp;TEXT(A314-utc_offset/24,"HH")&amp;search_regexp&amp;""" /e /r /s"</f>
        <v>"C:\Program Files (x86)\AstroGrep\AstroGrep.exe" /spath="C:\Users\stu\Documents\Analysis\2016-02-23 RTDC Observations" /stypes="*4030*201607261*" /stext=" 16:.+((SYSTEM_STATE.+slice.+state.+changed )|(ment ac)|(system.+state.+changed )|(\|lc)|(penalty)|(\[timeout)|(PRM\|1\|D))" /e /r /s</v>
      </c>
      <c r="T340" s="18" t="str">
        <f>MID(B314,13,4)</f>
        <v>4030</v>
      </c>
      <c r="U340" s="24">
        <f>A314+6/24</f>
        <v>42577.706597222219</v>
      </c>
      <c r="V340" s="45" t="str">
        <f>IF(VALUE(LEFT(IF(LEN(C314)=6,"0"&amp;C314,C314),2))&lt;=2,"EC",IF(VALUE(LEFT(IF(LEN(C314)=6,"0"&amp;C314,C314),2))=8,"NW","GL"))</f>
        <v>EC</v>
      </c>
      <c r="W340" s="45" t="str">
        <f>IF(AND(E314="TRACK WARRANT AUTHORITY",G314&lt;10),"OMIT","KEEP")</f>
        <v>KEEP</v>
      </c>
    </row>
    <row r="341" spans="1:23" hidden="1" x14ac:dyDescent="0.25">
      <c r="A341" s="24">
        <v>42577.580034722225</v>
      </c>
      <c r="B341" s="49" t="s">
        <v>91</v>
      </c>
      <c r="C341" s="4" t="s">
        <v>785</v>
      </c>
      <c r="D341" s="4" t="s">
        <v>73</v>
      </c>
      <c r="E341" s="49" t="s">
        <v>515</v>
      </c>
      <c r="F341" s="3">
        <v>0</v>
      </c>
      <c r="G341" s="3">
        <v>34</v>
      </c>
      <c r="H341" s="3">
        <v>675</v>
      </c>
      <c r="I341" s="49" t="s">
        <v>516</v>
      </c>
      <c r="J341" s="3">
        <v>575</v>
      </c>
      <c r="K341" s="4" t="s">
        <v>76</v>
      </c>
      <c r="L341" s="65" t="str">
        <f>VLOOKUP(C341,'[1]Trips&amp;Operators'!$C$1:$E$9999,3,0)</f>
        <v>BRUDER</v>
      </c>
      <c r="M341" s="18" t="s">
        <v>81</v>
      </c>
      <c r="N341" s="17"/>
      <c r="O341" s="17" t="str">
        <f t="shared" si="10"/>
        <v>26</v>
      </c>
      <c r="P341" s="52">
        <f t="shared" si="11"/>
        <v>42577</v>
      </c>
      <c r="Q341" s="66" t="str">
        <f>VLOOKUP(C341,'[1]Train Runs'!$A$13:$AE$810,31,0)</f>
        <v>aws s3 cp s3://rtdc.mdm.uploadarchive/RTDC4037/2016-07-26/ "C:\Users\stu\Documents\Analysis\2016-02-23 RTDC Observations"\RTDC4037\2016-07-26 --recursive &amp; "C:\Users\stu\Documents\GitHub\mrs-test-scripts\Headless Mode &amp; Sideloading\WalkAndUnGZ.bat" "C:\Users\stu\Documents\Analysis\2016-02-23 RTDC Observations"\RTDC4037\2016-07-26 &amp; 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</v>
      </c>
      <c r="R341" s="67" t="str">
        <f>VLOOKUP(C315,'[1]Train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10:07:03-0600',mode:absolute,to:'2016-07-26 12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341" s="68" t="str">
        <f>astrogrep_path&amp;" /spath="&amp;search_path&amp;" /stypes=""*"&amp;T341&amp;"*"&amp;TEXT(A315-utc_offset/24,"YYYYMMDD")&amp;LEFT(TEXT(A315-utc_offset/24,"HH"),1)&amp;"*"" /stext="" "&amp;TEXT(A315-utc_offset/24,"HH")&amp;search_regexp&amp;""" /e /r /s"</f>
        <v>"C:\Program Files (x86)\AstroGrep\AstroGrep.exe" /spath="C:\Users\stu\Documents\Analysis\2016-02-23 RTDC Observations" /stypes="*4017*201607261*" /stext=" 17:.+((SYSTEM_STATE.+slice.+state.+changed )|(ment ac)|(system.+state.+changed )|(\|lc)|(penalty)|(\[timeout)|(PRM\|1\|D))" /e /r /s</v>
      </c>
      <c r="T341" s="18" t="str">
        <f>MID(B315,13,4)</f>
        <v>4017</v>
      </c>
      <c r="U341" s="24">
        <f>A315+6/24</f>
        <v>42577.743449074071</v>
      </c>
      <c r="V341" s="45" t="str">
        <f>IF(VALUE(LEFT(IF(LEN(C315)=6,"0"&amp;C315,C315),2))&lt;=2,"EC",IF(VALUE(LEFT(IF(LEN(C315)=6,"0"&amp;C315,C315),2))=8,"NW","GL"))</f>
        <v>EC</v>
      </c>
      <c r="W341" s="45" t="str">
        <f>IF(AND(E315="TRACK WARRANT AUTHORITY",G315&lt;10),"OMIT","KEEP")</f>
        <v>KEEP</v>
      </c>
    </row>
    <row r="342" spans="1:23" hidden="1" x14ac:dyDescent="0.25">
      <c r="A342" s="24">
        <v>42577.297511574077</v>
      </c>
      <c r="B342" s="4" t="s">
        <v>92</v>
      </c>
      <c r="C342" s="4" t="s">
        <v>786</v>
      </c>
      <c r="D342" s="4" t="s">
        <v>73</v>
      </c>
      <c r="E342" s="4" t="s">
        <v>515</v>
      </c>
      <c r="F342" s="3">
        <v>0</v>
      </c>
      <c r="G342" s="3">
        <v>58</v>
      </c>
      <c r="H342" s="3">
        <v>58845</v>
      </c>
      <c r="I342" s="4" t="s">
        <v>516</v>
      </c>
      <c r="J342" s="3">
        <v>59048</v>
      </c>
      <c r="K342" s="4" t="s">
        <v>80</v>
      </c>
      <c r="L342" s="65" t="str">
        <f>VLOOKUP(C342,'[1]Trips&amp;Operators'!$C$1:$E$9999,3,0)</f>
        <v>STARKS</v>
      </c>
      <c r="M342" s="18" t="s">
        <v>81</v>
      </c>
      <c r="N342" s="17"/>
      <c r="O342" s="17" t="str">
        <f t="shared" si="10"/>
        <v>26</v>
      </c>
      <c r="P342" s="52">
        <f t="shared" si="11"/>
        <v>42577</v>
      </c>
      <c r="Q342" s="66" t="str">
        <f>VLOOKUP(C342,'[1]Train Runs'!$A$13:$AE$810,31,0)</f>
        <v>aws s3 cp s3://rtdc.mdm.uploadarchive/RTDC4014/2016-07-26/ "C:\Users\stu\Documents\Analysis\2016-02-23 RTDC Observations"\RTDC4014\2016-07-26 --recursive &amp; "C:\Users\stu\Documents\GitHub\mrs-test-scripts\Headless Mode &amp; Sideloading\WalkAndUnGZ.bat" "C:\Users\stu\Documents\Analysis\2016-02-23 RTDC Observations"\RTDC4014\2016-07-26 &amp; aws s3 cp s3://rtdc.mdm.uploadarchive/RTDC4014/2016-07-27/ "C:\Users\stu\Documents\Analysis\2016-02-23 RTDC Observations"\RTDC4014\2016-07-27 --recursive &amp; "C:\Users\stu\Documents\GitHub\mrs-test-scripts\Headless Mode &amp; Sideloading\WalkAndUnGZ.bat" "C:\Users\stu\Documents\Analysis\2016-02-23 RTDC Observations"\RTDC4014\2016-07-27</v>
      </c>
      <c r="R342" s="67" t="str">
        <f>VLOOKUP(C316,'[1]Train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10:51:13-0600',mode:absolute,to:'2016-07-26 13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42" s="68" t="str">
        <f>astrogrep_path&amp;" /spath="&amp;search_path&amp;" /stypes=""*"&amp;T342&amp;"*"&amp;TEXT(A316-utc_offset/24,"YYYYMMDD")&amp;LEFT(TEXT(A316-utc_offset/24,"HH"),1)&amp;"*"" /stext="" "&amp;TEXT(A316-utc_offset/24,"HH")&amp;search_regexp&amp;""" /e /r /s"</f>
        <v>"C:\Program Files (x86)\AstroGrep\AstroGrep.exe" /spath="C:\Users\stu\Documents\Analysis\2016-02-23 RTDC Observations" /stypes="*4030*201607261*" /stext=" 18:.+((SYSTEM_STATE.+slice.+state.+changed )|(ment ac)|(system.+state.+changed )|(\|lc)|(penalty)|(\[timeout)|(PRM\|1\|D))" /e /r /s</v>
      </c>
      <c r="T342" s="18" t="str">
        <f>MID(B316,13,4)</f>
        <v>4030</v>
      </c>
      <c r="U342" s="24">
        <f>A316+6/24</f>
        <v>42577.774664351855</v>
      </c>
      <c r="V342" s="45" t="str">
        <f>IF(VALUE(LEFT(IF(LEN(C316)=6,"0"&amp;C316,C316),2))&lt;=2,"EC",IF(VALUE(LEFT(IF(LEN(C316)=6,"0"&amp;C316,C316),2))=8,"NW","GL"))</f>
        <v>EC</v>
      </c>
      <c r="W342" s="45" t="str">
        <f>IF(AND(E316="TRACK WARRANT AUTHORITY",G316&lt;10),"OMIT","KEEP")</f>
        <v>KEEP</v>
      </c>
    </row>
    <row r="343" spans="1:23" hidden="1" x14ac:dyDescent="0.25">
      <c r="A343" s="24">
        <v>42577.566655092596</v>
      </c>
      <c r="B343" s="49" t="s">
        <v>93</v>
      </c>
      <c r="C343" s="4" t="s">
        <v>787</v>
      </c>
      <c r="D343" s="4" t="s">
        <v>73</v>
      </c>
      <c r="E343" s="49" t="s">
        <v>515</v>
      </c>
      <c r="F343" s="3">
        <v>0</v>
      </c>
      <c r="G343" s="3">
        <v>95</v>
      </c>
      <c r="H343" s="3">
        <v>58694</v>
      </c>
      <c r="I343" s="49" t="s">
        <v>516</v>
      </c>
      <c r="J343" s="3">
        <v>59048</v>
      </c>
      <c r="K343" s="4" t="s">
        <v>80</v>
      </c>
      <c r="L343" s="65" t="str">
        <f>VLOOKUP(C343,'[1]Trips&amp;Operators'!$C$1:$E$9999,3,0)</f>
        <v>BRUDER</v>
      </c>
      <c r="M343" s="18" t="s">
        <v>81</v>
      </c>
      <c r="N343" s="17"/>
      <c r="O343" s="17" t="str">
        <f t="shared" si="10"/>
        <v>26</v>
      </c>
      <c r="P343" s="52">
        <f t="shared" si="11"/>
        <v>42577</v>
      </c>
      <c r="Q343" s="66" t="str">
        <f>VLOOKUP(C343,'[1]Train Runs'!$A$13:$AE$810,31,0)</f>
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</c>
      <c r="R343" s="67" t="str">
        <f>VLOOKUP(C317,'[1]Train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11:07:29-0600',mode:absolute,to:'2016-07-26 13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343" s="68" t="str">
        <f>astrogrep_path&amp;" /spath="&amp;search_path&amp;" /stypes=""*"&amp;T343&amp;"*"&amp;TEXT(A317-utc_offset/24,"YYYYMMDD")&amp;LEFT(TEXT(A317-utc_offset/24,"HH"),1)&amp;"*"" /stext="" "&amp;TEXT(A317-utc_offset/24,"HH")&amp;search_regexp&amp;""" /e /r /s"</f>
        <v>"C:\Program Files (x86)\AstroGrep\AstroGrep.exe" /spath="C:\Users\stu\Documents\Analysis\2016-02-23 RTDC Observations" /stypes="*4026*201607261*" /stext=" 18:.+((SYSTEM_STATE.+slice.+state.+changed )|(ment ac)|(system.+state.+changed )|(\|lc)|(penalty)|(\[timeout)|(PRM\|1\|D))" /e /r /s</v>
      </c>
      <c r="T343" s="18" t="str">
        <f>MID(B317,13,4)</f>
        <v>4026</v>
      </c>
      <c r="U343" s="24">
        <f>A317+6/24</f>
        <v>42577.788217592592</v>
      </c>
      <c r="V343" s="45" t="str">
        <f>IF(VALUE(LEFT(IF(LEN(C317)=6,"0"&amp;C317,C317),2))&lt;=2,"EC",IF(VALUE(LEFT(IF(LEN(C317)=6,"0"&amp;C317,C317),2))=8,"NW","GL"))</f>
        <v>EC</v>
      </c>
      <c r="W343" s="45" t="str">
        <f>IF(AND(E317="TRACK WARRANT AUTHORITY",G317&lt;10),"OMIT","KEEP")</f>
        <v>KEEP</v>
      </c>
    </row>
    <row r="344" spans="1:23" hidden="1" x14ac:dyDescent="0.25">
      <c r="A344" s="24">
        <v>42577.608136574076</v>
      </c>
      <c r="B344" s="49" t="s">
        <v>93</v>
      </c>
      <c r="C344" s="4" t="s">
        <v>788</v>
      </c>
      <c r="D344" s="4" t="s">
        <v>73</v>
      </c>
      <c r="E344" s="49" t="s">
        <v>515</v>
      </c>
      <c r="F344" s="3">
        <v>0</v>
      </c>
      <c r="G344" s="3">
        <v>51</v>
      </c>
      <c r="H344" s="3">
        <v>58928</v>
      </c>
      <c r="I344" s="49" t="s">
        <v>516</v>
      </c>
      <c r="J344" s="3">
        <v>59048</v>
      </c>
      <c r="K344" s="4" t="s">
        <v>80</v>
      </c>
      <c r="L344" s="65" t="str">
        <f>VLOOKUP(C344,'[1]Trips&amp;Operators'!$C$1:$E$9999,3,0)</f>
        <v>BRUDER</v>
      </c>
      <c r="M344" s="18" t="s">
        <v>81</v>
      </c>
      <c r="N344" s="17"/>
      <c r="O344" s="17" t="str">
        <f t="shared" si="10"/>
        <v>26</v>
      </c>
      <c r="P344" s="52">
        <f t="shared" si="11"/>
        <v>42577</v>
      </c>
      <c r="Q344" s="66" t="str">
        <f>VLOOKUP(C344,'[1]Train Runs'!$A$13:$AE$810,31,0)</f>
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</c>
      <c r="R344" s="67" t="str">
        <f>VLOOKUP(C318,'[1]Train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13:06:16-0600',mode:absolute,to:'2016-07-26 15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44" s="68" t="str">
        <f>astrogrep_path&amp;" /spath="&amp;search_path&amp;" /stypes=""*"&amp;T344&amp;"*"&amp;TEXT(A318-utc_offset/24,"YYYYMMDD")&amp;LEFT(TEXT(A318-utc_offset/24,"HH"),1)&amp;"*"" /stext="" "&amp;TEXT(A318-utc_offset/24,"HH")&amp;search_regexp&amp;""" /e /r /s"</f>
        <v>"C:\Program Files (x86)\AstroGrep\AstroGrep.exe" /spath="C:\Users\stu\Documents\Analysis\2016-02-23 RTDC Observations" /stypes="*4041*201607262*" /stext=" 20:.+((SYSTEM_STATE.+slice.+state.+changed )|(ment ac)|(system.+state.+changed )|(\|lc)|(penalty)|(\[timeout)|(PRM\|1\|D))" /e /r /s</v>
      </c>
      <c r="T344" s="18" t="str">
        <f>MID(B318,13,4)</f>
        <v>4041</v>
      </c>
      <c r="U344" s="24">
        <f>A318+6/24</f>
        <v>42577.870335648149</v>
      </c>
      <c r="V344" s="45" t="str">
        <f>IF(VALUE(LEFT(IF(LEN(C318)=6,"0"&amp;C318,C318),2))&lt;=2,"EC",IF(VALUE(LEFT(IF(LEN(C318)=6,"0"&amp;C318,C318),2))=8,"NW","GL"))</f>
        <v>EC</v>
      </c>
      <c r="W344" s="45" t="str">
        <f>IF(AND(E318="TRACK WARRANT AUTHORITY",G318&lt;10),"OMIT","KEEP")</f>
        <v>KEEP</v>
      </c>
    </row>
    <row r="345" spans="1:23" hidden="1" x14ac:dyDescent="0.25">
      <c r="A345" s="24">
        <v>42577.795138888891</v>
      </c>
      <c r="B345" s="49" t="s">
        <v>93</v>
      </c>
      <c r="C345" s="4" t="s">
        <v>789</v>
      </c>
      <c r="D345" s="4" t="s">
        <v>73</v>
      </c>
      <c r="E345" s="49" t="s">
        <v>515</v>
      </c>
      <c r="F345" s="3">
        <v>0</v>
      </c>
      <c r="G345" s="3">
        <v>48</v>
      </c>
      <c r="H345" s="3">
        <v>58903</v>
      </c>
      <c r="I345" s="49" t="s">
        <v>516</v>
      </c>
      <c r="J345" s="3">
        <v>59048</v>
      </c>
      <c r="K345" s="4" t="s">
        <v>80</v>
      </c>
      <c r="L345" s="65" t="str">
        <f>VLOOKUP(C345,'[1]Trips&amp;Operators'!$C$1:$E$9999,3,0)</f>
        <v>BRUDER</v>
      </c>
      <c r="M345" s="18" t="s">
        <v>81</v>
      </c>
      <c r="N345" s="17"/>
      <c r="O345" s="17" t="str">
        <f t="shared" si="10"/>
        <v>26</v>
      </c>
      <c r="P345" s="52">
        <f t="shared" si="11"/>
        <v>42577</v>
      </c>
      <c r="Q345" s="66" t="str">
        <f>VLOOKUP(C345,'[1]Train Runs'!$A$13:$AE$810,31,0)</f>
        <v>aws s3 cp s3://rtdc.mdm.uploadarchive/RTDC4038/2016-07-26/ "C:\Users\stu\Documents\Analysis\2016-02-23 RTDC Observations"\RTDC4038\2016-07-26 --recursive &amp; "C:\Users\stu\Documents\GitHub\mrs-test-scripts\Headless Mode &amp; Sideloading\WalkAndUnGZ.bat" "C:\Users\stu\Documents\Analysis\2016-02-23 RTDC Observations"\RTDC4038\2016-07-26 &amp; aws s3 cp s3://rtdc.mdm.uploadarchive/RTDC4038/2016-07-27/ "C:\Users\stu\Documents\Analysis\2016-02-23 RTDC Observations"\RTDC4038\2016-07-27 --recursive &amp; "C:\Users\stu\Documents\GitHub\mrs-test-scripts\Headless Mode &amp; Sideloading\WalkAndUnGZ.bat" "C:\Users\stu\Documents\Analysis\2016-02-23 RTDC Observations"\RTDC4038\2016-07-27</v>
      </c>
      <c r="R345" s="67" t="str">
        <f>VLOOKUP(C319,'[1]Train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13:22:25-0600',mode:absolute,to:'2016-07-26 16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345" s="68" t="str">
        <f>astrogrep_path&amp;" /spath="&amp;search_path&amp;" /stypes=""*"&amp;T345&amp;"*"&amp;TEXT(A319-utc_offset/24,"YYYYMMDD")&amp;LEFT(TEXT(A319-utc_offset/24,"HH"),1)&amp;"*"" /stext="" "&amp;TEXT(A319-utc_offset/24,"HH")&amp;search_regexp&amp;""" /e /r /s"</f>
        <v>"C:\Program Files (x86)\AstroGrep\AstroGrep.exe" /spath="C:\Users\stu\Documents\Analysis\2016-02-23 RTDC Observations" /stypes="*4032*201607262*" /stext=" 21:.+((SYSTEM_STATE.+slice.+state.+changed )|(ment ac)|(system.+state.+changed )|(\|lc)|(penalty)|(\[timeout)|(PRM\|1\|D))" /e /r /s</v>
      </c>
      <c r="T345" s="18" t="str">
        <f>MID(B319,13,4)</f>
        <v>4032</v>
      </c>
      <c r="U345" s="24">
        <f>A319+6/24</f>
        <v>42577.879976851851</v>
      </c>
      <c r="V345" s="45" t="str">
        <f>IF(VALUE(LEFT(IF(LEN(C319)=6,"0"&amp;C319,C319),2))&lt;=2,"EC",IF(VALUE(LEFT(IF(LEN(C319)=6,"0"&amp;C319,C319),2))=8,"NW","GL"))</f>
        <v>EC</v>
      </c>
      <c r="W345" s="45" t="str">
        <f>IF(AND(E319="TRACK WARRANT AUTHORITY",G319&lt;10),"OMIT","KEEP")</f>
        <v>KEEP</v>
      </c>
    </row>
    <row r="346" spans="1:23" hidden="1" x14ac:dyDescent="0.25">
      <c r="A346" s="24">
        <v>42578.342152777775</v>
      </c>
      <c r="B346" s="49" t="s">
        <v>543</v>
      </c>
      <c r="C346" s="4" t="s">
        <v>790</v>
      </c>
      <c r="D346" s="4" t="s">
        <v>84</v>
      </c>
      <c r="E346" s="49" t="s">
        <v>78</v>
      </c>
      <c r="F346" s="3">
        <v>0</v>
      </c>
      <c r="G346" s="3">
        <v>148</v>
      </c>
      <c r="H346" s="3">
        <v>33250</v>
      </c>
      <c r="I346" s="49" t="s">
        <v>79</v>
      </c>
      <c r="J346" s="3">
        <v>33257</v>
      </c>
      <c r="K346" s="4" t="s">
        <v>76</v>
      </c>
      <c r="L346" s="65" t="str">
        <f>VLOOKUP(C346,'[4]Trips&amp;Operators'!$C$1:$E$9999,3,0)</f>
        <v>ROCHA</v>
      </c>
      <c r="M346" s="18" t="s">
        <v>81</v>
      </c>
      <c r="N346" s="17" t="s">
        <v>493</v>
      </c>
      <c r="O346" s="17" t="str">
        <f t="shared" si="10"/>
        <v>27</v>
      </c>
      <c r="P346" s="52">
        <f t="shared" si="11"/>
        <v>42578</v>
      </c>
      <c r="Q346" s="66" t="str">
        <f>VLOOKUP(C346,'[4]Train Runs'!$A$13:$AE$810,31,0)</f>
        <v>aws s3 cp s3://rtdc.mdm.uploadarchive/RTDC4008/2016-07-27/ "C:\Users\stu\Documents\Analysis\2016-02-23 RTDC Observations"\RTDC4008\2016-07-27 --recursive &amp; "C:\Users\stu\Documents\GitHub\mrs-test-scripts\Headless Mode &amp; Sideloading\WalkAndUnGZ.bat" "C:\Users\stu\Documents\Analysis\2016-02-23 RTDC Observations"\RTDC4008\2016-07-27 &amp; 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</v>
      </c>
      <c r="R346" s="67" t="str">
        <f>VLOOKUP(C320,'[1]Train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17:49:11-0600',mode:absolute,to:'2016-07-26 20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46" s="68" t="str">
        <f>astrogrep_path&amp;" /spath="&amp;search_path&amp;" /stypes=""*"&amp;T346&amp;"*"&amp;TEXT(A320-utc_offset/24,"YYYYMMDD")&amp;LEFT(TEXT(A320-utc_offset/24,"HH"),1)&amp;"*"" /stext="" "&amp;TEXT(A320-utc_offset/24,"HH")&amp;search_regexp&amp;""" /e /r /s"</f>
        <v>"C:\Program Files (x86)\AstroGrep\AstroGrep.exe" /spath="C:\Users\stu\Documents\Analysis\2016-02-23 RTDC Observations" /stypes="*4030*201607270*" /stext=" 01:.+((SYSTEM_STATE.+slice.+state.+changed )|(ment ac)|(system.+state.+changed )|(\|lc)|(penalty)|(\[timeout)|(PRM\|1\|D))" /e /r /s</v>
      </c>
      <c r="T346" s="18" t="str">
        <f>MID(B320,13,4)</f>
        <v>4030</v>
      </c>
      <c r="U346" s="24">
        <f>A320+6/24</f>
        <v>42578.067071759258</v>
      </c>
      <c r="V346" s="45" t="str">
        <f>IF(VALUE(LEFT(IF(LEN(C320)=6,"0"&amp;C320,C320),2))&lt;=2,"EC",IF(VALUE(LEFT(IF(LEN(C320)=6,"0"&amp;C320,C320),2))=8,"NW","GL"))</f>
        <v>EC</v>
      </c>
      <c r="W346" s="45" t="str">
        <f>IF(AND(E320="TRACK WARRANT AUTHORITY",G320&lt;10),"OMIT","KEEP")</f>
        <v>KEEP</v>
      </c>
    </row>
    <row r="347" spans="1:23" hidden="1" x14ac:dyDescent="0.25">
      <c r="A347" s="24">
        <v>42578.497777777775</v>
      </c>
      <c r="B347" s="49" t="s">
        <v>500</v>
      </c>
      <c r="C347" s="4" t="s">
        <v>167</v>
      </c>
      <c r="D347" s="4" t="s">
        <v>73</v>
      </c>
      <c r="E347" s="49" t="s">
        <v>78</v>
      </c>
      <c r="F347" s="3">
        <v>300</v>
      </c>
      <c r="G347" s="3">
        <v>393</v>
      </c>
      <c r="H347" s="3">
        <v>35425</v>
      </c>
      <c r="I347" s="49" t="s">
        <v>79</v>
      </c>
      <c r="J347" s="3">
        <v>33257</v>
      </c>
      <c r="K347" s="4" t="s">
        <v>76</v>
      </c>
      <c r="L347" s="65" t="str">
        <f>VLOOKUP(C347,'[4]Trips&amp;Operators'!$C$1:$E$9999,3,0)</f>
        <v>STARKS</v>
      </c>
      <c r="M347" s="18" t="s">
        <v>81</v>
      </c>
      <c r="N347" s="17" t="s">
        <v>493</v>
      </c>
      <c r="O347" s="17" t="str">
        <f t="shared" si="10"/>
        <v>27</v>
      </c>
      <c r="P347" s="52">
        <f t="shared" si="11"/>
        <v>42578</v>
      </c>
      <c r="Q347" s="66" t="str">
        <f>VLOOKUP(C347,'[4]Train Runs'!$A$13:$AE$810,31,0)</f>
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</c>
      <c r="R347" s="67" t="str">
        <f>VLOOKUP(C321,'[1]Train Runs'!$A$13:$AE$810,22,0)</f>
        <v>https://search-rtdc-monitor-bjffxe2xuh6vdkpspy63sjmuny.us-east-1.es.amazonaws.com/_plugin/kibana/#/discover/Steve-Slow-Train-Analysis-(2080s-and-2083s)?_g=(refreshInterval:(display:Off,section:0,value:0),time:(from:'2016-07-26 20:21:00-0600',mode:absolute,to:'2016-07-26 23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347" s="68" t="str">
        <f>astrogrep_path&amp;" /spath="&amp;search_path&amp;" /stypes=""*"&amp;T347&amp;"*"&amp;TEXT(A321-utc_offset/24,"YYYYMMDD")&amp;LEFT(TEXT(A321-utc_offset/24,"HH"),1)&amp;"*"" /stext="" "&amp;TEXT(A321-utc_offset/24,"HH")&amp;search_regexp&amp;""" /e /r /s"</f>
        <v>"C:\Program Files (x86)\AstroGrep\AstroGrep.exe" /spath="C:\Users\stu\Documents\Analysis\2016-02-23 RTDC Observations" /stypes="*4041*201607270*" /stext=" 04:.+((SYSTEM_STATE.+slice.+state.+changed )|(ment ac)|(system.+state.+changed )|(\|lc)|(penalty)|(\[timeout)|(PRM\|1\|D))" /e /r /s</v>
      </c>
      <c r="T347" s="18" t="str">
        <f>MID(B321,13,4)</f>
        <v>4041</v>
      </c>
      <c r="U347" s="24">
        <f>A321+6/24</f>
        <v>42578.172465277778</v>
      </c>
      <c r="V347" s="45" t="str">
        <f>IF(VALUE(LEFT(IF(LEN(C321)=6,"0"&amp;C321,C321),2))&lt;=2,"EC",IF(VALUE(LEFT(IF(LEN(C321)=6,"0"&amp;C321,C321),2))=8,"NW","GL"))</f>
        <v>EC</v>
      </c>
      <c r="W347" s="45" t="str">
        <f>IF(AND(E321="TRACK WARRANT AUTHORITY",G321&lt;10),"OMIT","KEEP")</f>
        <v>KEEP</v>
      </c>
    </row>
    <row r="348" spans="1:23" hidden="1" x14ac:dyDescent="0.25">
      <c r="A348" s="24">
        <v>42578.550636574073</v>
      </c>
      <c r="B348" s="49" t="s">
        <v>91</v>
      </c>
      <c r="C348" s="4" t="s">
        <v>791</v>
      </c>
      <c r="D348" s="4" t="s">
        <v>73</v>
      </c>
      <c r="E348" s="49" t="s">
        <v>78</v>
      </c>
      <c r="F348" s="3">
        <v>280</v>
      </c>
      <c r="G348" s="3">
        <v>358</v>
      </c>
      <c r="H348" s="3">
        <v>35149</v>
      </c>
      <c r="I348" s="49" t="s">
        <v>79</v>
      </c>
      <c r="J348" s="3">
        <v>33257</v>
      </c>
      <c r="K348" s="4" t="s">
        <v>76</v>
      </c>
      <c r="L348" s="65" t="str">
        <f>VLOOKUP(C348,'[4]Trips&amp;Operators'!$C$1:$E$9999,3,0)</f>
        <v>ADANE</v>
      </c>
      <c r="M348" s="18" t="s">
        <v>81</v>
      </c>
      <c r="N348" s="17" t="s">
        <v>493</v>
      </c>
      <c r="O348" s="17" t="str">
        <f t="shared" si="10"/>
        <v>27</v>
      </c>
      <c r="P348" s="52">
        <f t="shared" si="11"/>
        <v>42578</v>
      </c>
      <c r="Q348" s="66" t="str">
        <f>VLOOKUP(C348,'[4]Train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48" s="67" t="str">
        <f>VLOOKUP(C322,'[1]Train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06:24:03-0600',mode:absolute,to:'2016-07-26 09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348" s="68" t="str">
        <f>astrogrep_path&amp;" /spath="&amp;search_path&amp;" /stypes=""*"&amp;T348&amp;"*"&amp;TEXT(A322-utc_offset/24,"YYYYMMDD")&amp;LEFT(TEXT(A322-utc_offset/24,"HH"),1)&amp;"*"" /stext="" "&amp;TEXT(A322-utc_offset/24,"HH")&amp;search_regexp&amp;""" /e /r /s"</f>
        <v>"C:\Program Files (x86)\AstroGrep\AstroGrep.exe" /spath="C:\Users\stu\Documents\Analysis\2016-02-23 RTDC Observations" /stypes="*4029*201607261*" /stext=" 14:.+((SYSTEM_STATE.+slice.+state.+changed )|(ment ac)|(system.+state.+changed )|(\|lc)|(penalty)|(\[timeout)|(PRM\|1\|D))" /e /r /s</v>
      </c>
      <c r="T348" s="18" t="str">
        <f>MID(B322,13,4)</f>
        <v>4029</v>
      </c>
      <c r="U348" s="24">
        <f>A322+6/24</f>
        <v>42577.588541666664</v>
      </c>
      <c r="V348" s="45" t="str">
        <f>IF(VALUE(LEFT(IF(LEN(C322)=6,"0"&amp;C322,C322),2))&lt;=2,"EC",IF(VALUE(LEFT(IF(LEN(C322)=6,"0"&amp;C322,C322),2))=8,"NW","GL"))</f>
        <v>EC</v>
      </c>
      <c r="W348" s="45" t="str">
        <f>IF(AND(E322="TRACK WARRANT AUTHORITY",G322&lt;10),"OMIT","KEEP")</f>
        <v>KEEP</v>
      </c>
    </row>
    <row r="349" spans="1:23" hidden="1" x14ac:dyDescent="0.25">
      <c r="A349" s="24">
        <v>42578.623067129629</v>
      </c>
      <c r="B349" s="49" t="s">
        <v>91</v>
      </c>
      <c r="C349" s="4" t="s">
        <v>792</v>
      </c>
      <c r="D349" s="4" t="s">
        <v>73</v>
      </c>
      <c r="E349" s="49" t="s">
        <v>78</v>
      </c>
      <c r="F349" s="3">
        <v>0</v>
      </c>
      <c r="G349" s="3">
        <v>293</v>
      </c>
      <c r="H349" s="3">
        <v>33429</v>
      </c>
      <c r="I349" s="49" t="s">
        <v>79</v>
      </c>
      <c r="J349" s="3">
        <v>33257</v>
      </c>
      <c r="K349" s="4" t="s">
        <v>76</v>
      </c>
      <c r="L349" s="65" t="str">
        <f>VLOOKUP(C349,'[4]Trips&amp;Operators'!$C$1:$E$9999,3,0)</f>
        <v>ADANE</v>
      </c>
      <c r="M349" s="18" t="s">
        <v>81</v>
      </c>
      <c r="N349" s="17" t="s">
        <v>493</v>
      </c>
      <c r="O349" s="17" t="str">
        <f t="shared" si="10"/>
        <v>27</v>
      </c>
      <c r="P349" s="52">
        <f t="shared" si="11"/>
        <v>42578</v>
      </c>
      <c r="Q349" s="66" t="str">
        <f>VLOOKUP(C349,'[4]Train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49" s="67" t="str">
        <f>VLOOKUP(C323,'[1]Train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08:38:29-0600',mode:absolute,to:'2016-07-26 11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349" s="68" t="str">
        <f>astrogrep_path&amp;" /spath="&amp;search_path&amp;" /stypes=""*"&amp;T349&amp;"*"&amp;TEXT(A323-utc_offset/24,"YYYYMMDD")&amp;LEFT(TEXT(A323-utc_offset/24,"HH"),1)&amp;"*"" /stext="" "&amp;TEXT(A323-utc_offset/24,"HH")&amp;search_regexp&amp;""" /e /r /s"</f>
        <v>"C:\Program Files (x86)\AstroGrep\AstroGrep.exe" /spath="C:\Users\stu\Documents\Analysis\2016-02-23 RTDC Observations" /stypes="*4042*201607261*" /stext=" 16:.+((SYSTEM_STATE.+slice.+state.+changed )|(ment ac)|(system.+state.+changed )|(\|lc)|(penalty)|(\[timeout)|(PRM\|1\|D))" /e /r /s</v>
      </c>
      <c r="T349" s="18" t="str">
        <f>MID(B323,13,4)</f>
        <v>4042</v>
      </c>
      <c r="U349" s="24">
        <f>A323+6/24</f>
        <v>42577.681458333333</v>
      </c>
      <c r="V349" s="45" t="str">
        <f>IF(VALUE(LEFT(IF(LEN(C323)=6,"0"&amp;C323,C323),2))&lt;=2,"EC",IF(VALUE(LEFT(IF(LEN(C323)=6,"0"&amp;C323,C323),2))=8,"NW","GL"))</f>
        <v>EC</v>
      </c>
      <c r="W349" s="45" t="str">
        <f>IF(AND(E323="TRACK WARRANT AUTHORITY",G323&lt;10),"OMIT","KEEP")</f>
        <v>KEEP</v>
      </c>
    </row>
    <row r="350" spans="1:23" hidden="1" x14ac:dyDescent="0.25">
      <c r="A350" s="24">
        <v>42578.69699074074</v>
      </c>
      <c r="B350" s="49" t="s">
        <v>91</v>
      </c>
      <c r="C350" s="4" t="s">
        <v>793</v>
      </c>
      <c r="D350" s="4" t="s">
        <v>73</v>
      </c>
      <c r="E350" s="49" t="s">
        <v>78</v>
      </c>
      <c r="F350" s="3">
        <v>0</v>
      </c>
      <c r="G350" s="3">
        <v>190</v>
      </c>
      <c r="H350" s="3">
        <v>33333</v>
      </c>
      <c r="I350" s="49" t="s">
        <v>79</v>
      </c>
      <c r="J350" s="3">
        <v>33257</v>
      </c>
      <c r="K350" s="4" t="s">
        <v>76</v>
      </c>
      <c r="L350" s="65" t="str">
        <f>VLOOKUP(C350,'[4]Trips&amp;Operators'!$C$1:$E$9999,3,0)</f>
        <v>ADANE</v>
      </c>
      <c r="M350" s="18" t="s">
        <v>81</v>
      </c>
      <c r="N350" s="17" t="s">
        <v>493</v>
      </c>
      <c r="O350" s="17" t="str">
        <f t="shared" si="10"/>
        <v>27</v>
      </c>
      <c r="P350" s="52">
        <f t="shared" si="11"/>
        <v>42578</v>
      </c>
      <c r="Q350" s="66" t="str">
        <f>VLOOKUP(C350,'[4]Train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50" s="67" t="str">
        <f>VLOOKUP(C324,'[1]Train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13:41:09-0600',mode:absolute,to:'2016-07-26 16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350" s="68" t="str">
        <f>astrogrep_path&amp;" /spath="&amp;search_path&amp;" /stypes=""*"&amp;T350&amp;"*"&amp;TEXT(A324-utc_offset/24,"YYYYMMDD")&amp;LEFT(TEXT(A324-utc_offset/24,"HH"),1)&amp;"*"" /stext="" "&amp;TEXT(A324-utc_offset/24,"HH")&amp;search_regexp&amp;""" /e /r /s"</f>
        <v>"C:\Program Files (x86)\AstroGrep\AstroGrep.exe" /spath="C:\Users\stu\Documents\Analysis\2016-02-23 RTDC Observations" /stypes="*4025*201607262*" /stext=" 21:.+((SYSTEM_STATE.+slice.+state.+changed )|(ment ac)|(system.+state.+changed )|(\|lc)|(penalty)|(\[timeout)|(PRM\|1\|D))" /e /r /s</v>
      </c>
      <c r="T350" s="18" t="str">
        <f>MID(B324,13,4)</f>
        <v>4025</v>
      </c>
      <c r="U350" s="24">
        <f>A324+6/24</f>
        <v>42577.889699074076</v>
      </c>
      <c r="V350" s="45" t="str">
        <f>IF(VALUE(LEFT(IF(LEN(C324)=6,"0"&amp;C324,C324),2))&lt;=2,"EC",IF(VALUE(LEFT(IF(LEN(C324)=6,"0"&amp;C324,C324),2))=8,"NW","GL"))</f>
        <v>EC</v>
      </c>
      <c r="W350" s="45" t="str">
        <f>IF(AND(E324="TRACK WARRANT AUTHORITY",G324&lt;10),"OMIT","KEEP")</f>
        <v>KEEP</v>
      </c>
    </row>
    <row r="351" spans="1:23" hidden="1" x14ac:dyDescent="0.25">
      <c r="A351" s="24">
        <v>42578.892372685186</v>
      </c>
      <c r="B351" s="4" t="s">
        <v>596</v>
      </c>
      <c r="C351" s="4" t="s">
        <v>794</v>
      </c>
      <c r="D351" s="4" t="s">
        <v>73</v>
      </c>
      <c r="E351" s="4" t="s">
        <v>78</v>
      </c>
      <c r="F351" s="3">
        <v>0</v>
      </c>
      <c r="G351" s="3">
        <v>233</v>
      </c>
      <c r="H351" s="3">
        <v>33319</v>
      </c>
      <c r="I351" s="4" t="s">
        <v>79</v>
      </c>
      <c r="J351" s="3">
        <v>33257</v>
      </c>
      <c r="K351" s="4" t="s">
        <v>76</v>
      </c>
      <c r="L351" s="65" t="str">
        <f>VLOOKUP(C351,'[4]Trips&amp;Operators'!$C$1:$E$9999,3,0)</f>
        <v>LEVIN</v>
      </c>
      <c r="M351" s="18" t="s">
        <v>81</v>
      </c>
      <c r="N351" s="17" t="s">
        <v>493</v>
      </c>
      <c r="O351" s="17" t="str">
        <f t="shared" si="10"/>
        <v>27</v>
      </c>
      <c r="P351" s="52">
        <f t="shared" si="11"/>
        <v>42578</v>
      </c>
      <c r="Q351" s="66" t="str">
        <f>VLOOKUP(C351,'[4]Train Runs'!$A$13:$AE$810,31,0)</f>
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</c>
      <c r="R351" s="67" t="str">
        <f>VLOOKUP(C325,'[1]Train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15:25:49-0600',mode:absolute,to:'2016-07-26 18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351" s="68" t="str">
        <f>astrogrep_path&amp;" /spath="&amp;search_path&amp;" /stypes=""*"&amp;T351&amp;"*"&amp;TEXT(A325-utc_offset/24,"YYYYMMDD")&amp;LEFT(TEXT(A325-utc_offset/24,"HH"),1)&amp;"*"" /stext="" "&amp;TEXT(A325-utc_offset/24,"HH")&amp;search_regexp&amp;""" /e /r /s"</f>
        <v>"C:\Program Files (x86)\AstroGrep\AstroGrep.exe" /spath="C:\Users\stu\Documents\Analysis\2016-02-23 RTDC Observations" /stypes="*4025*201607262*" /stext=" 23:.+((SYSTEM_STATE.+slice.+state.+changed )|(ment ac)|(system.+state.+changed )|(\|lc)|(penalty)|(\[timeout)|(PRM\|1\|D))" /e /r /s</v>
      </c>
      <c r="T351" s="18" t="str">
        <f>MID(B325,13,4)</f>
        <v>4025</v>
      </c>
      <c r="U351" s="24">
        <f>A325+6/24</f>
        <v>42577.963252314818</v>
      </c>
      <c r="V351" s="45" t="str">
        <f>IF(VALUE(LEFT(IF(LEN(C325)=6,"0"&amp;C325,C325),2))&lt;=2,"EC",IF(VALUE(LEFT(IF(LEN(C325)=6,"0"&amp;C325,C325),2))=8,"NW","GL"))</f>
        <v>EC</v>
      </c>
      <c r="W351" s="45" t="str">
        <f>IF(AND(E325="TRACK WARRANT AUTHORITY",G325&lt;10),"OMIT","KEEP")</f>
        <v>KEEP</v>
      </c>
    </row>
    <row r="352" spans="1:23" hidden="1" x14ac:dyDescent="0.25">
      <c r="A352" s="24">
        <v>42578.694236111114</v>
      </c>
      <c r="B352" s="49" t="s">
        <v>91</v>
      </c>
      <c r="C352" s="4" t="s">
        <v>793</v>
      </c>
      <c r="D352" s="4" t="s">
        <v>73</v>
      </c>
      <c r="E352" s="49" t="s">
        <v>78</v>
      </c>
      <c r="F352" s="3">
        <v>0</v>
      </c>
      <c r="G352" s="3">
        <v>273</v>
      </c>
      <c r="H352" s="3">
        <v>49090</v>
      </c>
      <c r="I352" s="49" t="s">
        <v>79</v>
      </c>
      <c r="J352" s="3">
        <v>48048</v>
      </c>
      <c r="K352" s="4" t="s">
        <v>76</v>
      </c>
      <c r="L352" s="65" t="str">
        <f>VLOOKUP(C352,'[4]Trips&amp;Operators'!$C$1:$E$9999,3,0)</f>
        <v>ADANE</v>
      </c>
      <c r="M352" s="18" t="s">
        <v>81</v>
      </c>
      <c r="N352" s="17" t="s">
        <v>106</v>
      </c>
      <c r="O352" s="17" t="str">
        <f t="shared" si="10"/>
        <v>27</v>
      </c>
      <c r="P352" s="52">
        <f t="shared" si="11"/>
        <v>42578</v>
      </c>
      <c r="Q352" s="66" t="str">
        <f>VLOOKUP(C352,'[4]Train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52" s="67" t="str">
        <f>VLOOKUP(C326,'[1]Train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19:43:20-0600',mode:absolute,to:'2016-07-26 22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352" s="68" t="str">
        <f>astrogrep_path&amp;" /spath="&amp;search_path&amp;" /stypes=""*"&amp;T352&amp;"*"&amp;TEXT(A326-utc_offset/24,"YYYYMMDD")&amp;LEFT(TEXT(A326-utc_offset/24,"HH"),1)&amp;"*"" /stext="" "&amp;TEXT(A326-utc_offset/24,"HH")&amp;search_regexp&amp;""" /e /r /s"</f>
        <v>"C:\Program Files (x86)\AstroGrep\AstroGrep.exe" /spath="C:\Users\stu\Documents\Analysis\2016-02-23 RTDC Observations" /stypes="*4018*201607270*" /stext=" 03:.+((SYSTEM_STATE.+slice.+state.+changed )|(ment ac)|(system.+state.+changed )|(\|lc)|(penalty)|(\[timeout)|(PRM\|1\|D))" /e /r /s</v>
      </c>
      <c r="T352" s="18" t="str">
        <f>MID(B326,13,4)</f>
        <v>4018</v>
      </c>
      <c r="U352" s="24">
        <f>A326+6/24</f>
        <v>42578.149965277778</v>
      </c>
      <c r="V352" s="45" t="str">
        <f>IF(VALUE(LEFT(IF(LEN(C326)=6,"0"&amp;C326,C326),2))&lt;=2,"EC",IF(VALUE(LEFT(IF(LEN(C326)=6,"0"&amp;C326,C326),2))=8,"NW","GL"))</f>
        <v>EC</v>
      </c>
      <c r="W352" s="45" t="str">
        <f>IF(AND(E326="TRACK WARRANT AUTHORITY",G326&lt;10),"OMIT","KEEP")</f>
        <v>KEEP</v>
      </c>
    </row>
    <row r="353" spans="1:23" hidden="1" x14ac:dyDescent="0.25">
      <c r="A353" s="24">
        <v>42578.715428240743</v>
      </c>
      <c r="B353" s="4" t="s">
        <v>500</v>
      </c>
      <c r="C353" s="4" t="s">
        <v>795</v>
      </c>
      <c r="D353" s="4" t="s">
        <v>73</v>
      </c>
      <c r="E353" s="4" t="s">
        <v>78</v>
      </c>
      <c r="F353" s="3">
        <v>0</v>
      </c>
      <c r="G353" s="3">
        <v>252</v>
      </c>
      <c r="H353" s="3">
        <v>48997</v>
      </c>
      <c r="I353" s="4" t="s">
        <v>79</v>
      </c>
      <c r="J353" s="3">
        <v>48048</v>
      </c>
      <c r="K353" s="4" t="s">
        <v>76</v>
      </c>
      <c r="L353" s="65" t="str">
        <f>VLOOKUP(C353,'[4]Trips&amp;Operators'!$C$1:$E$9999,3,0)</f>
        <v>BRUDER</v>
      </c>
      <c r="M353" s="18" t="s">
        <v>81</v>
      </c>
      <c r="N353" s="17" t="s">
        <v>106</v>
      </c>
      <c r="O353" s="17" t="str">
        <f t="shared" si="10"/>
        <v>27</v>
      </c>
      <c r="P353" s="52">
        <f t="shared" si="11"/>
        <v>42578</v>
      </c>
      <c r="Q353" s="66" t="str">
        <f>VLOOKUP(C353,'[4]Train Runs'!$A$13:$AE$810,31,0)</f>
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</c>
      <c r="R353" s="67" t="str">
        <f>VLOOKUP(C327,'[1]Train Runs'!$A$13:$AE$810,22,0)</f>
        <v>https://search-rtdc-monitor-bjffxe2xuh6vdkpspy63sjmuny.us-east-1.es.amazonaws.com/_plugin/kibana/#/discover/Steve-Slow-Train-Analysis-(2080s-and-2083s)?_g=(refreshInterval:(display:Off,section:0,value:0),time:(from:'2016-07-26 20:36:55-0600',mode:absolute,to:'2016-07-26 23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353" s="68" t="str">
        <f>astrogrep_path&amp;" /spath="&amp;search_path&amp;" /stypes=""*"&amp;T353&amp;"*"&amp;TEXT(A327-utc_offset/24,"YYYYMMDD")&amp;LEFT(TEXT(A327-utc_offset/24,"HH"),1)&amp;"*"" /stext="" "&amp;TEXT(A327-utc_offset/24,"HH")&amp;search_regexp&amp;""" /e /r /s"</f>
        <v>"C:\Program Files (x86)\AstroGrep\AstroGrep.exe" /spath="C:\Users\stu\Documents\Analysis\2016-02-23 RTDC Observations" /stypes="*4025*201607270*" /stext=" 04:.+((SYSTEM_STATE.+slice.+state.+changed )|(ment ac)|(system.+state.+changed )|(\|lc)|(penalty)|(\[timeout)|(PRM\|1\|D))" /e /r /s</v>
      </c>
      <c r="T353" s="18" t="str">
        <f>MID(B327,13,4)</f>
        <v>4025</v>
      </c>
      <c r="U353" s="24">
        <f>A327+6/24</f>
        <v>42578.191053240742</v>
      </c>
      <c r="V353" s="45" t="str">
        <f>IF(VALUE(LEFT(IF(LEN(C327)=6,"0"&amp;C327,C327),2))&lt;=2,"EC",IF(VALUE(LEFT(IF(LEN(C327)=6,"0"&amp;C327,C327),2))=8,"NW","GL"))</f>
        <v>EC</v>
      </c>
      <c r="W353" s="45" t="str">
        <f>IF(AND(E327="TRACK WARRANT AUTHORITY",G327&lt;10),"OMIT","KEEP")</f>
        <v>KEEP</v>
      </c>
    </row>
    <row r="354" spans="1:23" hidden="1" x14ac:dyDescent="0.25">
      <c r="A354" s="24">
        <v>42578.652962962966</v>
      </c>
      <c r="B354" s="49" t="s">
        <v>72</v>
      </c>
      <c r="C354" s="4" t="s">
        <v>796</v>
      </c>
      <c r="D354" s="4" t="s">
        <v>84</v>
      </c>
      <c r="E354" s="49" t="s">
        <v>78</v>
      </c>
      <c r="F354" s="3">
        <v>0</v>
      </c>
      <c r="G354" s="3">
        <v>346</v>
      </c>
      <c r="H354" s="3">
        <v>58287</v>
      </c>
      <c r="I354" s="49" t="s">
        <v>79</v>
      </c>
      <c r="J354" s="3">
        <v>58301</v>
      </c>
      <c r="K354" s="4" t="s">
        <v>76</v>
      </c>
      <c r="L354" s="65" t="str">
        <f>VLOOKUP(C354,'[4]Trips&amp;Operators'!$C$1:$E$9999,3,0)</f>
        <v>WEBSTER</v>
      </c>
      <c r="M354" s="18" t="s">
        <v>81</v>
      </c>
      <c r="N354" s="17" t="s">
        <v>106</v>
      </c>
      <c r="O354" s="17" t="str">
        <f t="shared" si="10"/>
        <v>27</v>
      </c>
      <c r="P354" s="52">
        <f t="shared" si="11"/>
        <v>42578</v>
      </c>
      <c r="Q354" s="66" t="str">
        <f>VLOOKUP(C354,'[4]Train Runs'!$A$13:$AE$810,31,0)</f>
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</c>
      <c r="R354" s="67" t="str">
        <f>VLOOKUP(C328,'[1]Train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05:37:37-0600',mode:absolute,to:'2016-07-26 07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54" s="68" t="str">
        <f>astrogrep_path&amp;" /spath="&amp;search_path&amp;" /stypes=""*"&amp;T354&amp;"*"&amp;TEXT(A328-utc_offset/24,"YYYYMMDD")&amp;LEFT(TEXT(A328-utc_offset/24,"HH"),1)&amp;"*"" /stext="" "&amp;TEXT(A328-utc_offset/24,"HH")&amp;search_regexp&amp;""" /e /r /s"</f>
        <v>"C:\Program Files (x86)\AstroGrep\AstroGrep.exe" /spath="C:\Users\stu\Documents\Analysis\2016-02-23 RTDC Observations" /stypes="*4037*201607261*" /stext=" 12:.+((SYSTEM_STATE.+slice.+state.+changed )|(ment ac)|(system.+state.+changed )|(\|lc)|(penalty)|(\[timeout)|(PRM\|1\|D))" /e /r /s</v>
      </c>
      <c r="T354" s="18" t="str">
        <f>MID(B328,13,4)</f>
        <v>4037</v>
      </c>
      <c r="U354" s="24">
        <f>A328+6/24</f>
        <v>42577.531782407408</v>
      </c>
      <c r="V354" s="45" t="str">
        <f>IF(VALUE(LEFT(IF(LEN(C328)=6,"0"&amp;C328,C328),2))&lt;=2,"EC",IF(VALUE(LEFT(IF(LEN(C328)=6,"0"&amp;C328,C328),2))=8,"NW","GL"))</f>
        <v>NW</v>
      </c>
      <c r="W354" s="45" t="str">
        <f>IF(AND(E328="TRACK WARRANT AUTHORITY",G328&lt;10),"OMIT","KEEP")</f>
        <v>KEEP</v>
      </c>
    </row>
    <row r="355" spans="1:23" hidden="1" x14ac:dyDescent="0.25">
      <c r="A355" s="24">
        <v>42578.817777777775</v>
      </c>
      <c r="B355" s="49" t="s">
        <v>596</v>
      </c>
      <c r="C355" s="4" t="s">
        <v>797</v>
      </c>
      <c r="D355" s="4" t="s">
        <v>73</v>
      </c>
      <c r="E355" s="49" t="s">
        <v>78</v>
      </c>
      <c r="F355" s="3">
        <v>100</v>
      </c>
      <c r="G355" s="3">
        <v>156</v>
      </c>
      <c r="H355" s="3">
        <v>63832</v>
      </c>
      <c r="I355" s="49" t="s">
        <v>79</v>
      </c>
      <c r="J355" s="3">
        <v>63309</v>
      </c>
      <c r="K355" s="4" t="s">
        <v>76</v>
      </c>
      <c r="L355" s="65" t="str">
        <f>VLOOKUP(C355,'[4]Trips&amp;Operators'!$C$1:$E$9999,3,0)</f>
        <v>LEVIN</v>
      </c>
      <c r="M355" s="18" t="s">
        <v>81</v>
      </c>
      <c r="N355" s="17" t="s">
        <v>493</v>
      </c>
      <c r="O355" s="17" t="str">
        <f t="shared" si="10"/>
        <v>27</v>
      </c>
      <c r="P355" s="52">
        <f t="shared" si="11"/>
        <v>42578</v>
      </c>
      <c r="Q355" s="66" t="str">
        <f>VLOOKUP(C355,'[4]Train Runs'!$A$13:$AE$810,31,0)</f>
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</c>
      <c r="R355" s="67" t="str">
        <f>VLOOKUP(C329,'[1]Train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10:11:17-0600',mode:absolute,to:'2016-07-26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355" s="68" t="str">
        <f>astrogrep_path&amp;" /spath="&amp;search_path&amp;" /stypes=""*"&amp;T355&amp;"*"&amp;TEXT(A329-utc_offset/24,"YYYYMMDD")&amp;LEFT(TEXT(A329-utc_offset/24,"HH"),1)&amp;"*"" /stext="" "&amp;TEXT(A329-utc_offset/24,"HH")&amp;search_regexp&amp;""" /e /r /s"</f>
        <v>"C:\Program Files (x86)\AstroGrep\AstroGrep.exe" /spath="C:\Users\stu\Documents\Analysis\2016-02-23 RTDC Observations" /stypes="*4038*201607261*" /stext=" 17:.+((SYSTEM_STATE.+slice.+state.+changed )|(ment ac)|(system.+state.+changed )|(\|lc)|(penalty)|(\[timeout)|(PRM\|1\|D))" /e /r /s</v>
      </c>
      <c r="T355" s="18" t="str">
        <f>MID(B329,13,4)</f>
        <v>4038</v>
      </c>
      <c r="U355" s="24">
        <f>A329+6/24</f>
        <v>42577.729143518518</v>
      </c>
      <c r="V355" s="45" t="str">
        <f>IF(VALUE(LEFT(IF(LEN(C329)=6,"0"&amp;C329,C329),2))&lt;=2,"EC",IF(VALUE(LEFT(IF(LEN(C329)=6,"0"&amp;C329,C329),2))=8,"NW","GL"))</f>
        <v>NW</v>
      </c>
      <c r="W355" s="45" t="str">
        <f>IF(AND(E329="TRACK WARRANT AUTHORITY",G329&lt;10),"OMIT","KEEP")</f>
        <v>KEEP</v>
      </c>
    </row>
    <row r="356" spans="1:23" hidden="1" x14ac:dyDescent="0.25">
      <c r="A356" s="24">
        <v>42578.911597222221</v>
      </c>
      <c r="B356" s="49" t="s">
        <v>89</v>
      </c>
      <c r="C356" s="4" t="s">
        <v>798</v>
      </c>
      <c r="D356" s="4" t="s">
        <v>84</v>
      </c>
      <c r="E356" s="49" t="s">
        <v>78</v>
      </c>
      <c r="F356" s="3">
        <v>0</v>
      </c>
      <c r="G356" s="3">
        <v>75</v>
      </c>
      <c r="H356" s="3">
        <v>63299</v>
      </c>
      <c r="I356" s="49" t="s">
        <v>79</v>
      </c>
      <c r="J356" s="3">
        <v>63309</v>
      </c>
      <c r="K356" s="4" t="s">
        <v>76</v>
      </c>
      <c r="L356" s="65" t="str">
        <f>VLOOKUP(C356,'[4]Trips&amp;Operators'!$C$1:$E$9999,3,0)</f>
        <v>COOLAHAN</v>
      </c>
      <c r="M356" s="18" t="s">
        <v>81</v>
      </c>
      <c r="N356" s="17" t="s">
        <v>493</v>
      </c>
      <c r="O356" s="17" t="str">
        <f t="shared" si="10"/>
        <v>27</v>
      </c>
      <c r="P356" s="52">
        <f t="shared" si="11"/>
        <v>42578</v>
      </c>
      <c r="Q356" s="66" t="str">
        <f>VLOOKUP(C356,'[4]Train Runs'!$A$13:$AE$810,31,0)</f>
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</c>
      <c r="R356" s="67" t="str">
        <f>VLOOKUP(C330,'[1]Train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05:07:28-0600',mode:absolute,to:'2016-07-26 07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356" s="68" t="str">
        <f>astrogrep_path&amp;" /spath="&amp;search_path&amp;" /stypes=""*"&amp;T356&amp;"*"&amp;TEXT(A330-utc_offset/24,"YYYYMMDD")&amp;LEFT(TEXT(A330-utc_offset/24,"HH"),1)&amp;"*"" /stext="" "&amp;TEXT(A330-utc_offset/24,"HH")&amp;search_regexp&amp;""" /e /r /s"</f>
        <v>"C:\Program Files (x86)\AstroGrep\AstroGrep.exe" /spath="C:\Users\stu\Documents\Analysis\2016-02-23 RTDC Observations" /stypes="*4038*201607261*" /stext=" 12:.+((SYSTEM_STATE.+slice.+state.+changed )|(ment ac)|(system.+state.+changed )|(\|lc)|(penalty)|(\[timeout)|(PRM\|1\|D))" /e /r /s</v>
      </c>
      <c r="T356" s="18" t="str">
        <f>MID(B330,13,4)</f>
        <v>4038</v>
      </c>
      <c r="U356" s="24">
        <f>A330+6/24</f>
        <v>42577.522280092591</v>
      </c>
      <c r="V356" s="45" t="str">
        <f>IF(VALUE(LEFT(IF(LEN(C330)=6,"0"&amp;C330,C330),2))&lt;=2,"EC",IF(VALUE(LEFT(IF(LEN(C330)=6,"0"&amp;C330,C330),2))=8,"NW","GL"))</f>
        <v>NW</v>
      </c>
      <c r="W356" s="45" t="str">
        <f>IF(AND(E330="TRACK WARRANT AUTHORITY",G330&lt;10),"OMIT","KEEP")</f>
        <v>KEEP</v>
      </c>
    </row>
    <row r="357" spans="1:23" hidden="1" x14ac:dyDescent="0.25">
      <c r="A357" s="24">
        <v>42578.614606481482</v>
      </c>
      <c r="B357" s="49" t="s">
        <v>91</v>
      </c>
      <c r="C357" s="4" t="s">
        <v>792</v>
      </c>
      <c r="D357" s="4" t="s">
        <v>73</v>
      </c>
      <c r="E357" s="49" t="s">
        <v>78</v>
      </c>
      <c r="F357" s="3">
        <v>560</v>
      </c>
      <c r="G357" s="3">
        <v>622</v>
      </c>
      <c r="H357" s="3">
        <v>104305</v>
      </c>
      <c r="I357" s="49" t="s">
        <v>79</v>
      </c>
      <c r="J357" s="3">
        <v>103800</v>
      </c>
      <c r="K357" s="4" t="s">
        <v>76</v>
      </c>
      <c r="L357" s="65" t="str">
        <f>VLOOKUP(C357,'[4]Trips&amp;Operators'!$C$1:$E$9999,3,0)</f>
        <v>ADANE</v>
      </c>
      <c r="M357" s="18" t="s">
        <v>81</v>
      </c>
      <c r="N357" s="17" t="s">
        <v>493</v>
      </c>
      <c r="O357" s="17" t="str">
        <f t="shared" si="10"/>
        <v>27</v>
      </c>
      <c r="P357" s="52">
        <f t="shared" si="11"/>
        <v>42578</v>
      </c>
      <c r="Q357" s="66" t="str">
        <f>VLOOKUP(C357,'[4]Train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57" s="67" t="str">
        <f>VLOOKUP(C331,'[1]Train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07:12:34-0600',mode:absolute,to:'2016-07-26 09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357" s="68" t="str">
        <f>astrogrep_path&amp;" /spath="&amp;search_path&amp;" /stypes=""*"&amp;T357&amp;"*"&amp;TEXT(A331-utc_offset/24,"YYYYMMDD")&amp;LEFT(TEXT(A331-utc_offset/24,"HH"),1)&amp;"*"" /stext="" "&amp;TEXT(A331-utc_offset/24,"HH")&amp;search_regexp&amp;""" /e /r /s"</f>
        <v>"C:\Program Files (x86)\AstroGrep\AstroGrep.exe" /spath="C:\Users\stu\Documents\Analysis\2016-02-23 RTDC Observations" /stypes="*4038*201607261*" /stext=" 14:.+((SYSTEM_STATE.+slice.+state.+changed )|(ment ac)|(system.+state.+changed )|(\|lc)|(penalty)|(\[timeout)|(PRM\|1\|D))" /e /r /s</v>
      </c>
      <c r="T357" s="18" t="str">
        <f>MID(B331,13,4)</f>
        <v>4038</v>
      </c>
      <c r="U357" s="24">
        <f>A331+6/24</f>
        <v>42577.605486111112</v>
      </c>
      <c r="V357" s="45" t="str">
        <f>IF(VALUE(LEFT(IF(LEN(C331)=6,"0"&amp;C331,C331),2))&lt;=2,"EC",IF(VALUE(LEFT(IF(LEN(C331)=6,"0"&amp;C331,C331),2))=8,"NW","GL"))</f>
        <v>NW</v>
      </c>
      <c r="W357" s="45" t="str">
        <f>IF(AND(E331="TRACK WARRANT AUTHORITY",G331&lt;10),"OMIT","KEEP")</f>
        <v>KEEP</v>
      </c>
    </row>
    <row r="358" spans="1:23" hidden="1" x14ac:dyDescent="0.25">
      <c r="A358" s="24">
        <v>42578.595520833333</v>
      </c>
      <c r="B358" s="49" t="s">
        <v>82</v>
      </c>
      <c r="C358" s="4" t="s">
        <v>799</v>
      </c>
      <c r="D358" s="4" t="s">
        <v>84</v>
      </c>
      <c r="E358" s="49" t="s">
        <v>83</v>
      </c>
      <c r="F358" s="3">
        <v>150</v>
      </c>
      <c r="G358" s="3">
        <v>200</v>
      </c>
      <c r="H358" s="3">
        <v>4729</v>
      </c>
      <c r="I358" s="49" t="s">
        <v>75</v>
      </c>
      <c r="J358" s="3">
        <v>0</v>
      </c>
      <c r="K358" s="4" t="s">
        <v>80</v>
      </c>
      <c r="L358" s="65" t="str">
        <f>VLOOKUP(C358,'[4]Trips&amp;Operators'!$C$1:$E$9999,3,0)</f>
        <v>WEBSTER</v>
      </c>
      <c r="M358" s="18" t="s">
        <v>81</v>
      </c>
      <c r="N358" s="17"/>
      <c r="O358" s="17" t="str">
        <f t="shared" si="10"/>
        <v>27</v>
      </c>
      <c r="P358" s="52">
        <f t="shared" si="11"/>
        <v>42578</v>
      </c>
      <c r="Q358" s="66" t="str">
        <f>VLOOKUP(C358,'[4]Train Runs'!$A$13:$AE$810,31,0)</f>
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</c>
      <c r="R358" s="67" t="str">
        <f>VLOOKUP(C332,'[1]Train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14:13:41-0600',mode:absolute,to:'2016-07-26 16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358" s="68" t="str">
        <f>astrogrep_path&amp;" /spath="&amp;search_path&amp;" /stypes=""*"&amp;T358&amp;"*"&amp;TEXT(A332-utc_offset/24,"YYYYMMDD")&amp;LEFT(TEXT(A332-utc_offset/24,"HH"),1)&amp;"*"" /stext="" "&amp;TEXT(A332-utc_offset/24,"HH")&amp;search_regexp&amp;""" /e /r /s"</f>
        <v>"C:\Program Files (x86)\AstroGrep\AstroGrep.exe" /spath="C:\Users\stu\Documents\Analysis\2016-02-23 RTDC Observations" /stypes="*4038*201607262*" /stext=" 21:.+((SYSTEM_STATE.+slice.+state.+changed )|(ment ac)|(system.+state.+changed )|(\|lc)|(penalty)|(\[timeout)|(PRM\|1\|D))" /e /r /s</v>
      </c>
      <c r="T358" s="18" t="str">
        <f>MID(B332,13,4)</f>
        <v>4038</v>
      </c>
      <c r="U358" s="24">
        <f>A332+6/24</f>
        <v>42577.897986111115</v>
      </c>
      <c r="V358" s="45" t="str">
        <f>IF(VALUE(LEFT(IF(LEN(C332)=6,"0"&amp;C332,C332),2))&lt;=2,"EC",IF(VALUE(LEFT(IF(LEN(C332)=6,"0"&amp;C332,C332),2))=8,"NW","GL"))</f>
        <v>NW</v>
      </c>
      <c r="W358" s="45" t="str">
        <f>IF(AND(E332="TRACK WARRANT AUTHORITY",G332&lt;10),"OMIT","KEEP")</f>
        <v>KEEP</v>
      </c>
    </row>
    <row r="359" spans="1:23" hidden="1" x14ac:dyDescent="0.25">
      <c r="A359" s="24">
        <v>42578.755671296298</v>
      </c>
      <c r="B359" s="49" t="s">
        <v>547</v>
      </c>
      <c r="C359" s="4" t="s">
        <v>800</v>
      </c>
      <c r="D359" s="4" t="s">
        <v>84</v>
      </c>
      <c r="E359" s="49" t="s">
        <v>83</v>
      </c>
      <c r="F359" s="3">
        <v>300</v>
      </c>
      <c r="G359" s="3">
        <v>359</v>
      </c>
      <c r="H359" s="3">
        <v>20375</v>
      </c>
      <c r="I359" s="49" t="s">
        <v>75</v>
      </c>
      <c r="J359" s="3">
        <v>20338</v>
      </c>
      <c r="K359" s="4" t="s">
        <v>80</v>
      </c>
      <c r="L359" s="65" t="str">
        <f>VLOOKUP(C359,'[4]Trips&amp;Operators'!$C$1:$E$9999,3,0)</f>
        <v>WEBSTER</v>
      </c>
      <c r="M359" s="18" t="s">
        <v>81</v>
      </c>
      <c r="N359" s="17"/>
      <c r="O359" s="17" t="str">
        <f t="shared" si="10"/>
        <v>27</v>
      </c>
      <c r="P359" s="52">
        <f t="shared" si="11"/>
        <v>42578</v>
      </c>
      <c r="Q359" s="66" t="str">
        <f>VLOOKUP(C359,'[4]Train Runs'!$A$13:$AE$810,31,0)</f>
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</c>
      <c r="R359" s="67" t="str">
        <f>VLOOKUP(C333,'[1]Train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07:10:04-0600',mode:absolute,to:'2016-07-26 09:28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359" s="68" t="str">
        <f>astrogrep_path&amp;" /spath="&amp;search_path&amp;" /stypes=""*"&amp;T359&amp;"*"&amp;TEXT(A333-utc_offset/24,"YYYYMMDD")&amp;LEFT(TEXT(A333-utc_offset/24,"HH"),1)&amp;"*"" /stext="" "&amp;TEXT(A333-utc_offset/24,"HH")&amp;search_regexp&amp;""" /e /r /s"</f>
        <v>"C:\Program Files (x86)\AstroGrep\AstroGrep.exe" /spath="C:\Users\stu\Documents\Analysis\2016-02-23 RTDC Observations" /stypes="*4013*201607261*" /stext=" 14:.+((SYSTEM_STATE.+slice.+state.+changed )|(ment ac)|(system.+state.+changed )|(\|lc)|(penalty)|(\[timeout)|(PRM\|1\|D))" /e /r /s</v>
      </c>
      <c r="T359" s="18" t="str">
        <f>MID(B333,13,4)</f>
        <v>4013</v>
      </c>
      <c r="U359" s="24">
        <f>A333+6/24</f>
        <v>42577.592731481483</v>
      </c>
      <c r="V359" s="45" t="str">
        <f>IF(VALUE(LEFT(IF(LEN(C333)=6,"0"&amp;C333,C333),2))&lt;=2,"EC",IF(VALUE(LEFT(IF(LEN(C333)=6,"0"&amp;C333,C333),2))=8,"NW","GL"))</f>
        <v>NW</v>
      </c>
      <c r="W359" s="45" t="str">
        <f>IF(AND(E333="TRACK WARRANT AUTHORITY",G333&lt;10),"OMIT","KEEP")</f>
        <v>KEEP</v>
      </c>
    </row>
    <row r="360" spans="1:23" hidden="1" x14ac:dyDescent="0.25">
      <c r="A360" s="24">
        <v>42578.732905092591</v>
      </c>
      <c r="B360" s="49" t="s">
        <v>596</v>
      </c>
      <c r="C360" s="4" t="s">
        <v>801</v>
      </c>
      <c r="D360" s="4" t="s">
        <v>84</v>
      </c>
      <c r="E360" s="49" t="s">
        <v>83</v>
      </c>
      <c r="F360" s="3">
        <v>700</v>
      </c>
      <c r="G360" s="3">
        <v>752</v>
      </c>
      <c r="H360" s="3">
        <v>179756</v>
      </c>
      <c r="I360" s="49" t="s">
        <v>75</v>
      </c>
      <c r="J360" s="3">
        <v>183829</v>
      </c>
      <c r="K360" s="4" t="s">
        <v>76</v>
      </c>
      <c r="L360" s="65" t="str">
        <f>VLOOKUP(C360,'[4]Trips&amp;Operators'!$C$1:$E$9999,3,0)</f>
        <v>BARTLETT</v>
      </c>
      <c r="M360" s="18" t="s">
        <v>81</v>
      </c>
      <c r="N360" s="17"/>
      <c r="O360" s="17" t="str">
        <f t="shared" si="10"/>
        <v>27</v>
      </c>
      <c r="P360" s="52">
        <f t="shared" si="11"/>
        <v>42578</v>
      </c>
      <c r="Q360" s="66" t="str">
        <f>VLOOKUP(C360,'[4]Train Runs'!$A$13:$AE$810,31,0)</f>
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</c>
      <c r="R360" s="67" t="str">
        <f>VLOOKUP(C334,'[1]Train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04:14:04-0600',mode:absolute,to:'2016-07-26 06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360" s="68" t="str">
        <f>astrogrep_path&amp;" /spath="&amp;search_path&amp;" /stypes=""*"&amp;T360&amp;"*"&amp;TEXT(A334-utc_offset/24,"YYYYMMDD")&amp;LEFT(TEXT(A334-utc_offset/24,"HH"),1)&amp;"*"" /stext="" "&amp;TEXT(A334-utc_offset/24,"HH")&amp;search_regexp&amp;""" /e /r /s"</f>
        <v>"C:\Program Files (x86)\AstroGrep\AstroGrep.exe" /spath="C:\Users\stu\Documents\Analysis\2016-02-23 RTDC Observations" /stypes="*4013*201607261*" /stext=" 11:.+((SYSTEM_STATE.+slice.+state.+changed )|(ment ac)|(system.+state.+changed )|(\|lc)|(penalty)|(\[timeout)|(PRM\|1\|D))" /e /r /s</v>
      </c>
      <c r="T360" s="18" t="str">
        <f>MID(B334,13,4)</f>
        <v>4013</v>
      </c>
      <c r="U360" s="24">
        <f>A334+6/24</f>
        <v>42577.479375000003</v>
      </c>
      <c r="V360" s="45" t="str">
        <f>IF(VALUE(LEFT(IF(LEN(C334)=6,"0"&amp;C334,C334),2))&lt;=2,"EC",IF(VALUE(LEFT(IF(LEN(C334)=6,"0"&amp;C334,C334),2))=8,"NW","GL"))</f>
        <v>NW</v>
      </c>
      <c r="W360" s="45" t="str">
        <f>IF(AND(E334="TRACK WARRANT AUTHORITY",G334&lt;10),"OMIT","KEEP")</f>
        <v>KEEP</v>
      </c>
    </row>
    <row r="361" spans="1:23" hidden="1" x14ac:dyDescent="0.25">
      <c r="A361" s="24">
        <v>42578.752974537034</v>
      </c>
      <c r="B361" s="4" t="s">
        <v>91</v>
      </c>
      <c r="C361" s="4" t="s">
        <v>802</v>
      </c>
      <c r="D361" s="4" t="s">
        <v>84</v>
      </c>
      <c r="E361" s="4" t="s">
        <v>83</v>
      </c>
      <c r="F361" s="3">
        <v>600</v>
      </c>
      <c r="G361" s="3">
        <v>651</v>
      </c>
      <c r="H361" s="3">
        <v>184320</v>
      </c>
      <c r="I361" s="4" t="s">
        <v>75</v>
      </c>
      <c r="J361" s="3">
        <v>190834</v>
      </c>
      <c r="K361" s="4" t="s">
        <v>76</v>
      </c>
      <c r="L361" s="65" t="str">
        <f>VLOOKUP(C361,'[4]Trips&amp;Operators'!$C$1:$E$9999,3,0)</f>
        <v>ADANE</v>
      </c>
      <c r="M361" s="18" t="s">
        <v>81</v>
      </c>
      <c r="N361" s="17"/>
      <c r="O361" s="17" t="str">
        <f t="shared" si="10"/>
        <v>27</v>
      </c>
      <c r="P361" s="52">
        <f t="shared" si="11"/>
        <v>42578</v>
      </c>
      <c r="Q361" s="66" t="str">
        <f>VLOOKUP(C361,'[4]Train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61" s="67" t="str">
        <f>VLOOKUP(C335,'[1]Train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06:10:24-0600',mode:absolute,to:'2016-07-26 08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361" s="68" t="str">
        <f>astrogrep_path&amp;" /spath="&amp;search_path&amp;" /stypes=""*"&amp;T361&amp;"*"&amp;TEXT(A335-utc_offset/24,"YYYYMMDD")&amp;LEFT(TEXT(A335-utc_offset/24,"HH"),1)&amp;"*"" /stext="" "&amp;TEXT(A335-utc_offset/24,"HH")&amp;search_regexp&amp;""" /e /r /s"</f>
        <v>"C:\Program Files (x86)\AstroGrep\AstroGrep.exe" /spath="C:\Users\stu\Documents\Analysis\2016-02-23 RTDC Observations" /stypes="*4013*201607261*" /stext=" 13:.+((SYSTEM_STATE.+slice.+state.+changed )|(ment ac)|(system.+state.+changed )|(\|lc)|(penalty)|(\[timeout)|(PRM\|1\|D))" /e /r /s</v>
      </c>
      <c r="T361" s="18" t="str">
        <f>MID(B335,13,4)</f>
        <v>4013</v>
      </c>
      <c r="U361" s="24">
        <f>A335+6/24</f>
        <v>42577.557928240742</v>
      </c>
      <c r="V361" s="45" t="str">
        <f>IF(VALUE(LEFT(IF(LEN(C335)=6,"0"&amp;C335,C335),2))&lt;=2,"EC",IF(VALUE(LEFT(IF(LEN(C335)=6,"0"&amp;C335,C335),2))=8,"NW","GL"))</f>
        <v>NW</v>
      </c>
      <c r="W361" s="45" t="str">
        <f>IF(AND(E335="TRACK WARRANT AUTHORITY",G335&lt;10),"OMIT","KEEP")</f>
        <v>KEEP</v>
      </c>
    </row>
    <row r="362" spans="1:23" hidden="1" x14ac:dyDescent="0.25">
      <c r="A362" s="24">
        <v>42578.818194444444</v>
      </c>
      <c r="B362" s="49" t="s">
        <v>89</v>
      </c>
      <c r="C362" s="4" t="s">
        <v>803</v>
      </c>
      <c r="D362" s="4" t="s">
        <v>84</v>
      </c>
      <c r="E362" s="49" t="s">
        <v>83</v>
      </c>
      <c r="F362" s="3">
        <v>600</v>
      </c>
      <c r="G362" s="3">
        <v>651</v>
      </c>
      <c r="H362" s="3">
        <v>184413</v>
      </c>
      <c r="I362" s="49" t="s">
        <v>75</v>
      </c>
      <c r="J362" s="3">
        <v>190834</v>
      </c>
      <c r="K362" s="4" t="s">
        <v>76</v>
      </c>
      <c r="L362" s="65" t="str">
        <f>VLOOKUP(C362,'[4]Trips&amp;Operators'!$C$1:$E$9999,3,0)</f>
        <v>COOLAHAN</v>
      </c>
      <c r="M362" s="18" t="s">
        <v>81</v>
      </c>
      <c r="N362" s="17"/>
      <c r="O362" s="17" t="str">
        <f t="shared" si="10"/>
        <v>27</v>
      </c>
      <c r="P362" s="52">
        <f t="shared" si="11"/>
        <v>42578</v>
      </c>
      <c r="Q362" s="66" t="str">
        <f>VLOOKUP(C362,'[4]Train Runs'!$A$13:$AE$810,31,0)</f>
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</c>
      <c r="R362" s="67" t="str">
        <f>VLOOKUP(C336,'[1]Train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07:36:43-0600',mode:absolute,to:'2016-07-26 09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62" s="68" t="str">
        <f>astrogrep_path&amp;" /spath="&amp;search_path&amp;" /stypes=""*"&amp;T362&amp;"*"&amp;TEXT(A336-utc_offset/24,"YYYYMMDD")&amp;LEFT(TEXT(A336-utc_offset/24,"HH"),1)&amp;"*"" /stext="" "&amp;TEXT(A336-utc_offset/24,"HH")&amp;search_regexp&amp;""" /e /r /s"</f>
        <v>"C:\Program Files (x86)\AstroGrep\AstroGrep.exe" /spath="C:\Users\stu\Documents\Analysis\2016-02-23 RTDC Observations" /stypes="*4037*201607261*" /stext=" 14:.+((SYSTEM_STATE.+slice.+state.+changed )|(ment ac)|(system.+state.+changed )|(\|lc)|(penalty)|(\[timeout)|(PRM\|1\|D))" /e /r /s</v>
      </c>
      <c r="T362" s="18" t="str">
        <f>MID(B336,13,4)</f>
        <v>4037</v>
      </c>
      <c r="U362" s="24">
        <f>A336+6/24</f>
        <v>42577.618530092594</v>
      </c>
      <c r="V362" s="45" t="str">
        <f>IF(VALUE(LEFT(IF(LEN(C336)=6,"0"&amp;C336,C336),2))&lt;=2,"EC",IF(VALUE(LEFT(IF(LEN(C336)=6,"0"&amp;C336,C336),2))=8,"NW","GL"))</f>
        <v>NW</v>
      </c>
      <c r="W362" s="45" t="str">
        <f>IF(AND(E336="TRACK WARRANT AUTHORITY",G336&lt;10),"OMIT","KEEP")</f>
        <v>KEEP</v>
      </c>
    </row>
    <row r="363" spans="1:23" hidden="1" x14ac:dyDescent="0.25">
      <c r="A363" s="24">
        <v>42578.547407407408</v>
      </c>
      <c r="B363" s="49" t="s">
        <v>82</v>
      </c>
      <c r="C363" s="4" t="s">
        <v>804</v>
      </c>
      <c r="D363" s="4" t="s">
        <v>73</v>
      </c>
      <c r="E363" s="49" t="s">
        <v>83</v>
      </c>
      <c r="F363" s="3">
        <v>350</v>
      </c>
      <c r="G363" s="3">
        <v>486</v>
      </c>
      <c r="H363" s="3">
        <v>223065</v>
      </c>
      <c r="I363" s="49" t="s">
        <v>75</v>
      </c>
      <c r="J363" s="3">
        <v>224578</v>
      </c>
      <c r="K363" s="4" t="s">
        <v>80</v>
      </c>
      <c r="L363" s="65" t="str">
        <f>VLOOKUP(C363,'[4]Trips&amp;Operators'!$C$1:$E$9999,3,0)</f>
        <v>WEBSTER</v>
      </c>
      <c r="M363" s="18" t="s">
        <v>81</v>
      </c>
      <c r="N363" s="17"/>
      <c r="O363" s="17" t="str">
        <f t="shared" si="10"/>
        <v>27</v>
      </c>
      <c r="P363" s="52">
        <f t="shared" si="11"/>
        <v>42578</v>
      </c>
      <c r="Q363" s="66" t="str">
        <f>VLOOKUP(C363,'[4]Train Runs'!$A$13:$AE$810,31,0)</f>
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</c>
      <c r="R363" s="67" t="str">
        <f>VLOOKUP(C337,'[1]Train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09:36:28-0600',mode:absolute,to:'2016-07-26 11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63" s="68" t="str">
        <f>astrogrep_path&amp;" /spath="&amp;search_path&amp;" /stypes=""*"&amp;T363&amp;"*"&amp;TEXT(A337-utc_offset/24,"YYYYMMDD")&amp;LEFT(TEXT(A337-utc_offset/24,"HH"),1)&amp;"*"" /stext="" "&amp;TEXT(A337-utc_offset/24,"HH")&amp;search_regexp&amp;""" /e /r /s"</f>
        <v>"C:\Program Files (x86)\AstroGrep\AstroGrep.exe" /spath="C:\Users\stu\Documents\Analysis\2016-02-23 RTDC Observations" /stypes="*4037*201607261*" /stext=" 16:.+((SYSTEM_STATE.+slice.+state.+changed )|(ment ac)|(system.+state.+changed )|(\|lc)|(penalty)|(\[timeout)|(PRM\|1\|D))" /e /r /s</v>
      </c>
      <c r="T363" s="18" t="str">
        <f>MID(B337,13,4)</f>
        <v>4037</v>
      </c>
      <c r="U363" s="24">
        <f>A337+6/24</f>
        <v>42577.701354166667</v>
      </c>
      <c r="V363" s="45" t="str">
        <f>IF(VALUE(LEFT(IF(LEN(C337)=6,"0"&amp;C337,C337),2))&lt;=2,"EC",IF(VALUE(LEFT(IF(LEN(C337)=6,"0"&amp;C337,C337),2))=8,"NW","GL"))</f>
        <v>NW</v>
      </c>
      <c r="W363" s="45" t="str">
        <f>IF(AND(E337="TRACK WARRANT AUTHORITY",G337&lt;10),"OMIT","KEEP")</f>
        <v>KEEP</v>
      </c>
    </row>
    <row r="364" spans="1:23" hidden="1" x14ac:dyDescent="0.25">
      <c r="A364" s="24">
        <v>42578.634351851855</v>
      </c>
      <c r="B364" s="49" t="s">
        <v>72</v>
      </c>
      <c r="C364" s="4" t="s">
        <v>796</v>
      </c>
      <c r="D364" s="4" t="s">
        <v>73</v>
      </c>
      <c r="E364" s="49" t="s">
        <v>83</v>
      </c>
      <c r="F364" s="3">
        <v>150</v>
      </c>
      <c r="G364" s="3">
        <v>204</v>
      </c>
      <c r="H364" s="3">
        <v>229527</v>
      </c>
      <c r="I364" s="49" t="s">
        <v>75</v>
      </c>
      <c r="J364" s="3">
        <v>229055</v>
      </c>
      <c r="K364" s="4" t="s">
        <v>76</v>
      </c>
      <c r="L364" s="65" t="str">
        <f>VLOOKUP(C364,'[4]Trips&amp;Operators'!$C$1:$E$9999,3,0)</f>
        <v>WEBSTER</v>
      </c>
      <c r="M364" s="18" t="s">
        <v>81</v>
      </c>
      <c r="N364" s="17"/>
      <c r="O364" s="17" t="str">
        <f t="shared" si="10"/>
        <v>27</v>
      </c>
      <c r="P364" s="52">
        <f t="shared" si="11"/>
        <v>42578</v>
      </c>
      <c r="Q364" s="66" t="str">
        <f>VLOOKUP(C364,'[4]Train Runs'!$A$13:$AE$810,31,0)</f>
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</c>
      <c r="R364" s="67" t="str">
        <f>VLOOKUP(C338,'[1]Train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04:14:04-0600',mode:absolute,to:'2016-07-26 06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364" s="68" t="str">
        <f>astrogrep_path&amp;" /spath="&amp;search_path&amp;" /stypes=""*"&amp;T364&amp;"*"&amp;TEXT(A338-utc_offset/24,"YYYYMMDD")&amp;LEFT(TEXT(A338-utc_offset/24,"HH"),1)&amp;"*"" /stext="" "&amp;TEXT(A338-utc_offset/24,"HH")&amp;search_regexp&amp;""" /e /r /s"</f>
        <v>"C:\Program Files (x86)\AstroGrep\AstroGrep.exe" /spath="C:\Users\stu\Documents\Analysis\2016-02-23 RTDC Observations" /stypes="*4013*201607261*" /stext=" 11:.+((SYSTEM_STATE.+slice.+state.+changed )|(ment ac)|(system.+state.+changed )|(\|lc)|(penalty)|(\[timeout)|(PRM\|1\|D))" /e /r /s</v>
      </c>
      <c r="T364" s="18" t="str">
        <f>MID(B338,13,4)</f>
        <v>4013</v>
      </c>
      <c r="U364" s="24">
        <f>A338+6/24</f>
        <v>42577.483032407406</v>
      </c>
      <c r="V364" s="45" t="str">
        <f>IF(VALUE(LEFT(IF(LEN(C338)=6,"0"&amp;C338,C338),2))&lt;=2,"EC",IF(VALUE(LEFT(IF(LEN(C338)=6,"0"&amp;C338,C338),2))=8,"NW","GL"))</f>
        <v>NW</v>
      </c>
      <c r="W364" s="45" t="str">
        <f>IF(AND(E338="TRACK WARRANT AUTHORITY",G338&lt;10),"OMIT","KEEP")</f>
        <v>KEEP</v>
      </c>
    </row>
    <row r="365" spans="1:23" hidden="1" x14ac:dyDescent="0.25">
      <c r="A365" s="24">
        <v>42578.327488425923</v>
      </c>
      <c r="B365" s="49" t="s">
        <v>82</v>
      </c>
      <c r="C365" s="4" t="s">
        <v>347</v>
      </c>
      <c r="D365" s="4" t="s">
        <v>73</v>
      </c>
      <c r="E365" s="49" t="s">
        <v>83</v>
      </c>
      <c r="F365" s="3">
        <v>150</v>
      </c>
      <c r="G365" s="3">
        <v>314</v>
      </c>
      <c r="H365" s="3">
        <v>228405</v>
      </c>
      <c r="I365" s="49" t="s">
        <v>75</v>
      </c>
      <c r="J365" s="3">
        <v>230436</v>
      </c>
      <c r="K365" s="4" t="s">
        <v>80</v>
      </c>
      <c r="L365" s="65" t="str">
        <f>VLOOKUP(C365,'[4]Trips&amp;Operators'!$C$1:$E$9999,3,0)</f>
        <v>BRANNON</v>
      </c>
      <c r="M365" s="18" t="s">
        <v>81</v>
      </c>
      <c r="N365" s="17"/>
      <c r="O365" s="17" t="str">
        <f t="shared" si="10"/>
        <v>27</v>
      </c>
      <c r="P365" s="52">
        <f t="shared" si="11"/>
        <v>42578</v>
      </c>
      <c r="Q365" s="66" t="str">
        <f>VLOOKUP(C365,'[4]Train Runs'!$A$13:$AE$810,31,0)</f>
        <v>aws s3 cp s3://rtdc.mdm.uploadarchive/RTDC4029/2016-07-27/ "C:\Users\stu\Documents\Analysis\2016-02-23 RTDC Observations"\RTDC4029\2016-07-27 --recursive &amp; "C:\Users\stu\Documents\GitHub\mrs-test-scripts\Headless Mode &amp; Sideloading\WalkAndUnGZ.bat" "C:\Users\stu\Documents\Analysis\2016-02-23 RTDC Observations"\RTDC4029\2016-07-27 &amp; aws s3 cp s3://rtdc.mdm.uploadarchive/RTDC4029/2016-07-28/ "C:\Users\stu\Documents\Analysis\2016-02-23 RTDC Observations"\RTDC4029\2016-07-28 --recursive &amp; "C:\Users\stu\Documents\GitHub\mrs-test-scripts\Headless Mode &amp; Sideloading\WalkAndUnGZ.bat" "C:\Users\stu\Documents\Analysis\2016-02-23 RTDC Observations"\RTDC4029\2016-07-28</v>
      </c>
      <c r="R365" s="67" t="str">
        <f>VLOOKUP(C339,'[1]Train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05:13:32-0600',mode:absolute,to:'2016-07-26 07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365" s="68" t="str">
        <f>astrogrep_path&amp;" /spath="&amp;search_path&amp;" /stypes=""*"&amp;T365&amp;"*"&amp;TEXT(A339-utc_offset/24,"YYYYMMDD")&amp;LEFT(TEXT(A339-utc_offset/24,"HH"),1)&amp;"*"" /stext="" "&amp;TEXT(A339-utc_offset/24,"HH")&amp;search_regexp&amp;""" /e /r /s"</f>
        <v>"C:\Program Files (x86)\AstroGrep\AstroGrep.exe" /spath="C:\Users\stu\Documents\Analysis\2016-02-23 RTDC Observations" /stypes="*4013*201607261*" /stext=" 12:.+((SYSTEM_STATE.+slice.+state.+changed )|(ment ac)|(system.+state.+changed )|(\|lc)|(penalty)|(\[timeout)|(PRM\|1\|D))" /e /r /s</v>
      </c>
      <c r="T365" s="18" t="str">
        <f>MID(B339,13,4)</f>
        <v>4013</v>
      </c>
      <c r="U365" s="24">
        <f>A339+6/24</f>
        <v>42577.522361111114</v>
      </c>
      <c r="V365" s="45" t="str">
        <f>IF(VALUE(LEFT(IF(LEN(C339)=6,"0"&amp;C339,C339),2))&lt;=2,"EC",IF(VALUE(LEFT(IF(LEN(C339)=6,"0"&amp;C339,C339),2))=8,"NW","GL"))</f>
        <v>NW</v>
      </c>
      <c r="W365" s="45" t="str">
        <f>IF(AND(E339="TRACK WARRANT AUTHORITY",G339&lt;10),"OMIT","KEEP")</f>
        <v>KEEP</v>
      </c>
    </row>
    <row r="366" spans="1:23" hidden="1" x14ac:dyDescent="0.25">
      <c r="A366" s="24">
        <v>42578.918344907404</v>
      </c>
      <c r="B366" s="4" t="s">
        <v>85</v>
      </c>
      <c r="C366" s="4" t="s">
        <v>349</v>
      </c>
      <c r="D366" s="4" t="s">
        <v>73</v>
      </c>
      <c r="E366" s="4" t="s">
        <v>87</v>
      </c>
      <c r="F366" s="3">
        <v>0</v>
      </c>
      <c r="G366" s="3">
        <v>160</v>
      </c>
      <c r="H366" s="3">
        <v>867</v>
      </c>
      <c r="I366" s="4" t="s">
        <v>88</v>
      </c>
      <c r="J366" s="3">
        <v>1692</v>
      </c>
      <c r="K366" s="4" t="s">
        <v>80</v>
      </c>
      <c r="L366" s="65" t="str">
        <f>VLOOKUP(C366,'[4]Trips&amp;Operators'!$C$1:$E$9999,3,0)</f>
        <v>LEVIN</v>
      </c>
      <c r="M366" s="18" t="s">
        <v>81</v>
      </c>
      <c r="N366" s="17" t="s">
        <v>805</v>
      </c>
      <c r="O366" s="17" t="str">
        <f t="shared" si="10"/>
        <v>27</v>
      </c>
      <c r="P366" s="52">
        <f t="shared" si="11"/>
        <v>42578</v>
      </c>
      <c r="Q366" s="66" t="str">
        <f>VLOOKUP(C366,'[4]Train Runs'!$A$13:$AE$810,31,0)</f>
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</c>
      <c r="R366" s="67" t="str">
        <f>VLOOKUP(C340,'[1]Train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07:10:04-0600',mode:absolute,to:'2016-07-26 09:28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366" s="68" t="str">
        <f>astrogrep_path&amp;" /spath="&amp;search_path&amp;" /stypes=""*"&amp;T366&amp;"*"&amp;TEXT(A340-utc_offset/24,"YYYYMMDD")&amp;LEFT(TEXT(A340-utc_offset/24,"HH"),1)&amp;"*"" /stext="" "&amp;TEXT(A340-utc_offset/24,"HH")&amp;search_regexp&amp;""" /e /r /s"</f>
        <v>"C:\Program Files (x86)\AstroGrep\AstroGrep.exe" /spath="C:\Users\stu\Documents\Analysis\2016-02-23 RTDC Observations" /stypes="*4013*201607261*" /stext=" 14:.+((SYSTEM_STATE.+slice.+state.+changed )|(ment ac)|(system.+state.+changed )|(\|lc)|(penalty)|(\[timeout)|(PRM\|1\|D))" /e /r /s</v>
      </c>
      <c r="T366" s="18" t="str">
        <f>MID(B340,13,4)</f>
        <v>4013</v>
      </c>
      <c r="U366" s="24">
        <f>A340+6/24</f>
        <v>42577.603333333333</v>
      </c>
      <c r="V366" s="45" t="str">
        <f>IF(VALUE(LEFT(IF(LEN(C340)=6,"0"&amp;C340,C340),2))&lt;=2,"EC",IF(VALUE(LEFT(IF(LEN(C340)=6,"0"&amp;C340,C340),2))=8,"NW","GL"))</f>
        <v>NW</v>
      </c>
      <c r="W366" s="45" t="str">
        <f>IF(AND(E340="TRACK WARRANT AUTHORITY",G340&lt;10),"OMIT","KEEP")</f>
        <v>KEEP</v>
      </c>
    </row>
    <row r="367" spans="1:23" hidden="1" x14ac:dyDescent="0.25">
      <c r="A367" s="24">
        <v>42578.919525462959</v>
      </c>
      <c r="B367" s="49" t="s">
        <v>85</v>
      </c>
      <c r="C367" s="4" t="s">
        <v>349</v>
      </c>
      <c r="D367" s="4" t="s">
        <v>73</v>
      </c>
      <c r="E367" s="49" t="s">
        <v>87</v>
      </c>
      <c r="F367" s="3">
        <v>0</v>
      </c>
      <c r="G367" s="3">
        <v>33</v>
      </c>
      <c r="H367" s="3">
        <v>1610</v>
      </c>
      <c r="I367" s="49" t="s">
        <v>88</v>
      </c>
      <c r="J367" s="3">
        <v>1692</v>
      </c>
      <c r="K367" s="4" t="s">
        <v>80</v>
      </c>
      <c r="L367" s="65" t="str">
        <f>VLOOKUP(C367,'[4]Trips&amp;Operators'!$C$1:$E$9999,3,0)</f>
        <v>LEVIN</v>
      </c>
      <c r="M367" s="18" t="s">
        <v>81</v>
      </c>
      <c r="N367" s="17" t="s">
        <v>805</v>
      </c>
      <c r="O367" s="17" t="str">
        <f t="shared" si="10"/>
        <v>27</v>
      </c>
      <c r="P367" s="52">
        <f t="shared" si="11"/>
        <v>42578</v>
      </c>
      <c r="Q367" s="66" t="str">
        <f>VLOOKUP(C367,'[4]Train Runs'!$A$13:$AE$810,31,0)</f>
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</c>
      <c r="R367" s="67" t="str">
        <f>VLOOKUP(C341,'[1]Train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12:38:32-0600',mode:absolute,to:'2016-07-26 14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67" s="68" t="str">
        <f>astrogrep_path&amp;" /spath="&amp;search_path&amp;" /stypes=""*"&amp;T367&amp;"*"&amp;TEXT(A341-utc_offset/24,"YYYYMMDD")&amp;LEFT(TEXT(A341-utc_offset/24,"HH"),1)&amp;"*"" /stext="" "&amp;TEXT(A341-utc_offset/24,"HH")&amp;search_regexp&amp;""" /e /r /s"</f>
        <v>"C:\Program Files (x86)\AstroGrep\AstroGrep.exe" /spath="C:\Users\stu\Documents\Analysis\2016-02-23 RTDC Observations" /stypes="*4037*201607261*" /stext=" 19:.+((SYSTEM_STATE.+slice.+state.+changed )|(ment ac)|(system.+state.+changed )|(\|lc)|(penalty)|(\[timeout)|(PRM\|1\|D))" /e /r /s</v>
      </c>
      <c r="T367" s="18" t="str">
        <f>MID(B341,13,4)</f>
        <v>4037</v>
      </c>
      <c r="U367" s="24">
        <f>A341+6/24</f>
        <v>42577.830034722225</v>
      </c>
      <c r="V367" s="45" t="str">
        <f>IF(VALUE(LEFT(IF(LEN(C341)=6,"0"&amp;C341,C341),2))&lt;=2,"EC",IF(VALUE(LEFT(IF(LEN(C341)=6,"0"&amp;C341,C341),2))=8,"NW","GL"))</f>
        <v>NW</v>
      </c>
      <c r="W367" s="45" t="str">
        <f>IF(AND(E341="TRACK WARRANT AUTHORITY",G341&lt;10),"OMIT","KEEP")</f>
        <v>KEEP</v>
      </c>
    </row>
    <row r="368" spans="1:23" x14ac:dyDescent="0.25">
      <c r="A368" s="24">
        <v>42578.466863425929</v>
      </c>
      <c r="B368" s="49" t="s">
        <v>547</v>
      </c>
      <c r="C368" s="4" t="s">
        <v>806</v>
      </c>
      <c r="D368" s="4" t="s">
        <v>73</v>
      </c>
      <c r="E368" s="49" t="s">
        <v>87</v>
      </c>
      <c r="F368" s="3">
        <v>0</v>
      </c>
      <c r="G368" s="3">
        <v>574</v>
      </c>
      <c r="H368" s="3">
        <v>48581</v>
      </c>
      <c r="I368" s="49" t="s">
        <v>88</v>
      </c>
      <c r="J368" s="3">
        <v>50746</v>
      </c>
      <c r="K368" s="4" t="s">
        <v>80</v>
      </c>
      <c r="L368" s="65" t="str">
        <f>VLOOKUP(C368,'[4]Trips&amp;Operators'!$C$1:$E$9999,3,0)</f>
        <v>BONDS</v>
      </c>
      <c r="M368" s="18" t="s">
        <v>77</v>
      </c>
      <c r="N368" s="17" t="s">
        <v>47</v>
      </c>
      <c r="O368" s="17" t="str">
        <f t="shared" si="10"/>
        <v>27</v>
      </c>
      <c r="P368" s="52">
        <f t="shared" si="11"/>
        <v>42578</v>
      </c>
      <c r="Q368" s="66" t="str">
        <f>VLOOKUP(C368,'[4]Train Runs'!$A$13:$AE$810,31,0)</f>
        <v>aws s3 cp s3://rtdc.mdm.uploadarchive/RTDC4040/2016-07-27/ "C:\Users\stu\Documents\Analysis\2016-02-23 RTDC Observations"\RTDC4040\2016-07-27 --recursive &amp; "C:\Users\stu\Documents\GitHub\mrs-test-scripts\Headless Mode &amp; Sideloading\WalkAndUnGZ.bat" "C:\Users\stu\Documents\Analysis\2016-02-23 RTDC Observations"\RTDC4040\2016-07-27 &amp; 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</v>
      </c>
      <c r="R368" s="67" t="str">
        <f>VLOOKUP(C342,'[1]Train Runs'!$A$13:$AE$810,22,0)</f>
        <v>https://search-rtdc-monitor-bjffxe2xuh6vdkpspy63sjmuny.us-east-1.es.amazonaws.com/_plugin/kibana/#/discover/Steve-Slow-Train-Analysis-(2080s-and-2083s)?_g=(refreshInterval:(display:Off,section:0,value:0),time:(from:'2016-07-26 05:44:54-0600',mode:absolute,to:'2016-07-26 08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368" s="68" t="str">
        <f>astrogrep_path&amp;" /spath="&amp;search_path&amp;" /stypes=""*"&amp;T368&amp;"*"&amp;TEXT(A342-utc_offset/24,"YYYYMMDD")&amp;LEFT(TEXT(A342-utc_offset/24,"HH"),1)&amp;"*"" /stext="" "&amp;TEXT(A342-utc_offset/24,"HH")&amp;search_regexp&amp;""" /e /r /s"</f>
        <v>"C:\Program Files (x86)\AstroGrep\AstroGrep.exe" /spath="C:\Users\stu\Documents\Analysis\2016-02-23 RTDC Observations" /stypes="*4014*201607261*" /stext=" 13:.+((SYSTEM_STATE.+slice.+state.+changed )|(ment ac)|(system.+state.+changed )|(\|lc)|(penalty)|(\[timeout)|(PRM\|1\|D))" /e /r /s</v>
      </c>
      <c r="T368" s="18" t="str">
        <f>MID(B342,13,4)</f>
        <v>4014</v>
      </c>
      <c r="U368" s="24">
        <f>A342+6/24</f>
        <v>42577.547511574077</v>
      </c>
      <c r="V368" s="45" t="str">
        <f>IF(VALUE(LEFT(IF(LEN(C342)=6,"0"&amp;C342,C342),2))&lt;=2,"EC",IF(VALUE(LEFT(IF(LEN(C342)=6,"0"&amp;C342,C342),2))=8,"NW","GL"))</f>
        <v>NW</v>
      </c>
      <c r="W368" s="45" t="str">
        <f>IF(AND(E342="TRACK WARRANT AUTHORITY",G342&lt;10),"OMIT","KEEP")</f>
        <v>KEEP</v>
      </c>
    </row>
    <row r="369" spans="1:23" hidden="1" x14ac:dyDescent="0.25">
      <c r="A369" s="24">
        <v>42578.539247685185</v>
      </c>
      <c r="B369" s="49" t="s">
        <v>91</v>
      </c>
      <c r="C369" s="4" t="s">
        <v>791</v>
      </c>
      <c r="D369" s="4" t="s">
        <v>73</v>
      </c>
      <c r="E369" s="49" t="s">
        <v>87</v>
      </c>
      <c r="F369" s="3">
        <v>0</v>
      </c>
      <c r="G369" s="3">
        <v>485</v>
      </c>
      <c r="H369" s="3">
        <v>130080</v>
      </c>
      <c r="I369" s="49" t="s">
        <v>88</v>
      </c>
      <c r="J369" s="3">
        <v>127587</v>
      </c>
      <c r="K369" s="4" t="s">
        <v>76</v>
      </c>
      <c r="L369" s="65" t="str">
        <f>VLOOKUP(C369,'[4]Trips&amp;Operators'!$C$1:$E$9999,3,0)</f>
        <v>ADANE</v>
      </c>
      <c r="M369" s="18" t="s">
        <v>81</v>
      </c>
      <c r="N369" s="17" t="s">
        <v>807</v>
      </c>
      <c r="O369" s="17" t="str">
        <f t="shared" si="10"/>
        <v>27</v>
      </c>
      <c r="P369" s="52">
        <f t="shared" si="11"/>
        <v>42578</v>
      </c>
      <c r="Q369" s="66" t="str">
        <f>VLOOKUP(C369,'[4]Train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69" s="67" t="str">
        <f>VLOOKUP(C343,'[1]Train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12:10:02-0600',mode:absolute,to:'2016-07-26 14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369" s="68" t="str">
        <f>astrogrep_path&amp;" /spath="&amp;search_path&amp;" /stypes=""*"&amp;T369&amp;"*"&amp;TEXT(A343-utc_offset/24,"YYYYMMDD")&amp;LEFT(TEXT(A343-utc_offset/24,"HH"),1)&amp;"*"" /stext="" "&amp;TEXT(A343-utc_offset/24,"HH")&amp;search_regexp&amp;""" /e /r /s"</f>
        <v>"C:\Program Files (x86)\AstroGrep\AstroGrep.exe" /spath="C:\Users\stu\Documents\Analysis\2016-02-23 RTDC Observations" /stypes="*4038*201607261*" /stext=" 19:.+((SYSTEM_STATE.+slice.+state.+changed )|(ment ac)|(system.+state.+changed )|(\|lc)|(penalty)|(\[timeout)|(PRM\|1\|D))" /e /r /s</v>
      </c>
      <c r="T369" s="18" t="str">
        <f>MID(B343,13,4)</f>
        <v>4038</v>
      </c>
      <c r="U369" s="24">
        <f>A343+6/24</f>
        <v>42577.816655092596</v>
      </c>
      <c r="V369" s="45" t="str">
        <f>IF(VALUE(LEFT(IF(LEN(C343)=6,"0"&amp;C343,C343),2))&lt;=2,"EC",IF(VALUE(LEFT(IF(LEN(C343)=6,"0"&amp;C343,C343),2))=8,"NW","GL"))</f>
        <v>NW</v>
      </c>
      <c r="W369" s="45" t="str">
        <f>IF(AND(E343="TRACK WARRANT AUTHORITY",G343&lt;10),"OMIT","KEEP")</f>
        <v>KEEP</v>
      </c>
    </row>
    <row r="370" spans="1:23" hidden="1" x14ac:dyDescent="0.25">
      <c r="A370" s="24">
        <v>42578.305243055554</v>
      </c>
      <c r="B370" s="49" t="s">
        <v>552</v>
      </c>
      <c r="C370" s="4" t="s">
        <v>346</v>
      </c>
      <c r="D370" s="4" t="s">
        <v>73</v>
      </c>
      <c r="E370" s="49" t="s">
        <v>87</v>
      </c>
      <c r="F370" s="3">
        <v>0</v>
      </c>
      <c r="G370" s="3">
        <v>471</v>
      </c>
      <c r="H370" s="3">
        <v>152872</v>
      </c>
      <c r="I370" s="49" t="s">
        <v>88</v>
      </c>
      <c r="J370" s="3">
        <v>155600</v>
      </c>
      <c r="K370" s="4" t="s">
        <v>80</v>
      </c>
      <c r="L370" s="65" t="str">
        <f>VLOOKUP(C370,'[4]Trips&amp;Operators'!$C$1:$E$9999,3,0)</f>
        <v>ROCHA</v>
      </c>
      <c r="M370" s="18" t="s">
        <v>81</v>
      </c>
      <c r="N370" s="17" t="s">
        <v>808</v>
      </c>
      <c r="O370" s="17" t="str">
        <f t="shared" si="10"/>
        <v>27</v>
      </c>
      <c r="P370" s="52">
        <f t="shared" si="11"/>
        <v>42578</v>
      </c>
      <c r="Q370" s="66" t="str">
        <f>VLOOKUP(C370,'[4]Train Runs'!$A$13:$AE$810,31,0)</f>
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</c>
      <c r="R370" s="67" t="str">
        <f>VLOOKUP(C344,'[1]Train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13:11:40-0600',mode:absolute,to:'2016-07-26 15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370" s="68" t="str">
        <f>astrogrep_path&amp;" /spath="&amp;search_path&amp;" /stypes=""*"&amp;T370&amp;"*"&amp;TEXT(A344-utc_offset/24,"YYYYMMDD")&amp;LEFT(TEXT(A344-utc_offset/24,"HH"),1)&amp;"*"" /stext="" "&amp;TEXT(A344-utc_offset/24,"HH")&amp;search_regexp&amp;""" /e /r /s"</f>
        <v>"C:\Program Files (x86)\AstroGrep\AstroGrep.exe" /spath="C:\Users\stu\Documents\Analysis\2016-02-23 RTDC Observations" /stypes="*4038*201607262*" /stext=" 20:.+((SYSTEM_STATE.+slice.+state.+changed )|(ment ac)|(system.+state.+changed )|(\|lc)|(penalty)|(\[timeout)|(PRM\|1\|D))" /e /r /s</v>
      </c>
      <c r="T370" s="18" t="str">
        <f>MID(B344,13,4)</f>
        <v>4038</v>
      </c>
      <c r="U370" s="24">
        <f>A344+6/24</f>
        <v>42577.858136574076</v>
      </c>
      <c r="V370" s="45" t="str">
        <f>IF(VALUE(LEFT(IF(LEN(C344)=6,"0"&amp;C344,C344),2))&lt;=2,"EC",IF(VALUE(LEFT(IF(LEN(C344)=6,"0"&amp;C344,C344),2))=8,"NW","GL"))</f>
        <v>NW</v>
      </c>
      <c r="W370" s="45" t="str">
        <f>IF(AND(E344="TRACK WARRANT AUTHORITY",G344&lt;10),"OMIT","KEEP")</f>
        <v>KEEP</v>
      </c>
    </row>
    <row r="371" spans="1:23" hidden="1" x14ac:dyDescent="0.25">
      <c r="A371" s="24">
        <v>42578.305648148147</v>
      </c>
      <c r="B371" s="49" t="s">
        <v>552</v>
      </c>
      <c r="C371" s="4" t="s">
        <v>346</v>
      </c>
      <c r="D371" s="4" t="s">
        <v>73</v>
      </c>
      <c r="E371" s="49" t="s">
        <v>87</v>
      </c>
      <c r="F371" s="3">
        <v>0</v>
      </c>
      <c r="G371" s="3">
        <v>69</v>
      </c>
      <c r="H371" s="3">
        <v>154233</v>
      </c>
      <c r="I371" s="49" t="s">
        <v>88</v>
      </c>
      <c r="J371" s="3">
        <v>155600</v>
      </c>
      <c r="K371" s="4" t="s">
        <v>80</v>
      </c>
      <c r="L371" s="65" t="str">
        <f>VLOOKUP(C371,'[4]Trips&amp;Operators'!$C$1:$E$9999,3,0)</f>
        <v>ROCHA</v>
      </c>
      <c r="M371" s="18" t="s">
        <v>81</v>
      </c>
      <c r="N371" s="17" t="s">
        <v>808</v>
      </c>
      <c r="O371" s="17" t="str">
        <f t="shared" si="10"/>
        <v>27</v>
      </c>
      <c r="P371" s="52">
        <f t="shared" si="11"/>
        <v>42578</v>
      </c>
      <c r="Q371" s="66" t="str">
        <f>VLOOKUP(C371,'[4]Train Runs'!$A$13:$AE$810,31,0)</f>
        <v>aws s3 cp s3://rtdc.mdm.uploadarchive/RTDC4007/2016-07-27/ "C:\Users\stu\Documents\Analysis\2016-02-23 RTDC Observations"\RTDC4007\2016-07-27 --recursive &amp; "C:\Users\stu\Documents\GitHub\mrs-test-scripts\Headless Mode &amp; Sideloading\WalkAndUnGZ.bat" "C:\Users\stu\Documents\Analysis\2016-02-23 RTDC Observations"\RTDC4007\2016-07-27 &amp; aws s3 cp s3://rtdc.mdm.uploadarchive/RTDC4007/2016-07-28/ "C:\Users\stu\Documents\Analysis\2016-02-23 RTDC Observations"\RTDC4007\2016-07-28 --recursive &amp; "C:\Users\stu\Documents\GitHub\mrs-test-scripts\Headless Mode &amp; Sideloading\WalkAndUnGZ.bat" "C:\Users\stu\Documents\Analysis\2016-02-23 RTDC Observations"\RTDC4007\2016-07-28</v>
      </c>
      <c r="R371" s="67" t="str">
        <f>VLOOKUP(C345,'[1]Train Runs'!$A$13:$AE$810,22,0)</f>
        <v>https://search-rtdc-monitor-bjffxe2xuh6vdkpspy63sjmuny.us-east-1.es.amazonaws.com/_plugin/kibana/#/discover/Steve-Slow-Train-Analysis-(2080s-and-2083s)?_g=(refreshInterval:(display:Off,section:0,value:0),time:(from:'2016-07-26 17:36:40-0600',mode:absolute,to:'2016-07-26 20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371" s="68" t="str">
        <f>astrogrep_path&amp;" /spath="&amp;search_path&amp;" /stypes=""*"&amp;T371&amp;"*"&amp;TEXT(A345-utc_offset/24,"YYYYMMDD")&amp;LEFT(TEXT(A345-utc_offset/24,"HH"),1)&amp;"*"" /stext="" "&amp;TEXT(A345-utc_offset/24,"HH")&amp;search_regexp&amp;""" /e /r /s"</f>
        <v>"C:\Program Files (x86)\AstroGrep\AstroGrep.exe" /spath="C:\Users\stu\Documents\Analysis\2016-02-23 RTDC Observations" /stypes="*4038*201607270*" /stext=" 01:.+((SYSTEM_STATE.+slice.+state.+changed )|(ment ac)|(system.+state.+changed )|(\|lc)|(penalty)|(\[timeout)|(PRM\|1\|D))" /e /r /s</v>
      </c>
      <c r="T371" s="18" t="str">
        <f>MID(B345,13,4)</f>
        <v>4038</v>
      </c>
      <c r="U371" s="24">
        <f>A345+6/24</f>
        <v>42578.045138888891</v>
      </c>
      <c r="V371" s="45" t="str">
        <f>IF(VALUE(LEFT(IF(LEN(C345)=6,"0"&amp;C345,C345),2))&lt;=2,"EC",IF(VALUE(LEFT(IF(LEN(C345)=6,"0"&amp;C345,C345),2))=8,"NW","GL"))</f>
        <v>NW</v>
      </c>
      <c r="W371" s="45" t="str">
        <f>IF(AND(E345="TRACK WARRANT AUTHORITY",G345&lt;10),"OMIT","KEEP")</f>
        <v>KEEP</v>
      </c>
    </row>
    <row r="372" spans="1:23" hidden="1" x14ac:dyDescent="0.25">
      <c r="A372" s="24">
        <v>42578.533067129632</v>
      </c>
      <c r="B372" s="49" t="s">
        <v>91</v>
      </c>
      <c r="C372" s="4" t="s">
        <v>791</v>
      </c>
      <c r="D372" s="4" t="s">
        <v>73</v>
      </c>
      <c r="E372" s="49" t="s">
        <v>87</v>
      </c>
      <c r="F372" s="3">
        <v>0</v>
      </c>
      <c r="G372" s="3">
        <v>530</v>
      </c>
      <c r="H372" s="3">
        <v>194716</v>
      </c>
      <c r="I372" s="49" t="s">
        <v>88</v>
      </c>
      <c r="J372" s="3">
        <v>191723</v>
      </c>
      <c r="K372" s="4" t="s">
        <v>76</v>
      </c>
      <c r="L372" s="65" t="str">
        <f>VLOOKUP(C372,'[4]Trips&amp;Operators'!$C$1:$E$9999,3,0)</f>
        <v>ADANE</v>
      </c>
      <c r="M372" s="18" t="s">
        <v>81</v>
      </c>
      <c r="N372" s="17" t="s">
        <v>809</v>
      </c>
      <c r="O372" s="17" t="str">
        <f t="shared" si="10"/>
        <v>27</v>
      </c>
      <c r="P372" s="52">
        <f t="shared" si="11"/>
        <v>42578</v>
      </c>
      <c r="Q372" s="66" t="str">
        <f>VLOOKUP(C372,'[4]Train Runs'!$A$13:$AE$810,31,0)</f>
        <v>aws s3 cp s3://rtdc.mdm.uploadarchive/RTDC4037/2016-07-27/ "C:\Users\stu\Documents\Analysis\2016-02-23 RTDC Observations"\RTDC4037\2016-07-27 --recursive &amp; "C:\Users\stu\Documents\GitHub\mrs-test-scripts\Headless Mode &amp; Sideloading\WalkAndUnGZ.bat" "C:\Users\stu\Documents\Analysis\2016-02-23 RTDC Observations"\RTDC4037\2016-07-27 &amp; 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</v>
      </c>
      <c r="R372" s="67" t="str">
        <f>VLOOKUP(C346,'[4]Train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06:35:40-0600',mode:absolute,to:'2016-07-27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372" s="68" t="str">
        <f>astrogrep_path&amp;" /spath="&amp;search_path&amp;" /stypes=""*"&amp;T372&amp;"*"&amp;TEXT(A346-utc_offset/24,"YYYYMMDD")&amp;LEFT(TEXT(A346-utc_offset/24,"HH"),1)&amp;"*"" /stext="" "&amp;TEXT(A346-utc_offset/24,"HH")&amp;search_regexp&amp;""" /e /r /s"</f>
        <v>"C:\Program Files (x86)\AstroGrep\AstroGrep.exe" /spath="C:\Users\stu\Documents\Analysis\2016-02-23 RTDC Observations" /stypes="*4008*201607271*" /stext=" 14:.+((SYSTEM_STATE.+slice.+state.+changed )|(ment ac)|(system.+state.+changed )|(\|lc)|(penalty)|(\[timeout)|(PRM\|1\|D))" /e /r /s</v>
      </c>
      <c r="T372" s="18" t="str">
        <f>MID(B346,13,4)</f>
        <v>4008</v>
      </c>
      <c r="U372" s="24">
        <f>A346+6/24</f>
        <v>42578.592152777775</v>
      </c>
      <c r="V372" s="45" t="str">
        <f>IF(VALUE(LEFT(IF(LEN(C346)=6,"0"&amp;C346,C346),2))&lt;=2,"EC",IF(VALUE(LEFT(IF(LEN(C346)=6,"0"&amp;C346,C346),2))=8,"NW","GL"))</f>
        <v>EC</v>
      </c>
      <c r="W372" s="45" t="str">
        <f>IF(AND(E346="TRACK WARRANT AUTHORITY",G346&lt;10),"OMIT","KEEP")</f>
        <v>KEEP</v>
      </c>
    </row>
    <row r="373" spans="1:23" x14ac:dyDescent="0.25">
      <c r="A373" s="24">
        <v>42578.712175925924</v>
      </c>
      <c r="B373" s="49" t="s">
        <v>85</v>
      </c>
      <c r="C373" s="4" t="s">
        <v>810</v>
      </c>
      <c r="D373" s="4" t="s">
        <v>73</v>
      </c>
      <c r="E373" s="49" t="s">
        <v>87</v>
      </c>
      <c r="F373" s="3">
        <v>0</v>
      </c>
      <c r="G373" s="3">
        <v>369</v>
      </c>
      <c r="H373" s="3">
        <v>222870</v>
      </c>
      <c r="I373" s="49" t="s">
        <v>88</v>
      </c>
      <c r="J373" s="3">
        <v>224231</v>
      </c>
      <c r="K373" s="4" t="s">
        <v>80</v>
      </c>
      <c r="L373" s="65" t="str">
        <f>VLOOKUP(C373,'[4]Trips&amp;Operators'!$C$1:$E$9999,3,0)</f>
        <v>BARTLETT</v>
      </c>
      <c r="M373" s="18" t="s">
        <v>77</v>
      </c>
      <c r="N373" s="17" t="s">
        <v>47</v>
      </c>
      <c r="O373" s="17" t="str">
        <f t="shared" si="10"/>
        <v>27</v>
      </c>
      <c r="P373" s="52">
        <f t="shared" si="11"/>
        <v>42578</v>
      </c>
      <c r="Q373" s="66" t="str">
        <f>VLOOKUP(C373,'[4]Train Runs'!$A$13:$AE$810,31,0)</f>
        <v>aws s3 cp s3://rtdc.mdm.uploadarchive/RTDC4027/2016-07-27/ "C:\Users\stu\Documents\Analysis\2016-02-23 RTDC Observations"\RTDC4027\2016-07-27 --recursive &amp; "C:\Users\stu\Documents\GitHub\mrs-test-scripts\Headless Mode &amp; Sideloading\WalkAndUnGZ.bat" "C:\Users\stu\Documents\Analysis\2016-02-23 RTDC Observations"\RTDC4027\2016-07-27 &amp; aws s3 cp s3://rtdc.mdm.uploadarchive/RTDC4027/2016-07-28/ "C:\Users\stu\Documents\Analysis\2016-02-23 RTDC Observations"\RTDC4027\2016-07-28 --recursive &amp; "C:\Users\stu\Documents\GitHub\mrs-test-scripts\Headless Mode &amp; Sideloading\WalkAndUnGZ.bat" "C:\Users\stu\Documents\Analysis\2016-02-23 RTDC Observations"\RTDC4027\2016-07-28</v>
      </c>
      <c r="R373" s="67" t="str">
        <f>VLOOKUP(C347,'[4]Train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10:21:20-0600',mode:absolute,to:'2016-07-27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373" s="68" t="str">
        <f>astrogrep_path&amp;" /spath="&amp;search_path&amp;" /stypes=""*"&amp;T373&amp;"*"&amp;TEXT(A347-utc_offset/24,"YYYYMMDD")&amp;LEFT(TEXT(A347-utc_offset/24,"HH"),1)&amp;"*"" /stext="" "&amp;TEXT(A347-utc_offset/24,"HH")&amp;search_regexp&amp;""" /e /r /s"</f>
        <v>"C:\Program Files (x86)\AstroGrep\AstroGrep.exe" /spath="C:\Users\stu\Documents\Analysis\2016-02-23 RTDC Observations" /stypes="*4010*201607271*" /stext=" 17:.+((SYSTEM_STATE.+slice.+state.+changed )|(ment ac)|(system.+state.+changed )|(\|lc)|(penalty)|(\[timeout)|(PRM\|1\|D))" /e /r /s</v>
      </c>
      <c r="T373" s="18" t="str">
        <f>MID(B347,13,4)</f>
        <v>4010</v>
      </c>
      <c r="U373" s="24">
        <f>A347+6/24</f>
        <v>42578.747777777775</v>
      </c>
      <c r="V373" s="45" t="str">
        <f>IF(VALUE(LEFT(IF(LEN(C347)=6,"0"&amp;C347,C347),2))&lt;=2,"EC",IF(VALUE(LEFT(IF(LEN(C347)=6,"0"&amp;C347,C347),2))=8,"NW","GL"))</f>
        <v>EC</v>
      </c>
      <c r="W373" s="45" t="str">
        <f>IF(AND(E347="TRACK WARRANT AUTHORITY",G347&lt;10),"OMIT","KEEP")</f>
        <v>KEEP</v>
      </c>
    </row>
    <row r="374" spans="1:23" hidden="1" x14ac:dyDescent="0.25">
      <c r="A374" s="24">
        <v>42578.357407407406</v>
      </c>
      <c r="B374" s="49" t="s">
        <v>500</v>
      </c>
      <c r="C374" s="4" t="s">
        <v>811</v>
      </c>
      <c r="D374" s="4" t="s">
        <v>73</v>
      </c>
      <c r="E374" s="49" t="s">
        <v>515</v>
      </c>
      <c r="F374" s="3">
        <v>0</v>
      </c>
      <c r="G374" s="3">
        <v>81</v>
      </c>
      <c r="H374" s="3">
        <v>283</v>
      </c>
      <c r="I374" s="49" t="s">
        <v>516</v>
      </c>
      <c r="J374" s="3">
        <v>1</v>
      </c>
      <c r="K374" s="4" t="s">
        <v>76</v>
      </c>
      <c r="L374" s="65" t="str">
        <f>VLOOKUP(C374,'[4]Trips&amp;Operators'!$C$1:$E$9999,3,0)</f>
        <v>MAELZER</v>
      </c>
      <c r="M374" s="18" t="s">
        <v>81</v>
      </c>
      <c r="N374" s="17"/>
      <c r="O374" s="17" t="str">
        <f t="shared" si="10"/>
        <v>27</v>
      </c>
      <c r="P374" s="52">
        <f t="shared" si="11"/>
        <v>42578</v>
      </c>
      <c r="Q374" s="66" t="str">
        <f>VLOOKUP(C374,'[4]Train Runs'!$A$13:$AE$810,31,0)</f>
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</c>
      <c r="R374" s="67" t="str">
        <f>VLOOKUP(C348,'[4]Train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11:37:49-0600',mode:absolute,to:'2016-07-27 14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74" s="68" t="str">
        <f>astrogrep_path&amp;" /spath="&amp;search_path&amp;" /stypes=""*"&amp;T374&amp;"*"&amp;TEXT(A348-utc_offset/24,"YYYYMMDD")&amp;LEFT(TEXT(A348-utc_offset/24,"HH"),1)&amp;"*"" /stext="" "&amp;TEXT(A348-utc_offset/24,"HH")&amp;search_regexp&amp;""" /e /r /s"</f>
        <v>"C:\Program Files (x86)\AstroGrep\AstroGrep.exe" /spath="C:\Users\stu\Documents\Analysis\2016-02-23 RTDC Observations" /stypes="*4037*201607271*" /stext=" 19:.+((SYSTEM_STATE.+slice.+state.+changed )|(ment ac)|(system.+state.+changed )|(\|lc)|(penalty)|(\[timeout)|(PRM\|1\|D))" /e /r /s</v>
      </c>
      <c r="T374" s="18" t="str">
        <f>MID(B348,13,4)</f>
        <v>4037</v>
      </c>
      <c r="U374" s="24">
        <f>A348+6/24</f>
        <v>42578.800636574073</v>
      </c>
      <c r="V374" s="45" t="str">
        <f>IF(VALUE(LEFT(IF(LEN(C348)=6,"0"&amp;C348,C348),2))&lt;=2,"EC",IF(VALUE(LEFT(IF(LEN(C348)=6,"0"&amp;C348,C348),2))=8,"NW","GL"))</f>
        <v>EC</v>
      </c>
      <c r="W374" s="45" t="str">
        <f>IF(AND(E348="TRACK WARRANT AUTHORITY",G348&lt;10),"OMIT","KEEP")</f>
        <v>KEEP</v>
      </c>
    </row>
    <row r="375" spans="1:23" hidden="1" x14ac:dyDescent="0.25">
      <c r="A375" s="24">
        <v>42578.498715277776</v>
      </c>
      <c r="B375" s="49" t="s">
        <v>500</v>
      </c>
      <c r="C375" s="4" t="s">
        <v>167</v>
      </c>
      <c r="D375" s="4" t="s">
        <v>73</v>
      </c>
      <c r="E375" s="49" t="s">
        <v>515</v>
      </c>
      <c r="F375" s="3">
        <v>0</v>
      </c>
      <c r="G375" s="3">
        <v>29</v>
      </c>
      <c r="H375" s="3">
        <v>34384</v>
      </c>
      <c r="I375" s="49" t="s">
        <v>516</v>
      </c>
      <c r="J375" s="3">
        <v>1</v>
      </c>
      <c r="K375" s="4" t="s">
        <v>76</v>
      </c>
      <c r="L375" s="65" t="str">
        <f>VLOOKUP(C375,'[4]Trips&amp;Operators'!$C$1:$E$9999,3,0)</f>
        <v>STARKS</v>
      </c>
      <c r="M375" s="18" t="s">
        <v>81</v>
      </c>
      <c r="N375" s="17"/>
      <c r="O375" s="17" t="str">
        <f t="shared" si="10"/>
        <v>27</v>
      </c>
      <c r="P375" s="52">
        <f t="shared" si="11"/>
        <v>42578</v>
      </c>
      <c r="Q375" s="66" t="str">
        <f>VLOOKUP(C375,'[4]Train Runs'!$A$13:$AE$810,31,0)</f>
        <v>aws s3 cp s3://rtdc.mdm.uploadarchive/RTDC4010/2016-07-27/ "C:\Users\stu\Documents\Analysis\2016-02-23 RTDC Observations"\RTDC4010\2016-07-27 --recursive &amp; "C:\Users\stu\Documents\GitHub\mrs-test-scripts\Headless Mode &amp; Sideloading\WalkAndUnGZ.bat" "C:\Users\stu\Documents\Analysis\2016-02-23 RTDC Observations"\RTDC4010\2016-07-27 &amp; 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</v>
      </c>
      <c r="R375" s="67" t="str">
        <f>VLOOKUP(C349,'[4]Train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13:23:23-0600',mode:absolute,to:'2016-07-27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75" s="68" t="str">
        <f>astrogrep_path&amp;" /spath="&amp;search_path&amp;" /stypes=""*"&amp;T375&amp;"*"&amp;TEXT(A349-utc_offset/24,"YYYYMMDD")&amp;LEFT(TEXT(A349-utc_offset/24,"HH"),1)&amp;"*"" /stext="" "&amp;TEXT(A349-utc_offset/24,"HH")&amp;search_regexp&amp;""" /e /r /s"</f>
        <v>"C:\Program Files (x86)\AstroGrep\AstroGrep.exe" /spath="C:\Users\stu\Documents\Analysis\2016-02-23 RTDC Observations" /stypes="*4037*201607272*" /stext=" 20:.+((SYSTEM_STATE.+slice.+state.+changed )|(ment ac)|(system.+state.+changed )|(\|lc)|(penalty)|(\[timeout)|(PRM\|1\|D))" /e /r /s</v>
      </c>
      <c r="T375" s="18" t="str">
        <f>MID(B349,13,4)</f>
        <v>4037</v>
      </c>
      <c r="U375" s="24">
        <f>A349+6/24</f>
        <v>42578.873067129629</v>
      </c>
      <c r="V375" s="45" t="str">
        <f>IF(VALUE(LEFT(IF(LEN(C349)=6,"0"&amp;C349,C349),2))&lt;=2,"EC",IF(VALUE(LEFT(IF(LEN(C349)=6,"0"&amp;C349,C349),2))=8,"NW","GL"))</f>
        <v>EC</v>
      </c>
      <c r="W375" s="45" t="str">
        <f>IF(AND(E349="TRACK WARRANT AUTHORITY",G349&lt;10),"OMIT","KEEP")</f>
        <v>KEEP</v>
      </c>
    </row>
    <row r="376" spans="1:23" hidden="1" x14ac:dyDescent="0.25">
      <c r="A376" s="24">
        <v>42578.804328703707</v>
      </c>
      <c r="B376" s="49" t="s">
        <v>72</v>
      </c>
      <c r="C376" s="4" t="s">
        <v>812</v>
      </c>
      <c r="D376" s="4" t="s">
        <v>73</v>
      </c>
      <c r="E376" s="49" t="s">
        <v>515</v>
      </c>
      <c r="F376" s="3">
        <v>0</v>
      </c>
      <c r="G376" s="3">
        <v>40</v>
      </c>
      <c r="H376" s="3">
        <v>147</v>
      </c>
      <c r="I376" s="49" t="s">
        <v>516</v>
      </c>
      <c r="J376" s="3">
        <v>1</v>
      </c>
      <c r="K376" s="4" t="s">
        <v>76</v>
      </c>
      <c r="L376" s="65" t="str">
        <f>VLOOKUP(C376,'[4]Trips&amp;Operators'!$C$1:$E$9999,3,0)</f>
        <v>SWANSON</v>
      </c>
      <c r="M376" s="18" t="s">
        <v>81</v>
      </c>
      <c r="N376" s="17"/>
      <c r="O376" s="17" t="str">
        <f t="shared" si="10"/>
        <v>27</v>
      </c>
      <c r="P376" s="52">
        <f t="shared" si="11"/>
        <v>42578</v>
      </c>
      <c r="Q376" s="66" t="str">
        <f>VLOOKUP(C376,'[4]Train Runs'!$A$13:$AE$810,31,0)</f>
        <v>aws s3 cp s3://rtdc.mdm.uploadarchive/RTDC4030/2016-07-27/ "C:\Users\stu\Documents\Analysis\2016-02-23 RTDC Observations"\RTDC4030\2016-07-27 --recursive &amp; "C:\Users\stu\Documents\GitHub\mrs-test-scripts\Headless Mode &amp; Sideloading\WalkAndUnGZ.bat" "C:\Users\stu\Documents\Analysis\2016-02-23 RTDC Observations"\RTDC4030\2016-07-27 &amp; aws s3 cp s3://rtdc.mdm.uploadarchive/RTDC4030/2016-07-28/ "C:\Users\stu\Documents\Analysis\2016-02-23 RTDC Observations"\RTDC4030\2016-07-28 --recursive &amp; "C:\Users\stu\Documents\GitHub\mrs-test-scripts\Headless Mode &amp; Sideloading\WalkAndUnGZ.bat" "C:\Users\stu\Documents\Analysis\2016-02-23 RTDC Observations"\RTDC4030\2016-07-28</v>
      </c>
      <c r="R376" s="67" t="str">
        <f>VLOOKUP(C350,'[4]Train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15:06:35-0600',mode:absolute,to:'2016-07-27 17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76" s="68" t="str">
        <f>astrogrep_path&amp;" /spath="&amp;search_path&amp;" /stypes=""*"&amp;T376&amp;"*"&amp;TEXT(A350-utc_offset/24,"YYYYMMDD")&amp;LEFT(TEXT(A350-utc_offset/24,"HH"),1)&amp;"*"" /stext="" "&amp;TEXT(A350-utc_offset/24,"HH")&amp;search_regexp&amp;""" /e /r /s"</f>
        <v>"C:\Program Files (x86)\AstroGrep\AstroGrep.exe" /spath="C:\Users\stu\Documents\Analysis\2016-02-23 RTDC Observations" /stypes="*4037*201607272*" /stext=" 22:.+((SYSTEM_STATE.+slice.+state.+changed )|(ment ac)|(system.+state.+changed )|(\|lc)|(penalty)|(\[timeout)|(PRM\|1\|D))" /e /r /s</v>
      </c>
      <c r="T376" s="18" t="str">
        <f>MID(B350,13,4)</f>
        <v>4037</v>
      </c>
      <c r="U376" s="24">
        <f>A350+6/24</f>
        <v>42578.94699074074</v>
      </c>
      <c r="V376" s="45" t="str">
        <f>IF(VALUE(LEFT(IF(LEN(C350)=6,"0"&amp;C350,C350),2))&lt;=2,"EC",IF(VALUE(LEFT(IF(LEN(C350)=6,"0"&amp;C350,C350),2))=8,"NW","GL"))</f>
        <v>EC</v>
      </c>
      <c r="W376" s="45" t="str">
        <f>IF(AND(E350="TRACK WARRANT AUTHORITY",G350&lt;10),"OMIT","KEEP")</f>
        <v>KEEP</v>
      </c>
    </row>
    <row r="377" spans="1:23" hidden="1" x14ac:dyDescent="0.25">
      <c r="A377" s="24">
        <v>42578.839479166665</v>
      </c>
      <c r="B377" s="49" t="s">
        <v>89</v>
      </c>
      <c r="C377" s="4" t="s">
        <v>803</v>
      </c>
      <c r="D377" s="4" t="s">
        <v>73</v>
      </c>
      <c r="E377" s="49" t="s">
        <v>515</v>
      </c>
      <c r="F377" s="3">
        <v>0</v>
      </c>
      <c r="G377" s="3">
        <v>65</v>
      </c>
      <c r="H377" s="3">
        <v>207</v>
      </c>
      <c r="I377" s="49" t="s">
        <v>516</v>
      </c>
      <c r="J377" s="3">
        <v>1</v>
      </c>
      <c r="K377" s="4" t="s">
        <v>76</v>
      </c>
      <c r="L377" s="65" t="str">
        <f>VLOOKUP(C377,'[4]Trips&amp;Operators'!$C$1:$E$9999,3,0)</f>
        <v>COOLAHAN</v>
      </c>
      <c r="M377" s="18" t="s">
        <v>81</v>
      </c>
      <c r="N377" s="17"/>
      <c r="O377" s="17" t="str">
        <f t="shared" si="10"/>
        <v>27</v>
      </c>
      <c r="P377" s="52">
        <f t="shared" si="11"/>
        <v>42578</v>
      </c>
      <c r="Q377" s="66" t="str">
        <f>VLOOKUP(C377,'[4]Train Runs'!$A$13:$AE$810,31,0)</f>
        <v>aws s3 cp s3://rtdc.mdm.uploadarchive/RTDC4015/2016-07-27/ "C:\Users\stu\Documents\Analysis\2016-02-23 RTDC Observations"\RTDC4015\2016-07-27 --recursive &amp; "C:\Users\stu\Documents\GitHub\mrs-test-scripts\Headless Mode &amp; Sideloading\WalkAndUnGZ.bat" "C:\Users\stu\Documents\Analysis\2016-02-23 RTDC Observations"\RTDC4015\2016-07-27 &amp; aws s3 cp s3://rtdc.mdm.uploadarchive/RTDC4015/2016-07-28/ "C:\Users\stu\Documents\Analysis\2016-02-23 RTDC Observations"\RTDC4015\2016-07-28 --recursive &amp; "C:\Users\stu\Documents\GitHub\mrs-test-scripts\Headless Mode &amp; Sideloading\WalkAndUnGZ.bat" "C:\Users\stu\Documents\Analysis\2016-02-23 RTDC Observations"\RTDC4015\2016-07-28</v>
      </c>
      <c r="R377" s="67" t="str">
        <f>VLOOKUP(C351,'[4]Train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19:43:28-0600',mode:absolute,to:'2016-07-27 22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377" s="68" t="str">
        <f>astrogrep_path&amp;" /spath="&amp;search_path&amp;" /stypes=""*"&amp;T377&amp;"*"&amp;TEXT(A351-utc_offset/24,"YYYYMMDD")&amp;LEFT(TEXT(A351-utc_offset/24,"HH"),1)&amp;"*"" /stext="" "&amp;TEXT(A351-utc_offset/24,"HH")&amp;search_regexp&amp;""" /e /r /s"</f>
        <v>"C:\Program Files (x86)\AstroGrep\AstroGrep.exe" /spath="C:\Users\stu\Documents\Analysis\2016-02-23 RTDC Observations" /stypes="*4028*201607280*" /stext=" 03:.+((SYSTEM_STATE.+slice.+state.+changed )|(ment ac)|(system.+state.+changed )|(\|lc)|(penalty)|(\[timeout)|(PRM\|1\|D))" /e /r /s</v>
      </c>
      <c r="T377" s="18" t="str">
        <f>MID(B351,13,4)</f>
        <v>4028</v>
      </c>
      <c r="U377" s="24">
        <f>A351+6/24</f>
        <v>42579.142372685186</v>
      </c>
      <c r="V377" s="45" t="str">
        <f>IF(VALUE(LEFT(IF(LEN(C351)=6,"0"&amp;C351,C351),2))&lt;=2,"EC",IF(VALUE(LEFT(IF(LEN(C351)=6,"0"&amp;C351,C351),2))=8,"NW","GL"))</f>
        <v>EC</v>
      </c>
      <c r="W377" s="45" t="str">
        <f>IF(AND(E351="TRACK WARRANT AUTHORITY",G351&lt;10),"OMIT","KEEP")</f>
        <v>KEEP</v>
      </c>
    </row>
    <row r="378" spans="1:23" hidden="1" x14ac:dyDescent="0.25">
      <c r="A378" s="24">
        <v>42578.981817129628</v>
      </c>
      <c r="B378" s="49" t="s">
        <v>596</v>
      </c>
      <c r="C378" s="4" t="s">
        <v>813</v>
      </c>
      <c r="D378" s="4" t="s">
        <v>73</v>
      </c>
      <c r="E378" s="49" t="s">
        <v>515</v>
      </c>
      <c r="F378" s="3">
        <v>0</v>
      </c>
      <c r="G378" s="3">
        <v>40</v>
      </c>
      <c r="H378" s="3">
        <v>149</v>
      </c>
      <c r="I378" s="49" t="s">
        <v>516</v>
      </c>
      <c r="J378" s="3">
        <v>1</v>
      </c>
      <c r="K378" s="4" t="s">
        <v>76</v>
      </c>
      <c r="L378" s="65" t="str">
        <f>VLOOKUP(C378,'[4]Trips&amp;Operators'!$C$1:$E$9999,3,0)</f>
        <v>LEVIN</v>
      </c>
      <c r="M378" s="18" t="s">
        <v>81</v>
      </c>
      <c r="N378" s="17"/>
      <c r="O378" s="17" t="str">
        <f t="shared" si="10"/>
        <v>27</v>
      </c>
      <c r="P378" s="52">
        <f t="shared" si="11"/>
        <v>42578</v>
      </c>
      <c r="Q378" s="66" t="str">
        <f>VLOOKUP(C378,'[4]Train Runs'!$A$13:$AE$810,31,0)</f>
        <v>aws s3 cp s3://rtdc.mdm.uploadarchive/RTDC4028/2016-07-27/ "C:\Users\stu\Documents\Analysis\2016-02-23 RTDC Observations"\RTDC4028\2016-07-27 --recursive &amp; "C:\Users\stu\Documents\GitHub\mrs-test-scripts\Headless Mode &amp; Sideloading\WalkAndUnGZ.bat" "C:\Users\stu\Documents\Analysis\2016-02-23 RTDC Observations"\RTDC4028\2016-07-27 &amp; aws s3 cp s3://rtdc.mdm.uploadarchive/RTDC4028/2016-07-28/ "C:\Users\stu\Documents\Analysis\2016-02-23 RTDC Observations"\RTDC4028\2016-07-28 --recursive &amp; "C:\Users\stu\Documents\GitHub\mrs-test-scripts\Headless Mode &amp; Sideloading\WalkAndUnGZ.bat" "C:\Users\stu\Documents\Analysis\2016-02-23 RTDC Observations"\RTDC4028\2016-07-28</v>
      </c>
      <c r="R378" s="67" t="str">
        <f>VLOOKUP(C352,'[4]Train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15:06:35-0600',mode:absolute,to:'2016-07-27 17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78" s="68" t="str">
        <f>astrogrep_path&amp;" /spath="&amp;search_path&amp;" /stypes=""*"&amp;T378&amp;"*"&amp;TEXT(A352-utc_offset/24,"YYYYMMDD")&amp;LEFT(TEXT(A352-utc_offset/24,"HH"),1)&amp;"*"" /stext="" "&amp;TEXT(A352-utc_offset/24,"HH")&amp;search_regexp&amp;""" /e /r /s"</f>
        <v>"C:\Program Files (x86)\AstroGrep\AstroGrep.exe" /spath="C:\Users\stu\Documents\Analysis\2016-02-23 RTDC Observations" /stypes="*4037*201607272*" /stext=" 22:.+((SYSTEM_STATE.+slice.+state.+changed )|(ment ac)|(system.+state.+changed )|(\|lc)|(penalty)|(\[timeout)|(PRM\|1\|D))" /e /r /s</v>
      </c>
      <c r="T378" s="18" t="str">
        <f>MID(B352,13,4)</f>
        <v>4037</v>
      </c>
      <c r="U378" s="24">
        <f>A352+6/24</f>
        <v>42578.944236111114</v>
      </c>
      <c r="V378" s="45" t="str">
        <f>IF(VALUE(LEFT(IF(LEN(C352)=6,"0"&amp;C352,C352),2))&lt;=2,"EC",IF(VALUE(LEFT(IF(LEN(C352)=6,"0"&amp;C352,C352),2))=8,"NW","GL"))</f>
        <v>EC</v>
      </c>
      <c r="W378" s="45" t="str">
        <f>IF(AND(E352="TRACK WARRANT AUTHORITY",G352&lt;10),"OMIT","KEEP")</f>
        <v>KEEP</v>
      </c>
    </row>
    <row r="379" spans="1:23" hidden="1" x14ac:dyDescent="0.25">
      <c r="A379" s="24">
        <v>42578.359525462962</v>
      </c>
      <c r="B379" s="49" t="s">
        <v>86</v>
      </c>
      <c r="C379" s="4" t="s">
        <v>814</v>
      </c>
      <c r="D379" s="4" t="s">
        <v>73</v>
      </c>
      <c r="E379" s="49" t="s">
        <v>515</v>
      </c>
      <c r="F379" s="3">
        <v>0</v>
      </c>
      <c r="G379" s="3">
        <v>64</v>
      </c>
      <c r="H379" s="3">
        <v>233238</v>
      </c>
      <c r="I379" s="49" t="s">
        <v>516</v>
      </c>
      <c r="J379" s="3">
        <v>233491</v>
      </c>
      <c r="K379" s="4" t="s">
        <v>80</v>
      </c>
      <c r="L379" s="65" t="str">
        <f>VLOOKUP(C379,'[4]Trips&amp;Operators'!$C$1:$E$9999,3,0)</f>
        <v>SPECTOR</v>
      </c>
      <c r="M379" s="18" t="s">
        <v>81</v>
      </c>
      <c r="N379" s="17"/>
      <c r="O379" s="17" t="str">
        <f t="shared" si="10"/>
        <v>27</v>
      </c>
      <c r="P379" s="52">
        <f t="shared" si="11"/>
        <v>42578</v>
      </c>
      <c r="Q379" s="66" t="str">
        <f>VLOOKUP(C379,'[4]Train Runs'!$A$13:$AE$810,31,0)</f>
        <v>aws s3 cp s3://rtdc.mdm.uploadarchive/RTDC4016/2016-07-27/ "C:\Users\stu\Documents\Analysis\2016-02-23 RTDC Observations"\RTDC4016\2016-07-27 --recursive &amp; "C:\Users\stu\Documents\GitHub\mrs-test-scripts\Headless Mode &amp; Sideloading\WalkAndUnGZ.bat" "C:\Users\stu\Documents\Analysis\2016-02-23 RTDC Observations"\RTDC4016\2016-07-27 &amp; aws s3 cp s3://rtdc.mdm.uploadarchive/RTDC4016/2016-07-28/ "C:\Users\stu\Documents\Analysis\2016-02-23 RTDC Observations"\RTDC4016\2016-07-28 --recursive &amp; "C:\Users\stu\Documents\GitHub\mrs-test-scripts\Headless Mode &amp; Sideloading\WalkAndUnGZ.bat" "C:\Users\stu\Documents\Analysis\2016-02-23 RTDC Observations"\RTDC4016\2016-07-28</v>
      </c>
      <c r="R379" s="67" t="str">
        <f>VLOOKUP(C353,'[4]Train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15:27:47-0600',mode:absolute,to:'2016-07-27 18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379" s="68" t="str">
        <f>astrogrep_path&amp;" /spath="&amp;search_path&amp;" /stypes=""*"&amp;T379&amp;"*"&amp;TEXT(A353-utc_offset/24,"YYYYMMDD")&amp;LEFT(TEXT(A353-utc_offset/24,"HH"),1)&amp;"*"" /stext="" "&amp;TEXT(A353-utc_offset/24,"HH")&amp;search_regexp&amp;""" /e /r /s"</f>
        <v>"C:\Program Files (x86)\AstroGrep\AstroGrep.exe" /spath="C:\Users\stu\Documents\Analysis\2016-02-23 RTDC Observations" /stypes="*4010*201607272*" /stext=" 23:.+((SYSTEM_STATE.+slice.+state.+changed )|(ment ac)|(system.+state.+changed )|(\|lc)|(penalty)|(\[timeout)|(PRM\|1\|D))" /e /r /s</v>
      </c>
      <c r="T379" s="18" t="str">
        <f>MID(B353,13,4)</f>
        <v>4010</v>
      </c>
      <c r="U379" s="24">
        <f>A353+6/24</f>
        <v>42578.965428240743</v>
      </c>
      <c r="V379" s="45" t="str">
        <f>IF(VALUE(LEFT(IF(LEN(C353)=6,"0"&amp;C353,C353),2))&lt;=2,"EC",IF(VALUE(LEFT(IF(LEN(C353)=6,"0"&amp;C353,C353),2))=8,"NW","GL"))</f>
        <v>EC</v>
      </c>
      <c r="W379" s="45" t="str">
        <f>IF(AND(E353="TRACK WARRANT AUTHORITY",G353&lt;10),"OMIT","KEEP")</f>
        <v>KEEP</v>
      </c>
    </row>
    <row r="380" spans="1:23" hidden="1" x14ac:dyDescent="0.25">
      <c r="A380" s="24">
        <v>42578.358773148146</v>
      </c>
      <c r="B380" s="49" t="s">
        <v>602</v>
      </c>
      <c r="C380" s="4" t="s">
        <v>815</v>
      </c>
      <c r="D380" s="4" t="s">
        <v>73</v>
      </c>
      <c r="E380" s="49" t="s">
        <v>87</v>
      </c>
      <c r="F380" s="3">
        <v>0</v>
      </c>
      <c r="G380" s="3">
        <v>73</v>
      </c>
      <c r="H380" s="3">
        <v>2435</v>
      </c>
      <c r="I380" s="49" t="s">
        <v>88</v>
      </c>
      <c r="J380" s="3">
        <v>2808</v>
      </c>
      <c r="K380" s="4" t="s">
        <v>80</v>
      </c>
      <c r="L380" s="65" t="str">
        <f>VLOOKUP(C380,'[4]Trips&amp;Operators'!$C$1:$E$9999,3,0)</f>
        <v>STARKS</v>
      </c>
      <c r="M380" s="18" t="s">
        <v>81</v>
      </c>
      <c r="N380" s="17"/>
      <c r="O380" s="17" t="str">
        <f t="shared" si="10"/>
        <v>27</v>
      </c>
      <c r="P380" s="52">
        <f t="shared" si="11"/>
        <v>42578</v>
      </c>
      <c r="Q380" s="66" t="str">
        <f>VLOOKUP(C380,'[4]Train Runs'!$A$13:$AE$810,31,0)</f>
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</c>
      <c r="R380" s="67" t="str">
        <f>VLOOKUP(C354,'[4]Train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14:06:04-0600',mode:absolute,to:'2016-07-27 16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80" s="68" t="str">
        <f>astrogrep_path&amp;" /spath="&amp;search_path&amp;" /stypes=""*"&amp;T380&amp;"*"&amp;TEXT(A354-utc_offset/24,"YYYYMMDD")&amp;LEFT(TEXT(A354-utc_offset/24,"HH"),1)&amp;"*"" /stext="" "&amp;TEXT(A354-utc_offset/24,"HH")&amp;search_regexp&amp;""" /e /r /s"</f>
        <v>"C:\Program Files (x86)\AstroGrep\AstroGrep.exe" /spath="C:\Users\stu\Documents\Analysis\2016-02-23 RTDC Observations" /stypes="*4030*201607272*" /stext=" 21:.+((SYSTEM_STATE.+slice.+state.+changed )|(ment ac)|(system.+state.+changed )|(\|lc)|(penalty)|(\[timeout)|(PRM\|1\|D))" /e /r /s</v>
      </c>
      <c r="T380" s="18" t="str">
        <f>MID(B354,13,4)</f>
        <v>4030</v>
      </c>
      <c r="U380" s="24">
        <f>A354+6/24</f>
        <v>42578.902962962966</v>
      </c>
      <c r="V380" s="45" t="str">
        <f>IF(VALUE(LEFT(IF(LEN(C354)=6,"0"&amp;C354,C354),2))&lt;=2,"EC",IF(VALUE(LEFT(IF(LEN(C354)=6,"0"&amp;C354,C354),2))=8,"NW","GL"))</f>
        <v>EC</v>
      </c>
      <c r="W380" s="45" t="str">
        <f>IF(AND(E354="TRACK WARRANT AUTHORITY",G354&lt;10),"OMIT","KEEP")</f>
        <v>KEEP</v>
      </c>
    </row>
    <row r="381" spans="1:23" hidden="1" x14ac:dyDescent="0.25">
      <c r="A381" s="24">
        <v>42579.050405092596</v>
      </c>
      <c r="B381" s="4" t="s">
        <v>82</v>
      </c>
      <c r="C381" s="4" t="s">
        <v>816</v>
      </c>
      <c r="D381" s="4" t="s">
        <v>73</v>
      </c>
      <c r="E381" s="4" t="s">
        <v>87</v>
      </c>
      <c r="F381" s="3">
        <v>0</v>
      </c>
      <c r="G381" s="3">
        <v>305</v>
      </c>
      <c r="H381" s="3">
        <v>12503</v>
      </c>
      <c r="I381" s="4" t="s">
        <v>88</v>
      </c>
      <c r="J381" s="3">
        <v>13677</v>
      </c>
      <c r="K381" s="4" t="s">
        <v>80</v>
      </c>
      <c r="L381" s="65" t="str">
        <f>VLOOKUP(C381,'[4]Trips&amp;Operators'!$C$1:$E$9999,3,0)</f>
        <v>SWANSON</v>
      </c>
      <c r="M381" s="18" t="s">
        <v>81</v>
      </c>
      <c r="N381" s="17"/>
      <c r="O381" s="17" t="str">
        <f t="shared" si="10"/>
        <v>27</v>
      </c>
      <c r="P381" s="52">
        <f t="shared" si="11"/>
        <v>42578</v>
      </c>
      <c r="Q381" s="66" t="e">
        <f>VLOOKUP(C381,'[4]Train Runs'!$A$13:$AE$810,31,0)</f>
        <v>#N/A</v>
      </c>
      <c r="R381" s="67" t="str">
        <f>VLOOKUP(C355,'[4]Train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18:00:18-0600',mode:absolute,to:'2016-07-27 20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381" s="68" t="str">
        <f>astrogrep_path&amp;" /spath="&amp;search_path&amp;" /stypes=""*"&amp;T381&amp;"*"&amp;TEXT(A355-utc_offset/24,"YYYYMMDD")&amp;LEFT(TEXT(A355-utc_offset/24,"HH"),1)&amp;"*"" /stext="" "&amp;TEXT(A355-utc_offset/24,"HH")&amp;search_regexp&amp;""" /e /r /s"</f>
        <v>"C:\Program Files (x86)\AstroGrep\AstroGrep.exe" /spath="C:\Users\stu\Documents\Analysis\2016-02-23 RTDC Observations" /stypes="*4028*201607280*" /stext=" 01:.+((SYSTEM_STATE.+slice.+state.+changed )|(ment ac)|(system.+state.+changed )|(\|lc)|(penalty)|(\[timeout)|(PRM\|1\|D))" /e /r /s</v>
      </c>
      <c r="T381" s="18" t="str">
        <f>MID(B355,13,4)</f>
        <v>4028</v>
      </c>
      <c r="U381" s="24">
        <f>A355+6/24</f>
        <v>42579.067777777775</v>
      </c>
      <c r="V381" s="45" t="str">
        <f>IF(VALUE(LEFT(IF(LEN(C355)=6,"0"&amp;C355,C355),2))&lt;=2,"EC",IF(VALUE(LEFT(IF(LEN(C355)=6,"0"&amp;C355,C355),2))=8,"NW","GL"))</f>
        <v>EC</v>
      </c>
      <c r="W381" s="45" t="str">
        <f>IF(AND(E355="TRACK WARRANT AUTHORITY",G355&lt;10),"OMIT","KEEP")</f>
        <v>KEEP</v>
      </c>
    </row>
    <row r="382" spans="1:23" hidden="1" x14ac:dyDescent="0.25">
      <c r="A382" s="24">
        <v>42578.129965277774</v>
      </c>
      <c r="B382" s="49" t="s">
        <v>95</v>
      </c>
      <c r="C382" s="4" t="s">
        <v>817</v>
      </c>
      <c r="D382" s="4" t="s">
        <v>73</v>
      </c>
      <c r="E382" s="49" t="s">
        <v>87</v>
      </c>
      <c r="F382" s="3">
        <v>0</v>
      </c>
      <c r="G382" s="3">
        <v>18</v>
      </c>
      <c r="H382" s="3">
        <v>24383</v>
      </c>
      <c r="I382" s="49" t="s">
        <v>88</v>
      </c>
      <c r="J382" s="3">
        <v>24235</v>
      </c>
      <c r="K382" s="4" t="s">
        <v>76</v>
      </c>
      <c r="L382" s="65" t="str">
        <f>VLOOKUP(C382,'[4]Trips&amp;Operators'!$C$1:$E$9999,3,0)</f>
        <v>MAELZER</v>
      </c>
      <c r="M382" s="18" t="s">
        <v>81</v>
      </c>
      <c r="N382" s="17"/>
      <c r="O382" s="17" t="str">
        <f t="shared" si="10"/>
        <v>27</v>
      </c>
      <c r="P382" s="52">
        <f t="shared" si="11"/>
        <v>42578</v>
      </c>
      <c r="Q382" s="66" t="str">
        <f>VLOOKUP(C382,'[4]Train Runs'!$A$13:$AE$810,31,0)</f>
        <v>aws s3 cp s3://rtdc.mdm.uploadarchive/RTDC4032/2016-07-27/ "C:\Users\stu\Documents\Analysis\2016-02-23 RTDC Observations"\RTDC4032\2016-07-27 --recursive &amp; "C:\Users\stu\Documents\GitHub\mrs-test-scripts\Headless Mode &amp; Sideloading\WalkAndUnGZ.bat" "C:\Users\stu\Documents\Analysis\2016-02-23 RTDC Observations"\RTDC4032\2016-07-27 &amp; 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</v>
      </c>
      <c r="R382" s="67" t="str">
        <f>VLOOKUP(C356,'[4]Train Runs'!$A$13:$AE$810,22,0)</f>
        <v>https://search-rtdc-monitor-bjffxe2xuh6vdkpspy63sjmuny.us-east-1.es.amazonaws.com/_plugin/kibana/#/discover/Steve-Slow-Train-Analysis-(2080s-and-2083s)?_g=(refreshInterval:(display:Off,section:0,value:0),time:(from:'2016-07-27 20:23:46-0600',mode:absolute,to:'2016-07-27 23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382" s="68" t="str">
        <f>astrogrep_path&amp;" /spath="&amp;search_path&amp;" /stypes=""*"&amp;T382&amp;"*"&amp;TEXT(A356-utc_offset/24,"YYYYMMDD")&amp;LEFT(TEXT(A356-utc_offset/24,"HH"),1)&amp;"*"" /stext="" "&amp;TEXT(A356-utc_offset/24,"HH")&amp;search_regexp&amp;""" /e /r /s"</f>
        <v>"C:\Program Files (x86)\AstroGrep\AstroGrep.exe" /spath="C:\Users\stu\Documents\Analysis\2016-02-23 RTDC Observations" /stypes="*4015*201607280*" /stext=" 03:.+((SYSTEM_STATE.+slice.+state.+changed )|(ment ac)|(system.+state.+changed )|(\|lc)|(penalty)|(\[timeout)|(PRM\|1\|D))" /e /r /s</v>
      </c>
      <c r="T382" s="18" t="str">
        <f>MID(B356,13,4)</f>
        <v>4015</v>
      </c>
      <c r="U382" s="24">
        <f>A356+6/24</f>
        <v>42579.161597222221</v>
      </c>
      <c r="V382" s="45" t="str">
        <f>IF(VALUE(LEFT(IF(LEN(C356)=6,"0"&amp;C356,C356),2))&lt;=2,"EC",IF(VALUE(LEFT(IF(LEN(C356)=6,"0"&amp;C356,C356),2))=8,"NW","GL"))</f>
        <v>EC</v>
      </c>
      <c r="W382" s="45" t="str">
        <f>IF(AND(E356="TRACK WARRANT AUTHORITY",G356&lt;10),"OMIT","KEEP")</f>
        <v>KEEP</v>
      </c>
    </row>
    <row r="383" spans="1:23" hidden="1" x14ac:dyDescent="0.25">
      <c r="A383" s="24">
        <v>42578.654988425929</v>
      </c>
      <c r="B383" s="49" t="s">
        <v>532</v>
      </c>
      <c r="C383" s="4" t="s">
        <v>818</v>
      </c>
      <c r="D383" s="4" t="s">
        <v>73</v>
      </c>
      <c r="E383" s="49" t="s">
        <v>515</v>
      </c>
      <c r="F383" s="3">
        <v>0</v>
      </c>
      <c r="G383" s="3">
        <v>36</v>
      </c>
      <c r="H383" s="3">
        <v>689</v>
      </c>
      <c r="I383" s="49" t="s">
        <v>516</v>
      </c>
      <c r="J383" s="3">
        <v>575</v>
      </c>
      <c r="K383" s="4" t="s">
        <v>76</v>
      </c>
      <c r="L383" s="65" t="str">
        <f>VLOOKUP(C383,'[4]Trips&amp;Operators'!$C$1:$E$9999,3,0)</f>
        <v>HAITHCOX</v>
      </c>
      <c r="M383" s="18" t="s">
        <v>81</v>
      </c>
      <c r="N383" s="17"/>
      <c r="O383" s="17" t="str">
        <f t="shared" si="10"/>
        <v>27</v>
      </c>
      <c r="P383" s="52">
        <f t="shared" si="11"/>
        <v>42578</v>
      </c>
      <c r="Q383" s="66" t="str">
        <f>VLOOKUP(C383,'[4]Train Runs'!$A$13:$AE$810,31,0)</f>
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</c>
      <c r="R383" s="67" t="str">
        <f>VLOOKUP(C357,'[4]Train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13:23:23-0600',mode:absolute,to:'2016-07-27 16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83" s="68" t="str">
        <f>astrogrep_path&amp;" /spath="&amp;search_path&amp;" /stypes=""*"&amp;T383&amp;"*"&amp;TEXT(A357-utc_offset/24,"YYYYMMDD")&amp;LEFT(TEXT(A357-utc_offset/24,"HH"),1)&amp;"*"" /stext="" "&amp;TEXT(A357-utc_offset/24,"HH")&amp;search_regexp&amp;""" /e /r /s"</f>
        <v>"C:\Program Files (x86)\AstroGrep\AstroGrep.exe" /spath="C:\Users\stu\Documents\Analysis\2016-02-23 RTDC Observations" /stypes="*4037*201607272*" /stext=" 20:.+((SYSTEM_STATE.+slice.+state.+changed )|(ment ac)|(system.+state.+changed )|(\|lc)|(penalty)|(\[timeout)|(PRM\|1\|D))" /e /r /s</v>
      </c>
      <c r="T383" s="18" t="str">
        <f>MID(B357,13,4)</f>
        <v>4037</v>
      </c>
      <c r="U383" s="24">
        <f>A357+6/24</f>
        <v>42578.864606481482</v>
      </c>
      <c r="V383" s="45" t="str">
        <f>IF(VALUE(LEFT(IF(LEN(C357)=6,"0"&amp;C357,C357),2))&lt;=2,"EC",IF(VALUE(LEFT(IF(LEN(C357)=6,"0"&amp;C357,C357),2))=8,"NW","GL"))</f>
        <v>EC</v>
      </c>
      <c r="W383" s="45" t="str">
        <f>IF(AND(E357="TRACK WARRANT AUTHORITY",G357&lt;10),"OMIT","KEEP")</f>
        <v>KEEP</v>
      </c>
    </row>
    <row r="384" spans="1:23" hidden="1" x14ac:dyDescent="0.25">
      <c r="A384" s="24">
        <v>42578.602013888885</v>
      </c>
      <c r="B384" s="49" t="s">
        <v>494</v>
      </c>
      <c r="C384" s="4" t="s">
        <v>819</v>
      </c>
      <c r="D384" s="4" t="s">
        <v>73</v>
      </c>
      <c r="E384" s="49" t="s">
        <v>83</v>
      </c>
      <c r="F384" s="3">
        <v>300</v>
      </c>
      <c r="G384" s="3">
        <v>408</v>
      </c>
      <c r="H384" s="3">
        <v>19333</v>
      </c>
      <c r="I384" s="49" t="s">
        <v>75</v>
      </c>
      <c r="J384" s="3">
        <v>21314</v>
      </c>
      <c r="K384" s="4" t="s">
        <v>80</v>
      </c>
      <c r="L384" s="65" t="str">
        <f>VLOOKUP(C384,'[4]Trips&amp;Operators'!$C$1:$E$9999,3,0)</f>
        <v>MOSES</v>
      </c>
      <c r="M384" s="18" t="s">
        <v>81</v>
      </c>
      <c r="N384" s="17"/>
      <c r="O384" s="17" t="str">
        <f t="shared" si="10"/>
        <v>27</v>
      </c>
      <c r="P384" s="52">
        <f t="shared" si="11"/>
        <v>42578</v>
      </c>
      <c r="Q384" s="66" t="str">
        <f>VLOOKUP(C384,'[4]Train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384" s="67" t="str">
        <f>VLOOKUP(C358,'[4]Train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13:09:48-0600',mode:absolute,to:'2016-07-27 15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384" s="68" t="str">
        <f>astrogrep_path&amp;" /spath="&amp;search_path&amp;" /stypes=""*"&amp;T384&amp;"*"&amp;TEXT(A358-utc_offset/24,"YYYYMMDD")&amp;LEFT(TEXT(A358-utc_offset/24,"HH"),1)&amp;"*"" /stext="" "&amp;TEXT(A358-utc_offset/24,"HH")&amp;search_regexp&amp;""" /e /r /s"</f>
        <v>"C:\Program Files (x86)\AstroGrep\AstroGrep.exe" /spath="C:\Users\stu\Documents\Analysis\2016-02-23 RTDC Observations" /stypes="*4029*201607272*" /stext=" 20:.+((SYSTEM_STATE.+slice.+state.+changed )|(ment ac)|(system.+state.+changed )|(\|lc)|(penalty)|(\[timeout)|(PRM\|1\|D))" /e /r /s</v>
      </c>
      <c r="T384" s="18" t="str">
        <f>MID(B358,13,4)</f>
        <v>4029</v>
      </c>
      <c r="U384" s="24">
        <f>A358+6/24</f>
        <v>42578.845520833333</v>
      </c>
      <c r="V384" s="45" t="str">
        <f>IF(VALUE(LEFT(IF(LEN(C358)=6,"0"&amp;C358,C358),2))&lt;=2,"EC",IF(VALUE(LEFT(IF(LEN(C358)=6,"0"&amp;C358,C358),2))=8,"NW","GL"))</f>
        <v>EC</v>
      </c>
      <c r="W384" s="45" t="str">
        <f>IF(AND(E358="TRACK WARRANT AUTHORITY",G358&lt;10),"OMIT","KEEP")</f>
        <v>KEEP</v>
      </c>
    </row>
    <row r="385" spans="1:23" hidden="1" x14ac:dyDescent="0.25">
      <c r="A385" s="24">
        <v>42578.665011574078</v>
      </c>
      <c r="B385" s="49" t="s">
        <v>602</v>
      </c>
      <c r="C385" s="4" t="s">
        <v>820</v>
      </c>
      <c r="D385" s="4" t="s">
        <v>73</v>
      </c>
      <c r="E385" s="49" t="s">
        <v>83</v>
      </c>
      <c r="F385" s="3">
        <v>300</v>
      </c>
      <c r="G385" s="3">
        <v>364</v>
      </c>
      <c r="H385" s="3">
        <v>19803</v>
      </c>
      <c r="I385" s="49" t="s">
        <v>75</v>
      </c>
      <c r="J385" s="3">
        <v>21314</v>
      </c>
      <c r="K385" s="4" t="s">
        <v>80</v>
      </c>
      <c r="L385" s="65" t="str">
        <f>VLOOKUP(C385,'[4]Trips&amp;Operators'!$C$1:$E$9999,3,0)</f>
        <v>HAITHCOX</v>
      </c>
      <c r="M385" s="18" t="s">
        <v>81</v>
      </c>
      <c r="N385" s="17"/>
      <c r="O385" s="17" t="str">
        <f t="shared" si="10"/>
        <v>27</v>
      </c>
      <c r="P385" s="52">
        <f t="shared" si="11"/>
        <v>42578</v>
      </c>
      <c r="Q385" s="66" t="str">
        <f>VLOOKUP(C385,'[4]Train Runs'!$A$13:$AE$810,31,0)</f>
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</c>
      <c r="R385" s="67" t="str">
        <f>VLOOKUP(C359,'[4]Train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16:55:29-0600',mode:absolute,to:'2016-07-27 19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385" s="68" t="str">
        <f>astrogrep_path&amp;" /spath="&amp;search_path&amp;" /stypes=""*"&amp;T385&amp;"*"&amp;TEXT(A359-utc_offset/24,"YYYYMMDD")&amp;LEFT(TEXT(A359-utc_offset/24,"HH"),1)&amp;"*"" /stext="" "&amp;TEXT(A359-utc_offset/24,"HH")&amp;search_regexp&amp;""" /e /r /s"</f>
        <v>"C:\Program Files (x86)\AstroGrep\AstroGrep.exe" /spath="C:\Users\stu\Documents\Analysis\2016-02-23 RTDC Observations" /stypes="*4040*201607280*" /stext=" 00:.+((SYSTEM_STATE.+slice.+state.+changed )|(ment ac)|(system.+state.+changed )|(\|lc)|(penalty)|(\[timeout)|(PRM\|1\|D))" /e /r /s</v>
      </c>
      <c r="T385" s="18" t="str">
        <f>MID(B359,13,4)</f>
        <v>4040</v>
      </c>
      <c r="U385" s="24">
        <f>A359+6/24</f>
        <v>42579.005671296298</v>
      </c>
      <c r="V385" s="45" t="str">
        <f>IF(VALUE(LEFT(IF(LEN(C359)=6,"0"&amp;C359,C359),2))&lt;=2,"EC",IF(VALUE(LEFT(IF(LEN(C359)=6,"0"&amp;C359,C359),2))=8,"NW","GL"))</f>
        <v>EC</v>
      </c>
      <c r="W385" s="45" t="str">
        <f>IF(AND(E359="TRACK WARRANT AUTHORITY",G359&lt;10),"OMIT","KEEP")</f>
        <v>KEEP</v>
      </c>
    </row>
    <row r="386" spans="1:23" hidden="1" x14ac:dyDescent="0.25">
      <c r="A386" s="24">
        <v>42578.720868055556</v>
      </c>
      <c r="B386" s="49" t="s">
        <v>532</v>
      </c>
      <c r="C386" s="4" t="s">
        <v>821</v>
      </c>
      <c r="D386" s="4" t="s">
        <v>84</v>
      </c>
      <c r="E386" s="49" t="s">
        <v>83</v>
      </c>
      <c r="F386" s="3">
        <v>600</v>
      </c>
      <c r="G386" s="3">
        <v>651</v>
      </c>
      <c r="H386" s="3">
        <v>30648</v>
      </c>
      <c r="I386" s="49" t="s">
        <v>75</v>
      </c>
      <c r="J386" s="3">
        <v>37577</v>
      </c>
      <c r="K386" s="4" t="s">
        <v>76</v>
      </c>
      <c r="L386" s="65" t="str">
        <f>VLOOKUP(C386,'[4]Trips&amp;Operators'!$C$1:$E$9999,3,0)</f>
        <v>HAITHCOX</v>
      </c>
      <c r="M386" s="18" t="s">
        <v>81</v>
      </c>
      <c r="N386" s="17"/>
      <c r="O386" s="17" t="str">
        <f t="shared" ref="O386:O449" si="12">RIGHT(C386,2)</f>
        <v>27</v>
      </c>
      <c r="P386" s="52">
        <f t="shared" ref="P386:P449" si="13">42522+O386+29</f>
        <v>42578</v>
      </c>
      <c r="Q386" s="66" t="str">
        <f>VLOOKUP(C386,'[4]Train Runs'!$A$13:$AE$810,31,0)</f>
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</c>
      <c r="R386" s="67" t="str">
        <f>VLOOKUP(C360,'[4]Train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16:15:04-0600',mode:absolute,to:'2016-07-27 19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386" s="68" t="str">
        <f>astrogrep_path&amp;" /spath="&amp;search_path&amp;" /stypes=""*"&amp;T386&amp;"*"&amp;TEXT(A360-utc_offset/24,"YYYYMMDD")&amp;LEFT(TEXT(A360-utc_offset/24,"HH"),1)&amp;"*"" /stext="" "&amp;TEXT(A360-utc_offset/24,"HH")&amp;search_regexp&amp;""" /e /r /s"</f>
        <v>"C:\Program Files (x86)\AstroGrep\AstroGrep.exe" /spath="C:\Users\stu\Documents\Analysis\2016-02-23 RTDC Observations" /stypes="*4028*201607272*" /stext=" 23:.+((SYSTEM_STATE.+slice.+state.+changed )|(ment ac)|(system.+state.+changed )|(\|lc)|(penalty)|(\[timeout)|(PRM\|1\|D))" /e /r /s</v>
      </c>
      <c r="T386" s="18" t="str">
        <f>MID(B360,13,4)</f>
        <v>4028</v>
      </c>
      <c r="U386" s="24">
        <f>A360+6/24</f>
        <v>42578.982905092591</v>
      </c>
      <c r="V386" s="45" t="str">
        <f>IF(VALUE(LEFT(IF(LEN(C360)=6,"0"&amp;C360,C360),2))&lt;=2,"EC",IF(VALUE(LEFT(IF(LEN(C360)=6,"0"&amp;C360,C360),2))=8,"NW","GL"))</f>
        <v>EC</v>
      </c>
      <c r="W386" s="45" t="str">
        <f>IF(AND(E360="TRACK WARRANT AUTHORITY",G360&lt;10),"OMIT","KEEP")</f>
        <v>KEEP</v>
      </c>
    </row>
    <row r="387" spans="1:23" hidden="1" x14ac:dyDescent="0.25">
      <c r="A387" s="24">
        <v>42578.397256944445</v>
      </c>
      <c r="B387" s="49" t="s">
        <v>494</v>
      </c>
      <c r="C387" s="4" t="s">
        <v>822</v>
      </c>
      <c r="D387" s="4" t="s">
        <v>73</v>
      </c>
      <c r="E387" s="49" t="s">
        <v>83</v>
      </c>
      <c r="F387" s="3">
        <v>400</v>
      </c>
      <c r="G387" s="3">
        <v>474</v>
      </c>
      <c r="H387" s="3">
        <v>45621</v>
      </c>
      <c r="I387" s="49" t="s">
        <v>75</v>
      </c>
      <c r="J387" s="3">
        <v>47808</v>
      </c>
      <c r="K387" s="4" t="s">
        <v>80</v>
      </c>
      <c r="L387" s="65" t="str">
        <f>VLOOKUP(C387,'[4]Trips&amp;Operators'!$C$1:$E$9999,3,0)</f>
        <v>GEBRETEKLE</v>
      </c>
      <c r="M387" s="18" t="s">
        <v>81</v>
      </c>
      <c r="N387" s="17"/>
      <c r="O387" s="17" t="str">
        <f t="shared" si="12"/>
        <v>27</v>
      </c>
      <c r="P387" s="52">
        <f t="shared" si="13"/>
        <v>42578</v>
      </c>
      <c r="Q387" s="66" t="str">
        <f>VLOOKUP(C387,'[4]Train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387" s="67" t="str">
        <f>VLOOKUP(C361,'[4]Train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16:50:56-0600',mode:absolute,to:'2016-07-27 19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87" s="68" t="str">
        <f>astrogrep_path&amp;" /spath="&amp;search_path&amp;" /stypes=""*"&amp;T387&amp;"*"&amp;TEXT(A361-utc_offset/24,"YYYYMMDD")&amp;LEFT(TEXT(A361-utc_offset/24,"HH"),1)&amp;"*"" /stext="" "&amp;TEXT(A361-utc_offset/24,"HH")&amp;search_regexp&amp;""" /e /r /s"</f>
        <v>"C:\Program Files (x86)\AstroGrep\AstroGrep.exe" /spath="C:\Users\stu\Documents\Analysis\2016-02-23 RTDC Observations" /stypes="*4037*201607280*" /stext=" 00:.+((SYSTEM_STATE.+slice.+state.+changed )|(ment ac)|(system.+state.+changed )|(\|lc)|(penalty)|(\[timeout)|(PRM\|1\|D))" /e /r /s</v>
      </c>
      <c r="T387" s="18" t="str">
        <f>MID(B361,13,4)</f>
        <v>4037</v>
      </c>
      <c r="U387" s="24">
        <f>A361+6/24</f>
        <v>42579.002974537034</v>
      </c>
      <c r="V387" s="45" t="str">
        <f>IF(VALUE(LEFT(IF(LEN(C361)=6,"0"&amp;C361,C361),2))&lt;=2,"EC",IF(VALUE(LEFT(IF(LEN(C361)=6,"0"&amp;C361,C361),2))=8,"NW","GL"))</f>
        <v>EC</v>
      </c>
      <c r="W387" s="45" t="str">
        <f>IF(AND(E361="TRACK WARRANT AUTHORITY",G361&lt;10),"OMIT","KEEP")</f>
        <v>KEEP</v>
      </c>
    </row>
    <row r="388" spans="1:23" hidden="1" x14ac:dyDescent="0.25">
      <c r="A388" s="24">
        <v>42578.274328703701</v>
      </c>
      <c r="B388" s="49" t="s">
        <v>494</v>
      </c>
      <c r="C388" s="4" t="s">
        <v>823</v>
      </c>
      <c r="D388" s="4" t="s">
        <v>73</v>
      </c>
      <c r="E388" s="49" t="s">
        <v>83</v>
      </c>
      <c r="F388" s="3">
        <v>150</v>
      </c>
      <c r="G388" s="3">
        <v>430</v>
      </c>
      <c r="H388" s="3">
        <v>54588</v>
      </c>
      <c r="I388" s="49" t="s">
        <v>75</v>
      </c>
      <c r="J388" s="3">
        <v>57008</v>
      </c>
      <c r="K388" s="4" t="s">
        <v>80</v>
      </c>
      <c r="L388" s="65" t="str">
        <f>VLOOKUP(C388,'[4]Trips&amp;Operators'!$C$1:$E$9999,3,0)</f>
        <v>GEBRETEKLE</v>
      </c>
      <c r="M388" s="18" t="s">
        <v>81</v>
      </c>
      <c r="N388" s="17"/>
      <c r="O388" s="17" t="str">
        <f t="shared" si="12"/>
        <v>27</v>
      </c>
      <c r="P388" s="52">
        <f t="shared" si="13"/>
        <v>42578</v>
      </c>
      <c r="Q388" s="66" t="str">
        <f>VLOOKUP(C388,'[4]Train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388" s="67" t="str">
        <f>VLOOKUP(C362,'[4]Train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18:21:53-0600',mode:absolute,to:'2016-07-27 21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388" s="68" t="str">
        <f>astrogrep_path&amp;" /spath="&amp;search_path&amp;" /stypes=""*"&amp;T388&amp;"*"&amp;TEXT(A362-utc_offset/24,"YYYYMMDD")&amp;LEFT(TEXT(A362-utc_offset/24,"HH"),1)&amp;"*"" /stext="" "&amp;TEXT(A362-utc_offset/24,"HH")&amp;search_regexp&amp;""" /e /r /s"</f>
        <v>"C:\Program Files (x86)\AstroGrep\AstroGrep.exe" /spath="C:\Users\stu\Documents\Analysis\2016-02-23 RTDC Observations" /stypes="*4015*201607280*" /stext=" 01:.+((SYSTEM_STATE.+slice.+state.+changed )|(ment ac)|(system.+state.+changed )|(\|lc)|(penalty)|(\[timeout)|(PRM\|1\|D))" /e /r /s</v>
      </c>
      <c r="T388" s="18" t="str">
        <f>MID(B362,13,4)</f>
        <v>4015</v>
      </c>
      <c r="U388" s="24">
        <f>A362+6/24</f>
        <v>42579.068194444444</v>
      </c>
      <c r="V388" s="45" t="str">
        <f>IF(VALUE(LEFT(IF(LEN(C362)=6,"0"&amp;C362,C362),2))&lt;=2,"EC",IF(VALUE(LEFT(IF(LEN(C362)=6,"0"&amp;C362,C362),2))=8,"NW","GL"))</f>
        <v>EC</v>
      </c>
      <c r="W388" s="45" t="str">
        <f>IF(AND(E362="TRACK WARRANT AUTHORITY",G362&lt;10),"OMIT","KEEP")</f>
        <v>KEEP</v>
      </c>
    </row>
    <row r="389" spans="1:23" hidden="1" x14ac:dyDescent="0.25">
      <c r="A389" s="24">
        <v>42578.335613425923</v>
      </c>
      <c r="B389" s="49" t="s">
        <v>602</v>
      </c>
      <c r="C389" s="4" t="s">
        <v>824</v>
      </c>
      <c r="D389" s="4" t="s">
        <v>73</v>
      </c>
      <c r="E389" s="49" t="s">
        <v>83</v>
      </c>
      <c r="F389" s="3">
        <v>150</v>
      </c>
      <c r="G389" s="3">
        <v>295</v>
      </c>
      <c r="H389" s="3">
        <v>56331</v>
      </c>
      <c r="I389" s="49" t="s">
        <v>75</v>
      </c>
      <c r="J389" s="3">
        <v>57008</v>
      </c>
      <c r="K389" s="4" t="s">
        <v>80</v>
      </c>
      <c r="L389" s="65" t="str">
        <f>VLOOKUP(C389,'[4]Trips&amp;Operators'!$C$1:$E$9999,3,0)</f>
        <v>STARKS</v>
      </c>
      <c r="M389" s="18" t="s">
        <v>81</v>
      </c>
      <c r="N389" s="17"/>
      <c r="O389" s="17" t="str">
        <f t="shared" si="12"/>
        <v>27</v>
      </c>
      <c r="P389" s="52">
        <f t="shared" si="13"/>
        <v>42578</v>
      </c>
      <c r="Q389" s="66" t="str">
        <f>VLOOKUP(C389,'[4]Train Runs'!$A$13:$AE$810,31,0)</f>
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</c>
      <c r="R389" s="67" t="str">
        <f>VLOOKUP(C363,'[4]Train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11:28:43-0600',mode:absolute,to:'2016-07-27 14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389" s="68" t="str">
        <f>astrogrep_path&amp;" /spath="&amp;search_path&amp;" /stypes=""*"&amp;T389&amp;"*"&amp;TEXT(A363-utc_offset/24,"YYYYMMDD")&amp;LEFT(TEXT(A363-utc_offset/24,"HH"),1)&amp;"*"" /stext="" "&amp;TEXT(A363-utc_offset/24,"HH")&amp;search_regexp&amp;""" /e /r /s"</f>
        <v>"C:\Program Files (x86)\AstroGrep\AstroGrep.exe" /spath="C:\Users\stu\Documents\Analysis\2016-02-23 RTDC Observations" /stypes="*4029*201607271*" /stext=" 19:.+((SYSTEM_STATE.+slice.+state.+changed )|(ment ac)|(system.+state.+changed )|(\|lc)|(penalty)|(\[timeout)|(PRM\|1\|D))" /e /r /s</v>
      </c>
      <c r="T389" s="18" t="str">
        <f>MID(B363,13,4)</f>
        <v>4029</v>
      </c>
      <c r="U389" s="24">
        <f>A363+6/24</f>
        <v>42578.797407407408</v>
      </c>
      <c r="V389" s="45" t="str">
        <f>IF(VALUE(LEFT(IF(LEN(C363)=6,"0"&amp;C363,C363),2))&lt;=2,"EC",IF(VALUE(LEFT(IF(LEN(C363)=6,"0"&amp;C363,C363),2))=8,"NW","GL"))</f>
        <v>EC</v>
      </c>
      <c r="W389" s="45" t="str">
        <f>IF(AND(E363="TRACK WARRANT AUTHORITY",G363&lt;10),"OMIT","KEEP")</f>
        <v>KEEP</v>
      </c>
    </row>
    <row r="390" spans="1:23" hidden="1" x14ac:dyDescent="0.25">
      <c r="A390" s="24">
        <v>42578.939988425926</v>
      </c>
      <c r="B390" s="49" t="s">
        <v>494</v>
      </c>
      <c r="C390" s="4" t="s">
        <v>825</v>
      </c>
      <c r="D390" s="4" t="s">
        <v>73</v>
      </c>
      <c r="E390" s="49" t="s">
        <v>83</v>
      </c>
      <c r="F390" s="3">
        <v>150</v>
      </c>
      <c r="G390" s="3">
        <v>311</v>
      </c>
      <c r="H390" s="3">
        <v>56111</v>
      </c>
      <c r="I390" s="49" t="s">
        <v>75</v>
      </c>
      <c r="J390" s="3">
        <v>57008</v>
      </c>
      <c r="K390" s="4" t="s">
        <v>80</v>
      </c>
      <c r="L390" s="65" t="str">
        <f>VLOOKUP(C390,'[4]Trips&amp;Operators'!$C$1:$E$9999,3,0)</f>
        <v>HAITHCOX</v>
      </c>
      <c r="M390" s="18" t="s">
        <v>81</v>
      </c>
      <c r="N390" s="17"/>
      <c r="O390" s="17" t="str">
        <f t="shared" si="12"/>
        <v>27</v>
      </c>
      <c r="P390" s="52">
        <f t="shared" si="13"/>
        <v>42578</v>
      </c>
      <c r="Q390" s="66" t="str">
        <f>VLOOKUP(C390,'[4]Train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390" s="67" t="str">
        <f>VLOOKUP(C364,'[4]Train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14:06:04-0600',mode:absolute,to:'2016-07-27 16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390" s="68" t="str">
        <f>astrogrep_path&amp;" /spath="&amp;search_path&amp;" /stypes=""*"&amp;T390&amp;"*"&amp;TEXT(A364-utc_offset/24,"YYYYMMDD")&amp;LEFT(TEXT(A364-utc_offset/24,"HH"),1)&amp;"*"" /stext="" "&amp;TEXT(A364-utc_offset/24,"HH")&amp;search_regexp&amp;""" /e /r /s"</f>
        <v>"C:\Program Files (x86)\AstroGrep\AstroGrep.exe" /spath="C:\Users\stu\Documents\Analysis\2016-02-23 RTDC Observations" /stypes="*4030*201607272*" /stext=" 21:.+((SYSTEM_STATE.+slice.+state.+changed )|(ment ac)|(system.+state.+changed )|(\|lc)|(penalty)|(\[timeout)|(PRM\|1\|D))" /e /r /s</v>
      </c>
      <c r="T390" s="18" t="str">
        <f>MID(B364,13,4)</f>
        <v>4030</v>
      </c>
      <c r="U390" s="24">
        <f>A364+6/24</f>
        <v>42578.884351851855</v>
      </c>
      <c r="V390" s="45" t="str">
        <f>IF(VALUE(LEFT(IF(LEN(C364)=6,"0"&amp;C364,C364),2))&lt;=2,"EC",IF(VALUE(LEFT(IF(LEN(C364)=6,"0"&amp;C364,C364),2))=8,"NW","GL"))</f>
        <v>EC</v>
      </c>
      <c r="W390" s="45" t="str">
        <f>IF(AND(E364="TRACK WARRANT AUTHORITY",G364&lt;10),"OMIT","KEEP")</f>
        <v>KEEP</v>
      </c>
    </row>
    <row r="391" spans="1:23" hidden="1" x14ac:dyDescent="0.25">
      <c r="A391" s="24">
        <v>42578.220520833333</v>
      </c>
      <c r="B391" s="49" t="s">
        <v>532</v>
      </c>
      <c r="C391" s="4" t="s">
        <v>826</v>
      </c>
      <c r="D391" s="4" t="s">
        <v>84</v>
      </c>
      <c r="E391" s="49" t="s">
        <v>83</v>
      </c>
      <c r="F391" s="3">
        <v>150</v>
      </c>
      <c r="G391" s="3">
        <v>209</v>
      </c>
      <c r="H391" s="3">
        <v>56900</v>
      </c>
      <c r="I391" s="49" t="s">
        <v>75</v>
      </c>
      <c r="J391" s="3">
        <v>59050</v>
      </c>
      <c r="K391" s="4" t="s">
        <v>76</v>
      </c>
      <c r="L391" s="65" t="str">
        <f>VLOOKUP(C391,'[4]Trips&amp;Operators'!$C$1:$E$9999,3,0)</f>
        <v>STARKS</v>
      </c>
      <c r="M391" s="18" t="s">
        <v>81</v>
      </c>
      <c r="N391" s="17"/>
      <c r="O391" s="17" t="str">
        <f t="shared" si="12"/>
        <v>27</v>
      </c>
      <c r="P391" s="52">
        <f t="shared" si="13"/>
        <v>42578</v>
      </c>
      <c r="Q391" s="66" t="str">
        <f>VLOOKUP(C391,'[4]Train Runs'!$A$13:$AE$810,31,0)</f>
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</c>
      <c r="R391" s="67" t="str">
        <f>VLOOKUP(C365,'[4]Train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06:19:48-0600',mode:absolute,to:'2016-07-27 08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391" s="68" t="str">
        <f>astrogrep_path&amp;" /spath="&amp;search_path&amp;" /stypes=""*"&amp;T391&amp;"*"&amp;TEXT(A365-utc_offset/24,"YYYYMMDD")&amp;LEFT(TEXT(A365-utc_offset/24,"HH"),1)&amp;"*"" /stext="" "&amp;TEXT(A365-utc_offset/24,"HH")&amp;search_regexp&amp;""" /e /r /s"</f>
        <v>"C:\Program Files (x86)\AstroGrep\AstroGrep.exe" /spath="C:\Users\stu\Documents\Analysis\2016-02-23 RTDC Observations" /stypes="*4029*201607271*" /stext=" 13:.+((SYSTEM_STATE.+slice.+state.+changed )|(ment ac)|(system.+state.+changed )|(\|lc)|(penalty)|(\[timeout)|(PRM\|1\|D))" /e /r /s</v>
      </c>
      <c r="T391" s="18" t="str">
        <f>MID(B365,13,4)</f>
        <v>4029</v>
      </c>
      <c r="U391" s="24">
        <f>A365+6/24</f>
        <v>42578.577488425923</v>
      </c>
      <c r="V391" s="45" t="str">
        <f>IF(VALUE(LEFT(IF(LEN(C365)=6,"0"&amp;C365,C365),2))&lt;=2,"EC",IF(VALUE(LEFT(IF(LEN(C365)=6,"0"&amp;C365,C365),2))=8,"NW","GL"))</f>
        <v>EC</v>
      </c>
      <c r="W391" s="45" t="str">
        <f>IF(AND(E365="TRACK WARRANT AUTHORITY",G365&lt;10),"OMIT","KEEP")</f>
        <v>KEEP</v>
      </c>
    </row>
    <row r="392" spans="1:23" hidden="1" x14ac:dyDescent="0.25">
      <c r="A392" s="24">
        <v>42578.227592592593</v>
      </c>
      <c r="B392" s="49" t="s">
        <v>532</v>
      </c>
      <c r="C392" s="4" t="s">
        <v>826</v>
      </c>
      <c r="D392" s="4" t="s">
        <v>73</v>
      </c>
      <c r="E392" s="49" t="s">
        <v>87</v>
      </c>
      <c r="F392" s="3">
        <v>0</v>
      </c>
      <c r="G392" s="3">
        <v>66</v>
      </c>
      <c r="H392" s="3">
        <v>11033</v>
      </c>
      <c r="I392" s="49" t="s">
        <v>88</v>
      </c>
      <c r="J392" s="3">
        <v>11018</v>
      </c>
      <c r="K392" s="4" t="s">
        <v>76</v>
      </c>
      <c r="L392" s="65" t="str">
        <f>VLOOKUP(C392,'[4]Trips&amp;Operators'!$C$1:$E$9999,3,0)</f>
        <v>STARKS</v>
      </c>
      <c r="M392" s="18" t="s">
        <v>77</v>
      </c>
      <c r="N392" s="17" t="s">
        <v>827</v>
      </c>
      <c r="O392" s="17" t="str">
        <f t="shared" si="12"/>
        <v>27</v>
      </c>
      <c r="P392" s="52">
        <f t="shared" si="13"/>
        <v>42578</v>
      </c>
      <c r="Q392" s="66" t="str">
        <f>VLOOKUP(C392,'[4]Train Runs'!$A$13:$AE$810,31,0)</f>
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</c>
      <c r="R392" s="67" t="str">
        <f>VLOOKUP(C366,'[4]Train Runs'!$A$13:$AE$810,22,0)</f>
        <v>https://search-rtdc-monitor-bjffxe2xuh6vdkpspy63sjmuny.us-east-1.es.amazonaws.com/_plugin/kibana/#/discover/Steve-Slow-Train-Analysis-(2080s-and-2083s)?_g=(refreshInterval:(display:Off,section:0,value:0),time:(from:'2016-07-27 21:08:44-0600',mode:absolute,to:'2016-07-27 23:47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392" s="68" t="str">
        <f>astrogrep_path&amp;" /spath="&amp;search_path&amp;" /stypes=""*"&amp;T392&amp;"*"&amp;TEXT(A366-utc_offset/24,"YYYYMMDD")&amp;LEFT(TEXT(A366-utc_offset/24,"HH"),1)&amp;"*"" /stext="" "&amp;TEXT(A366-utc_offset/24,"HH")&amp;search_regexp&amp;""" /e /r /s"</f>
        <v>"C:\Program Files (x86)\AstroGrep\AstroGrep.exe" /spath="C:\Users\stu\Documents\Analysis\2016-02-23 RTDC Observations" /stypes="*4027*201607280*" /stext=" 04:.+((SYSTEM_STATE.+slice.+state.+changed )|(ment ac)|(system.+state.+changed )|(\|lc)|(penalty)|(\[timeout)|(PRM\|1\|D))" /e /r /s</v>
      </c>
      <c r="T392" s="18" t="str">
        <f>MID(B366,13,4)</f>
        <v>4027</v>
      </c>
      <c r="U392" s="24">
        <f>A366+6/24</f>
        <v>42579.168344907404</v>
      </c>
      <c r="V392" s="45" t="str">
        <f>IF(VALUE(LEFT(IF(LEN(C366)=6,"0"&amp;C366,C366),2))&lt;=2,"EC",IF(VALUE(LEFT(IF(LEN(C366)=6,"0"&amp;C366,C366),2))=8,"NW","GL"))</f>
        <v>EC</v>
      </c>
      <c r="W392" s="45" t="str">
        <f>IF(AND(E366="TRACK WARRANT AUTHORITY",G366&lt;10),"OMIT","KEEP")</f>
        <v>KEEP</v>
      </c>
    </row>
    <row r="393" spans="1:23" hidden="1" x14ac:dyDescent="0.25">
      <c r="A393" s="24">
        <v>42578.271122685182</v>
      </c>
      <c r="B393" s="49" t="s">
        <v>532</v>
      </c>
      <c r="C393" s="4" t="s">
        <v>826</v>
      </c>
      <c r="D393" s="4" t="s">
        <v>73</v>
      </c>
      <c r="E393" s="49" t="s">
        <v>515</v>
      </c>
      <c r="F393" s="3">
        <v>0</v>
      </c>
      <c r="G393" s="3">
        <v>52</v>
      </c>
      <c r="H393" s="3">
        <v>741</v>
      </c>
      <c r="I393" s="49" t="s">
        <v>516</v>
      </c>
      <c r="J393" s="3">
        <v>575</v>
      </c>
      <c r="K393" s="4" t="s">
        <v>76</v>
      </c>
      <c r="L393" s="65" t="str">
        <f>VLOOKUP(C393,'[4]Trips&amp;Operators'!$C$1:$E$9999,3,0)</f>
        <v>STARKS</v>
      </c>
      <c r="M393" s="18" t="s">
        <v>81</v>
      </c>
      <c r="N393" s="17"/>
      <c r="O393" s="17" t="str">
        <f t="shared" si="12"/>
        <v>27</v>
      </c>
      <c r="P393" s="52">
        <f t="shared" si="13"/>
        <v>42578</v>
      </c>
      <c r="Q393" s="66" t="str">
        <f>VLOOKUP(C393,'[4]Train Runs'!$A$13:$AE$810,31,0)</f>
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</c>
      <c r="R393" s="67" t="str">
        <f>VLOOKUP(C367,'[4]Train Runs'!$A$13:$AE$810,22,0)</f>
        <v>https://search-rtdc-monitor-bjffxe2xuh6vdkpspy63sjmuny.us-east-1.es.amazonaws.com/_plugin/kibana/#/discover/Steve-Slow-Train-Analysis-(2080s-and-2083s)?_g=(refreshInterval:(display:Off,section:0,value:0),time:(from:'2016-07-27 21:08:44-0600',mode:absolute,to:'2016-07-27 23:47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393" s="68" t="str">
        <f>astrogrep_path&amp;" /spath="&amp;search_path&amp;" /stypes=""*"&amp;T393&amp;"*"&amp;TEXT(A367-utc_offset/24,"YYYYMMDD")&amp;LEFT(TEXT(A367-utc_offset/24,"HH"),1)&amp;"*"" /stext="" "&amp;TEXT(A367-utc_offset/24,"HH")&amp;search_regexp&amp;""" /e /r /s"</f>
        <v>"C:\Program Files (x86)\AstroGrep\AstroGrep.exe" /spath="C:\Users\stu\Documents\Analysis\2016-02-23 RTDC Observations" /stypes="*4027*201607280*" /stext=" 04:.+((SYSTEM_STATE.+slice.+state.+changed )|(ment ac)|(system.+state.+changed )|(\|lc)|(penalty)|(\[timeout)|(PRM\|1\|D))" /e /r /s</v>
      </c>
      <c r="T393" s="18" t="str">
        <f>MID(B367,13,4)</f>
        <v>4027</v>
      </c>
      <c r="U393" s="24">
        <f>A367+6/24</f>
        <v>42579.169525462959</v>
      </c>
      <c r="V393" s="45" t="str">
        <f>IF(VALUE(LEFT(IF(LEN(C367)=6,"0"&amp;C367,C367),2))&lt;=2,"EC",IF(VALUE(LEFT(IF(LEN(C367)=6,"0"&amp;C367,C367),2))=8,"NW","GL"))</f>
        <v>EC</v>
      </c>
      <c r="W393" s="45" t="str">
        <f>IF(AND(E367="TRACK WARRANT AUTHORITY",G367&lt;10),"OMIT","KEEP")</f>
        <v>KEEP</v>
      </c>
    </row>
    <row r="394" spans="1:23" hidden="1" x14ac:dyDescent="0.25">
      <c r="A394" s="24">
        <v>42578.622627314813</v>
      </c>
      <c r="B394" s="49" t="s">
        <v>491</v>
      </c>
      <c r="C394" s="4" t="s">
        <v>828</v>
      </c>
      <c r="D394" s="4" t="s">
        <v>73</v>
      </c>
      <c r="E394" s="49" t="s">
        <v>515</v>
      </c>
      <c r="F394" s="3">
        <v>0</v>
      </c>
      <c r="G394" s="3">
        <v>37</v>
      </c>
      <c r="H394" s="3">
        <v>668</v>
      </c>
      <c r="I394" s="49" t="s">
        <v>516</v>
      </c>
      <c r="J394" s="3">
        <v>575</v>
      </c>
      <c r="K394" s="4" t="s">
        <v>76</v>
      </c>
      <c r="L394" s="65" t="str">
        <f>VLOOKUP(C394,'[4]Trips&amp;Operators'!$C$1:$E$9999,3,0)</f>
        <v>MOSES</v>
      </c>
      <c r="M394" s="18" t="s">
        <v>81</v>
      </c>
      <c r="N394" s="17"/>
      <c r="O394" s="17" t="str">
        <f t="shared" si="12"/>
        <v>27</v>
      </c>
      <c r="P394" s="52">
        <f t="shared" si="13"/>
        <v>42578</v>
      </c>
      <c r="Q394" s="66" t="str">
        <f>VLOOKUP(C394,'[4]Train Runs'!$A$13:$AE$810,31,0)</f>
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</c>
      <c r="R394" s="67" t="str">
        <f>VLOOKUP(C368,'[4]Train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09:55:08-0600',mode:absolute,to:'2016-07-27 12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394" s="68" t="str">
        <f>astrogrep_path&amp;" /spath="&amp;search_path&amp;" /stypes=""*"&amp;T394&amp;"*"&amp;TEXT(A368-utc_offset/24,"YYYYMMDD")&amp;LEFT(TEXT(A368-utc_offset/24,"HH"),1)&amp;"*"" /stext="" "&amp;TEXT(A368-utc_offset/24,"HH")&amp;search_regexp&amp;""" /e /r /s"</f>
        <v>"C:\Program Files (x86)\AstroGrep\AstroGrep.exe" /spath="C:\Users\stu\Documents\Analysis\2016-02-23 RTDC Observations" /stypes="*4040*201607271*" /stext=" 17:.+((SYSTEM_STATE.+slice.+state.+changed )|(ment ac)|(system.+state.+changed )|(\|lc)|(penalty)|(\[timeout)|(PRM\|1\|D))" /e /r /s</v>
      </c>
      <c r="T394" s="18" t="str">
        <f>MID(B368,13,4)</f>
        <v>4040</v>
      </c>
      <c r="U394" s="24">
        <f>A368+6/24</f>
        <v>42578.716863425929</v>
      </c>
      <c r="V394" s="45" t="str">
        <f>IF(VALUE(LEFT(IF(LEN(C368)=6,"0"&amp;C368,C368),2))&lt;=2,"EC",IF(VALUE(LEFT(IF(LEN(C368)=6,"0"&amp;C368,C368),2))=8,"NW","GL"))</f>
        <v>EC</v>
      </c>
      <c r="W394" s="45" t="str">
        <f>IF(AND(E368="TRACK WARRANT AUTHORITY",G368&lt;10),"OMIT","KEEP")</f>
        <v>KEEP</v>
      </c>
    </row>
    <row r="395" spans="1:23" hidden="1" x14ac:dyDescent="0.25">
      <c r="A395" s="24">
        <v>42578.705196759256</v>
      </c>
      <c r="B395" s="49" t="s">
        <v>491</v>
      </c>
      <c r="C395" s="4" t="s">
        <v>829</v>
      </c>
      <c r="D395" s="4" t="s">
        <v>73</v>
      </c>
      <c r="E395" s="49" t="s">
        <v>515</v>
      </c>
      <c r="F395" s="3">
        <v>0</v>
      </c>
      <c r="G395" s="3">
        <v>75</v>
      </c>
      <c r="H395" s="3">
        <v>815</v>
      </c>
      <c r="I395" s="49" t="s">
        <v>516</v>
      </c>
      <c r="J395" s="3">
        <v>575</v>
      </c>
      <c r="K395" s="4" t="s">
        <v>76</v>
      </c>
      <c r="L395" s="65" t="str">
        <f>VLOOKUP(C395,'[4]Trips&amp;Operators'!$C$1:$E$9999,3,0)</f>
        <v>MOSES</v>
      </c>
      <c r="M395" s="18" t="s">
        <v>81</v>
      </c>
      <c r="N395" s="17"/>
      <c r="O395" s="17" t="str">
        <f t="shared" si="12"/>
        <v>27</v>
      </c>
      <c r="P395" s="52">
        <f t="shared" si="13"/>
        <v>42578</v>
      </c>
      <c r="Q395" s="66" t="str">
        <f>VLOOKUP(C395,'[4]Train Runs'!$A$13:$AE$810,31,0)</f>
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</c>
      <c r="R395" s="67" t="str">
        <f>VLOOKUP(C369,'[4]Train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11:37:49-0600',mode:absolute,to:'2016-07-27 14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95" s="68" t="str">
        <f>astrogrep_path&amp;" /spath="&amp;search_path&amp;" /stypes=""*"&amp;T395&amp;"*"&amp;TEXT(A369-utc_offset/24,"YYYYMMDD")&amp;LEFT(TEXT(A369-utc_offset/24,"HH"),1)&amp;"*"" /stext="" "&amp;TEXT(A369-utc_offset/24,"HH")&amp;search_regexp&amp;""" /e /r /s"</f>
        <v>"C:\Program Files (x86)\AstroGrep\AstroGrep.exe" /spath="C:\Users\stu\Documents\Analysis\2016-02-23 RTDC Observations" /stypes="*4037*201607271*" /stext=" 18:.+((SYSTEM_STATE.+slice.+state.+changed )|(ment ac)|(system.+state.+changed )|(\|lc)|(penalty)|(\[timeout)|(PRM\|1\|D))" /e /r /s</v>
      </c>
      <c r="T395" s="18" t="str">
        <f>MID(B369,13,4)</f>
        <v>4037</v>
      </c>
      <c r="U395" s="24">
        <f>A369+6/24</f>
        <v>42578.789247685185</v>
      </c>
      <c r="V395" s="45" t="str">
        <f>IF(VALUE(LEFT(IF(LEN(C369)=6,"0"&amp;C369,C369),2))&lt;=2,"EC",IF(VALUE(LEFT(IF(LEN(C369)=6,"0"&amp;C369,C369),2))=8,"NW","GL"))</f>
        <v>EC</v>
      </c>
      <c r="W395" s="45" t="str">
        <f>IF(AND(E369="TRACK WARRANT AUTHORITY",G369&lt;10),"OMIT","KEEP")</f>
        <v>KEEP</v>
      </c>
    </row>
    <row r="396" spans="1:23" hidden="1" x14ac:dyDescent="0.25">
      <c r="A396" s="24">
        <v>42578.727060185185</v>
      </c>
      <c r="B396" s="49" t="s">
        <v>532</v>
      </c>
      <c r="C396" s="4" t="s">
        <v>821</v>
      </c>
      <c r="D396" s="4" t="s">
        <v>73</v>
      </c>
      <c r="E396" s="49" t="s">
        <v>515</v>
      </c>
      <c r="F396" s="3">
        <v>0</v>
      </c>
      <c r="G396" s="3">
        <v>72</v>
      </c>
      <c r="H396" s="3">
        <v>817</v>
      </c>
      <c r="I396" s="49" t="s">
        <v>516</v>
      </c>
      <c r="J396" s="3">
        <v>575</v>
      </c>
      <c r="K396" s="4" t="s">
        <v>76</v>
      </c>
      <c r="L396" s="65" t="str">
        <f>VLOOKUP(C396,'[4]Trips&amp;Operators'!$C$1:$E$9999,3,0)</f>
        <v>HAITHCOX</v>
      </c>
      <c r="M396" s="18" t="s">
        <v>81</v>
      </c>
      <c r="N396" s="17"/>
      <c r="O396" s="17" t="str">
        <f t="shared" si="12"/>
        <v>27</v>
      </c>
      <c r="P396" s="52">
        <f t="shared" si="13"/>
        <v>42578</v>
      </c>
      <c r="Q396" s="66" t="str">
        <f>VLOOKUP(C396,'[4]Train Runs'!$A$13:$AE$810,31,0)</f>
        <v>aws s3 cp s3://rtdc.mdm.uploadarchive/RTDC4017/2016-07-27/ "C:\Users\stu\Documents\Analysis\2016-02-23 RTDC Observations"\RTDC4017\2016-07-27 --recursive &amp; "C:\Users\stu\Documents\GitHub\mrs-test-scripts\Headless Mode &amp; Sideloading\WalkAndUnGZ.bat" "C:\Users\stu\Documents\Analysis\2016-02-23 RTDC Observations"\RTDC4017\2016-07-27 &amp; 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</v>
      </c>
      <c r="R396" s="67" t="str">
        <f>VLOOKUP(C370,'[4]Train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05:58:30-0600',mode:absolute,to:'2016-07-27 08:30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396" s="68" t="str">
        <f>astrogrep_path&amp;" /spath="&amp;search_path&amp;" /stypes=""*"&amp;T396&amp;"*"&amp;TEXT(A370-utc_offset/24,"YYYYMMDD")&amp;LEFT(TEXT(A370-utc_offset/24,"HH"),1)&amp;"*"" /stext="" "&amp;TEXT(A370-utc_offset/24,"HH")&amp;search_regexp&amp;""" /e /r /s"</f>
        <v>"C:\Program Files (x86)\AstroGrep\AstroGrep.exe" /spath="C:\Users\stu\Documents\Analysis\2016-02-23 RTDC Observations" /stypes="*4007*201607271*" /stext=" 13:.+((SYSTEM_STATE.+slice.+state.+changed )|(ment ac)|(system.+state.+changed )|(\|lc)|(penalty)|(\[timeout)|(PRM\|1\|D))" /e /r /s</v>
      </c>
      <c r="T396" s="18" t="str">
        <f>MID(B370,13,4)</f>
        <v>4007</v>
      </c>
      <c r="U396" s="24">
        <f>A370+6/24</f>
        <v>42578.555243055554</v>
      </c>
      <c r="V396" s="45" t="str">
        <f>IF(VALUE(LEFT(IF(LEN(C370)=6,"0"&amp;C370,C370),2))&lt;=2,"EC",IF(VALUE(LEFT(IF(LEN(C370)=6,"0"&amp;C370,C370),2))=8,"NW","GL"))</f>
        <v>EC</v>
      </c>
      <c r="W396" s="45" t="str">
        <f>IF(AND(E370="TRACK WARRANT AUTHORITY",G370&lt;10),"OMIT","KEEP")</f>
        <v>KEEP</v>
      </c>
    </row>
    <row r="397" spans="1:23" hidden="1" x14ac:dyDescent="0.25">
      <c r="A397" s="24">
        <v>42578.830787037034</v>
      </c>
      <c r="B397" s="49" t="s">
        <v>491</v>
      </c>
      <c r="C397" s="4" t="s">
        <v>830</v>
      </c>
      <c r="D397" s="4" t="s">
        <v>73</v>
      </c>
      <c r="E397" s="49" t="s">
        <v>515</v>
      </c>
      <c r="F397" s="3">
        <v>0</v>
      </c>
      <c r="G397" s="3">
        <v>35</v>
      </c>
      <c r="H397" s="3">
        <v>673</v>
      </c>
      <c r="I397" s="49" t="s">
        <v>516</v>
      </c>
      <c r="J397" s="3">
        <v>575</v>
      </c>
      <c r="K397" s="4" t="s">
        <v>76</v>
      </c>
      <c r="L397" s="65" t="str">
        <f>VLOOKUP(C397,'[4]Trips&amp;Operators'!$C$1:$E$9999,3,0)</f>
        <v>MOSES</v>
      </c>
      <c r="M397" s="18" t="s">
        <v>81</v>
      </c>
      <c r="N397" s="17"/>
      <c r="O397" s="17" t="str">
        <f t="shared" si="12"/>
        <v>27</v>
      </c>
      <c r="P397" s="52">
        <f t="shared" si="13"/>
        <v>42578</v>
      </c>
      <c r="Q397" s="66" t="str">
        <f>VLOOKUP(C397,'[4]Train Runs'!$A$13:$AE$810,31,0)</f>
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</c>
      <c r="R397" s="67" t="str">
        <f>VLOOKUP(C371,'[4]Train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05:58:30-0600',mode:absolute,to:'2016-07-27 08:30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397" s="68" t="str">
        <f>astrogrep_path&amp;" /spath="&amp;search_path&amp;" /stypes=""*"&amp;T397&amp;"*"&amp;TEXT(A371-utc_offset/24,"YYYYMMDD")&amp;LEFT(TEXT(A371-utc_offset/24,"HH"),1)&amp;"*"" /stext="" "&amp;TEXT(A371-utc_offset/24,"HH")&amp;search_regexp&amp;""" /e /r /s"</f>
        <v>"C:\Program Files (x86)\AstroGrep\AstroGrep.exe" /spath="C:\Users\stu\Documents\Analysis\2016-02-23 RTDC Observations" /stypes="*4007*201607271*" /stext=" 13:.+((SYSTEM_STATE.+slice.+state.+changed )|(ment ac)|(system.+state.+changed )|(\|lc)|(penalty)|(\[timeout)|(PRM\|1\|D))" /e /r /s</v>
      </c>
      <c r="T397" s="18" t="str">
        <f>MID(B371,13,4)</f>
        <v>4007</v>
      </c>
      <c r="U397" s="24">
        <f>A371+6/24</f>
        <v>42578.555648148147</v>
      </c>
      <c r="V397" s="45" t="str">
        <f>IF(VALUE(LEFT(IF(LEN(C371)=6,"0"&amp;C371,C371),2))&lt;=2,"EC",IF(VALUE(LEFT(IF(LEN(C371)=6,"0"&amp;C371,C371),2))=8,"NW","GL"))</f>
        <v>EC</v>
      </c>
      <c r="W397" s="45" t="str">
        <f>IF(AND(E371="TRACK WARRANT AUTHORITY",G371&lt;10),"OMIT","KEEP")</f>
        <v>KEEP</v>
      </c>
    </row>
    <row r="398" spans="1:23" hidden="1" x14ac:dyDescent="0.25">
      <c r="A398" s="24">
        <v>42578.915972222225</v>
      </c>
      <c r="B398" s="49" t="s">
        <v>491</v>
      </c>
      <c r="C398" s="4" t="s">
        <v>831</v>
      </c>
      <c r="D398" s="4" t="s">
        <v>73</v>
      </c>
      <c r="E398" s="49" t="s">
        <v>515</v>
      </c>
      <c r="F398" s="3">
        <v>0</v>
      </c>
      <c r="G398" s="3">
        <v>32</v>
      </c>
      <c r="H398" s="3">
        <v>719</v>
      </c>
      <c r="I398" s="49" t="s">
        <v>516</v>
      </c>
      <c r="J398" s="3">
        <v>575</v>
      </c>
      <c r="K398" s="4" t="s">
        <v>76</v>
      </c>
      <c r="L398" s="65" t="str">
        <f>VLOOKUP(C398,'[4]Trips&amp;Operators'!$C$1:$E$9999,3,0)</f>
        <v>HAITHCOX</v>
      </c>
      <c r="M398" s="18" t="s">
        <v>81</v>
      </c>
      <c r="N398" s="17"/>
      <c r="O398" s="17" t="str">
        <f t="shared" si="12"/>
        <v>27</v>
      </c>
      <c r="P398" s="52">
        <f t="shared" si="13"/>
        <v>42578</v>
      </c>
      <c r="Q398" s="66" t="str">
        <f>VLOOKUP(C398,'[4]Train Runs'!$A$13:$AE$810,31,0)</f>
        <v>aws s3 cp s3://rtdc.mdm.uploadarchive/RTDC4019/2016-07-27/ "C:\Users\stu\Documents\Analysis\2016-02-23 RTDC Observations"\RTDC4019\2016-07-27 --recursive &amp; "C:\Users\stu\Documents\GitHub\mrs-test-scripts\Headless Mode &amp; Sideloading\WalkAndUnGZ.bat" "C:\Users\stu\Documents\Analysis\2016-02-23 RTDC Observations"\RTDC4019\2016-07-27 &amp; 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</v>
      </c>
      <c r="R398" s="67" t="str">
        <f>VLOOKUP(C372,'[4]Train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11:37:49-0600',mode:absolute,to:'2016-07-27 14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398" s="68" t="str">
        <f>astrogrep_path&amp;" /spath="&amp;search_path&amp;" /stypes=""*"&amp;T398&amp;"*"&amp;TEXT(A372-utc_offset/24,"YYYYMMDD")&amp;LEFT(TEXT(A372-utc_offset/24,"HH"),1)&amp;"*"" /stext="" "&amp;TEXT(A372-utc_offset/24,"HH")&amp;search_regexp&amp;""" /e /r /s"</f>
        <v>"C:\Program Files (x86)\AstroGrep\AstroGrep.exe" /spath="C:\Users\stu\Documents\Analysis\2016-02-23 RTDC Observations" /stypes="*4037*201607271*" /stext=" 18:.+((SYSTEM_STATE.+slice.+state.+changed )|(ment ac)|(system.+state.+changed )|(\|lc)|(penalty)|(\[timeout)|(PRM\|1\|D))" /e /r /s</v>
      </c>
      <c r="T398" s="18" t="str">
        <f>MID(B372,13,4)</f>
        <v>4037</v>
      </c>
      <c r="U398" s="24">
        <f>A372+6/24</f>
        <v>42578.783067129632</v>
      </c>
      <c r="V398" s="45" t="str">
        <f>IF(VALUE(LEFT(IF(LEN(C372)=6,"0"&amp;C372,C372),2))&lt;=2,"EC",IF(VALUE(LEFT(IF(LEN(C372)=6,"0"&amp;C372,C372),2))=8,"NW","GL"))</f>
        <v>EC</v>
      </c>
      <c r="W398" s="45" t="str">
        <f>IF(AND(E372="TRACK WARRANT AUTHORITY",G372&lt;10),"OMIT","KEEP")</f>
        <v>KEEP</v>
      </c>
    </row>
    <row r="399" spans="1:23" hidden="1" x14ac:dyDescent="0.25">
      <c r="A399" s="24">
        <v>42578.276678240742</v>
      </c>
      <c r="B399" s="49" t="s">
        <v>494</v>
      </c>
      <c r="C399" s="4" t="s">
        <v>823</v>
      </c>
      <c r="D399" s="4" t="s">
        <v>73</v>
      </c>
      <c r="E399" s="49" t="s">
        <v>515</v>
      </c>
      <c r="F399" s="3">
        <v>0</v>
      </c>
      <c r="G399" s="3">
        <v>35</v>
      </c>
      <c r="H399" s="3">
        <v>58939</v>
      </c>
      <c r="I399" s="49" t="s">
        <v>516</v>
      </c>
      <c r="J399" s="3">
        <v>59048</v>
      </c>
      <c r="K399" s="4" t="s">
        <v>80</v>
      </c>
      <c r="L399" s="65" t="str">
        <f>VLOOKUP(C399,'[4]Trips&amp;Operators'!$C$1:$E$9999,3,0)</f>
        <v>GEBRETEKLE</v>
      </c>
      <c r="M399" s="18" t="s">
        <v>81</v>
      </c>
      <c r="N399" s="17"/>
      <c r="O399" s="17" t="str">
        <f t="shared" si="12"/>
        <v>27</v>
      </c>
      <c r="P399" s="52">
        <f t="shared" si="13"/>
        <v>42578</v>
      </c>
      <c r="Q399" s="66" t="str">
        <f>VLOOKUP(C399,'[4]Train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399" s="67" t="str">
        <f>VLOOKUP(C373,'[4]Train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15:24:02-0600',mode:absolute,to:'2016-07-27 18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399" s="68" t="str">
        <f>astrogrep_path&amp;" /spath="&amp;search_path&amp;" /stypes=""*"&amp;T399&amp;"*"&amp;TEXT(A373-utc_offset/24,"YYYYMMDD")&amp;LEFT(TEXT(A373-utc_offset/24,"HH"),1)&amp;"*"" /stext="" "&amp;TEXT(A373-utc_offset/24,"HH")&amp;search_regexp&amp;""" /e /r /s"</f>
        <v>"C:\Program Files (x86)\AstroGrep\AstroGrep.exe" /spath="C:\Users\stu\Documents\Analysis\2016-02-23 RTDC Observations" /stypes="*4027*201607272*" /stext=" 23:.+((SYSTEM_STATE.+slice.+state.+changed )|(ment ac)|(system.+state.+changed )|(\|lc)|(penalty)|(\[timeout)|(PRM\|1\|D))" /e /r /s</v>
      </c>
      <c r="T399" s="18" t="str">
        <f>MID(B373,13,4)</f>
        <v>4027</v>
      </c>
      <c r="U399" s="24">
        <f>A373+6/24</f>
        <v>42578.962175925924</v>
      </c>
      <c r="V399" s="45" t="str">
        <f>IF(VALUE(LEFT(IF(LEN(C373)=6,"0"&amp;C373,C373),2))&lt;=2,"EC",IF(VALUE(LEFT(IF(LEN(C373)=6,"0"&amp;C373,C373),2))=8,"NW","GL"))</f>
        <v>EC</v>
      </c>
      <c r="W399" s="45" t="str">
        <f>IF(AND(E373="TRACK WARRANT AUTHORITY",G373&lt;10),"OMIT","KEEP")</f>
        <v>KEEP</v>
      </c>
    </row>
    <row r="400" spans="1:23" hidden="1" x14ac:dyDescent="0.25">
      <c r="A400" s="24">
        <v>42578.357881944445</v>
      </c>
      <c r="B400" s="49" t="s">
        <v>494</v>
      </c>
      <c r="C400" s="4" t="s">
        <v>832</v>
      </c>
      <c r="D400" s="4" t="s">
        <v>73</v>
      </c>
      <c r="E400" s="49" t="s">
        <v>515</v>
      </c>
      <c r="F400" s="3">
        <v>0</v>
      </c>
      <c r="G400" s="3">
        <v>45</v>
      </c>
      <c r="H400" s="3">
        <v>58892</v>
      </c>
      <c r="I400" s="49" t="s">
        <v>516</v>
      </c>
      <c r="J400" s="3">
        <v>59048</v>
      </c>
      <c r="K400" s="4" t="s">
        <v>80</v>
      </c>
      <c r="L400" s="65" t="str">
        <f>VLOOKUP(C400,'[4]Trips&amp;Operators'!$C$1:$E$9999,3,0)</f>
        <v>GEBRETEKLE</v>
      </c>
      <c r="M400" s="18" t="s">
        <v>81</v>
      </c>
      <c r="N400" s="17"/>
      <c r="O400" s="17" t="str">
        <f t="shared" si="12"/>
        <v>27</v>
      </c>
      <c r="P400" s="52">
        <f t="shared" si="13"/>
        <v>42578</v>
      </c>
      <c r="Q400" s="66" t="str">
        <f>VLOOKUP(C400,'[4]Train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400" s="67" t="str">
        <f>VLOOKUP(C374,'[4]Train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06:45:23-0600',mode:absolute,to:'2016-07-27 09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400" s="68" t="str">
        <f>astrogrep_path&amp;" /spath="&amp;search_path&amp;" /stypes=""*"&amp;T400&amp;"*"&amp;TEXT(A374-utc_offset/24,"YYYYMMDD")&amp;LEFT(TEXT(A374-utc_offset/24,"HH"),1)&amp;"*"" /stext="" "&amp;TEXT(A374-utc_offset/24,"HH")&amp;search_regexp&amp;""" /e /r /s"</f>
        <v>"C:\Program Files (x86)\AstroGrep\AstroGrep.exe" /spath="C:\Users\stu\Documents\Analysis\2016-02-23 RTDC Observations" /stypes="*4010*201607271*" /stext=" 14:.+((SYSTEM_STATE.+slice.+state.+changed )|(ment ac)|(system.+state.+changed )|(\|lc)|(penalty)|(\[timeout)|(PRM\|1\|D))" /e /r /s</v>
      </c>
      <c r="T400" s="18" t="str">
        <f>MID(B374,13,4)</f>
        <v>4010</v>
      </c>
      <c r="U400" s="24">
        <f>A374+6/24</f>
        <v>42578.607407407406</v>
      </c>
      <c r="V400" s="45" t="str">
        <f>IF(VALUE(LEFT(IF(LEN(C374)=6,"0"&amp;C374,C374),2))&lt;=2,"EC",IF(VALUE(LEFT(IF(LEN(C374)=6,"0"&amp;C374,C374),2))=8,"NW","GL"))</f>
        <v>EC</v>
      </c>
      <c r="W400" s="45" t="str">
        <f>IF(AND(E374="TRACK WARRANT AUTHORITY",G374&lt;10),"OMIT","KEEP")</f>
        <v>KEEP</v>
      </c>
    </row>
    <row r="401" spans="1:23" hidden="1" x14ac:dyDescent="0.25">
      <c r="A401" s="24">
        <v>42578.401076388887</v>
      </c>
      <c r="B401" s="4" t="s">
        <v>494</v>
      </c>
      <c r="C401" s="4" t="s">
        <v>822</v>
      </c>
      <c r="D401" s="4" t="s">
        <v>73</v>
      </c>
      <c r="E401" s="4" t="s">
        <v>515</v>
      </c>
      <c r="F401" s="3">
        <v>0</v>
      </c>
      <c r="G401" s="3">
        <v>76</v>
      </c>
      <c r="H401" s="3">
        <v>58717</v>
      </c>
      <c r="I401" s="4" t="s">
        <v>516</v>
      </c>
      <c r="J401" s="3">
        <v>59048</v>
      </c>
      <c r="K401" s="4" t="s">
        <v>80</v>
      </c>
      <c r="L401" s="65" t="str">
        <f>VLOOKUP(C401,'[4]Trips&amp;Operators'!$C$1:$E$9999,3,0)</f>
        <v>GEBRETEKLE</v>
      </c>
      <c r="M401" s="18" t="s">
        <v>81</v>
      </c>
      <c r="N401" s="17"/>
      <c r="O401" s="17" t="str">
        <f t="shared" si="12"/>
        <v>27</v>
      </c>
      <c r="P401" s="52">
        <f t="shared" si="13"/>
        <v>42578</v>
      </c>
      <c r="Q401" s="66" t="str">
        <f>VLOOKUP(C401,'[4]Train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401" s="67" t="str">
        <f>VLOOKUP(C375,'[4]Train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10:21:20-0600',mode:absolute,to:'2016-07-27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401" s="68" t="str">
        <f>astrogrep_path&amp;" /spath="&amp;search_path&amp;" /stypes=""*"&amp;T401&amp;"*"&amp;TEXT(A375-utc_offset/24,"YYYYMMDD")&amp;LEFT(TEXT(A375-utc_offset/24,"HH"),1)&amp;"*"" /stext="" "&amp;TEXT(A375-utc_offset/24,"HH")&amp;search_regexp&amp;""" /e /r /s"</f>
        <v>"C:\Program Files (x86)\AstroGrep\AstroGrep.exe" /spath="C:\Users\stu\Documents\Analysis\2016-02-23 RTDC Observations" /stypes="*4010*201607271*" /stext=" 17:.+((SYSTEM_STATE.+slice.+state.+changed )|(ment ac)|(system.+state.+changed )|(\|lc)|(penalty)|(\[timeout)|(PRM\|1\|D))" /e /r /s</v>
      </c>
      <c r="T401" s="18" t="str">
        <f>MID(B375,13,4)</f>
        <v>4010</v>
      </c>
      <c r="U401" s="24">
        <f>A375+6/24</f>
        <v>42578.748715277776</v>
      </c>
      <c r="V401" s="45" t="str">
        <f>IF(VALUE(LEFT(IF(LEN(C375)=6,"0"&amp;C375,C375),2))&lt;=2,"EC",IF(VALUE(LEFT(IF(LEN(C375)=6,"0"&amp;C375,C375),2))=8,"NW","GL"))</f>
        <v>EC</v>
      </c>
      <c r="W401" s="45" t="str">
        <f>IF(AND(E375="TRACK WARRANT AUTHORITY",G375&lt;10),"OMIT","KEEP")</f>
        <v>KEEP</v>
      </c>
    </row>
    <row r="402" spans="1:23" hidden="1" x14ac:dyDescent="0.25">
      <c r="A402" s="24">
        <v>42578.401770833334</v>
      </c>
      <c r="B402" s="4" t="s">
        <v>494</v>
      </c>
      <c r="C402" s="4" t="s">
        <v>822</v>
      </c>
      <c r="D402" s="4" t="s">
        <v>73</v>
      </c>
      <c r="E402" s="4" t="s">
        <v>515</v>
      </c>
      <c r="F402" s="3">
        <v>0</v>
      </c>
      <c r="G402" s="3">
        <v>24</v>
      </c>
      <c r="H402" s="3">
        <v>58943</v>
      </c>
      <c r="I402" s="4" t="s">
        <v>516</v>
      </c>
      <c r="J402" s="3">
        <v>59048</v>
      </c>
      <c r="K402" s="4" t="s">
        <v>80</v>
      </c>
      <c r="L402" s="65" t="str">
        <f>VLOOKUP(C402,'[4]Trips&amp;Operators'!$C$1:$E$9999,3,0)</f>
        <v>GEBRETEKLE</v>
      </c>
      <c r="M402" s="18" t="s">
        <v>81</v>
      </c>
      <c r="N402" s="17"/>
      <c r="O402" s="17" t="str">
        <f t="shared" si="12"/>
        <v>27</v>
      </c>
      <c r="P402" s="52">
        <f t="shared" si="13"/>
        <v>42578</v>
      </c>
      <c r="Q402" s="66" t="str">
        <f>VLOOKUP(C402,'[4]Train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402" s="67" t="str">
        <f>VLOOKUP(C376,'[4]Train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17:30:38-0600',mode:absolute,to:'2016-07-27 20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402" s="68" t="str">
        <f>astrogrep_path&amp;" /spath="&amp;search_path&amp;" /stypes=""*"&amp;T402&amp;"*"&amp;TEXT(A376-utc_offset/24,"YYYYMMDD")&amp;LEFT(TEXT(A376-utc_offset/24,"HH"),1)&amp;"*"" /stext="" "&amp;TEXT(A376-utc_offset/24,"HH")&amp;search_regexp&amp;""" /e /r /s"</f>
        <v>"C:\Program Files (x86)\AstroGrep\AstroGrep.exe" /spath="C:\Users\stu\Documents\Analysis\2016-02-23 RTDC Observations" /stypes="*4030*201607280*" /stext=" 01:.+((SYSTEM_STATE.+slice.+state.+changed )|(ment ac)|(system.+state.+changed )|(\|lc)|(penalty)|(\[timeout)|(PRM\|1\|D))" /e /r /s</v>
      </c>
      <c r="T402" s="18" t="str">
        <f>MID(B376,13,4)</f>
        <v>4030</v>
      </c>
      <c r="U402" s="24">
        <f>A376+6/24</f>
        <v>42579.054328703707</v>
      </c>
      <c r="V402" s="45" t="str">
        <f>IF(VALUE(LEFT(IF(LEN(C376)=6,"0"&amp;C376,C376),2))&lt;=2,"EC",IF(VALUE(LEFT(IF(LEN(C376)=6,"0"&amp;C376,C376),2))=8,"NW","GL"))</f>
        <v>EC</v>
      </c>
      <c r="W402" s="45" t="str">
        <f>IF(AND(E376="TRACK WARRANT AUTHORITY",G376&lt;10),"OMIT","KEEP")</f>
        <v>KEEP</v>
      </c>
    </row>
    <row r="403" spans="1:23" hidden="1" x14ac:dyDescent="0.25">
      <c r="A403" s="24">
        <v>42578.651006944441</v>
      </c>
      <c r="B403" s="49" t="s">
        <v>494</v>
      </c>
      <c r="C403" s="4" t="s">
        <v>833</v>
      </c>
      <c r="D403" s="4" t="s">
        <v>73</v>
      </c>
      <c r="E403" s="49" t="s">
        <v>515</v>
      </c>
      <c r="F403" s="3">
        <v>0</v>
      </c>
      <c r="G403" s="3">
        <v>52</v>
      </c>
      <c r="H403" s="3">
        <v>58860</v>
      </c>
      <c r="I403" s="49" t="s">
        <v>516</v>
      </c>
      <c r="J403" s="3">
        <v>59048</v>
      </c>
      <c r="K403" s="4" t="s">
        <v>80</v>
      </c>
      <c r="L403" s="65" t="str">
        <f>VLOOKUP(C403,'[4]Trips&amp;Operators'!$C$1:$E$9999,3,0)</f>
        <v>MOSES</v>
      </c>
      <c r="M403" s="18" t="s">
        <v>81</v>
      </c>
      <c r="N403" s="17"/>
      <c r="O403" s="17" t="str">
        <f t="shared" si="12"/>
        <v>27</v>
      </c>
      <c r="P403" s="52">
        <f t="shared" si="13"/>
        <v>42578</v>
      </c>
      <c r="Q403" s="66" t="str">
        <f>VLOOKUP(C403,'[4]Train Runs'!$A$13:$AE$810,31,0)</f>
        <v>aws s3 cp s3://rtdc.mdm.uploadarchive/RTDC4020/2016-07-27/ "C:\Users\stu\Documents\Analysis\2016-02-23 RTDC Observations"\RTDC4020\2016-07-27 --recursive &amp; "C:\Users\stu\Documents\GitHub\mrs-test-scripts\Headless Mode &amp; Sideloading\WalkAndUnGZ.bat" "C:\Users\stu\Documents\Analysis\2016-02-23 RTDC Observations"\RTDC4020\2016-07-27 &amp; aws s3 cp s3://rtdc.mdm.uploadarchive/RTDC4020/2016-07-28/ "C:\Users\stu\Documents\Analysis\2016-02-23 RTDC Observations"\RTDC4020\2016-07-28 --recursive &amp; "C:\Users\stu\Documents\GitHub\mrs-test-scripts\Headless Mode &amp; Sideloading\WalkAndUnGZ.bat" "C:\Users\stu\Documents\Analysis\2016-02-23 RTDC Observations"\RTDC4020\2016-07-28</v>
      </c>
      <c r="R403" s="67" t="str">
        <f>VLOOKUP(C377,'[4]Train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18:21:53-0600',mode:absolute,to:'2016-07-27 21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403" s="68" t="str">
        <f>astrogrep_path&amp;" /spath="&amp;search_path&amp;" /stypes=""*"&amp;T403&amp;"*"&amp;TEXT(A377-utc_offset/24,"YYYYMMDD")&amp;LEFT(TEXT(A377-utc_offset/24,"HH"),1)&amp;"*"" /stext="" "&amp;TEXT(A377-utc_offset/24,"HH")&amp;search_regexp&amp;""" /e /r /s"</f>
        <v>"C:\Program Files (x86)\AstroGrep\AstroGrep.exe" /spath="C:\Users\stu\Documents\Analysis\2016-02-23 RTDC Observations" /stypes="*4015*201607280*" /stext=" 02:.+((SYSTEM_STATE.+slice.+state.+changed )|(ment ac)|(system.+state.+changed )|(\|lc)|(penalty)|(\[timeout)|(PRM\|1\|D))" /e /r /s</v>
      </c>
      <c r="T403" s="18" t="str">
        <f>MID(B377,13,4)</f>
        <v>4015</v>
      </c>
      <c r="U403" s="24">
        <f>A377+6/24</f>
        <v>42579.089479166665</v>
      </c>
      <c r="V403" s="45" t="str">
        <f>IF(VALUE(LEFT(IF(LEN(C377)=6,"0"&amp;C377,C377),2))&lt;=2,"EC",IF(VALUE(LEFT(IF(LEN(C377)=6,"0"&amp;C377,C377),2))=8,"NW","GL"))</f>
        <v>EC</v>
      </c>
      <c r="W403" s="45" t="str">
        <f>IF(AND(E377="TRACK WARRANT AUTHORITY",G377&lt;10),"OMIT","KEEP")</f>
        <v>KEEP</v>
      </c>
    </row>
    <row r="404" spans="1:23" hidden="1" x14ac:dyDescent="0.25">
      <c r="A404" s="24">
        <v>42578.672071759262</v>
      </c>
      <c r="B404" s="4" t="s">
        <v>602</v>
      </c>
      <c r="C404" s="4" t="s">
        <v>820</v>
      </c>
      <c r="D404" s="4" t="s">
        <v>73</v>
      </c>
      <c r="E404" s="4" t="s">
        <v>515</v>
      </c>
      <c r="F404" s="3">
        <v>0</v>
      </c>
      <c r="G404" s="3">
        <v>48</v>
      </c>
      <c r="H404" s="3">
        <v>58892</v>
      </c>
      <c r="I404" s="4" t="s">
        <v>516</v>
      </c>
      <c r="J404" s="3">
        <v>59048</v>
      </c>
      <c r="K404" s="4" t="s">
        <v>80</v>
      </c>
      <c r="L404" s="65" t="str">
        <f>VLOOKUP(C404,'[4]Trips&amp;Operators'!$C$1:$E$9999,3,0)</f>
        <v>HAITHCOX</v>
      </c>
      <c r="M404" s="18" t="s">
        <v>81</v>
      </c>
      <c r="N404" s="17"/>
      <c r="O404" s="17" t="str">
        <f t="shared" si="12"/>
        <v>27</v>
      </c>
      <c r="P404" s="52">
        <f t="shared" si="13"/>
        <v>42578</v>
      </c>
      <c r="Q404" s="66" t="str">
        <f>VLOOKUP(C404,'[4]Train Runs'!$A$13:$AE$810,31,0)</f>
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</c>
      <c r="R404" s="67" t="str">
        <f>VLOOKUP(C378,'[4]Train Runs'!$A$13:$AE$810,22,0)</f>
        <v>https://search-rtdc-monitor-bjffxe2xuh6vdkpspy63sjmuny.us-east-1.es.amazonaws.com/_plugin/kibana/#/discover/Steve-Slow-Train-Analysis-(2080s-and-2083s)?_g=(refreshInterval:(display:Off,section:0,value:0),time:(from:'2016-07-27 21:49:50-0600',mode:absolute,to:'2016-07-28 00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404" s="68" t="str">
        <f>astrogrep_path&amp;" /spath="&amp;search_path&amp;" /stypes=""*"&amp;T404&amp;"*"&amp;TEXT(A378-utc_offset/24,"YYYYMMDD")&amp;LEFT(TEXT(A378-utc_offset/24,"HH"),1)&amp;"*"" /stext="" "&amp;TEXT(A378-utc_offset/24,"HH")&amp;search_regexp&amp;""" /e /r /s"</f>
        <v>"C:\Program Files (x86)\AstroGrep\AstroGrep.exe" /spath="C:\Users\stu\Documents\Analysis\2016-02-23 RTDC Observations" /stypes="*4028*201607280*" /stext=" 05:.+((SYSTEM_STATE.+slice.+state.+changed )|(ment ac)|(system.+state.+changed )|(\|lc)|(penalty)|(\[timeout)|(PRM\|1\|D))" /e /r /s</v>
      </c>
      <c r="T404" s="18" t="str">
        <f>MID(B378,13,4)</f>
        <v>4028</v>
      </c>
      <c r="U404" s="24">
        <f>A378+6/24</f>
        <v>42579.231817129628</v>
      </c>
      <c r="V404" s="45" t="str">
        <f>IF(VALUE(LEFT(IF(LEN(C378)=6,"0"&amp;C378,C378),2))&lt;=2,"EC",IF(VALUE(LEFT(IF(LEN(C378)=6,"0"&amp;C378,C378),2))=8,"NW","GL"))</f>
        <v>EC</v>
      </c>
      <c r="W404" s="45" t="str">
        <f>IF(AND(E378="TRACK WARRANT AUTHORITY",G378&lt;10),"OMIT","KEEP")</f>
        <v>KEEP</v>
      </c>
    </row>
    <row r="405" spans="1:23" hidden="1" x14ac:dyDescent="0.25">
      <c r="A405" s="24">
        <v>42578.712407407409</v>
      </c>
      <c r="B405" s="4" t="s">
        <v>602</v>
      </c>
      <c r="C405" s="4" t="s">
        <v>834</v>
      </c>
      <c r="D405" s="4" t="s">
        <v>73</v>
      </c>
      <c r="E405" s="4" t="s">
        <v>515</v>
      </c>
      <c r="F405" s="3">
        <v>0</v>
      </c>
      <c r="G405" s="3">
        <v>41</v>
      </c>
      <c r="H405" s="3">
        <v>58926</v>
      </c>
      <c r="I405" s="4" t="s">
        <v>516</v>
      </c>
      <c r="J405" s="3">
        <v>59048</v>
      </c>
      <c r="K405" s="4" t="s">
        <v>80</v>
      </c>
      <c r="L405" s="65" t="str">
        <f>VLOOKUP(C405,'[4]Trips&amp;Operators'!$C$1:$E$9999,3,0)</f>
        <v>HAITHCOX</v>
      </c>
      <c r="M405" s="18" t="s">
        <v>81</v>
      </c>
      <c r="N405" s="17"/>
      <c r="O405" s="17" t="str">
        <f t="shared" si="12"/>
        <v>27</v>
      </c>
      <c r="P405" s="52">
        <f t="shared" si="13"/>
        <v>42578</v>
      </c>
      <c r="Q405" s="66" t="str">
        <f>VLOOKUP(C405,'[4]Train Runs'!$A$13:$AE$810,31,0)</f>
        <v>aws s3 cp s3://rtdc.mdm.uploadarchive/RTDC4018/2016-07-27/ "C:\Users\stu\Documents\Analysis\2016-02-23 RTDC Observations"\RTDC4018\2016-07-27 --recursive &amp; "C:\Users\stu\Documents\GitHub\mrs-test-scripts\Headless Mode &amp; Sideloading\WalkAndUnGZ.bat" "C:\Users\stu\Documents\Analysis\2016-02-23 RTDC Observations"\RTDC4018\2016-07-27 &amp; 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</v>
      </c>
      <c r="R405" s="67" t="str">
        <f>VLOOKUP(C379,'[4]Train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06:58:41-0600',mode:absolute,to:'2016-07-27 09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405" s="68" t="str">
        <f>astrogrep_path&amp;" /spath="&amp;search_path&amp;" /stypes=""*"&amp;T405&amp;"*"&amp;TEXT(A379-utc_offset/24,"YYYYMMDD")&amp;LEFT(TEXT(A379-utc_offset/24,"HH"),1)&amp;"*"" /stext="" "&amp;TEXT(A379-utc_offset/24,"HH")&amp;search_regexp&amp;""" /e /r /s"</f>
        <v>"C:\Program Files (x86)\AstroGrep\AstroGrep.exe" /spath="C:\Users\stu\Documents\Analysis\2016-02-23 RTDC Observations" /stypes="*4016*201607271*" /stext=" 14:.+((SYSTEM_STATE.+slice.+state.+changed )|(ment ac)|(system.+state.+changed )|(\|lc)|(penalty)|(\[timeout)|(PRM\|1\|D))" /e /r /s</v>
      </c>
      <c r="T405" s="18" t="str">
        <f>MID(B379,13,4)</f>
        <v>4016</v>
      </c>
      <c r="U405" s="24">
        <f>A379+6/24</f>
        <v>42578.609525462962</v>
      </c>
      <c r="V405" s="45" t="str">
        <f>IF(VALUE(LEFT(IF(LEN(C379)=6,"0"&amp;C379,C379),2))&lt;=2,"EC",IF(VALUE(LEFT(IF(LEN(C379)=6,"0"&amp;C379,C379),2))=8,"NW","GL"))</f>
        <v>EC</v>
      </c>
      <c r="W405" s="45" t="str">
        <f>IF(AND(E379="TRACK WARRANT AUTHORITY",G379&lt;10),"OMIT","KEEP")</f>
        <v>KEEP</v>
      </c>
    </row>
    <row r="406" spans="1:23" hidden="1" x14ac:dyDescent="0.25">
      <c r="A406" s="24">
        <v>42579.745555555557</v>
      </c>
      <c r="B406" s="49" t="s">
        <v>575</v>
      </c>
      <c r="C406" s="4" t="s">
        <v>835</v>
      </c>
      <c r="D406" s="4" t="s">
        <v>73</v>
      </c>
      <c r="E406" s="49" t="s">
        <v>78</v>
      </c>
      <c r="F406" s="3">
        <v>0</v>
      </c>
      <c r="G406" s="3">
        <v>482</v>
      </c>
      <c r="H406" s="3">
        <v>48287</v>
      </c>
      <c r="I406" s="49" t="s">
        <v>79</v>
      </c>
      <c r="J406" s="3">
        <v>48048</v>
      </c>
      <c r="K406" s="4" t="s">
        <v>76</v>
      </c>
      <c r="L406" s="65" t="str">
        <f>VLOOKUP(C406,'[5]Trips&amp;Operators'!$C$1:$E$9999,3,0)</f>
        <v>SHOOK</v>
      </c>
      <c r="M406" s="18" t="s">
        <v>81</v>
      </c>
      <c r="N406" s="17" t="s">
        <v>493</v>
      </c>
      <c r="O406" s="17" t="str">
        <f t="shared" si="12"/>
        <v>28</v>
      </c>
      <c r="P406" s="52">
        <f t="shared" si="13"/>
        <v>42579</v>
      </c>
      <c r="Q406" s="66" t="str">
        <f>VLOOKUP(C406,'[5]Train Runs'!$A$13:$AE$804,31,0)</f>
        <v>aws s3 cp s3://rtdc.mdm.uploadarchive/RTDC4013/2016-07-28/ "C:\Users\stu\Documents\Analysis\2016-02-23 RTDC Observations"\RTDC4013\2016-07-28 --recursive &amp; "C:\Users\stu\Documents\GitHub\mrs-test-scripts\Headless Mode &amp; Sideloading\WalkAndUnGZ.bat" "C:\Users\stu\Documents\Analysis\2016-02-23 RTDC Observations"\RTDC4013\2016-07-28 &amp; aws s3 cp s3://rtdc.mdm.uploadarchive/RTDC4013/2016-07-29/ "C:\Users\stu\Documents\Analysis\2016-02-23 RTDC Observations"\RTDC4013\2016-07-29 --recursive &amp; "C:\Users\stu\Documents\GitHub\mrs-test-scripts\Headless Mode &amp; Sideloading\WalkAndUnGZ.bat" "C:\Users\stu\Documents\Analysis\2016-02-23 RTDC Observations"\RTDC4013\2016-07-29</v>
      </c>
      <c r="R406" s="67" t="str">
        <f>VLOOKUP(C380,'[4]Train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07:30:45-0600',mode:absolute,to:'2016-07-27 09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06" s="68" t="str">
        <f>astrogrep_path&amp;" /spath="&amp;search_path&amp;" /stypes=""*"&amp;T406&amp;"*"&amp;TEXT(A380-utc_offset/24,"YYYYMMDD")&amp;LEFT(TEXT(A380-utc_offset/24,"HH"),1)&amp;"*"" /stext="" "&amp;TEXT(A380-utc_offset/24,"HH")&amp;search_regexp&amp;""" /e /r /s"</f>
        <v>"C:\Program Files (x86)\AstroGrep\AstroGrep.exe" /spath="C:\Users\stu\Documents\Analysis\2016-02-23 RTDC Observations" /stypes="*4018*201607271*" /stext=" 14:.+((SYSTEM_STATE.+slice.+state.+changed )|(ment ac)|(system.+state.+changed )|(\|lc)|(penalty)|(\[timeout)|(PRM\|1\|D))" /e /r /s</v>
      </c>
      <c r="T406" s="18" t="str">
        <f>MID(B380,13,4)</f>
        <v>4018</v>
      </c>
      <c r="U406" s="24">
        <f>A380+6/24</f>
        <v>42578.608773148146</v>
      </c>
      <c r="V406" s="45" t="str">
        <f>IF(VALUE(LEFT(IF(LEN(C380)=6,"0"&amp;C380,C380),2))&lt;=2,"EC",IF(VALUE(LEFT(IF(LEN(C380)=6,"0"&amp;C380,C380),2))=8,"NW","GL"))</f>
        <v>GL</v>
      </c>
      <c r="W406" s="45" t="str">
        <f>IF(AND(E380="TRACK WARRANT AUTHORITY",G380&lt;10),"OMIT","KEEP")</f>
        <v>KEEP</v>
      </c>
    </row>
    <row r="407" spans="1:23" hidden="1" x14ac:dyDescent="0.25">
      <c r="A407" s="24">
        <v>42579.711030092592</v>
      </c>
      <c r="B407" s="49" t="s">
        <v>523</v>
      </c>
      <c r="C407" s="4" t="s">
        <v>836</v>
      </c>
      <c r="D407" s="4" t="s">
        <v>73</v>
      </c>
      <c r="E407" s="49" t="s">
        <v>78</v>
      </c>
      <c r="F407" s="3">
        <v>0</v>
      </c>
      <c r="G407" s="3">
        <v>607</v>
      </c>
      <c r="H407" s="3">
        <v>78842</v>
      </c>
      <c r="I407" s="49" t="s">
        <v>79</v>
      </c>
      <c r="J407" s="3">
        <v>78469</v>
      </c>
      <c r="K407" s="4" t="s">
        <v>76</v>
      </c>
      <c r="L407" s="65" t="str">
        <f>VLOOKUP(C407,'[5]Trips&amp;Operators'!$C$1:$E$9999,3,0)</f>
        <v>ADANE</v>
      </c>
      <c r="M407" s="18" t="s">
        <v>81</v>
      </c>
      <c r="N407" s="17" t="s">
        <v>493</v>
      </c>
      <c r="O407" s="17" t="str">
        <f t="shared" si="12"/>
        <v>28</v>
      </c>
      <c r="P407" s="52">
        <f t="shared" si="13"/>
        <v>42579</v>
      </c>
      <c r="Q407" s="66" t="str">
        <f>VLOOKUP(C407,'[5]Train Runs'!$A$13:$AE$804,31,0)</f>
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</c>
      <c r="R407" s="67" t="e">
        <f>VLOOKUP(C381,'[4]Train Runs'!$A$13:$AE$810,22,0)</f>
        <v>#N/A</v>
      </c>
      <c r="S407" s="68" t="str">
        <f>astrogrep_path&amp;" /spath="&amp;search_path&amp;" /stypes=""*"&amp;T407&amp;"*"&amp;TEXT(A381-utc_offset/24,"YYYYMMDD")&amp;LEFT(TEXT(A381-utc_offset/24,"HH"),1)&amp;"*"" /stext="" "&amp;TEXT(A381-utc_offset/24,"HH")&amp;search_regexp&amp;""" /e /r /s"</f>
        <v>"C:\Program Files (x86)\AstroGrep\AstroGrep.exe" /spath="C:\Users\stu\Documents\Analysis\2016-02-23 RTDC Observations" /stypes="*4029*201607280*" /stext=" 07:.+((SYSTEM_STATE.+slice.+state.+changed )|(ment ac)|(system.+state.+changed )|(\|lc)|(penalty)|(\[timeout)|(PRM\|1\|D))" /e /r /s</v>
      </c>
      <c r="T407" s="18" t="str">
        <f>MID(B381,13,4)</f>
        <v>4029</v>
      </c>
      <c r="U407" s="24">
        <f>A381+6/24</f>
        <v>42579.300405092596</v>
      </c>
      <c r="V407" s="45" t="str">
        <f>IF(VALUE(LEFT(IF(LEN(C381)=6,"0"&amp;C381,C381),2))&lt;=2,"EC",IF(VALUE(LEFT(IF(LEN(C381)=6,"0"&amp;C381,C381),2))=8,"NW","GL"))</f>
        <v>GL</v>
      </c>
      <c r="W407" s="45" t="str">
        <f>IF(AND(E381="TRACK WARRANT AUTHORITY",G381&lt;10),"OMIT","KEEP")</f>
        <v>KEEP</v>
      </c>
    </row>
    <row r="408" spans="1:23" hidden="1" x14ac:dyDescent="0.25">
      <c r="A408" s="24">
        <v>42579.49590277778</v>
      </c>
      <c r="B408" s="49" t="s">
        <v>95</v>
      </c>
      <c r="C408" s="4" t="s">
        <v>837</v>
      </c>
      <c r="D408" s="4" t="s">
        <v>73</v>
      </c>
      <c r="E408" s="49" t="s">
        <v>78</v>
      </c>
      <c r="F408" s="3">
        <v>0</v>
      </c>
      <c r="G408" s="3">
        <v>434</v>
      </c>
      <c r="H408" s="3">
        <v>130177</v>
      </c>
      <c r="I408" s="49" t="s">
        <v>79</v>
      </c>
      <c r="J408" s="3">
        <v>128462</v>
      </c>
      <c r="K408" s="4" t="s">
        <v>76</v>
      </c>
      <c r="L408" s="65" t="str">
        <f>VLOOKUP(C408,'[5]Trips&amp;Operators'!$C$1:$E$9999,3,0)</f>
        <v>BRANNON</v>
      </c>
      <c r="M408" s="18" t="s">
        <v>81</v>
      </c>
      <c r="N408" s="17" t="s">
        <v>493</v>
      </c>
      <c r="O408" s="17" t="str">
        <f t="shared" si="12"/>
        <v>28</v>
      </c>
      <c r="P408" s="52">
        <f t="shared" si="13"/>
        <v>42579</v>
      </c>
      <c r="Q408" s="66" t="str">
        <f>VLOOKUP(C408,'[5]Train Runs'!$A$13:$AE$804,31,0)</f>
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</c>
      <c r="R408" s="67" t="str">
        <f>VLOOKUP(C382,'[4]Train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01:54:58-0600',mode:absolute,to:'2016-07-27 04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408" s="68" t="str">
        <f>astrogrep_path&amp;" /spath="&amp;search_path&amp;" /stypes=""*"&amp;T408&amp;"*"&amp;TEXT(A382-utc_offset/24,"YYYYMMDD")&amp;LEFT(TEXT(A382-utc_offset/24,"HH"),1)&amp;"*"" /stext="" "&amp;TEXT(A382-utc_offset/24,"HH")&amp;search_regexp&amp;""" /e /r /s"</f>
        <v>"C:\Program Files (x86)\AstroGrep\AstroGrep.exe" /spath="C:\Users\stu\Documents\Analysis\2016-02-23 RTDC Observations" /stypes="*4032*201607270*" /stext=" 09:.+((SYSTEM_STATE.+slice.+state.+changed )|(ment ac)|(system.+state.+changed )|(\|lc)|(penalty)|(\[timeout)|(PRM\|1\|D))" /e /r /s</v>
      </c>
      <c r="T408" s="18" t="str">
        <f>MID(B382,13,4)</f>
        <v>4032</v>
      </c>
      <c r="U408" s="24">
        <f>A382+6/24</f>
        <v>42578.379965277774</v>
      </c>
      <c r="V408" s="45" t="str">
        <f>IF(VALUE(LEFT(IF(LEN(C382)=6,"0"&amp;C382,C382),2))&lt;=2,"EC",IF(VALUE(LEFT(IF(LEN(C382)=6,"0"&amp;C382,C382),2))=8,"NW","GL"))</f>
        <v>GL</v>
      </c>
      <c r="W408" s="45" t="str">
        <f>IF(AND(E382="TRACK WARRANT AUTHORITY",G382&lt;10),"OMIT","KEEP")</f>
        <v>KEEP</v>
      </c>
    </row>
    <row r="409" spans="1:23" hidden="1" x14ac:dyDescent="0.25">
      <c r="A409" s="24">
        <v>42579.763055555559</v>
      </c>
      <c r="B409" s="49" t="s">
        <v>573</v>
      </c>
      <c r="C409" s="4" t="s">
        <v>838</v>
      </c>
      <c r="D409" s="4" t="s">
        <v>73</v>
      </c>
      <c r="E409" s="49" t="s">
        <v>83</v>
      </c>
      <c r="F409" s="3">
        <v>150</v>
      </c>
      <c r="G409" s="3">
        <v>225</v>
      </c>
      <c r="H409" s="3">
        <v>5273</v>
      </c>
      <c r="I409" s="49" t="s">
        <v>75</v>
      </c>
      <c r="J409" s="3">
        <v>4677</v>
      </c>
      <c r="K409" s="4" t="s">
        <v>76</v>
      </c>
      <c r="L409" s="65" t="str">
        <f>VLOOKUP(C409,'[5]Trips&amp;Operators'!$C$1:$E$9999,3,0)</f>
        <v>MOSES</v>
      </c>
      <c r="M409" s="18" t="s">
        <v>81</v>
      </c>
      <c r="N409" s="17"/>
      <c r="O409" s="17" t="str">
        <f t="shared" si="12"/>
        <v>28</v>
      </c>
      <c r="P409" s="52">
        <f t="shared" si="13"/>
        <v>42579</v>
      </c>
      <c r="Q409" s="66" t="str">
        <f>VLOOKUP(C409,'[5]Train Runs'!$A$13:$AE$804,31,0)</f>
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</c>
      <c r="R409" s="67" t="str">
        <f>VLOOKUP(C383,'[4]Train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14:32:04-0600',mode:absolute,to:'2016-07-27 16:43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409" s="68" t="str">
        <f>astrogrep_path&amp;" /spath="&amp;search_path&amp;" /stypes=""*"&amp;T409&amp;"*"&amp;TEXT(A383-utc_offset/24,"YYYYMMDD")&amp;LEFT(TEXT(A383-utc_offset/24,"HH"),1)&amp;"*"" /stext="" "&amp;TEXT(A383-utc_offset/24,"HH")&amp;search_regexp&amp;""" /e /r /s"</f>
        <v>"C:\Program Files (x86)\AstroGrep\AstroGrep.exe" /spath="C:\Users\stu\Documents\Analysis\2016-02-23 RTDC Observations" /stypes="*4017*201607272*" /stext=" 21:.+((SYSTEM_STATE.+slice.+state.+changed )|(ment ac)|(system.+state.+changed )|(\|lc)|(penalty)|(\[timeout)|(PRM\|1\|D))" /e /r /s</v>
      </c>
      <c r="T409" s="18" t="str">
        <f>MID(B383,13,4)</f>
        <v>4017</v>
      </c>
      <c r="U409" s="24">
        <f>A383+6/24</f>
        <v>42578.904988425929</v>
      </c>
      <c r="V409" s="45" t="str">
        <f>IF(VALUE(LEFT(IF(LEN(C383)=6,"0"&amp;C383,C383),2))&lt;=2,"EC",IF(VALUE(LEFT(IF(LEN(C383)=6,"0"&amp;C383,C383),2))=8,"NW","GL"))</f>
        <v>GL</v>
      </c>
      <c r="W409" s="45" t="str">
        <f>IF(AND(E383="TRACK WARRANT AUTHORITY",G383&lt;10),"OMIT","KEEP")</f>
        <v>KEEP</v>
      </c>
    </row>
    <row r="410" spans="1:23" hidden="1" x14ac:dyDescent="0.25">
      <c r="A410" s="24">
        <v>42579.754212962966</v>
      </c>
      <c r="B410" s="49" t="s">
        <v>499</v>
      </c>
      <c r="C410" s="4" t="s">
        <v>839</v>
      </c>
      <c r="D410" s="4" t="s">
        <v>84</v>
      </c>
      <c r="E410" s="49" t="s">
        <v>83</v>
      </c>
      <c r="F410" s="3">
        <v>300</v>
      </c>
      <c r="G410" s="3">
        <v>361</v>
      </c>
      <c r="H410" s="3">
        <v>20417</v>
      </c>
      <c r="I410" s="49" t="s">
        <v>75</v>
      </c>
      <c r="J410" s="3">
        <v>20338</v>
      </c>
      <c r="K410" s="4" t="s">
        <v>80</v>
      </c>
      <c r="L410" s="65" t="str">
        <f>VLOOKUP(C410,'[5]Trips&amp;Operators'!$C$1:$E$9999,3,0)</f>
        <v>WEBSTER</v>
      </c>
      <c r="M410" s="18" t="s">
        <v>81</v>
      </c>
      <c r="N410" s="17"/>
      <c r="O410" s="17" t="str">
        <f t="shared" si="12"/>
        <v>28</v>
      </c>
      <c r="P410" s="52">
        <f t="shared" si="13"/>
        <v>42579</v>
      </c>
      <c r="Q410" s="66" t="str">
        <f>VLOOKUP(C410,'[5]Train Runs'!$A$13:$AE$804,31,0)</f>
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</c>
      <c r="R410" s="67" t="str">
        <f>VLOOKUP(C384,'[4]Train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13:14:17-0600',mode:absolute,to:'2016-07-27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10" s="68" t="str">
        <f>astrogrep_path&amp;" /spath="&amp;search_path&amp;" /stypes=""*"&amp;T410&amp;"*"&amp;TEXT(A384-utc_offset/24,"YYYYMMDD")&amp;LEFT(TEXT(A384-utc_offset/24,"HH"),1)&amp;"*"" /stext="" "&amp;TEXT(A384-utc_offset/24,"HH")&amp;search_regexp&amp;""" /e /r /s"</f>
        <v>"C:\Program Files (x86)\AstroGrep\AstroGrep.exe" /spath="C:\Users\stu\Documents\Analysis\2016-02-23 RTDC Observations" /stypes="*4020*201607272*" /stext=" 20:.+((SYSTEM_STATE.+slice.+state.+changed )|(ment ac)|(system.+state.+changed )|(\|lc)|(penalty)|(\[timeout)|(PRM\|1\|D))" /e /r /s</v>
      </c>
      <c r="T410" s="18" t="str">
        <f>MID(B384,13,4)</f>
        <v>4020</v>
      </c>
      <c r="U410" s="24">
        <f>A384+6/24</f>
        <v>42578.852013888885</v>
      </c>
      <c r="V410" s="45" t="str">
        <f>IF(VALUE(LEFT(IF(LEN(C384)=6,"0"&amp;C384,C384),2))&lt;=2,"EC",IF(VALUE(LEFT(IF(LEN(C384)=6,"0"&amp;C384,C384),2))=8,"NW","GL"))</f>
        <v>NW</v>
      </c>
      <c r="W410" s="45" t="str">
        <f>IF(AND(E384="TRACK WARRANT AUTHORITY",G384&lt;10),"OMIT","KEEP")</f>
        <v>KEEP</v>
      </c>
    </row>
    <row r="411" spans="1:23" hidden="1" x14ac:dyDescent="0.25">
      <c r="A411" s="24">
        <v>42579.619791666664</v>
      </c>
      <c r="B411" s="49" t="s">
        <v>573</v>
      </c>
      <c r="C411" s="4" t="s">
        <v>840</v>
      </c>
      <c r="D411" s="4" t="s">
        <v>73</v>
      </c>
      <c r="E411" s="49" t="s">
        <v>83</v>
      </c>
      <c r="F411" s="3">
        <v>300</v>
      </c>
      <c r="G411" s="3">
        <v>455</v>
      </c>
      <c r="H411" s="3">
        <v>23780</v>
      </c>
      <c r="I411" s="49" t="s">
        <v>75</v>
      </c>
      <c r="J411" s="3">
        <v>21848</v>
      </c>
      <c r="K411" s="4" t="s">
        <v>76</v>
      </c>
      <c r="L411" s="65" t="str">
        <f>VLOOKUP(C411,'[5]Trips&amp;Operators'!$C$1:$E$9999,3,0)</f>
        <v>MOSES</v>
      </c>
      <c r="M411" s="18" t="s">
        <v>81</v>
      </c>
      <c r="N411" s="17"/>
      <c r="O411" s="17" t="str">
        <f t="shared" si="12"/>
        <v>28</v>
      </c>
      <c r="P411" s="52">
        <f t="shared" si="13"/>
        <v>42579</v>
      </c>
      <c r="Q411" s="66" t="str">
        <f>VLOOKUP(C411,'[5]Train Runs'!$A$13:$AE$804,31,0)</f>
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</c>
      <c r="R411" s="67" t="str">
        <f>VLOOKUP(C385,'[4]Train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14:45:23-0600',mode:absolute,to:'2016-07-27 17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11" s="68" t="str">
        <f>astrogrep_path&amp;" /spath="&amp;search_path&amp;" /stypes=""*"&amp;T411&amp;"*"&amp;TEXT(A385-utc_offset/24,"YYYYMMDD")&amp;LEFT(TEXT(A385-utc_offset/24,"HH"),1)&amp;"*"" /stext="" "&amp;TEXT(A385-utc_offset/24,"HH")&amp;search_regexp&amp;""" /e /r /s"</f>
        <v>"C:\Program Files (x86)\AstroGrep\AstroGrep.exe" /spath="C:\Users\stu\Documents\Analysis\2016-02-23 RTDC Observations" /stypes="*4018*201607272*" /stext=" 21:.+((SYSTEM_STATE.+slice.+state.+changed )|(ment ac)|(system.+state.+changed )|(\|lc)|(penalty)|(\[timeout)|(PRM\|1\|D))" /e /r /s</v>
      </c>
      <c r="T411" s="18" t="str">
        <f>MID(B385,13,4)</f>
        <v>4018</v>
      </c>
      <c r="U411" s="24">
        <f>A385+6/24</f>
        <v>42578.915011574078</v>
      </c>
      <c r="V411" s="45" t="str">
        <f>IF(VALUE(LEFT(IF(LEN(C385)=6,"0"&amp;C385,C385),2))&lt;=2,"EC",IF(VALUE(LEFT(IF(LEN(C385)=6,"0"&amp;C385,C385),2))=8,"NW","GL"))</f>
        <v>NW</v>
      </c>
      <c r="W411" s="45" t="str">
        <f>IF(AND(E385="TRACK WARRANT AUTHORITY",G385&lt;10),"OMIT","KEEP")</f>
        <v>KEEP</v>
      </c>
    </row>
    <row r="412" spans="1:23" hidden="1" x14ac:dyDescent="0.25">
      <c r="A412" s="24">
        <v>42579.806550925925</v>
      </c>
      <c r="B412" s="49" t="s">
        <v>602</v>
      </c>
      <c r="C412" s="4" t="s">
        <v>841</v>
      </c>
      <c r="D412" s="4" t="s">
        <v>73</v>
      </c>
      <c r="E412" s="49" t="s">
        <v>83</v>
      </c>
      <c r="F412" s="3">
        <v>400</v>
      </c>
      <c r="G412" s="3">
        <v>585</v>
      </c>
      <c r="H412" s="3">
        <v>114898</v>
      </c>
      <c r="I412" s="49" t="s">
        <v>75</v>
      </c>
      <c r="J412" s="3">
        <v>116838</v>
      </c>
      <c r="K412" s="4" t="s">
        <v>80</v>
      </c>
      <c r="L412" s="65" t="str">
        <f>VLOOKUP(C412,'[5]Trips&amp;Operators'!$C$1:$E$9999,3,0)</f>
        <v>HAITHCOX</v>
      </c>
      <c r="M412" s="18" t="s">
        <v>81</v>
      </c>
      <c r="N412" s="17"/>
      <c r="O412" s="17" t="str">
        <f t="shared" si="12"/>
        <v>28</v>
      </c>
      <c r="P412" s="52">
        <f t="shared" si="13"/>
        <v>42579</v>
      </c>
      <c r="Q412" s="66" t="str">
        <f>VLOOKUP(C412,'[5]Train Runs'!$A$13:$AE$804,31,0)</f>
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</c>
      <c r="R412" s="67" t="str">
        <f>VLOOKUP(C386,'[4]Train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16:07:57-0600',mode:absolute,to:'2016-07-27 18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412" s="68" t="str">
        <f>astrogrep_path&amp;" /spath="&amp;search_path&amp;" /stypes=""*"&amp;T412&amp;"*"&amp;TEXT(A386-utc_offset/24,"YYYYMMDD")&amp;LEFT(TEXT(A386-utc_offset/24,"HH"),1)&amp;"*"" /stext="" "&amp;TEXT(A386-utc_offset/24,"HH")&amp;search_regexp&amp;""" /e /r /s"</f>
        <v>"C:\Program Files (x86)\AstroGrep\AstroGrep.exe" /spath="C:\Users\stu\Documents\Analysis\2016-02-23 RTDC Observations" /stypes="*4017*201607272*" /stext=" 23:.+((SYSTEM_STATE.+slice.+state.+changed )|(ment ac)|(system.+state.+changed )|(\|lc)|(penalty)|(\[timeout)|(PRM\|1\|D))" /e /r /s</v>
      </c>
      <c r="T412" s="18" t="str">
        <f>MID(B386,13,4)</f>
        <v>4017</v>
      </c>
      <c r="U412" s="24">
        <f>A386+6/24</f>
        <v>42578.970868055556</v>
      </c>
      <c r="V412" s="45" t="str">
        <f>IF(VALUE(LEFT(IF(LEN(C386)=6,"0"&amp;C386,C386),2))&lt;=2,"EC",IF(VALUE(LEFT(IF(LEN(C386)=6,"0"&amp;C386,C386),2))=8,"NW","GL"))</f>
        <v>NW</v>
      </c>
      <c r="W412" s="45" t="str">
        <f>IF(AND(E386="TRACK WARRANT AUTHORITY",G386&lt;10),"OMIT","KEEP")</f>
        <v>KEEP</v>
      </c>
    </row>
    <row r="413" spans="1:23" hidden="1" x14ac:dyDescent="0.25">
      <c r="A413" s="24">
        <v>42579.420081018521</v>
      </c>
      <c r="B413" s="4" t="s">
        <v>95</v>
      </c>
      <c r="C413" s="4" t="s">
        <v>842</v>
      </c>
      <c r="D413" s="4" t="s">
        <v>84</v>
      </c>
      <c r="E413" s="4" t="s">
        <v>83</v>
      </c>
      <c r="F413" s="3">
        <v>700</v>
      </c>
      <c r="G413" s="3">
        <v>750</v>
      </c>
      <c r="H413" s="3">
        <v>163432</v>
      </c>
      <c r="I413" s="4" t="s">
        <v>75</v>
      </c>
      <c r="J413" s="3">
        <v>183829</v>
      </c>
      <c r="K413" s="4" t="s">
        <v>76</v>
      </c>
      <c r="L413" s="65" t="str">
        <f>VLOOKUP(C413,'[5]Trips&amp;Operators'!$C$1:$E$9999,3,0)</f>
        <v>BRANNON</v>
      </c>
      <c r="M413" s="18" t="s">
        <v>81</v>
      </c>
      <c r="N413" s="17"/>
      <c r="O413" s="17" t="str">
        <f t="shared" si="12"/>
        <v>28</v>
      </c>
      <c r="P413" s="52">
        <f t="shared" si="13"/>
        <v>42579</v>
      </c>
      <c r="Q413" s="66" t="str">
        <f>VLOOKUP(C413,'[5]Train Runs'!$A$13:$AE$804,31,0)</f>
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</c>
      <c r="R413" s="67" t="str">
        <f>VLOOKUP(C387,'[4]Train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08:09:42-0600',mode:absolute,to:'2016-07-27 10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13" s="68" t="str">
        <f>astrogrep_path&amp;" /spath="&amp;search_path&amp;" /stypes=""*"&amp;T413&amp;"*"&amp;TEXT(A387-utc_offset/24,"YYYYMMDD")&amp;LEFT(TEXT(A387-utc_offset/24,"HH"),1)&amp;"*"" /stext="" "&amp;TEXT(A387-utc_offset/24,"HH")&amp;search_regexp&amp;""" /e /r /s"</f>
        <v>"C:\Program Files (x86)\AstroGrep\AstroGrep.exe" /spath="C:\Users\stu\Documents\Analysis\2016-02-23 RTDC Observations" /stypes="*4020*201607271*" /stext=" 15:.+((SYSTEM_STATE.+slice.+state.+changed )|(ment ac)|(system.+state.+changed )|(\|lc)|(penalty)|(\[timeout)|(PRM\|1\|D))" /e /r /s</v>
      </c>
      <c r="T413" s="18" t="str">
        <f>MID(B387,13,4)</f>
        <v>4020</v>
      </c>
      <c r="U413" s="24">
        <f>A387+6/24</f>
        <v>42578.647256944445</v>
      </c>
      <c r="V413" s="45" t="str">
        <f>IF(VALUE(LEFT(IF(LEN(C387)=6,"0"&amp;C387,C387),2))&lt;=2,"EC",IF(VALUE(LEFT(IF(LEN(C387)=6,"0"&amp;C387,C387),2))=8,"NW","GL"))</f>
        <v>NW</v>
      </c>
      <c r="W413" s="45" t="str">
        <f>IF(AND(E387="TRACK WARRANT AUTHORITY",G387&lt;10),"OMIT","KEEP")</f>
        <v>KEEP</v>
      </c>
    </row>
    <row r="414" spans="1:23" hidden="1" x14ac:dyDescent="0.25">
      <c r="A414" s="24">
        <v>42579.450590277775</v>
      </c>
      <c r="B414" s="49" t="s">
        <v>602</v>
      </c>
      <c r="C414" s="4" t="s">
        <v>843</v>
      </c>
      <c r="D414" s="4" t="s">
        <v>73</v>
      </c>
      <c r="E414" s="49" t="s">
        <v>83</v>
      </c>
      <c r="F414" s="3">
        <v>550</v>
      </c>
      <c r="G414" s="3">
        <v>610</v>
      </c>
      <c r="H414" s="3">
        <v>220618</v>
      </c>
      <c r="I414" s="49" t="s">
        <v>75</v>
      </c>
      <c r="J414" s="3">
        <v>222090</v>
      </c>
      <c r="K414" s="4" t="s">
        <v>80</v>
      </c>
      <c r="L414" s="65" t="str">
        <f>VLOOKUP(C414,'[5]Trips&amp;Operators'!$C$1:$E$9999,3,0)</f>
        <v>STARKS</v>
      </c>
      <c r="M414" s="18" t="s">
        <v>81</v>
      </c>
      <c r="N414" s="17"/>
      <c r="O414" s="17" t="str">
        <f t="shared" si="12"/>
        <v>28</v>
      </c>
      <c r="P414" s="52">
        <f t="shared" si="13"/>
        <v>42579</v>
      </c>
      <c r="Q414" s="66" t="str">
        <f>VLOOKUP(C414,'[5]Train Runs'!$A$13:$AE$804,31,0)</f>
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</c>
      <c r="R414" s="67" t="str">
        <f>VLOOKUP(C388,'[4]Train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05:17:29-0600',mode:absolute,to:'2016-07-27 07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14" s="68" t="str">
        <f>astrogrep_path&amp;" /spath="&amp;search_path&amp;" /stypes=""*"&amp;T414&amp;"*"&amp;TEXT(A388-utc_offset/24,"YYYYMMDD")&amp;LEFT(TEXT(A388-utc_offset/24,"HH"),1)&amp;"*"" /stext="" "&amp;TEXT(A388-utc_offset/24,"HH")&amp;search_regexp&amp;""" /e /r /s"</f>
        <v>"C:\Program Files (x86)\AstroGrep\AstroGrep.exe" /spath="C:\Users\stu\Documents\Analysis\2016-02-23 RTDC Observations" /stypes="*4020*201607271*" /stext=" 12:.+((SYSTEM_STATE.+slice.+state.+changed )|(ment ac)|(system.+state.+changed )|(\|lc)|(penalty)|(\[timeout)|(PRM\|1\|D))" /e /r /s</v>
      </c>
      <c r="T414" s="18" t="str">
        <f>MID(B388,13,4)</f>
        <v>4020</v>
      </c>
      <c r="U414" s="24">
        <f>A388+6/24</f>
        <v>42578.524328703701</v>
      </c>
      <c r="V414" s="45" t="str">
        <f>IF(VALUE(LEFT(IF(LEN(C388)=6,"0"&amp;C388,C388),2))&lt;=2,"EC",IF(VALUE(LEFT(IF(LEN(C388)=6,"0"&amp;C388,C388),2))=8,"NW","GL"))</f>
        <v>NW</v>
      </c>
      <c r="W414" s="45" t="str">
        <f>IF(AND(E388="TRACK WARRANT AUTHORITY",G388&lt;10),"OMIT","KEEP")</f>
        <v>KEEP</v>
      </c>
    </row>
    <row r="415" spans="1:23" hidden="1" x14ac:dyDescent="0.25">
      <c r="A415" s="24">
        <v>42579.619189814817</v>
      </c>
      <c r="B415" s="49" t="s">
        <v>96</v>
      </c>
      <c r="C415" s="4" t="s">
        <v>844</v>
      </c>
      <c r="D415" s="4" t="s">
        <v>84</v>
      </c>
      <c r="E415" s="49" t="s">
        <v>83</v>
      </c>
      <c r="F415" s="3">
        <v>350</v>
      </c>
      <c r="G415" s="3">
        <v>401</v>
      </c>
      <c r="H415" s="3">
        <v>227295</v>
      </c>
      <c r="I415" s="49" t="s">
        <v>75</v>
      </c>
      <c r="J415" s="3">
        <v>224578</v>
      </c>
      <c r="K415" s="4" t="s">
        <v>80</v>
      </c>
      <c r="L415" s="65" t="str">
        <f>VLOOKUP(C415,'[5]Trips&amp;Operators'!$C$1:$E$9999,3,0)</f>
        <v>WEBSTER</v>
      </c>
      <c r="M415" s="18" t="s">
        <v>81</v>
      </c>
      <c r="N415" s="17"/>
      <c r="O415" s="17" t="str">
        <f t="shared" si="12"/>
        <v>28</v>
      </c>
      <c r="P415" s="52">
        <f t="shared" si="13"/>
        <v>42579</v>
      </c>
      <c r="Q415" s="66" t="str">
        <f>VLOOKUP(C415,'[5]Train Runs'!$A$13:$AE$804,31,0)</f>
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</c>
      <c r="R415" s="67" t="str">
        <f>VLOOKUP(C389,'[4]Train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06:45:55-0600',mode:absolute,to:'2016-07-27 09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15" s="68" t="str">
        <f>astrogrep_path&amp;" /spath="&amp;search_path&amp;" /stypes=""*"&amp;T415&amp;"*"&amp;TEXT(A389-utc_offset/24,"YYYYMMDD")&amp;LEFT(TEXT(A389-utc_offset/24,"HH"),1)&amp;"*"" /stext="" "&amp;TEXT(A389-utc_offset/24,"HH")&amp;search_regexp&amp;""" /e /r /s"</f>
        <v>"C:\Program Files (x86)\AstroGrep\AstroGrep.exe" /spath="C:\Users\stu\Documents\Analysis\2016-02-23 RTDC Observations" /stypes="*4018*201607271*" /stext=" 14:.+((SYSTEM_STATE.+slice.+state.+changed )|(ment ac)|(system.+state.+changed )|(\|lc)|(penalty)|(\[timeout)|(PRM\|1\|D))" /e /r /s</v>
      </c>
      <c r="T415" s="18" t="str">
        <f>MID(B389,13,4)</f>
        <v>4018</v>
      </c>
      <c r="U415" s="24">
        <f>A389+6/24</f>
        <v>42578.585613425923</v>
      </c>
      <c r="V415" s="45" t="str">
        <f>IF(VALUE(LEFT(IF(LEN(C389)=6,"0"&amp;C389,C389),2))&lt;=2,"EC",IF(VALUE(LEFT(IF(LEN(C389)=6,"0"&amp;C389,C389),2))=8,"NW","GL"))</f>
        <v>NW</v>
      </c>
      <c r="W415" s="45" t="str">
        <f>IF(AND(E389="TRACK WARRANT AUTHORITY",G389&lt;10),"OMIT","KEEP")</f>
        <v>KEEP</v>
      </c>
    </row>
    <row r="416" spans="1:23" hidden="1" x14ac:dyDescent="0.25">
      <c r="A416" s="24">
        <v>42579.63453703704</v>
      </c>
      <c r="B416" s="49" t="s">
        <v>95</v>
      </c>
      <c r="C416" s="4" t="s">
        <v>845</v>
      </c>
      <c r="D416" s="4" t="s">
        <v>73</v>
      </c>
      <c r="E416" s="49" t="s">
        <v>83</v>
      </c>
      <c r="F416" s="3">
        <v>150</v>
      </c>
      <c r="G416" s="3">
        <v>202</v>
      </c>
      <c r="H416" s="3">
        <v>229159</v>
      </c>
      <c r="I416" s="49" t="s">
        <v>75</v>
      </c>
      <c r="J416" s="3">
        <v>229055</v>
      </c>
      <c r="K416" s="4" t="s">
        <v>76</v>
      </c>
      <c r="L416" s="65" t="str">
        <f>VLOOKUP(C416,'[5]Trips&amp;Operators'!$C$1:$E$9999,3,0)</f>
        <v>WEBSTER</v>
      </c>
      <c r="M416" s="18" t="s">
        <v>81</v>
      </c>
      <c r="N416" s="17"/>
      <c r="O416" s="17" t="str">
        <f t="shared" si="12"/>
        <v>28</v>
      </c>
      <c r="P416" s="52">
        <f t="shared" si="13"/>
        <v>42579</v>
      </c>
      <c r="Q416" s="66" t="str">
        <f>VLOOKUP(C416,'[5]Train Runs'!$A$13:$AE$804,31,0)</f>
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</c>
      <c r="R416" s="67" t="str">
        <f>VLOOKUP(C390,'[4]Train Runs'!$A$13:$AE$810,22,0)</f>
        <v>https://search-rtdc-monitor-bjffxe2xuh6vdkpspy63sjmuny.us-east-1.es.amazonaws.com/_plugin/kibana/#/discover/Steve-Slow-Train-Analysis-(2080s-and-2083s)?_g=(refreshInterval:(display:Off,section:0,value:0),time:(from:'2016-07-27 21:06:13-0600',mode:absolute,to:'2016-07-27 23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16" s="68" t="str">
        <f>astrogrep_path&amp;" /spath="&amp;search_path&amp;" /stypes=""*"&amp;T416&amp;"*"&amp;TEXT(A390-utc_offset/24,"YYYYMMDD")&amp;LEFT(TEXT(A390-utc_offset/24,"HH"),1)&amp;"*"" /stext="" "&amp;TEXT(A390-utc_offset/24,"HH")&amp;search_regexp&amp;""" /e /r /s"</f>
        <v>"C:\Program Files (x86)\AstroGrep\AstroGrep.exe" /spath="C:\Users\stu\Documents\Analysis\2016-02-23 RTDC Observations" /stypes="*4020*201607280*" /stext=" 04:.+((SYSTEM_STATE.+slice.+state.+changed )|(ment ac)|(system.+state.+changed )|(\|lc)|(penalty)|(\[timeout)|(PRM\|1\|D))" /e /r /s</v>
      </c>
      <c r="T416" s="18" t="str">
        <f>MID(B390,13,4)</f>
        <v>4020</v>
      </c>
      <c r="U416" s="24">
        <f>A390+6/24</f>
        <v>42579.189988425926</v>
      </c>
      <c r="V416" s="45" t="str">
        <f>IF(VALUE(LEFT(IF(LEN(C390)=6,"0"&amp;C390,C390),2))&lt;=2,"EC",IF(VALUE(LEFT(IF(LEN(C390)=6,"0"&amp;C390,C390),2))=8,"NW","GL"))</f>
        <v>NW</v>
      </c>
      <c r="W416" s="45" t="str">
        <f>IF(AND(E390="TRACK WARRANT AUTHORITY",G390&lt;10),"OMIT","KEEP")</f>
        <v>KEEP</v>
      </c>
    </row>
    <row r="417" spans="1:23" hidden="1" x14ac:dyDescent="0.25">
      <c r="A417" s="24">
        <v>42579.837037037039</v>
      </c>
      <c r="B417" s="49" t="s">
        <v>96</v>
      </c>
      <c r="C417" s="4" t="s">
        <v>846</v>
      </c>
      <c r="D417" s="4" t="s">
        <v>73</v>
      </c>
      <c r="E417" s="49" t="s">
        <v>83</v>
      </c>
      <c r="F417" s="3">
        <v>150</v>
      </c>
      <c r="G417" s="3">
        <v>313</v>
      </c>
      <c r="H417" s="3">
        <v>228861</v>
      </c>
      <c r="I417" s="49" t="s">
        <v>75</v>
      </c>
      <c r="J417" s="3">
        <v>230436</v>
      </c>
      <c r="K417" s="4" t="s">
        <v>80</v>
      </c>
      <c r="L417" s="65" t="str">
        <f>VLOOKUP(C417,'[5]Trips&amp;Operators'!$C$1:$E$9999,3,0)</f>
        <v>COOLAHAN</v>
      </c>
      <c r="M417" s="18" t="s">
        <v>81</v>
      </c>
      <c r="N417" s="17"/>
      <c r="O417" s="17" t="str">
        <f t="shared" si="12"/>
        <v>28</v>
      </c>
      <c r="P417" s="52">
        <f t="shared" si="13"/>
        <v>42579</v>
      </c>
      <c r="Q417" s="66" t="str">
        <f>VLOOKUP(C417,'[5]Train Runs'!$A$13:$AE$804,31,0)</f>
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</c>
      <c r="R417" s="67" t="str">
        <f>VLOOKUP(C391,'[4]Train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04:12:39-0600',mode:absolute,to:'2016-07-27 06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417" s="68" t="str">
        <f>astrogrep_path&amp;" /spath="&amp;search_path&amp;" /stypes=""*"&amp;T417&amp;"*"&amp;TEXT(A391-utc_offset/24,"YYYYMMDD")&amp;LEFT(TEXT(A391-utc_offset/24,"HH"),1)&amp;"*"" /stext="" "&amp;TEXT(A391-utc_offset/24,"HH")&amp;search_regexp&amp;""" /e /r /s"</f>
        <v>"C:\Program Files (x86)\AstroGrep\AstroGrep.exe" /spath="C:\Users\stu\Documents\Analysis\2016-02-23 RTDC Observations" /stypes="*4017*201607271*" /stext=" 11:.+((SYSTEM_STATE.+slice.+state.+changed )|(ment ac)|(system.+state.+changed )|(\|lc)|(penalty)|(\[timeout)|(PRM\|1\|D))" /e /r /s</v>
      </c>
      <c r="T417" s="18" t="str">
        <f>MID(B391,13,4)</f>
        <v>4017</v>
      </c>
      <c r="U417" s="24">
        <f>A391+6/24</f>
        <v>42578.470520833333</v>
      </c>
      <c r="V417" s="45" t="str">
        <f>IF(VALUE(LEFT(IF(LEN(C391)=6,"0"&amp;C391,C391),2))&lt;=2,"EC",IF(VALUE(LEFT(IF(LEN(C391)=6,"0"&amp;C391,C391),2))=8,"NW","GL"))</f>
        <v>NW</v>
      </c>
      <c r="W417" s="45" t="str">
        <f>IF(AND(E391="TRACK WARRANT AUTHORITY",G391&lt;10),"OMIT","KEEP")</f>
        <v>KEEP</v>
      </c>
    </row>
    <row r="418" spans="1:23" x14ac:dyDescent="0.25">
      <c r="A418" s="24">
        <v>42579.601863425924</v>
      </c>
      <c r="B418" s="4" t="s">
        <v>573</v>
      </c>
      <c r="C418" s="4" t="s">
        <v>840</v>
      </c>
      <c r="D418" s="4" t="s">
        <v>73</v>
      </c>
      <c r="E418" s="4" t="s">
        <v>87</v>
      </c>
      <c r="F418" s="3">
        <v>0</v>
      </c>
      <c r="G418" s="3">
        <v>730</v>
      </c>
      <c r="H418" s="3">
        <v>137636</v>
      </c>
      <c r="I418" s="4" t="s">
        <v>88</v>
      </c>
      <c r="J418" s="3">
        <v>133166</v>
      </c>
      <c r="K418" s="4" t="s">
        <v>76</v>
      </c>
      <c r="L418" s="65" t="str">
        <f>VLOOKUP(C418,'[5]Trips&amp;Operators'!$C$1:$E$9999,3,0)</f>
        <v>MOSES</v>
      </c>
      <c r="M418" s="18" t="s">
        <v>77</v>
      </c>
      <c r="N418" s="17" t="s">
        <v>47</v>
      </c>
      <c r="O418" s="17" t="str">
        <f t="shared" si="12"/>
        <v>28</v>
      </c>
      <c r="P418" s="52">
        <f t="shared" si="13"/>
        <v>42579</v>
      </c>
      <c r="Q418" s="66" t="str">
        <f>VLOOKUP(C418,'[5]Train Runs'!$A$13:$AE$804,31,0)</f>
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</c>
      <c r="R418" s="67" t="str">
        <f>VLOOKUP(C392,'[4]Train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04:12:39-0600',mode:absolute,to:'2016-07-27 06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418" s="68" t="str">
        <f>astrogrep_path&amp;" /spath="&amp;search_path&amp;" /stypes=""*"&amp;T418&amp;"*"&amp;TEXT(A392-utc_offset/24,"YYYYMMDD")&amp;LEFT(TEXT(A392-utc_offset/24,"HH"),1)&amp;"*"" /stext="" "&amp;TEXT(A392-utc_offset/24,"HH")&amp;search_regexp&amp;""" /e /r /s"</f>
        <v>"C:\Program Files (x86)\AstroGrep\AstroGrep.exe" /spath="C:\Users\stu\Documents\Analysis\2016-02-23 RTDC Observations" /stypes="*4017*201607271*" /stext=" 11:.+((SYSTEM_STATE.+slice.+state.+changed )|(ment ac)|(system.+state.+changed )|(\|lc)|(penalty)|(\[timeout)|(PRM\|1\|D))" /e /r /s</v>
      </c>
      <c r="T418" s="18" t="str">
        <f>MID(B392,13,4)</f>
        <v>4017</v>
      </c>
      <c r="U418" s="24">
        <f>A392+6/24</f>
        <v>42578.477592592593</v>
      </c>
      <c r="V418" s="45" t="str">
        <f>IF(VALUE(LEFT(IF(LEN(C392)=6,"0"&amp;C392,C392),2))&lt;=2,"EC",IF(VALUE(LEFT(IF(LEN(C392)=6,"0"&amp;C392,C392),2))=8,"NW","GL"))</f>
        <v>NW</v>
      </c>
      <c r="W418" s="45" t="str">
        <f>IF(AND(E392="TRACK WARRANT AUTHORITY",G392&lt;10),"OMIT","KEEP")</f>
        <v>KEEP</v>
      </c>
    </row>
    <row r="419" spans="1:23" x14ac:dyDescent="0.25">
      <c r="A419" s="24">
        <v>42579.528009259258</v>
      </c>
      <c r="B419" s="49" t="s">
        <v>90</v>
      </c>
      <c r="C419" s="4" t="s">
        <v>847</v>
      </c>
      <c r="D419" s="4" t="s">
        <v>73</v>
      </c>
      <c r="E419" s="49" t="s">
        <v>87</v>
      </c>
      <c r="F419" s="3">
        <v>0</v>
      </c>
      <c r="G419" s="3">
        <v>792</v>
      </c>
      <c r="H419" s="3">
        <v>141360</v>
      </c>
      <c r="I419" s="49" t="s">
        <v>88</v>
      </c>
      <c r="J419" s="3">
        <v>144300</v>
      </c>
      <c r="K419" s="4" t="s">
        <v>80</v>
      </c>
      <c r="L419" s="65" t="str">
        <f>VLOOKUP(C419,'[5]Trips&amp;Operators'!$C$1:$E$9999,3,0)</f>
        <v>ADANE</v>
      </c>
      <c r="M419" s="18" t="s">
        <v>77</v>
      </c>
      <c r="N419" s="17" t="s">
        <v>47</v>
      </c>
      <c r="O419" s="17" t="str">
        <f t="shared" si="12"/>
        <v>28</v>
      </c>
      <c r="P419" s="52">
        <f t="shared" si="13"/>
        <v>42579</v>
      </c>
      <c r="Q419" s="66" t="str">
        <f>VLOOKUP(C419,'[5]Train Runs'!$A$13:$AE$804,31,0)</f>
        <v>aws s3 cp s3://rtdc.mdm.uploadarchive/RTDC4044/2016-07-28/ "C:\Users\stu\Documents\Analysis\2016-02-23 RTDC Observations"\RTDC4044\2016-07-28 --recursive &amp; "C:\Users\stu\Documents\GitHub\mrs-test-scripts\Headless Mode &amp; Sideloading\WalkAndUnGZ.bat" "C:\Users\stu\Documents\Analysis\2016-02-23 RTDC Observations"\RTDC4044\2016-07-28 &amp; aws s3 cp s3://rtdc.mdm.uploadarchive/RTDC4044/2016-07-29/ "C:\Users\stu\Documents\Analysis\2016-02-23 RTDC Observations"\RTDC4044\2016-07-29 --recursive &amp; "C:\Users\stu\Documents\GitHub\mrs-test-scripts\Headless Mode &amp; Sideloading\WalkAndUnGZ.bat" "C:\Users\stu\Documents\Analysis\2016-02-23 RTDC Observations"\RTDC4044\2016-07-29</v>
      </c>
      <c r="R419" s="67" t="str">
        <f>VLOOKUP(C393,'[4]Train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04:12:39-0600',mode:absolute,to:'2016-07-27 06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419" s="68" t="str">
        <f>astrogrep_path&amp;" /spath="&amp;search_path&amp;" /stypes=""*"&amp;T419&amp;"*"&amp;TEXT(A393-utc_offset/24,"YYYYMMDD")&amp;LEFT(TEXT(A393-utc_offset/24,"HH"),1)&amp;"*"" /stext="" "&amp;TEXT(A393-utc_offset/24,"HH")&amp;search_regexp&amp;""" /e /r /s"</f>
        <v>"C:\Program Files (x86)\AstroGrep\AstroGrep.exe" /spath="C:\Users\stu\Documents\Analysis\2016-02-23 RTDC Observations" /stypes="*4017*201607271*" /stext=" 12:.+((SYSTEM_STATE.+slice.+state.+changed )|(ment ac)|(system.+state.+changed )|(\|lc)|(penalty)|(\[timeout)|(PRM\|1\|D))" /e /r /s</v>
      </c>
      <c r="T419" s="18" t="str">
        <f>MID(B393,13,4)</f>
        <v>4017</v>
      </c>
      <c r="U419" s="24">
        <f>A393+6/24</f>
        <v>42578.521122685182</v>
      </c>
      <c r="V419" s="45" t="str">
        <f>IF(VALUE(LEFT(IF(LEN(C393)=6,"0"&amp;C393,C393),2))&lt;=2,"EC",IF(VALUE(LEFT(IF(LEN(C393)=6,"0"&amp;C393,C393),2))=8,"NW","GL"))</f>
        <v>NW</v>
      </c>
      <c r="W419" s="45" t="str">
        <f>IF(AND(E393="TRACK WARRANT AUTHORITY",G393&lt;10),"OMIT","KEEP")</f>
        <v>KEEP</v>
      </c>
    </row>
    <row r="420" spans="1:23" x14ac:dyDescent="0.25">
      <c r="A420" s="24">
        <v>42579.956319444442</v>
      </c>
      <c r="B420" s="49" t="s">
        <v>547</v>
      </c>
      <c r="C420" s="4" t="s">
        <v>848</v>
      </c>
      <c r="D420" s="4" t="s">
        <v>73</v>
      </c>
      <c r="E420" s="49" t="s">
        <v>87</v>
      </c>
      <c r="F420" s="3">
        <v>0</v>
      </c>
      <c r="G420" s="3">
        <v>681</v>
      </c>
      <c r="H420" s="3">
        <v>149582</v>
      </c>
      <c r="I420" s="49" t="s">
        <v>88</v>
      </c>
      <c r="J420" s="3">
        <v>149694</v>
      </c>
      <c r="K420" s="4" t="s">
        <v>80</v>
      </c>
      <c r="L420" s="65" t="str">
        <f>VLOOKUP(C420,'[5]Trips&amp;Operators'!$C$1:$E$9999,3,0)</f>
        <v>STURGEON</v>
      </c>
      <c r="M420" s="18" t="s">
        <v>77</v>
      </c>
      <c r="N420" s="17" t="s">
        <v>47</v>
      </c>
      <c r="O420" s="17" t="str">
        <f t="shared" si="12"/>
        <v>28</v>
      </c>
      <c r="P420" s="52">
        <f t="shared" si="13"/>
        <v>42579</v>
      </c>
      <c r="Q420" s="66" t="str">
        <f>VLOOKUP(C420,'[5]Train Runs'!$A$13:$AE$804,31,0)</f>
        <v>aws s3 cp s3://rtdc.mdm.uploadarchive/RTDC4040/2016-07-28/ "C:\Users\stu\Documents\Analysis\2016-02-23 RTDC Observations"\RTDC4040\2016-07-28 --recursive &amp; "C:\Users\stu\Documents\GitHub\mrs-test-scripts\Headless Mode &amp; Sideloading\WalkAndUnGZ.bat" "C:\Users\stu\Documents\Analysis\2016-02-23 RTDC Observations"\RTDC4040\2016-07-28 &amp; aws s3 cp s3://rtdc.mdm.uploadarchive/RTDC4040/2016-07-29/ "C:\Users\stu\Documents\Analysis\2016-02-23 RTDC Observations"\RTDC4040\2016-07-29 --recursive &amp; "C:\Users\stu\Documents\GitHub\mrs-test-scripts\Headless Mode &amp; Sideloading\WalkAndUnGZ.bat" "C:\Users\stu\Documents\Analysis\2016-02-23 RTDC Observations"\RTDC4040\2016-07-29</v>
      </c>
      <c r="R420" s="67" t="str">
        <f>VLOOKUP(C394,'[4]Train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13:38:48-0600',mode:absolute,to:'2016-07-27 15:58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420" s="68" t="str">
        <f>astrogrep_path&amp;" /spath="&amp;search_path&amp;" /stypes=""*"&amp;T420&amp;"*"&amp;TEXT(A394-utc_offset/24,"YYYYMMDD")&amp;LEFT(TEXT(A394-utc_offset/24,"HH"),1)&amp;"*"" /stext="" "&amp;TEXT(A394-utc_offset/24,"HH")&amp;search_regexp&amp;""" /e /r /s"</f>
        <v>"C:\Program Files (x86)\AstroGrep\AstroGrep.exe" /spath="C:\Users\stu\Documents\Analysis\2016-02-23 RTDC Observations" /stypes="*4019*201607272*" /stext=" 20:.+((SYSTEM_STATE.+slice.+state.+changed )|(ment ac)|(system.+state.+changed )|(\|lc)|(penalty)|(\[timeout)|(PRM\|1\|D))" /e /r /s</v>
      </c>
      <c r="T420" s="18" t="str">
        <f>MID(B394,13,4)</f>
        <v>4019</v>
      </c>
      <c r="U420" s="24">
        <f>A394+6/24</f>
        <v>42578.872627314813</v>
      </c>
      <c r="V420" s="45" t="str">
        <f>IF(VALUE(LEFT(IF(LEN(C394)=6,"0"&amp;C394,C394),2))&lt;=2,"EC",IF(VALUE(LEFT(IF(LEN(C394)=6,"0"&amp;C394,C394),2))=8,"NW","GL"))</f>
        <v>NW</v>
      </c>
      <c r="W420" s="45" t="str">
        <f>IF(AND(E394="TRACK WARRANT AUTHORITY",G394&lt;10),"OMIT","KEEP")</f>
        <v>KEEP</v>
      </c>
    </row>
    <row r="421" spans="1:23" x14ac:dyDescent="0.25">
      <c r="A421" s="24">
        <v>42579.397789351853</v>
      </c>
      <c r="B421" s="49" t="s">
        <v>532</v>
      </c>
      <c r="C421" s="4" t="s">
        <v>849</v>
      </c>
      <c r="D421" s="4" t="s">
        <v>73</v>
      </c>
      <c r="E421" s="49" t="s">
        <v>87</v>
      </c>
      <c r="F421" s="3">
        <v>0</v>
      </c>
      <c r="G421" s="3">
        <v>600</v>
      </c>
      <c r="H421" s="3">
        <v>186513</v>
      </c>
      <c r="I421" s="49" t="s">
        <v>88</v>
      </c>
      <c r="J421" s="3">
        <v>182920</v>
      </c>
      <c r="K421" s="4" t="s">
        <v>76</v>
      </c>
      <c r="L421" s="65" t="str">
        <f>VLOOKUP(C421,'[5]Trips&amp;Operators'!$C$1:$E$9999,3,0)</f>
        <v>STARKS</v>
      </c>
      <c r="M421" s="18" t="s">
        <v>77</v>
      </c>
      <c r="N421" s="17" t="s">
        <v>47</v>
      </c>
      <c r="O421" s="17" t="str">
        <f t="shared" si="12"/>
        <v>28</v>
      </c>
      <c r="P421" s="52">
        <f t="shared" si="13"/>
        <v>42579</v>
      </c>
      <c r="Q421" s="66" t="str">
        <f>VLOOKUP(C421,'[5]Train Runs'!$A$13:$AE$804,31,0)</f>
        <v>aws s3 cp s3://rtdc.mdm.uploadarchive/RTDC4017/2016-07-28/ "C:\Users\stu\Documents\Analysis\2016-02-23 RTDC Observations"\RTDC4017\2016-07-28 --recursive &amp; "C:\Users\stu\Documents\GitHub\mrs-test-scripts\Headless Mode &amp; Sideloading\WalkAndUnGZ.bat" "C:\Users\stu\Documents\Analysis\2016-02-23 RTDC Observations"\RTDC4017\2016-07-28 &amp; 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</v>
      </c>
      <c r="R421" s="67" t="str">
        <f>VLOOKUP(C395,'[4]Train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15:39:14-0600',mode:absolute,to:'2016-07-27 17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421" s="68" t="str">
        <f>astrogrep_path&amp;" /spath="&amp;search_path&amp;" /stypes=""*"&amp;T421&amp;"*"&amp;TEXT(A395-utc_offset/24,"YYYYMMDD")&amp;LEFT(TEXT(A395-utc_offset/24,"HH"),1)&amp;"*"" /stext="" "&amp;TEXT(A395-utc_offset/24,"HH")&amp;search_regexp&amp;""" /e /r /s"</f>
        <v>"C:\Program Files (x86)\AstroGrep\AstroGrep.exe" /spath="C:\Users\stu\Documents\Analysis\2016-02-23 RTDC Observations" /stypes="*4019*201607272*" /stext=" 22:.+((SYSTEM_STATE.+slice.+state.+changed )|(ment ac)|(system.+state.+changed )|(\|lc)|(penalty)|(\[timeout)|(PRM\|1\|D))" /e /r /s</v>
      </c>
      <c r="T421" s="18" t="str">
        <f>MID(B395,13,4)</f>
        <v>4019</v>
      </c>
      <c r="U421" s="24">
        <f>A395+6/24</f>
        <v>42578.955196759256</v>
      </c>
      <c r="V421" s="45" t="str">
        <f>IF(VALUE(LEFT(IF(LEN(C395)=6,"0"&amp;C395,C395),2))&lt;=2,"EC",IF(VALUE(LEFT(IF(LEN(C395)=6,"0"&amp;C395,C395),2))=8,"NW","GL"))</f>
        <v>NW</v>
      </c>
      <c r="W421" s="45" t="str">
        <f>IF(AND(E395="TRACK WARRANT AUTHORITY",G395&lt;10),"OMIT","KEEP")</f>
        <v>KEEP</v>
      </c>
    </row>
    <row r="422" spans="1:23" hidden="1" x14ac:dyDescent="0.25">
      <c r="A422" s="24">
        <v>42579.500844907408</v>
      </c>
      <c r="B422" s="49" t="s">
        <v>500</v>
      </c>
      <c r="C422" s="4" t="s">
        <v>850</v>
      </c>
      <c r="D422" s="4" t="s">
        <v>73</v>
      </c>
      <c r="E422" s="49" t="s">
        <v>87</v>
      </c>
      <c r="F422" s="3">
        <v>0</v>
      </c>
      <c r="G422" s="3">
        <v>343</v>
      </c>
      <c r="H422" s="3">
        <v>193480</v>
      </c>
      <c r="I422" s="49" t="s">
        <v>88</v>
      </c>
      <c r="J422" s="3">
        <v>191723</v>
      </c>
      <c r="K422" s="4" t="s">
        <v>76</v>
      </c>
      <c r="L422" s="65" t="str">
        <f>VLOOKUP(C422,'[5]Trips&amp;Operators'!$C$1:$E$9999,3,0)</f>
        <v>BONDS</v>
      </c>
      <c r="M422" s="18" t="s">
        <v>81</v>
      </c>
      <c r="N422" s="17" t="s">
        <v>851</v>
      </c>
      <c r="O422" s="17" t="str">
        <f t="shared" si="12"/>
        <v>28</v>
      </c>
      <c r="P422" s="52">
        <f t="shared" si="13"/>
        <v>42579</v>
      </c>
      <c r="Q422" s="66" t="str">
        <f>VLOOKUP(C422,'[5]Train Runs'!$A$13:$AE$804,31,0)</f>
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</c>
      <c r="R422" s="67" t="str">
        <f>VLOOKUP(C396,'[4]Train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16:07:57-0600',mode:absolute,to:'2016-07-27 18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422" s="68" t="str">
        <f>astrogrep_path&amp;" /spath="&amp;search_path&amp;" /stypes=""*"&amp;T422&amp;"*"&amp;TEXT(A396-utc_offset/24,"YYYYMMDD")&amp;LEFT(TEXT(A396-utc_offset/24,"HH"),1)&amp;"*"" /stext="" "&amp;TEXT(A396-utc_offset/24,"HH")&amp;search_regexp&amp;""" /e /r /s"</f>
        <v>"C:\Program Files (x86)\AstroGrep\AstroGrep.exe" /spath="C:\Users\stu\Documents\Analysis\2016-02-23 RTDC Observations" /stypes="*4017*201607272*" /stext=" 23:.+((SYSTEM_STATE.+slice.+state.+changed )|(ment ac)|(system.+state.+changed )|(\|lc)|(penalty)|(\[timeout)|(PRM\|1\|D))" /e /r /s</v>
      </c>
      <c r="T422" s="18" t="str">
        <f>MID(B396,13,4)</f>
        <v>4017</v>
      </c>
      <c r="U422" s="24">
        <f>A396+6/24</f>
        <v>42578.977060185185</v>
      </c>
      <c r="V422" s="45" t="str">
        <f>IF(VALUE(LEFT(IF(LEN(C396)=6,"0"&amp;C396,C396),2))&lt;=2,"EC",IF(VALUE(LEFT(IF(LEN(C396)=6,"0"&amp;C396,C396),2))=8,"NW","GL"))</f>
        <v>NW</v>
      </c>
      <c r="W422" s="45" t="str">
        <f>IF(AND(E396="TRACK WARRANT AUTHORITY",G396&lt;10),"OMIT","KEEP")</f>
        <v>KEEP</v>
      </c>
    </row>
    <row r="423" spans="1:23" hidden="1" x14ac:dyDescent="0.25">
      <c r="A423" s="24">
        <v>42579.646643518521</v>
      </c>
      <c r="B423" s="49" t="s">
        <v>500</v>
      </c>
      <c r="C423" s="4" t="s">
        <v>852</v>
      </c>
      <c r="D423" s="4" t="s">
        <v>73</v>
      </c>
      <c r="E423" s="49" t="s">
        <v>87</v>
      </c>
      <c r="F423" s="3">
        <v>0</v>
      </c>
      <c r="G423" s="3">
        <v>355</v>
      </c>
      <c r="H423" s="3">
        <v>193576</v>
      </c>
      <c r="I423" s="49" t="s">
        <v>88</v>
      </c>
      <c r="J423" s="3">
        <v>191723</v>
      </c>
      <c r="K423" s="4" t="s">
        <v>76</v>
      </c>
      <c r="L423" s="65" t="str">
        <f>VLOOKUP(C423,'[5]Trips&amp;Operators'!$C$1:$E$9999,3,0)</f>
        <v>BONDS</v>
      </c>
      <c r="M423" s="18" t="s">
        <v>81</v>
      </c>
      <c r="N423" s="17" t="s">
        <v>851</v>
      </c>
      <c r="O423" s="17" t="str">
        <f t="shared" si="12"/>
        <v>28</v>
      </c>
      <c r="P423" s="52">
        <f t="shared" si="13"/>
        <v>42579</v>
      </c>
      <c r="Q423" s="66" t="str">
        <f>VLOOKUP(C423,'[5]Train Runs'!$A$13:$AE$804,31,0)</f>
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</c>
      <c r="R423" s="67" t="str">
        <f>VLOOKUP(C397,'[4]Train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18:38:31-0600',mode:absolute,to:'2016-07-27 20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423" s="68" t="str">
        <f>astrogrep_path&amp;" /spath="&amp;search_path&amp;" /stypes=""*"&amp;T423&amp;"*"&amp;TEXT(A397-utc_offset/24,"YYYYMMDD")&amp;LEFT(TEXT(A397-utc_offset/24,"HH"),1)&amp;"*"" /stext="" "&amp;TEXT(A397-utc_offset/24,"HH")&amp;search_regexp&amp;""" /e /r /s"</f>
        <v>"C:\Program Files (x86)\AstroGrep\AstroGrep.exe" /spath="C:\Users\stu\Documents\Analysis\2016-02-23 RTDC Observations" /stypes="*4019*201607280*" /stext=" 01:.+((SYSTEM_STATE.+slice.+state.+changed )|(ment ac)|(system.+state.+changed )|(\|lc)|(penalty)|(\[timeout)|(PRM\|1\|D))" /e /r /s</v>
      </c>
      <c r="T423" s="18" t="str">
        <f>MID(B397,13,4)</f>
        <v>4019</v>
      </c>
      <c r="U423" s="24">
        <f>A397+6/24</f>
        <v>42579.080787037034</v>
      </c>
      <c r="V423" s="45" t="str">
        <f>IF(VALUE(LEFT(IF(LEN(C397)=6,"0"&amp;C397,C397),2))&lt;=2,"EC",IF(VALUE(LEFT(IF(LEN(C397)=6,"0"&amp;C397,C397),2))=8,"NW","GL"))</f>
        <v>NW</v>
      </c>
      <c r="W423" s="45" t="str">
        <f>IF(AND(E397="TRACK WARRANT AUTHORITY",G397&lt;10),"OMIT","KEEP")</f>
        <v>KEEP</v>
      </c>
    </row>
    <row r="424" spans="1:23" hidden="1" x14ac:dyDescent="0.25">
      <c r="A424" s="24">
        <v>42579.750763888886</v>
      </c>
      <c r="B424" s="49" t="s">
        <v>543</v>
      </c>
      <c r="C424" s="4" t="s">
        <v>853</v>
      </c>
      <c r="D424" s="4" t="s">
        <v>73</v>
      </c>
      <c r="E424" s="49" t="s">
        <v>87</v>
      </c>
      <c r="F424" s="3">
        <v>0</v>
      </c>
      <c r="G424" s="3">
        <v>342</v>
      </c>
      <c r="H424" s="3">
        <v>193385</v>
      </c>
      <c r="I424" s="49" t="s">
        <v>88</v>
      </c>
      <c r="J424" s="3">
        <v>191723</v>
      </c>
      <c r="K424" s="4" t="s">
        <v>76</v>
      </c>
      <c r="L424" s="65" t="str">
        <f>VLOOKUP(C424,'[5]Trips&amp;Operators'!$C$1:$E$9999,3,0)</f>
        <v>ISHMAEL</v>
      </c>
      <c r="M424" s="18" t="s">
        <v>81</v>
      </c>
      <c r="N424" s="17" t="s">
        <v>851</v>
      </c>
      <c r="O424" s="17" t="str">
        <f t="shared" si="12"/>
        <v>28</v>
      </c>
      <c r="P424" s="52">
        <f t="shared" si="13"/>
        <v>42579</v>
      </c>
      <c r="Q424" s="66" t="str">
        <f>VLOOKUP(C424,'[5]Train Runs'!$A$13:$AE$804,31,0)</f>
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</c>
      <c r="R424" s="67" t="str">
        <f>VLOOKUP(C398,'[4]Train Runs'!$A$13:$AE$810,22,0)</f>
        <v>https://search-rtdc-monitor-bjffxe2xuh6vdkpspy63sjmuny.us-east-1.es.amazonaws.com/_plugin/kibana/#/discover/Steve-Slow-Train-Analysis-(2080s-and-2083s)?_g=(refreshInterval:(display:Off,section:0,value:0),time:(from:'2016-07-27 20:38:40-0600',mode:absolute,to:'2016-07-27 22:59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424" s="68" t="str">
        <f>astrogrep_path&amp;" /spath="&amp;search_path&amp;" /stypes=""*"&amp;T424&amp;"*"&amp;TEXT(A398-utc_offset/24,"YYYYMMDD")&amp;LEFT(TEXT(A398-utc_offset/24,"HH"),1)&amp;"*"" /stext="" "&amp;TEXT(A398-utc_offset/24,"HH")&amp;search_regexp&amp;""" /e /r /s"</f>
        <v>"C:\Program Files (x86)\AstroGrep\AstroGrep.exe" /spath="C:\Users\stu\Documents\Analysis\2016-02-23 RTDC Observations" /stypes="*4019*201607280*" /stext=" 03:.+((SYSTEM_STATE.+slice.+state.+changed )|(ment ac)|(system.+state.+changed )|(\|lc)|(penalty)|(\[timeout)|(PRM\|1\|D))" /e /r /s</v>
      </c>
      <c r="T424" s="18" t="str">
        <f>MID(B398,13,4)</f>
        <v>4019</v>
      </c>
      <c r="U424" s="24">
        <f>A398+6/24</f>
        <v>42579.165972222225</v>
      </c>
      <c r="V424" s="45" t="str">
        <f>IF(VALUE(LEFT(IF(LEN(C398)=6,"0"&amp;C398,C398),2))&lt;=2,"EC",IF(VALUE(LEFT(IF(LEN(C398)=6,"0"&amp;C398,C398),2))=8,"NW","GL"))</f>
        <v>NW</v>
      </c>
      <c r="W424" s="45" t="str">
        <f>IF(AND(E398="TRACK WARRANT AUTHORITY",G398&lt;10),"OMIT","KEEP")</f>
        <v>KEEP</v>
      </c>
    </row>
    <row r="425" spans="1:23" hidden="1" x14ac:dyDescent="0.25">
      <c r="A425" s="24">
        <v>42579.261284722219</v>
      </c>
      <c r="B425" s="49" t="s">
        <v>499</v>
      </c>
      <c r="C425" s="4" t="s">
        <v>854</v>
      </c>
      <c r="D425" s="4" t="s">
        <v>73</v>
      </c>
      <c r="E425" s="49" t="s">
        <v>87</v>
      </c>
      <c r="F425" s="3">
        <v>0</v>
      </c>
      <c r="G425" s="3">
        <v>704</v>
      </c>
      <c r="H425" s="3">
        <v>194485</v>
      </c>
      <c r="I425" s="49" t="s">
        <v>88</v>
      </c>
      <c r="J425" s="3">
        <v>198242</v>
      </c>
      <c r="K425" s="4" t="s">
        <v>80</v>
      </c>
      <c r="L425" s="65" t="str">
        <f>VLOOKUP(C425,'[5]Trips&amp;Operators'!$C$1:$E$9999,3,0)</f>
        <v>SPECTOR</v>
      </c>
      <c r="M425" s="18" t="s">
        <v>77</v>
      </c>
      <c r="N425" s="17" t="s">
        <v>855</v>
      </c>
      <c r="O425" s="17" t="str">
        <f t="shared" si="12"/>
        <v>28</v>
      </c>
      <c r="P425" s="52">
        <f t="shared" si="13"/>
        <v>42579</v>
      </c>
      <c r="Q425" s="66" t="str">
        <f>VLOOKUP(C425,'[5]Train Runs'!$A$13:$AE$804,31,0)</f>
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</c>
      <c r="R425" s="67" t="str">
        <f>VLOOKUP(C399,'[4]Train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05:17:29-0600',mode:absolute,to:'2016-07-27 07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25" s="68" t="str">
        <f>astrogrep_path&amp;" /spath="&amp;search_path&amp;" /stypes=""*"&amp;T425&amp;"*"&amp;TEXT(A399-utc_offset/24,"YYYYMMDD")&amp;LEFT(TEXT(A399-utc_offset/24,"HH"),1)&amp;"*"" /stext="" "&amp;TEXT(A399-utc_offset/24,"HH")&amp;search_regexp&amp;""" /e /r /s"</f>
        <v>"C:\Program Files (x86)\AstroGrep\AstroGrep.exe" /spath="C:\Users\stu\Documents\Analysis\2016-02-23 RTDC Observations" /stypes="*4020*201607271*" /stext=" 12:.+((SYSTEM_STATE.+slice.+state.+changed )|(ment ac)|(system.+state.+changed )|(\|lc)|(penalty)|(\[timeout)|(PRM\|1\|D))" /e /r /s</v>
      </c>
      <c r="T425" s="18" t="str">
        <f>MID(B399,13,4)</f>
        <v>4020</v>
      </c>
      <c r="U425" s="24">
        <f>A399+6/24</f>
        <v>42578.526678240742</v>
      </c>
      <c r="V425" s="45" t="str">
        <f>IF(VALUE(LEFT(IF(LEN(C399)=6,"0"&amp;C399,C399),2))&lt;=2,"EC",IF(VALUE(LEFT(IF(LEN(C399)=6,"0"&amp;C399,C399),2))=8,"NW","GL"))</f>
        <v>NW</v>
      </c>
      <c r="W425" s="45" t="str">
        <f>IF(AND(E399="TRACK WARRANT AUTHORITY",G399&lt;10),"OMIT","KEEP")</f>
        <v>KEEP</v>
      </c>
    </row>
    <row r="426" spans="1:23" x14ac:dyDescent="0.25">
      <c r="A426" s="24">
        <v>42579.47079861111</v>
      </c>
      <c r="B426" s="49" t="s">
        <v>96</v>
      </c>
      <c r="C426" s="4" t="s">
        <v>856</v>
      </c>
      <c r="D426" s="4" t="s">
        <v>73</v>
      </c>
      <c r="E426" s="49" t="s">
        <v>87</v>
      </c>
      <c r="F426" s="3">
        <v>0</v>
      </c>
      <c r="G426" s="3">
        <v>384</v>
      </c>
      <c r="H426" s="3">
        <v>223991</v>
      </c>
      <c r="I426" s="49" t="s">
        <v>88</v>
      </c>
      <c r="J426" s="3">
        <v>224231</v>
      </c>
      <c r="K426" s="4" t="s">
        <v>80</v>
      </c>
      <c r="L426" s="65" t="str">
        <f>VLOOKUP(C426,'[5]Trips&amp;Operators'!$C$1:$E$9999,3,0)</f>
        <v>BRANNON</v>
      </c>
      <c r="M426" s="18" t="s">
        <v>77</v>
      </c>
      <c r="N426" s="17" t="s">
        <v>47</v>
      </c>
      <c r="O426" s="17" t="str">
        <f t="shared" si="12"/>
        <v>28</v>
      </c>
      <c r="P426" s="52">
        <f t="shared" si="13"/>
        <v>42579</v>
      </c>
      <c r="Q426" s="66" t="str">
        <f>VLOOKUP(C426,'[5]Train Runs'!$A$13:$AE$804,31,0)</f>
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</c>
      <c r="R426" s="67" t="str">
        <f>VLOOKUP(C400,'[4]Train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07:13:30-0600',mode:absolute,to:'2016-07-27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26" s="68" t="str">
        <f>astrogrep_path&amp;" /spath="&amp;search_path&amp;" /stypes=""*"&amp;T426&amp;"*"&amp;TEXT(A400-utc_offset/24,"YYYYMMDD")&amp;LEFT(TEXT(A400-utc_offset/24,"HH"),1)&amp;"*"" /stext="" "&amp;TEXT(A400-utc_offset/24,"HH")&amp;search_regexp&amp;""" /e /r /s"</f>
        <v>"C:\Program Files (x86)\AstroGrep\AstroGrep.exe" /spath="C:\Users\stu\Documents\Analysis\2016-02-23 RTDC Observations" /stypes="*4020*201607271*" /stext=" 14:.+((SYSTEM_STATE.+slice.+state.+changed )|(ment ac)|(system.+state.+changed )|(\|lc)|(penalty)|(\[timeout)|(PRM\|1\|D))" /e /r /s</v>
      </c>
      <c r="T426" s="18" t="str">
        <f>MID(B400,13,4)</f>
        <v>4020</v>
      </c>
      <c r="U426" s="24">
        <f>A400+6/24</f>
        <v>42578.607881944445</v>
      </c>
      <c r="V426" s="45" t="str">
        <f>IF(VALUE(LEFT(IF(LEN(C400)=6,"0"&amp;C400,C400),2))&lt;=2,"EC",IF(VALUE(LEFT(IF(LEN(C400)=6,"0"&amp;C400,C400),2))=8,"NW","GL"))</f>
        <v>NW</v>
      </c>
      <c r="W426" s="45" t="str">
        <f>IF(AND(E400="TRACK WARRANT AUTHORITY",G400&lt;10),"OMIT","KEEP")</f>
        <v>KEEP</v>
      </c>
    </row>
    <row r="427" spans="1:23" x14ac:dyDescent="0.25">
      <c r="A427" s="24">
        <v>42579.828055555554</v>
      </c>
      <c r="B427" s="49" t="s">
        <v>96</v>
      </c>
      <c r="C427" s="4" t="s">
        <v>846</v>
      </c>
      <c r="D427" s="4" t="s">
        <v>73</v>
      </c>
      <c r="E427" s="49" t="s">
        <v>510</v>
      </c>
      <c r="F427" s="3">
        <v>0</v>
      </c>
      <c r="G427" s="3">
        <v>578</v>
      </c>
      <c r="H427" s="3">
        <v>122835</v>
      </c>
      <c r="I427" s="49" t="s">
        <v>511</v>
      </c>
      <c r="J427" s="3">
        <v>126678</v>
      </c>
      <c r="K427" s="4" t="s">
        <v>80</v>
      </c>
      <c r="L427" s="65" t="str">
        <f>VLOOKUP(C427,'[5]Trips&amp;Operators'!$C$1:$E$9999,3,0)</f>
        <v>COOLAHAN</v>
      </c>
      <c r="M427" s="18" t="s">
        <v>77</v>
      </c>
      <c r="N427" s="17" t="s">
        <v>47</v>
      </c>
      <c r="O427" s="17" t="str">
        <f t="shared" si="12"/>
        <v>28</v>
      </c>
      <c r="P427" s="52">
        <f t="shared" si="13"/>
        <v>42579</v>
      </c>
      <c r="Q427" s="66" t="str">
        <f>VLOOKUP(C427,'[5]Train Runs'!$A$13:$AE$804,31,0)</f>
        <v>aws s3 cp s3://rtdc.mdm.uploadarchive/RTDC4031/2016-07-28/ "C:\Users\stu\Documents\Analysis\2016-02-23 RTDC Observations"\RTDC4031\2016-07-28 --recursive &amp; "C:\Users\stu\Documents\GitHub\mrs-test-scripts\Headless Mode &amp; Sideloading\WalkAndUnGZ.bat" "C:\Users\stu\Documents\Analysis\2016-02-23 RTDC Observations"\RTDC4031\2016-07-28 &amp; 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</v>
      </c>
      <c r="R427" s="67" t="str">
        <f>VLOOKUP(C401,'[4]Train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08:09:42-0600',mode:absolute,to:'2016-07-27 10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27" s="68" t="str">
        <f>astrogrep_path&amp;" /spath="&amp;search_path&amp;" /stypes=""*"&amp;T427&amp;"*"&amp;TEXT(A401-utc_offset/24,"YYYYMMDD")&amp;LEFT(TEXT(A401-utc_offset/24,"HH"),1)&amp;"*"" /stext="" "&amp;TEXT(A401-utc_offset/24,"HH")&amp;search_regexp&amp;""" /e /r /s"</f>
        <v>"C:\Program Files (x86)\AstroGrep\AstroGrep.exe" /spath="C:\Users\stu\Documents\Analysis\2016-02-23 RTDC Observations" /stypes="*4020*201607271*" /stext=" 15:.+((SYSTEM_STATE.+slice.+state.+changed )|(ment ac)|(system.+state.+changed )|(\|lc)|(penalty)|(\[timeout)|(PRM\|1\|D))" /e /r /s</v>
      </c>
      <c r="T427" s="18" t="str">
        <f>MID(B401,13,4)</f>
        <v>4020</v>
      </c>
      <c r="U427" s="24">
        <f>A401+6/24</f>
        <v>42578.651076388887</v>
      </c>
      <c r="V427" s="45" t="str">
        <f>IF(VALUE(LEFT(IF(LEN(C401)=6,"0"&amp;C401,C401),2))&lt;=2,"EC",IF(VALUE(LEFT(IF(LEN(C401)=6,"0"&amp;C401,C401),2))=8,"NW","GL"))</f>
        <v>NW</v>
      </c>
      <c r="W427" s="45" t="str">
        <f>IF(AND(E401="TRACK WARRANT AUTHORITY",G401&lt;10),"OMIT","KEEP")</f>
        <v>KEEP</v>
      </c>
    </row>
    <row r="428" spans="1:23" hidden="1" x14ac:dyDescent="0.25">
      <c r="A428" s="24">
        <v>42579.378518518519</v>
      </c>
      <c r="B428" s="49" t="s">
        <v>500</v>
      </c>
      <c r="C428" s="4" t="s">
        <v>857</v>
      </c>
      <c r="D428" s="4" t="s">
        <v>73</v>
      </c>
      <c r="E428" s="49" t="s">
        <v>515</v>
      </c>
      <c r="F428" s="3">
        <v>0</v>
      </c>
      <c r="G428" s="3">
        <v>51</v>
      </c>
      <c r="H428" s="3">
        <v>183</v>
      </c>
      <c r="I428" s="49" t="s">
        <v>516</v>
      </c>
      <c r="J428" s="3">
        <v>1</v>
      </c>
      <c r="K428" s="4" t="s">
        <v>76</v>
      </c>
      <c r="L428" s="65" t="str">
        <f>VLOOKUP(C428,'[5]Trips&amp;Operators'!$C$1:$E$9999,3,0)</f>
        <v>SPECTOR</v>
      </c>
      <c r="M428" s="18" t="s">
        <v>81</v>
      </c>
      <c r="N428" s="17"/>
      <c r="O428" s="17" t="str">
        <f t="shared" si="12"/>
        <v>28</v>
      </c>
      <c r="P428" s="52">
        <f t="shared" si="13"/>
        <v>42579</v>
      </c>
      <c r="Q428" s="66" t="str">
        <f>VLOOKUP(C428,'[5]Train Runs'!$A$13:$AE$804,31,0)</f>
        <v>aws s3 cp s3://rtdc.mdm.uploadarchive/RTDC4010/2016-07-28/ "C:\Users\stu\Documents\Analysis\2016-02-23 RTDC Observations"\RTDC4010\2016-07-28 --recursive &amp; "C:\Users\stu\Documents\GitHub\mrs-test-scripts\Headless Mode &amp; Sideloading\WalkAndUnGZ.bat" "C:\Users\stu\Documents\Analysis\2016-02-23 RTDC Observations"\RTDC4010\2016-07-28 &amp; 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</v>
      </c>
      <c r="R428" s="67" t="str">
        <f>VLOOKUP(C402,'[4]Train Runs'!$A$13:$AE$810,22,0)</f>
        <v>https://search-rtdc-monitor-bjffxe2xuh6vdkpspy63sjmuny.us-east-1.es.amazonaws.com/_plugin/kibana/#/discover/Steve-Slow-Train-Analysis-(2080s-and-2083s)?_g=(refreshInterval:(display:Off,section:0,value:0),time:(from:'2016-07-27 08:09:42-0600',mode:absolute,to:'2016-07-27 10:38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28" s="68" t="str">
        <f>astrogrep_path&amp;" /spath="&amp;search_path&amp;" /stypes=""*"&amp;T428&amp;"*"&amp;TEXT(A402-utc_offset/24,"YYYYMMDD")&amp;LEFT(TEXT(A402-utc_offset/24,"HH"),1)&amp;"*"" /stext="" "&amp;TEXT(A402-utc_offset/24,"HH")&amp;search_regexp&amp;""" /e /r /s"</f>
        <v>"C:\Program Files (x86)\AstroGrep\AstroGrep.exe" /spath="C:\Users\stu\Documents\Analysis\2016-02-23 RTDC Observations" /stypes="*4020*201607271*" /stext=" 15:.+((SYSTEM_STATE.+slice.+state.+changed )|(ment ac)|(system.+state.+changed )|(\|lc)|(penalty)|(\[timeout)|(PRM\|1\|D))" /e /r /s</v>
      </c>
      <c r="T428" s="18" t="str">
        <f>MID(B402,13,4)</f>
        <v>4020</v>
      </c>
      <c r="U428" s="24">
        <f>A402+6/24</f>
        <v>42578.651770833334</v>
      </c>
      <c r="V428" s="45" t="str">
        <f>IF(VALUE(LEFT(IF(LEN(C402)=6,"0"&amp;C402,C402),2))&lt;=2,"EC",IF(VALUE(LEFT(IF(LEN(C402)=6,"0"&amp;C402,C402),2))=8,"NW","GL"))</f>
        <v>NW</v>
      </c>
      <c r="W428" s="45" t="str">
        <f>IF(AND(E402="TRACK WARRANT AUTHORITY",G402&lt;10),"OMIT","KEEP")</f>
        <v>KEEP</v>
      </c>
    </row>
    <row r="429" spans="1:23" hidden="1" x14ac:dyDescent="0.25">
      <c r="A429" s="24">
        <v>42579.430069444446</v>
      </c>
      <c r="B429" s="49" t="s">
        <v>523</v>
      </c>
      <c r="C429" s="4" t="s">
        <v>858</v>
      </c>
      <c r="D429" s="4" t="s">
        <v>73</v>
      </c>
      <c r="E429" s="49" t="s">
        <v>515</v>
      </c>
      <c r="F429" s="3">
        <v>0</v>
      </c>
      <c r="G429" s="3">
        <v>82</v>
      </c>
      <c r="H429" s="3">
        <v>302</v>
      </c>
      <c r="I429" s="49" t="s">
        <v>516</v>
      </c>
      <c r="J429" s="3">
        <v>1</v>
      </c>
      <c r="K429" s="4" t="s">
        <v>76</v>
      </c>
      <c r="L429" s="65" t="str">
        <f>VLOOKUP(C429,'[5]Trips&amp;Operators'!$C$1:$E$9999,3,0)</f>
        <v>MAELZER</v>
      </c>
      <c r="M429" s="18" t="s">
        <v>81</v>
      </c>
      <c r="N429" s="17"/>
      <c r="O429" s="17" t="str">
        <f t="shared" si="12"/>
        <v>28</v>
      </c>
      <c r="P429" s="52">
        <f t="shared" si="13"/>
        <v>42579</v>
      </c>
      <c r="Q429" s="66" t="str">
        <f>VLOOKUP(C429,'[5]Train Runs'!$A$13:$AE$804,31,0)</f>
        <v>aws s3 cp s3://rtdc.mdm.uploadarchive/RTDC4043/2016-07-28/ "C:\Users\stu\Documents\Analysis\2016-02-23 RTDC Observations"\RTDC4043\2016-07-28 --recursive &amp; "C:\Users\stu\Documents\GitHub\mrs-test-scripts\Headless Mode &amp; Sideloading\WalkAndUnGZ.bat" "C:\Users\stu\Documents\Analysis\2016-02-23 RTDC Observations"\RTDC4043\2016-07-28 &amp; aws s3 cp s3://rtdc.mdm.uploadarchive/RTDC4043/2016-07-29/ "C:\Users\stu\Documents\Analysis\2016-02-23 RTDC Observations"\RTDC4043\2016-07-29 --recursive &amp; "C:\Users\stu\Documents\GitHub\mrs-test-scripts\Headless Mode &amp; Sideloading\WalkAndUnGZ.bat" "C:\Users\stu\Documents\Analysis\2016-02-23 RTDC Observations"\RTDC4043\2016-07-29</v>
      </c>
      <c r="R429" s="67" t="str">
        <f>VLOOKUP(C403,'[4]Train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14:10:55-0600',mode:absolute,to:'2016-07-27 16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29" s="68" t="str">
        <f>astrogrep_path&amp;" /spath="&amp;search_path&amp;" /stypes=""*"&amp;T429&amp;"*"&amp;TEXT(A403-utc_offset/24,"YYYYMMDD")&amp;LEFT(TEXT(A403-utc_offset/24,"HH"),1)&amp;"*"" /stext="" "&amp;TEXT(A403-utc_offset/24,"HH")&amp;search_regexp&amp;""" /e /r /s"</f>
        <v>"C:\Program Files (x86)\AstroGrep\AstroGrep.exe" /spath="C:\Users\stu\Documents\Analysis\2016-02-23 RTDC Observations" /stypes="*4020*201607272*" /stext=" 21:.+((SYSTEM_STATE.+slice.+state.+changed )|(ment ac)|(system.+state.+changed )|(\|lc)|(penalty)|(\[timeout)|(PRM\|1\|D))" /e /r /s</v>
      </c>
      <c r="T429" s="18" t="str">
        <f>MID(B403,13,4)</f>
        <v>4020</v>
      </c>
      <c r="U429" s="24">
        <f>A403+6/24</f>
        <v>42578.901006944441</v>
      </c>
      <c r="V429" s="45" t="str">
        <f>IF(VALUE(LEFT(IF(LEN(C403)=6,"0"&amp;C403,C403),2))&lt;=2,"EC",IF(VALUE(LEFT(IF(LEN(C403)=6,"0"&amp;C403,C403),2))=8,"NW","GL"))</f>
        <v>NW</v>
      </c>
      <c r="W429" s="45" t="str">
        <f>IF(AND(E403="TRACK WARRANT AUTHORITY",G403&lt;10),"OMIT","KEEP")</f>
        <v>KEEP</v>
      </c>
    </row>
    <row r="430" spans="1:23" hidden="1" x14ac:dyDescent="0.25">
      <c r="A430" s="24">
        <v>42579.441469907404</v>
      </c>
      <c r="B430" s="4" t="s">
        <v>95</v>
      </c>
      <c r="C430" s="4" t="s">
        <v>842</v>
      </c>
      <c r="D430" s="4" t="s">
        <v>73</v>
      </c>
      <c r="E430" s="4" t="s">
        <v>515</v>
      </c>
      <c r="F430" s="3">
        <v>0</v>
      </c>
      <c r="G430" s="3">
        <v>73</v>
      </c>
      <c r="H430" s="3">
        <v>265</v>
      </c>
      <c r="I430" s="4" t="s">
        <v>516</v>
      </c>
      <c r="J430" s="3">
        <v>1</v>
      </c>
      <c r="K430" s="4" t="s">
        <v>76</v>
      </c>
      <c r="L430" s="65" t="str">
        <f>VLOOKUP(C430,'[5]Trips&amp;Operators'!$C$1:$E$9999,3,0)</f>
        <v>BRANNON</v>
      </c>
      <c r="M430" s="18" t="s">
        <v>81</v>
      </c>
      <c r="N430" s="17"/>
      <c r="O430" s="17" t="str">
        <f t="shared" si="12"/>
        <v>28</v>
      </c>
      <c r="P430" s="52">
        <f t="shared" si="13"/>
        <v>42579</v>
      </c>
      <c r="Q430" s="66" t="str">
        <f>VLOOKUP(C430,'[5]Train Runs'!$A$13:$AE$804,31,0)</f>
        <v>aws s3 cp s3://rtdc.mdm.uploadarchive/RTDC4032/2016-07-28/ "C:\Users\stu\Documents\Analysis\2016-02-23 RTDC Observations"\RTDC4032\2016-07-28 --recursive &amp; "C:\Users\stu\Documents\GitHub\mrs-test-scripts\Headless Mode &amp; Sideloading\WalkAndUnGZ.bat" "C:\Users\stu\Documents\Analysis\2016-02-23 RTDC Observations"\RTDC4032\2016-07-28 &amp; 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</v>
      </c>
      <c r="R430" s="67" t="str">
        <f>VLOOKUP(C404,'[4]Train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14:45:23-0600',mode:absolute,to:'2016-07-27 17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30" s="68" t="str">
        <f>astrogrep_path&amp;" /spath="&amp;search_path&amp;" /stypes=""*"&amp;T430&amp;"*"&amp;TEXT(A404-utc_offset/24,"YYYYMMDD")&amp;LEFT(TEXT(A404-utc_offset/24,"HH"),1)&amp;"*"" /stext="" "&amp;TEXT(A404-utc_offset/24,"HH")&amp;search_regexp&amp;""" /e /r /s"</f>
        <v>"C:\Program Files (x86)\AstroGrep\AstroGrep.exe" /spath="C:\Users\stu\Documents\Analysis\2016-02-23 RTDC Observations" /stypes="*4018*201607272*" /stext=" 22:.+((SYSTEM_STATE.+slice.+state.+changed )|(ment ac)|(system.+state.+changed )|(\|lc)|(penalty)|(\[timeout)|(PRM\|1\|D))" /e /r /s</v>
      </c>
      <c r="T430" s="18" t="str">
        <f>MID(B404,13,4)</f>
        <v>4018</v>
      </c>
      <c r="U430" s="24">
        <f>A404+6/24</f>
        <v>42578.922071759262</v>
      </c>
      <c r="V430" s="45" t="str">
        <f>IF(VALUE(LEFT(IF(LEN(C404)=6,"0"&amp;C404,C404),2))&lt;=2,"EC",IF(VALUE(LEFT(IF(LEN(C404)=6,"0"&amp;C404,C404),2))=8,"NW","GL"))</f>
        <v>NW</v>
      </c>
      <c r="W430" s="45" t="str">
        <f>IF(AND(E404="TRACK WARRANT AUTHORITY",G404&lt;10),"OMIT","KEEP")</f>
        <v>KEEP</v>
      </c>
    </row>
    <row r="431" spans="1:23" hidden="1" x14ac:dyDescent="0.25">
      <c r="A431" s="24">
        <v>42579.554525462961</v>
      </c>
      <c r="B431" s="49" t="s">
        <v>543</v>
      </c>
      <c r="C431" s="4" t="s">
        <v>859</v>
      </c>
      <c r="D431" s="4" t="s">
        <v>73</v>
      </c>
      <c r="E431" s="49" t="s">
        <v>515</v>
      </c>
      <c r="F431" s="3">
        <v>0</v>
      </c>
      <c r="G431" s="3">
        <v>76</v>
      </c>
      <c r="H431" s="3">
        <v>274</v>
      </c>
      <c r="I431" s="49" t="s">
        <v>516</v>
      </c>
      <c r="J431" s="3">
        <v>1</v>
      </c>
      <c r="K431" s="4" t="s">
        <v>76</v>
      </c>
      <c r="L431" s="65" t="str">
        <f>VLOOKUP(C431,'[5]Trips&amp;Operators'!$C$1:$E$9999,3,0)</f>
        <v>ISHMAEL</v>
      </c>
      <c r="M431" s="18" t="s">
        <v>81</v>
      </c>
      <c r="N431" s="17"/>
      <c r="O431" s="17" t="str">
        <f t="shared" si="12"/>
        <v>28</v>
      </c>
      <c r="P431" s="52">
        <f t="shared" si="13"/>
        <v>42579</v>
      </c>
      <c r="Q431" s="66" t="str">
        <f>VLOOKUP(C431,'[5]Train Runs'!$A$13:$AE$804,31,0)</f>
        <v>aws s3 cp s3://rtdc.mdm.uploadarchive/RTDC4008/2016-07-28/ "C:\Users\stu\Documents\Analysis\2016-02-23 RTDC Observations"\RTDC4008\2016-07-28 --recursive &amp; "C:\Users\stu\Documents\GitHub\mrs-test-scripts\Headless Mode &amp; Sideloading\WalkAndUnGZ.bat" "C:\Users\stu\Documents\Analysis\2016-02-23 RTDC Observations"\RTDC4008\2016-07-28 &amp; 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</v>
      </c>
      <c r="R431" s="67" t="str">
        <f>VLOOKUP(C405,'[4]Train Runs'!$A$13:$AE$810,22,0)</f>
        <v>https://search-rtdc-monitor-bjffxe2xuh6vdkpspy63sjmuny.us-east-1.es.amazonaws.com/_plugin/kibana/#/discover/Steve-Slow-Train-Analysis-(2080s-and-2083s)?_g=(refreshInterval:(display:Off,section:0,value:0),time:(from:'2016-07-27 15:36:25-0600',mode:absolute,to:'2016-07-27 18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31" s="68" t="str">
        <f>astrogrep_path&amp;" /spath="&amp;search_path&amp;" /stypes=""*"&amp;T431&amp;"*"&amp;TEXT(A405-utc_offset/24,"YYYYMMDD")&amp;LEFT(TEXT(A405-utc_offset/24,"HH"),1)&amp;"*"" /stext="" "&amp;TEXT(A405-utc_offset/24,"HH")&amp;search_regexp&amp;""" /e /r /s"</f>
        <v>"C:\Program Files (x86)\AstroGrep\AstroGrep.exe" /spath="C:\Users\stu\Documents\Analysis\2016-02-23 RTDC Observations" /stypes="*4018*201607272*" /stext=" 23:.+((SYSTEM_STATE.+slice.+state.+changed )|(ment ac)|(system.+state.+changed )|(\|lc)|(penalty)|(\[timeout)|(PRM\|1\|D))" /e /r /s</v>
      </c>
      <c r="T431" s="18" t="str">
        <f>MID(B405,13,4)</f>
        <v>4018</v>
      </c>
      <c r="U431" s="24">
        <f>A405+6/24</f>
        <v>42578.962407407409</v>
      </c>
      <c r="V431" s="45" t="str">
        <f>IF(VALUE(LEFT(IF(LEN(C405)=6,"0"&amp;C405,C405),2))&lt;=2,"EC",IF(VALUE(LEFT(IF(LEN(C405)=6,"0"&amp;C405,C405),2))=8,"NW","GL"))</f>
        <v>NW</v>
      </c>
      <c r="W431" s="45" t="str">
        <f>IF(AND(E405="TRACK WARRANT AUTHORITY",G405&lt;10),"OMIT","KEEP")</f>
        <v>KEEP</v>
      </c>
    </row>
    <row r="432" spans="1:23" hidden="1" x14ac:dyDescent="0.25">
      <c r="A432" s="24">
        <v>42579.69222222222</v>
      </c>
      <c r="B432" s="49" t="s">
        <v>573</v>
      </c>
      <c r="C432" s="4" t="s">
        <v>860</v>
      </c>
      <c r="D432" s="4" t="s">
        <v>73</v>
      </c>
      <c r="E432" s="49" t="s">
        <v>515</v>
      </c>
      <c r="F432" s="3">
        <v>0</v>
      </c>
      <c r="G432" s="3">
        <v>96</v>
      </c>
      <c r="H432" s="3">
        <v>391</v>
      </c>
      <c r="I432" s="49" t="s">
        <v>516</v>
      </c>
      <c r="J432" s="3">
        <v>1</v>
      </c>
      <c r="K432" s="4" t="s">
        <v>76</v>
      </c>
      <c r="L432" s="65" t="str">
        <f>VLOOKUP(C432,'[5]Trips&amp;Operators'!$C$1:$E$9999,3,0)</f>
        <v>MOSES</v>
      </c>
      <c r="M432" s="18" t="s">
        <v>81</v>
      </c>
      <c r="N432" s="17"/>
      <c r="O432" s="17" t="str">
        <f t="shared" si="12"/>
        <v>28</v>
      </c>
      <c r="P432" s="52">
        <f t="shared" si="13"/>
        <v>42579</v>
      </c>
      <c r="Q432" s="66" t="str">
        <f>VLOOKUP(C432,'[5]Train Runs'!$A$13:$AE$804,31,0)</f>
        <v>aws s3 cp s3://rtdc.mdm.uploadarchive/RTDC4039/2016-07-28/ "C:\Users\stu\Documents\Analysis\2016-02-23 RTDC Observations"\RTDC4039\2016-07-28 --recursive &amp; "C:\Users\stu\Documents\GitHub\mrs-test-scripts\Headless Mode &amp; Sideloading\WalkAndUnGZ.bat" "C:\Users\stu\Documents\Analysis\2016-02-23 RTDC Observations"\RTDC4039\2016-07-28 &amp; aws s3 cp s3://rtdc.mdm.uploadarchive/RTDC4039/2016-07-29/ "C:\Users\stu\Documents\Analysis\2016-02-23 RTDC Observations"\RTDC4039\2016-07-29 --recursive &amp; "C:\Users\stu\Documents\GitHub\mrs-test-scripts\Headless Mode &amp; Sideloading\WalkAndUnGZ.bat" "C:\Users\stu\Documents\Analysis\2016-02-23 RTDC Observations"\RTDC4039\2016-07-29</v>
      </c>
      <c r="R432" s="67" t="str">
        <f>VLOOKUP(C406,'[5]Train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16:17:41-0600',mode:absolute,to:'2016-07-28 19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432" s="68" t="str">
        <f>astrogrep_path&amp;" /spath="&amp;search_path&amp;" /stypes=""*"&amp;T432&amp;"*"&amp;TEXT(A406-utc_offset/24,"YYYYMMDD")&amp;LEFT(TEXT(A406-utc_offset/24,"HH"),1)&amp;"*"" /stext="" "&amp;TEXT(A406-utc_offset/24,"HH")&amp;search_regexp&amp;""" /e /r /s"</f>
        <v>"C:\Program Files (x86)\AstroGrep\AstroGrep.exe" /spath="C:\Users\stu\Documents\Analysis\2016-02-23 RTDC Observations" /stypes="*4013*201607282*" /stext=" 23:.+((SYSTEM_STATE.+slice.+state.+changed )|(ment ac)|(system.+state.+changed )|(\|lc)|(penalty)|(\[timeout)|(PRM\|1\|D))" /e /r /s</v>
      </c>
      <c r="T432" s="18" t="str">
        <f>MID(B406,13,4)</f>
        <v>4013</v>
      </c>
      <c r="U432" s="24">
        <f>A406+6/24</f>
        <v>42579.995555555557</v>
      </c>
      <c r="V432" s="45" t="str">
        <f>IF(VALUE(LEFT(IF(LEN(C406)=6,"0"&amp;C406,C406),2))&lt;=2,"EC",IF(VALUE(LEFT(IF(LEN(C406)=6,"0"&amp;C406,C406),2))=8,"NW","GL"))</f>
        <v>EC</v>
      </c>
      <c r="W432" s="45" t="str">
        <f>IF(AND(E406="TRACK WARRANT AUTHORITY",G406&lt;10),"OMIT","KEEP")</f>
        <v>KEEP</v>
      </c>
    </row>
    <row r="433" spans="1:23" hidden="1" x14ac:dyDescent="0.25">
      <c r="A433" s="24">
        <v>42580.045057870368</v>
      </c>
      <c r="B433" s="49" t="s">
        <v>95</v>
      </c>
      <c r="C433" s="4" t="s">
        <v>861</v>
      </c>
      <c r="D433" s="4" t="s">
        <v>73</v>
      </c>
      <c r="E433" s="49" t="s">
        <v>515</v>
      </c>
      <c r="F433" s="3">
        <v>0</v>
      </c>
      <c r="G433" s="3">
        <v>49</v>
      </c>
      <c r="H433" s="3">
        <v>149</v>
      </c>
      <c r="I433" s="49" t="s">
        <v>516</v>
      </c>
      <c r="J433" s="3">
        <v>1</v>
      </c>
      <c r="K433" s="4" t="s">
        <v>76</v>
      </c>
      <c r="L433" s="65" t="str">
        <f>VLOOKUP(C433,'[5]Trips&amp;Operators'!$C$1:$E$9999,3,0)</f>
        <v>COOLAHAN</v>
      </c>
      <c r="M433" s="18" t="s">
        <v>81</v>
      </c>
      <c r="N433" s="17"/>
      <c r="O433" s="17" t="str">
        <f t="shared" si="12"/>
        <v>28</v>
      </c>
      <c r="P433" s="52">
        <f t="shared" si="13"/>
        <v>42579</v>
      </c>
      <c r="Q433" s="66" t="str">
        <f>VLOOKUP(C433,'[5]Train Runs'!$A$13:$AE$804,31,0)</f>
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</c>
      <c r="R433" s="67" t="str">
        <f>VLOOKUP(C407,'[5]Train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15:34:03-0600',mode:absolute,to:'2016-07-28 18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433" s="68" t="str">
        <f>astrogrep_path&amp;" /spath="&amp;search_path&amp;" /stypes=""*"&amp;T433&amp;"*"&amp;TEXT(A407-utc_offset/24,"YYYYMMDD")&amp;LEFT(TEXT(A407-utc_offset/24,"HH"),1)&amp;"*"" /stext="" "&amp;TEXT(A407-utc_offset/24,"HH")&amp;search_regexp&amp;""" /e /r /s"</f>
        <v>"C:\Program Files (x86)\AstroGrep\AstroGrep.exe" /spath="C:\Users\stu\Documents\Analysis\2016-02-23 RTDC Observations" /stypes="*4043*201607282*" /stext=" 23:.+((SYSTEM_STATE.+slice.+state.+changed )|(ment ac)|(system.+state.+changed )|(\|lc)|(penalty)|(\[timeout)|(PRM\|1\|D))" /e /r /s</v>
      </c>
      <c r="T433" s="18" t="str">
        <f>MID(B407,13,4)</f>
        <v>4043</v>
      </c>
      <c r="U433" s="24">
        <f>A407+6/24</f>
        <v>42579.961030092592</v>
      </c>
      <c r="V433" s="45" t="str">
        <f>IF(VALUE(LEFT(IF(LEN(C407)=6,"0"&amp;C407,C407),2))&lt;=2,"EC",IF(VALUE(LEFT(IF(LEN(C407)=6,"0"&amp;C407,C407),2))=8,"NW","GL"))</f>
        <v>EC</v>
      </c>
      <c r="W433" s="45" t="str">
        <f>IF(AND(E407="TRACK WARRANT AUTHORITY",G407&lt;10),"OMIT","KEEP")</f>
        <v>KEEP</v>
      </c>
    </row>
    <row r="434" spans="1:23" hidden="1" x14ac:dyDescent="0.25">
      <c r="A434" s="24">
        <v>42579.557013888887</v>
      </c>
      <c r="B434" s="49" t="s">
        <v>499</v>
      </c>
      <c r="C434" s="4" t="s">
        <v>862</v>
      </c>
      <c r="D434" s="4" t="s">
        <v>73</v>
      </c>
      <c r="E434" s="49" t="s">
        <v>515</v>
      </c>
      <c r="F434" s="3">
        <v>0</v>
      </c>
      <c r="G434" s="3">
        <v>59</v>
      </c>
      <c r="H434" s="3">
        <v>233289</v>
      </c>
      <c r="I434" s="49" t="s">
        <v>516</v>
      </c>
      <c r="J434" s="3">
        <v>233491</v>
      </c>
      <c r="K434" s="4" t="s">
        <v>80</v>
      </c>
      <c r="L434" s="65" t="str">
        <f>VLOOKUP(C434,'[5]Trips&amp;Operators'!$C$1:$E$9999,3,0)</f>
        <v>BONDS</v>
      </c>
      <c r="M434" s="18" t="s">
        <v>81</v>
      </c>
      <c r="N434" s="17"/>
      <c r="O434" s="17" t="str">
        <f t="shared" si="12"/>
        <v>28</v>
      </c>
      <c r="P434" s="52">
        <f t="shared" si="13"/>
        <v>42579</v>
      </c>
      <c r="Q434" s="66" t="str">
        <f>VLOOKUP(C434,'[5]Train Runs'!$A$13:$AE$804,31,0)</f>
        <v>aws s3 cp s3://rtdc.mdm.uploadarchive/RTDC4009/2016-07-28/ "C:\Users\stu\Documents\Analysis\2016-02-23 RTDC Observations"\RTDC4009\2016-07-28 --recursive &amp; "C:\Users\stu\Documents\GitHub\mrs-test-scripts\Headless Mode &amp; Sideloading\WalkAndUnGZ.bat" "C:\Users\stu\Documents\Analysis\2016-02-23 RTDC Observations"\RTDC4009\2016-07-28 &amp; aws s3 cp s3://rtdc.mdm.uploadarchive/RTDC4009/2016-07-29/ "C:\Users\stu\Documents\Analysis\2016-02-23 RTDC Observations"\RTDC4009\2016-07-29 --recursive &amp; "C:\Users\stu\Documents\GitHub\mrs-test-scripts\Headless Mode &amp; Sideloading\WalkAndUnGZ.bat" "C:\Users\stu\Documents\Analysis\2016-02-23 RTDC Observations"\RTDC4009\2016-07-29</v>
      </c>
      <c r="R434" s="67" t="str">
        <f>VLOOKUP(C408,'[5]Train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10:34:49-0600',mode:absolute,to:'2016-07-28 13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434" s="68" t="str">
        <f>astrogrep_path&amp;" /spath="&amp;search_path&amp;" /stypes=""*"&amp;T434&amp;"*"&amp;TEXT(A408-utc_offset/24,"YYYYMMDD")&amp;LEFT(TEXT(A408-utc_offset/24,"HH"),1)&amp;"*"" /stext="" "&amp;TEXT(A408-utc_offset/24,"HH")&amp;search_regexp&amp;""" /e /r /s"</f>
        <v>"C:\Program Files (x86)\AstroGrep\AstroGrep.exe" /spath="C:\Users\stu\Documents\Analysis\2016-02-23 RTDC Observations" /stypes="*4032*201607281*" /stext=" 17:.+((SYSTEM_STATE.+slice.+state.+changed )|(ment ac)|(system.+state.+changed )|(\|lc)|(penalty)|(\[timeout)|(PRM\|1\|D))" /e /r /s</v>
      </c>
      <c r="T434" s="18" t="str">
        <f>MID(B408,13,4)</f>
        <v>4032</v>
      </c>
      <c r="U434" s="24">
        <f>A408+6/24</f>
        <v>42579.74590277778</v>
      </c>
      <c r="V434" s="45" t="str">
        <f>IF(VALUE(LEFT(IF(LEN(C408)=6,"0"&amp;C408,C408),2))&lt;=2,"EC",IF(VALUE(LEFT(IF(LEN(C408)=6,"0"&amp;C408,C408),2))=8,"NW","GL"))</f>
        <v>EC</v>
      </c>
      <c r="W434" s="45" t="str">
        <f>IF(AND(E408="TRACK WARRANT AUTHORITY",G408&lt;10),"OMIT","KEEP")</f>
        <v>KEEP</v>
      </c>
    </row>
    <row r="435" spans="1:23" hidden="1" x14ac:dyDescent="0.25">
      <c r="A435" s="24">
        <v>42579.817488425928</v>
      </c>
      <c r="B435" s="4" t="s">
        <v>602</v>
      </c>
      <c r="C435" s="4" t="s">
        <v>841</v>
      </c>
      <c r="D435" s="4" t="s">
        <v>73</v>
      </c>
      <c r="E435" s="4" t="s">
        <v>515</v>
      </c>
      <c r="F435" s="3">
        <v>0</v>
      </c>
      <c r="G435" s="3">
        <v>47</v>
      </c>
      <c r="H435" s="3">
        <v>233287</v>
      </c>
      <c r="I435" s="4" t="s">
        <v>516</v>
      </c>
      <c r="J435" s="3">
        <v>233491</v>
      </c>
      <c r="K435" s="4" t="s">
        <v>80</v>
      </c>
      <c r="L435" s="65" t="str">
        <f>VLOOKUP(C435,'[5]Trips&amp;Operators'!$C$1:$E$9999,3,0)</f>
        <v>HAITHCOX</v>
      </c>
      <c r="M435" s="18" t="s">
        <v>81</v>
      </c>
      <c r="N435" s="17"/>
      <c r="O435" s="17" t="str">
        <f t="shared" si="12"/>
        <v>28</v>
      </c>
      <c r="P435" s="52">
        <f t="shared" si="13"/>
        <v>42579</v>
      </c>
      <c r="Q435" s="66" t="str">
        <f>VLOOKUP(C435,'[5]Train Runs'!$A$13:$AE$804,31,0)</f>
        <v>aws s3 cp s3://rtdc.mdm.uploadarchive/RTDC4018/2016-07-28/ "C:\Users\stu\Documents\Analysis\2016-02-23 RTDC Observations"\RTDC4018\2016-07-28 --recursive &amp; "C:\Users\stu\Documents\GitHub\mrs-test-scripts\Headless Mode &amp; Sideloading\WalkAndUnGZ.bat" "C:\Users\stu\Documents\Analysis\2016-02-23 RTDC Observations"\RTDC4018\2016-07-28 &amp; 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</v>
      </c>
      <c r="R435" s="67" t="str">
        <f>VLOOKUP(C409,'[5]Train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16:34:25-0600',mode:absolute,to:'2016-07-28 19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435" s="68" t="str">
        <f>astrogrep_path&amp;" /spath="&amp;search_path&amp;" /stypes=""*"&amp;T435&amp;"*"&amp;TEXT(A409-utc_offset/24,"YYYYMMDD")&amp;LEFT(TEXT(A409-utc_offset/24,"HH"),1)&amp;"*"" /stext="" "&amp;TEXT(A409-utc_offset/24,"HH")&amp;search_regexp&amp;""" /e /r /s"</f>
        <v>"C:\Program Files (x86)\AstroGrep\AstroGrep.exe" /spath="C:\Users\stu\Documents\Analysis\2016-02-23 RTDC Observations" /stypes="*4039*201607290*" /stext=" 00:.+((SYSTEM_STATE.+slice.+state.+changed )|(ment ac)|(system.+state.+changed )|(\|lc)|(penalty)|(\[timeout)|(PRM\|1\|D))" /e /r /s</v>
      </c>
      <c r="T435" s="18" t="str">
        <f>MID(B409,13,4)</f>
        <v>4039</v>
      </c>
      <c r="U435" s="24">
        <f>A409+6/24</f>
        <v>42580.013055555559</v>
      </c>
      <c r="V435" s="45" t="str">
        <f>IF(VALUE(LEFT(IF(LEN(C409)=6,"0"&amp;C409,C409),2))&lt;=2,"EC",IF(VALUE(LEFT(IF(LEN(C409)=6,"0"&amp;C409,C409),2))=8,"NW","GL"))</f>
        <v>EC</v>
      </c>
      <c r="W435" s="45" t="str">
        <f>IF(AND(E409="TRACK WARRANT AUTHORITY",G409&lt;10),"OMIT","KEEP")</f>
        <v>KEEP</v>
      </c>
    </row>
    <row r="436" spans="1:23" hidden="1" x14ac:dyDescent="0.25">
      <c r="A436" s="24">
        <v>42579.689259259256</v>
      </c>
      <c r="B436" s="49" t="s">
        <v>93</v>
      </c>
      <c r="C436" s="4" t="s">
        <v>863</v>
      </c>
      <c r="D436" s="4" t="s">
        <v>73</v>
      </c>
      <c r="E436" s="49" t="s">
        <v>83</v>
      </c>
      <c r="F436" s="3">
        <v>150</v>
      </c>
      <c r="G436" s="3">
        <v>258</v>
      </c>
      <c r="H436" s="3">
        <v>56545</v>
      </c>
      <c r="I436" s="49" t="s">
        <v>75</v>
      </c>
      <c r="J436" s="3">
        <v>57008</v>
      </c>
      <c r="K436" s="4" t="s">
        <v>80</v>
      </c>
      <c r="L436" s="65" t="str">
        <f>VLOOKUP(C436,'[5]Trips&amp;Operators'!$C$1:$E$9999,3,0)</f>
        <v>HELVIE</v>
      </c>
      <c r="M436" s="18" t="s">
        <v>81</v>
      </c>
      <c r="N436" s="17"/>
      <c r="O436" s="17" t="str">
        <f t="shared" si="12"/>
        <v>28</v>
      </c>
      <c r="P436" s="52">
        <f t="shared" si="13"/>
        <v>42579</v>
      </c>
      <c r="Q436" s="66" t="str">
        <f>VLOOKUP(C436,'[5]Train Runs'!$A$13:$AE$804,31,0)</f>
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</c>
      <c r="R436" s="67" t="str">
        <f>VLOOKUP(C410,'[5]Train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16:54:43-0600',mode:absolute,to:'2016-07-28 19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436" s="68" t="str">
        <f>astrogrep_path&amp;" /spath="&amp;search_path&amp;" /stypes=""*"&amp;T436&amp;"*"&amp;TEXT(A410-utc_offset/24,"YYYYMMDD")&amp;LEFT(TEXT(A410-utc_offset/24,"HH"),1)&amp;"*"" /stext="" "&amp;TEXT(A410-utc_offset/24,"HH")&amp;search_regexp&amp;""" /e /r /s"</f>
        <v>"C:\Program Files (x86)\AstroGrep\AstroGrep.exe" /spath="C:\Users\stu\Documents\Analysis\2016-02-23 RTDC Observations" /stypes="*4009*201607290*" /stext=" 00:.+((SYSTEM_STATE.+slice.+state.+changed )|(ment ac)|(system.+state.+changed )|(\|lc)|(penalty)|(\[timeout)|(PRM\|1\|D))" /e /r /s</v>
      </c>
      <c r="T436" s="18" t="str">
        <f>MID(B410,13,4)</f>
        <v>4009</v>
      </c>
      <c r="U436" s="24">
        <f>A410+6/24</f>
        <v>42580.004212962966</v>
      </c>
      <c r="V436" s="45" t="str">
        <f>IF(VALUE(LEFT(IF(LEN(C410)=6,"0"&amp;C410,C410),2))&lt;=2,"EC",IF(VALUE(LEFT(IF(LEN(C410)=6,"0"&amp;C410,C410),2))=8,"NW","GL"))</f>
        <v>EC</v>
      </c>
      <c r="W436" s="45" t="str">
        <f>IF(AND(E410="TRACK WARRANT AUTHORITY",G410&lt;10),"OMIT","KEEP")</f>
        <v>KEEP</v>
      </c>
    </row>
    <row r="437" spans="1:23" hidden="1" x14ac:dyDescent="0.25">
      <c r="A437" s="24">
        <v>42579.52034722222</v>
      </c>
      <c r="B437" s="49" t="s">
        <v>93</v>
      </c>
      <c r="C437" s="4" t="s">
        <v>864</v>
      </c>
      <c r="D437" s="4" t="s">
        <v>73</v>
      </c>
      <c r="E437" s="49" t="s">
        <v>87</v>
      </c>
      <c r="F437" s="3">
        <v>0</v>
      </c>
      <c r="G437" s="3">
        <v>352</v>
      </c>
      <c r="H437" s="3">
        <v>32793</v>
      </c>
      <c r="I437" s="49" t="s">
        <v>88</v>
      </c>
      <c r="J437" s="3">
        <v>34583</v>
      </c>
      <c r="K437" s="4" t="s">
        <v>80</v>
      </c>
      <c r="L437" s="65" t="str">
        <f>VLOOKUP(C437,'[5]Trips&amp;Operators'!$C$1:$E$9999,3,0)</f>
        <v>ROBINSON</v>
      </c>
      <c r="M437" s="18" t="s">
        <v>81</v>
      </c>
      <c r="N437" s="17" t="s">
        <v>504</v>
      </c>
      <c r="O437" s="17" t="str">
        <f t="shared" si="12"/>
        <v>28</v>
      </c>
      <c r="P437" s="52">
        <f t="shared" si="13"/>
        <v>42579</v>
      </c>
      <c r="Q437" s="66" t="str">
        <f>VLOOKUP(C437,'[5]Train Runs'!$A$13:$AE$804,31,0)</f>
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</c>
      <c r="R437" s="67" t="str">
        <f>VLOOKUP(C411,'[5]Train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13:05:14-0600',mode:absolute,to:'2016-07-28 15:59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437" s="68" t="str">
        <f>astrogrep_path&amp;" /spath="&amp;search_path&amp;" /stypes=""*"&amp;T437&amp;"*"&amp;TEXT(A411-utc_offset/24,"YYYYMMDD")&amp;LEFT(TEXT(A411-utc_offset/24,"HH"),1)&amp;"*"" /stext="" "&amp;TEXT(A411-utc_offset/24,"HH")&amp;search_regexp&amp;""" /e /r /s"</f>
        <v>"C:\Program Files (x86)\AstroGrep\AstroGrep.exe" /spath="C:\Users\stu\Documents\Analysis\2016-02-23 RTDC Observations" /stypes="*4039*201607282*" /stext=" 20:.+((SYSTEM_STATE.+slice.+state.+changed )|(ment ac)|(system.+state.+changed )|(\|lc)|(penalty)|(\[timeout)|(PRM\|1\|D))" /e /r /s</v>
      </c>
      <c r="T437" s="18" t="str">
        <f>MID(B411,13,4)</f>
        <v>4039</v>
      </c>
      <c r="U437" s="24">
        <f>A411+6/24</f>
        <v>42579.869791666664</v>
      </c>
      <c r="V437" s="45" t="str">
        <f>IF(VALUE(LEFT(IF(LEN(C411)=6,"0"&amp;C411,C411),2))&lt;=2,"EC",IF(VALUE(LEFT(IF(LEN(C411)=6,"0"&amp;C411,C411),2))=8,"NW","GL"))</f>
        <v>EC</v>
      </c>
      <c r="W437" s="45" t="str">
        <f>IF(AND(E411="TRACK WARRANT AUTHORITY",G411&lt;10),"OMIT","KEEP")</f>
        <v>KEEP</v>
      </c>
    </row>
    <row r="438" spans="1:23" hidden="1" x14ac:dyDescent="0.25">
      <c r="A438" s="24">
        <v>42579.391805555555</v>
      </c>
      <c r="B438" s="49" t="s">
        <v>93</v>
      </c>
      <c r="C438" s="4" t="s">
        <v>865</v>
      </c>
      <c r="D438" s="4" t="s">
        <v>73</v>
      </c>
      <c r="E438" s="49" t="s">
        <v>676</v>
      </c>
      <c r="F438" s="3">
        <v>100</v>
      </c>
      <c r="G438" s="3">
        <v>354</v>
      </c>
      <c r="H438" s="3">
        <v>8113</v>
      </c>
      <c r="I438" s="49" t="s">
        <v>79</v>
      </c>
      <c r="J438" s="3">
        <v>10701</v>
      </c>
      <c r="K438" s="4" t="s">
        <v>80</v>
      </c>
      <c r="L438" s="65" t="str">
        <f>VLOOKUP(C438,'[5]Trips&amp;Operators'!$C$1:$E$9999,3,0)</f>
        <v>ROBINSON</v>
      </c>
      <c r="M438" s="18" t="s">
        <v>81</v>
      </c>
      <c r="N438" s="17"/>
      <c r="O438" s="17" t="str">
        <f t="shared" si="12"/>
        <v>28</v>
      </c>
      <c r="P438" s="52">
        <f t="shared" si="13"/>
        <v>42579</v>
      </c>
      <c r="Q438" s="66" t="str">
        <f>VLOOKUP(C438,'[5]Train Runs'!$A$13:$AE$804,31,0)</f>
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</c>
      <c r="R438" s="67" t="str">
        <f>VLOOKUP(C412,'[5]Train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17:55:48-0600',mode:absolute,to:'2016-07-28 20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38" s="68" t="str">
        <f>astrogrep_path&amp;" /spath="&amp;search_path&amp;" /stypes=""*"&amp;T438&amp;"*"&amp;TEXT(A412-utc_offset/24,"YYYYMMDD")&amp;LEFT(TEXT(A412-utc_offset/24,"HH"),1)&amp;"*"" /stext="" "&amp;TEXT(A412-utc_offset/24,"HH")&amp;search_regexp&amp;""" /e /r /s"</f>
        <v>"C:\Program Files (x86)\AstroGrep\AstroGrep.exe" /spath="C:\Users\stu\Documents\Analysis\2016-02-23 RTDC Observations" /stypes="*4018*201607290*" /stext=" 01:.+((SYSTEM_STATE.+slice.+state.+changed )|(ment ac)|(system.+state.+changed )|(\|lc)|(penalty)|(\[timeout)|(PRM\|1\|D))" /e /r /s</v>
      </c>
      <c r="T438" s="18" t="str">
        <f>MID(B412,13,4)</f>
        <v>4018</v>
      </c>
      <c r="U438" s="24">
        <f>A412+6/24</f>
        <v>42580.056550925925</v>
      </c>
      <c r="V438" s="45" t="str">
        <f>IF(VALUE(LEFT(IF(LEN(C412)=6,"0"&amp;C412,C412),2))&lt;=2,"EC",IF(VALUE(LEFT(IF(LEN(C412)=6,"0"&amp;C412,C412),2))=8,"NW","GL"))</f>
        <v>EC</v>
      </c>
      <c r="W438" s="45" t="str">
        <f>IF(AND(E412="TRACK WARRANT AUTHORITY",G412&lt;10),"OMIT","KEEP")</f>
        <v>KEEP</v>
      </c>
    </row>
    <row r="439" spans="1:23" hidden="1" x14ac:dyDescent="0.25">
      <c r="A439" s="24">
        <v>42579.41547453704</v>
      </c>
      <c r="B439" s="49" t="s">
        <v>91</v>
      </c>
      <c r="C439" s="4" t="s">
        <v>866</v>
      </c>
      <c r="D439" s="4" t="s">
        <v>73</v>
      </c>
      <c r="E439" s="49" t="s">
        <v>515</v>
      </c>
      <c r="F439" s="3">
        <v>0</v>
      </c>
      <c r="G439" s="3">
        <v>18</v>
      </c>
      <c r="H439" s="3">
        <v>663</v>
      </c>
      <c r="I439" s="49" t="s">
        <v>516</v>
      </c>
      <c r="J439" s="3">
        <v>575</v>
      </c>
      <c r="K439" s="4" t="s">
        <v>76</v>
      </c>
      <c r="L439" s="65" t="str">
        <f>VLOOKUP(C439,'[5]Trips&amp;Operators'!$C$1:$E$9999,3,0)</f>
        <v>ROBINSON</v>
      </c>
      <c r="M439" s="18" t="s">
        <v>81</v>
      </c>
      <c r="N439" s="17"/>
      <c r="O439" s="17" t="str">
        <f t="shared" si="12"/>
        <v>28</v>
      </c>
      <c r="P439" s="52">
        <f t="shared" si="13"/>
        <v>42579</v>
      </c>
      <c r="Q439" s="66" t="str">
        <f>VLOOKUP(C439,'[5]Train Runs'!$A$13:$AE$804,31,0)</f>
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</c>
      <c r="R439" s="67" t="str">
        <f>VLOOKUP(C413,'[5]Train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08:50:23-0600',mode:absolute,to:'2016-07-28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439" s="68" t="str">
        <f>astrogrep_path&amp;" /spath="&amp;search_path&amp;" /stypes=""*"&amp;T439&amp;"*"&amp;TEXT(A413-utc_offset/24,"YYYYMMDD")&amp;LEFT(TEXT(A413-utc_offset/24,"HH"),1)&amp;"*"" /stext="" "&amp;TEXT(A413-utc_offset/24,"HH")&amp;search_regexp&amp;""" /e /r /s"</f>
        <v>"C:\Program Files (x86)\AstroGrep\AstroGrep.exe" /spath="C:\Users\stu\Documents\Analysis\2016-02-23 RTDC Observations" /stypes="*4032*201607281*" /stext=" 16:.+((SYSTEM_STATE.+slice.+state.+changed )|(ment ac)|(system.+state.+changed )|(\|lc)|(penalty)|(\[timeout)|(PRM\|1\|D))" /e /r /s</v>
      </c>
      <c r="T439" s="18" t="str">
        <f>MID(B413,13,4)</f>
        <v>4032</v>
      </c>
      <c r="U439" s="24">
        <f>A413+6/24</f>
        <v>42579.670081018521</v>
      </c>
      <c r="V439" s="45" t="str">
        <f>IF(VALUE(LEFT(IF(LEN(C413)=6,"0"&amp;C413,C413),2))&lt;=2,"EC",IF(VALUE(LEFT(IF(LEN(C413)=6,"0"&amp;C413,C413),2))=8,"NW","GL"))</f>
        <v>EC</v>
      </c>
      <c r="W439" s="45" t="str">
        <f>IF(AND(E413="TRACK WARRANT AUTHORITY",G413&lt;10),"OMIT","KEEP")</f>
        <v>KEEP</v>
      </c>
    </row>
    <row r="440" spans="1:23" hidden="1" x14ac:dyDescent="0.25">
      <c r="A440" s="24">
        <v>42579.539120370369</v>
      </c>
      <c r="B440" s="4" t="s">
        <v>91</v>
      </c>
      <c r="C440" s="4" t="s">
        <v>867</v>
      </c>
      <c r="D440" s="4" t="s">
        <v>73</v>
      </c>
      <c r="E440" s="4" t="s">
        <v>515</v>
      </c>
      <c r="F440" s="3">
        <v>0</v>
      </c>
      <c r="G440" s="3">
        <v>63</v>
      </c>
      <c r="H440" s="3">
        <v>810</v>
      </c>
      <c r="I440" s="4" t="s">
        <v>516</v>
      </c>
      <c r="J440" s="3">
        <v>575</v>
      </c>
      <c r="K440" s="4" t="s">
        <v>76</v>
      </c>
      <c r="L440" s="65" t="str">
        <f>VLOOKUP(C440,'[5]Trips&amp;Operators'!$C$1:$E$9999,3,0)</f>
        <v>ROBINSON</v>
      </c>
      <c r="M440" s="18" t="s">
        <v>81</v>
      </c>
      <c r="N440" s="17"/>
      <c r="O440" s="17" t="str">
        <f t="shared" si="12"/>
        <v>28</v>
      </c>
      <c r="P440" s="52">
        <f t="shared" si="13"/>
        <v>42579</v>
      </c>
      <c r="Q440" s="66" t="str">
        <f>VLOOKUP(C440,'[5]Train Runs'!$A$13:$AE$804,31,0)</f>
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</c>
      <c r="R440" s="67" t="str">
        <f>VLOOKUP(C414,'[5]Train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09:08:51-0600',mode:absolute,to:'2016-07-28 11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40" s="68" t="str">
        <f>astrogrep_path&amp;" /spath="&amp;search_path&amp;" /stypes=""*"&amp;T440&amp;"*"&amp;TEXT(A414-utc_offset/24,"YYYYMMDD")&amp;LEFT(TEXT(A414-utc_offset/24,"HH"),1)&amp;"*"" /stext="" "&amp;TEXT(A414-utc_offset/24,"HH")&amp;search_regexp&amp;""" /e /r /s"</f>
        <v>"C:\Program Files (x86)\AstroGrep\AstroGrep.exe" /spath="C:\Users\stu\Documents\Analysis\2016-02-23 RTDC Observations" /stypes="*4018*201607281*" /stext=" 16:.+((SYSTEM_STATE.+slice.+state.+changed )|(ment ac)|(system.+state.+changed )|(\|lc)|(penalty)|(\[timeout)|(PRM\|1\|D))" /e /r /s</v>
      </c>
      <c r="T440" s="18" t="str">
        <f>MID(B414,13,4)</f>
        <v>4018</v>
      </c>
      <c r="U440" s="24">
        <f>A414+6/24</f>
        <v>42579.700590277775</v>
      </c>
      <c r="V440" s="45" t="str">
        <f>IF(VALUE(LEFT(IF(LEN(C414)=6,"0"&amp;C414,C414),2))&lt;=2,"EC",IF(VALUE(LEFT(IF(LEN(C414)=6,"0"&amp;C414,C414),2))=8,"NW","GL"))</f>
        <v>EC</v>
      </c>
      <c r="W440" s="45" t="str">
        <f>IF(AND(E414="TRACK WARRANT AUTHORITY",G414&lt;10),"OMIT","KEEP")</f>
        <v>KEEP</v>
      </c>
    </row>
    <row r="441" spans="1:23" hidden="1" x14ac:dyDescent="0.25">
      <c r="A441" s="24">
        <v>42579.539502314816</v>
      </c>
      <c r="B441" s="49" t="s">
        <v>91</v>
      </c>
      <c r="C441" s="4" t="s">
        <v>867</v>
      </c>
      <c r="D441" s="4" t="s">
        <v>73</v>
      </c>
      <c r="E441" s="49" t="s">
        <v>515</v>
      </c>
      <c r="F441" s="3">
        <v>0</v>
      </c>
      <c r="G441" s="3">
        <v>37</v>
      </c>
      <c r="H441" s="3">
        <v>691</v>
      </c>
      <c r="I441" s="49" t="s">
        <v>516</v>
      </c>
      <c r="J441" s="3">
        <v>575</v>
      </c>
      <c r="K441" s="4" t="s">
        <v>76</v>
      </c>
      <c r="L441" s="65" t="str">
        <f>VLOOKUP(C441,'[5]Trips&amp;Operators'!$C$1:$E$9999,3,0)</f>
        <v>ROBINSON</v>
      </c>
      <c r="M441" s="18" t="s">
        <v>81</v>
      </c>
      <c r="N441" s="17"/>
      <c r="O441" s="17" t="str">
        <f t="shared" si="12"/>
        <v>28</v>
      </c>
      <c r="P441" s="52">
        <f t="shared" si="13"/>
        <v>42579</v>
      </c>
      <c r="Q441" s="66" t="str">
        <f>VLOOKUP(C441,'[5]Train Runs'!$A$13:$AE$804,31,0)</f>
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</c>
      <c r="R441" s="67" t="str">
        <f>VLOOKUP(C415,'[5]Train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13:09:21-0600',mode:absolute,to:'2016-07-28 15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441" s="68" t="str">
        <f>astrogrep_path&amp;" /spath="&amp;search_path&amp;" /stypes=""*"&amp;T441&amp;"*"&amp;TEXT(A415-utc_offset/24,"YYYYMMDD")&amp;LEFT(TEXT(A415-utc_offset/24,"HH"),1)&amp;"*"" /stext="" "&amp;TEXT(A415-utc_offset/24,"HH")&amp;search_regexp&amp;""" /e /r /s"</f>
        <v>"C:\Program Files (x86)\AstroGrep\AstroGrep.exe" /spath="C:\Users\stu\Documents\Analysis\2016-02-23 RTDC Observations" /stypes="*4031*201607282*" /stext=" 20:.+((SYSTEM_STATE.+slice.+state.+changed )|(ment ac)|(system.+state.+changed )|(\|lc)|(penalty)|(\[timeout)|(PRM\|1\|D))" /e /r /s</v>
      </c>
      <c r="T441" s="18" t="str">
        <f>MID(B415,13,4)</f>
        <v>4031</v>
      </c>
      <c r="U441" s="24">
        <f>A415+6/24</f>
        <v>42579.869189814817</v>
      </c>
      <c r="V441" s="45" t="str">
        <f>IF(VALUE(LEFT(IF(LEN(C415)=6,"0"&amp;C415,C415),2))&lt;=2,"EC",IF(VALUE(LEFT(IF(LEN(C415)=6,"0"&amp;C415,C415),2))=8,"NW","GL"))</f>
        <v>EC</v>
      </c>
      <c r="W441" s="45" t="str">
        <f>IF(AND(E415="TRACK WARRANT AUTHORITY",G415&lt;10),"OMIT","KEEP")</f>
        <v>KEEP</v>
      </c>
    </row>
    <row r="442" spans="1:23" hidden="1" x14ac:dyDescent="0.25">
      <c r="A442" s="24">
        <v>42579.600694444445</v>
      </c>
      <c r="B442" s="49" t="s">
        <v>91</v>
      </c>
      <c r="C442" s="4" t="s">
        <v>868</v>
      </c>
      <c r="D442" s="4" t="s">
        <v>73</v>
      </c>
      <c r="E442" s="49" t="s">
        <v>515</v>
      </c>
      <c r="F442" s="3">
        <v>0</v>
      </c>
      <c r="G442" s="3">
        <v>64</v>
      </c>
      <c r="H442" s="3">
        <v>769</v>
      </c>
      <c r="I442" s="49" t="s">
        <v>516</v>
      </c>
      <c r="J442" s="3">
        <v>575</v>
      </c>
      <c r="K442" s="4" t="s">
        <v>76</v>
      </c>
      <c r="L442" s="65" t="str">
        <f>VLOOKUP(C442,'[5]Trips&amp;Operators'!$C$1:$E$9999,3,0)</f>
        <v>POLLOCK</v>
      </c>
      <c r="M442" s="18" t="s">
        <v>81</v>
      </c>
      <c r="N442" s="17"/>
      <c r="O442" s="17" t="str">
        <f t="shared" si="12"/>
        <v>28</v>
      </c>
      <c r="P442" s="52">
        <f t="shared" si="13"/>
        <v>42579</v>
      </c>
      <c r="Q442" s="66" t="str">
        <f>VLOOKUP(C442,'[5]Train Runs'!$A$13:$AE$804,31,0)</f>
        <v>aws s3 cp s3://rtdc.mdm.uploadarchive/RTDC4037/2016-07-28/ "C:\Users\stu\Documents\Analysis\2016-02-23 RTDC Observations"\RTDC4037\2016-07-28 --recursive &amp; "C:\Users\stu\Documents\GitHub\mrs-test-scripts\Headless Mode &amp; Sideloading\WalkAndUnGZ.bat" "C:\Users\stu\Documents\Analysis\2016-02-23 RTDC Observations"\RTDC4037\2016-07-28 &amp; 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</v>
      </c>
      <c r="R442" s="67" t="str">
        <f>VLOOKUP(C416,'[5]Train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14:07:21-0600',mode:absolute,to:'2016-07-28 16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442" s="68" t="str">
        <f>astrogrep_path&amp;" /spath="&amp;search_path&amp;" /stypes=""*"&amp;T442&amp;"*"&amp;TEXT(A416-utc_offset/24,"YYYYMMDD")&amp;LEFT(TEXT(A416-utc_offset/24,"HH"),1)&amp;"*"" /stext="" "&amp;TEXT(A416-utc_offset/24,"HH")&amp;search_regexp&amp;""" /e /r /s"</f>
        <v>"C:\Program Files (x86)\AstroGrep\AstroGrep.exe" /spath="C:\Users\stu\Documents\Analysis\2016-02-23 RTDC Observations" /stypes="*4032*201607282*" /stext=" 21:.+((SYSTEM_STATE.+slice.+state.+changed )|(ment ac)|(system.+state.+changed )|(\|lc)|(penalty)|(\[timeout)|(PRM\|1\|D))" /e /r /s</v>
      </c>
      <c r="T442" s="18" t="str">
        <f>MID(B416,13,4)</f>
        <v>4032</v>
      </c>
      <c r="U442" s="24">
        <f>A416+6/24</f>
        <v>42579.88453703704</v>
      </c>
      <c r="V442" s="45" t="str">
        <f>IF(VALUE(LEFT(IF(LEN(C416)=6,"0"&amp;C416,C416),2))&lt;=2,"EC",IF(VALUE(LEFT(IF(LEN(C416)=6,"0"&amp;C416,C416),2))=8,"NW","GL"))</f>
        <v>EC</v>
      </c>
      <c r="W442" s="45" t="str">
        <f>IF(AND(E416="TRACK WARRANT AUTHORITY",G416&lt;10),"OMIT","KEEP")</f>
        <v>KEEP</v>
      </c>
    </row>
    <row r="443" spans="1:23" hidden="1" x14ac:dyDescent="0.25">
      <c r="A443" s="24">
        <v>42579.685752314814</v>
      </c>
      <c r="B443" s="49" t="s">
        <v>491</v>
      </c>
      <c r="C443" s="4" t="s">
        <v>869</v>
      </c>
      <c r="D443" s="4" t="s">
        <v>73</v>
      </c>
      <c r="E443" s="49" t="s">
        <v>515</v>
      </c>
      <c r="F443" s="3">
        <v>0</v>
      </c>
      <c r="G443" s="3">
        <v>37</v>
      </c>
      <c r="H443" s="3">
        <v>682</v>
      </c>
      <c r="I443" s="49" t="s">
        <v>516</v>
      </c>
      <c r="J443" s="3">
        <v>575</v>
      </c>
      <c r="K443" s="4" t="s">
        <v>76</v>
      </c>
      <c r="L443" s="65" t="str">
        <f>VLOOKUP(C443,'[5]Trips&amp;Operators'!$C$1:$E$9999,3,0)</f>
        <v>SWANSON</v>
      </c>
      <c r="M443" s="18" t="s">
        <v>81</v>
      </c>
      <c r="N443" s="17"/>
      <c r="O443" s="17" t="str">
        <f t="shared" si="12"/>
        <v>28</v>
      </c>
      <c r="P443" s="52">
        <f t="shared" si="13"/>
        <v>42579</v>
      </c>
      <c r="Q443" s="66" t="str">
        <f>VLOOKUP(C443,'[5]Train Runs'!$A$13:$AE$804,31,0)</f>
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</c>
      <c r="R443" s="67" t="str">
        <f>VLOOKUP(C417,'[5]Train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18:23:06-0600',mode:absolute,to:'2016-07-28 21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443" s="68" t="str">
        <f>astrogrep_path&amp;" /spath="&amp;search_path&amp;" /stypes=""*"&amp;T443&amp;"*"&amp;TEXT(A417-utc_offset/24,"YYYYMMDD")&amp;LEFT(TEXT(A417-utc_offset/24,"HH"),1)&amp;"*"" /stext="" "&amp;TEXT(A417-utc_offset/24,"HH")&amp;search_regexp&amp;""" /e /r /s"</f>
        <v>"C:\Program Files (x86)\AstroGrep\AstroGrep.exe" /spath="C:\Users\stu\Documents\Analysis\2016-02-23 RTDC Observations" /stypes="*4031*201607290*" /stext=" 02:.+((SYSTEM_STATE.+slice.+state.+changed )|(ment ac)|(system.+state.+changed )|(\|lc)|(penalty)|(\[timeout)|(PRM\|1\|D))" /e /r /s</v>
      </c>
      <c r="T443" s="18" t="str">
        <f>MID(B417,13,4)</f>
        <v>4031</v>
      </c>
      <c r="U443" s="24">
        <f>A417+6/24</f>
        <v>42580.087037037039</v>
      </c>
      <c r="V443" s="45" t="str">
        <f>IF(VALUE(LEFT(IF(LEN(C417)=6,"0"&amp;C417,C417),2))&lt;=2,"EC",IF(VALUE(LEFT(IF(LEN(C417)=6,"0"&amp;C417,C417),2))=8,"NW","GL"))</f>
        <v>EC</v>
      </c>
      <c r="W443" s="45" t="str">
        <f>IF(AND(E417="TRACK WARRANT AUTHORITY",G417&lt;10),"OMIT","KEEP")</f>
        <v>KEEP</v>
      </c>
    </row>
    <row r="444" spans="1:23" hidden="1" x14ac:dyDescent="0.25">
      <c r="A444" s="24">
        <v>42579.727523148147</v>
      </c>
      <c r="B444" s="49" t="s">
        <v>491</v>
      </c>
      <c r="C444" s="4" t="s">
        <v>870</v>
      </c>
      <c r="D444" s="4" t="s">
        <v>73</v>
      </c>
      <c r="E444" s="49" t="s">
        <v>515</v>
      </c>
      <c r="F444" s="3">
        <v>0</v>
      </c>
      <c r="G444" s="3">
        <v>39</v>
      </c>
      <c r="H444" s="3">
        <v>701</v>
      </c>
      <c r="I444" s="49" t="s">
        <v>516</v>
      </c>
      <c r="J444" s="3">
        <v>575</v>
      </c>
      <c r="K444" s="4" t="s">
        <v>76</v>
      </c>
      <c r="L444" s="65" t="str">
        <f>VLOOKUP(C444,'[5]Trips&amp;Operators'!$C$1:$E$9999,3,0)</f>
        <v>SWANSON</v>
      </c>
      <c r="M444" s="18" t="s">
        <v>81</v>
      </c>
      <c r="N444" s="17"/>
      <c r="O444" s="17" t="str">
        <f t="shared" si="12"/>
        <v>28</v>
      </c>
      <c r="P444" s="52">
        <f t="shared" si="13"/>
        <v>42579</v>
      </c>
      <c r="Q444" s="66" t="str">
        <f>VLOOKUP(C444,'[5]Train Runs'!$A$13:$AE$804,31,0)</f>
        <v>aws s3 cp s3://rtdc.mdm.uploadarchive/RTDC4019/2016-07-28/ "C:\Users\stu\Documents\Analysis\2016-02-23 RTDC Observations"\RTDC4019\2016-07-28 --recursive &amp; "C:\Users\stu\Documents\GitHub\mrs-test-scripts\Headless Mode &amp; Sideloading\WalkAndUnGZ.bat" "C:\Users\stu\Documents\Analysis\2016-02-23 RTDC Observations"\RTDC4019\2016-07-28 &amp; aws s3 cp s3://rtdc.mdm.uploadarchive/RTDC4019/2016-07-29/ "C:\Users\stu\Documents\Analysis\2016-02-23 RTDC Observations"\RTDC4019\2016-07-29 --recursive &amp; "C:\Users\stu\Documents\GitHub\mrs-test-scripts\Headless Mode &amp; Sideloading\WalkAndUnGZ.bat" "C:\Users\stu\Documents\Analysis\2016-02-23 RTDC Observations"\RTDC4019\2016-07-29</v>
      </c>
      <c r="R444" s="67" t="str">
        <f>VLOOKUP(C418,'[5]Train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13:05:14-0600',mode:absolute,to:'2016-07-28 15:59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444" s="68" t="str">
        <f>astrogrep_path&amp;" /spath="&amp;search_path&amp;" /stypes=""*"&amp;T444&amp;"*"&amp;TEXT(A418-utc_offset/24,"YYYYMMDD")&amp;LEFT(TEXT(A418-utc_offset/24,"HH"),1)&amp;"*"" /stext="" "&amp;TEXT(A418-utc_offset/24,"HH")&amp;search_regexp&amp;""" /e /r /s"</f>
        <v>"C:\Program Files (x86)\AstroGrep\AstroGrep.exe" /spath="C:\Users\stu\Documents\Analysis\2016-02-23 RTDC Observations" /stypes="*4039*201607282*" /stext=" 20:.+((SYSTEM_STATE.+slice.+state.+changed )|(ment ac)|(system.+state.+changed )|(\|lc)|(penalty)|(\[timeout)|(PRM\|1\|D))" /e /r /s</v>
      </c>
      <c r="T444" s="18" t="str">
        <f>MID(B418,13,4)</f>
        <v>4039</v>
      </c>
      <c r="U444" s="24">
        <f>A418+6/24</f>
        <v>42579.851863425924</v>
      </c>
      <c r="V444" s="45" t="str">
        <f>IF(VALUE(LEFT(IF(LEN(C418)=6,"0"&amp;C418,C418),2))&lt;=2,"EC",IF(VALUE(LEFT(IF(LEN(C418)=6,"0"&amp;C418,C418),2))=8,"NW","GL"))</f>
        <v>EC</v>
      </c>
      <c r="W444" s="45" t="str">
        <f>IF(AND(E418="TRACK WARRANT AUTHORITY",G418&lt;10),"OMIT","KEEP")</f>
        <v>KEEP</v>
      </c>
    </row>
    <row r="445" spans="1:23" hidden="1" x14ac:dyDescent="0.25">
      <c r="A445" s="24">
        <v>42579.442453703705</v>
      </c>
      <c r="B445" s="49" t="s">
        <v>93</v>
      </c>
      <c r="C445" s="4" t="s">
        <v>871</v>
      </c>
      <c r="D445" s="4" t="s">
        <v>73</v>
      </c>
      <c r="E445" s="49" t="s">
        <v>515</v>
      </c>
      <c r="F445" s="3">
        <v>0</v>
      </c>
      <c r="G445" s="3">
        <v>46</v>
      </c>
      <c r="H445" s="3">
        <v>58877</v>
      </c>
      <c r="I445" s="49" t="s">
        <v>516</v>
      </c>
      <c r="J445" s="3">
        <v>59048</v>
      </c>
      <c r="K445" s="4" t="s">
        <v>80</v>
      </c>
      <c r="L445" s="65" t="str">
        <f>VLOOKUP(C445,'[5]Trips&amp;Operators'!$C$1:$E$9999,3,0)</f>
        <v>ROBINSON</v>
      </c>
      <c r="M445" s="18" t="s">
        <v>81</v>
      </c>
      <c r="N445" s="17"/>
      <c r="O445" s="17" t="str">
        <f t="shared" si="12"/>
        <v>28</v>
      </c>
      <c r="P445" s="52">
        <f t="shared" si="13"/>
        <v>42579</v>
      </c>
      <c r="Q445" s="66" t="str">
        <f>VLOOKUP(C445,'[5]Train Runs'!$A$13:$AE$804,31,0)</f>
        <v>aws s3 cp s3://rtdc.mdm.uploadarchive/RTDC4038/2016-07-28/ "C:\Users\stu\Documents\Analysis\2016-02-23 RTDC Observations"\RTDC4038\2016-07-28 --recursive &amp; "C:\Users\stu\Documents\GitHub\mrs-test-scripts\Headless Mode &amp; Sideloading\WalkAndUnGZ.bat" "C:\Users\stu\Documents\Analysis\2016-02-23 RTDC Observations"\RTDC4038\2016-07-28 &amp; 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</v>
      </c>
      <c r="R445" s="67" t="str">
        <f>VLOOKUP(C419,'[5]Train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11:10:31-0600',mode:absolute,to:'2016-07-28 13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445" s="68" t="str">
        <f>astrogrep_path&amp;" /spath="&amp;search_path&amp;" /stypes=""*"&amp;T445&amp;"*"&amp;TEXT(A419-utc_offset/24,"YYYYMMDD")&amp;LEFT(TEXT(A419-utc_offset/24,"HH"),1)&amp;"*"" /stext="" "&amp;TEXT(A419-utc_offset/24,"HH")&amp;search_regexp&amp;""" /e /r /s"</f>
        <v>"C:\Program Files (x86)\AstroGrep\AstroGrep.exe" /spath="C:\Users\stu\Documents\Analysis\2016-02-23 RTDC Observations" /stypes="*4044*201607281*" /stext=" 18:.+((SYSTEM_STATE.+slice.+state.+changed )|(ment ac)|(system.+state.+changed )|(\|lc)|(penalty)|(\[timeout)|(PRM\|1\|D))" /e /r /s</v>
      </c>
      <c r="T445" s="18" t="str">
        <f>MID(B419,13,4)</f>
        <v>4044</v>
      </c>
      <c r="U445" s="24">
        <f>A419+6/24</f>
        <v>42579.778009259258</v>
      </c>
      <c r="V445" s="45" t="str">
        <f>IF(VALUE(LEFT(IF(LEN(C419)=6,"0"&amp;C419,C419),2))&lt;=2,"EC",IF(VALUE(LEFT(IF(LEN(C419)=6,"0"&amp;C419,C419),2))=8,"NW","GL"))</f>
        <v>EC</v>
      </c>
      <c r="W445" s="45" t="str">
        <f>IF(AND(E419="TRACK WARRANT AUTHORITY",G419&lt;10),"OMIT","KEEP")</f>
        <v>KEEP</v>
      </c>
    </row>
    <row r="446" spans="1:23" hidden="1" x14ac:dyDescent="0.25">
      <c r="A446" s="24">
        <v>42580.327037037037</v>
      </c>
      <c r="B446" s="49" t="s">
        <v>500</v>
      </c>
      <c r="C446" s="4" t="s">
        <v>872</v>
      </c>
      <c r="D446" s="4" t="s">
        <v>73</v>
      </c>
      <c r="E446" s="49" t="s">
        <v>78</v>
      </c>
      <c r="F446" s="3">
        <v>200</v>
      </c>
      <c r="G446" s="3">
        <v>268</v>
      </c>
      <c r="H446" s="3">
        <v>63323</v>
      </c>
      <c r="I446" s="49" t="s">
        <v>79</v>
      </c>
      <c r="J446" s="3">
        <v>63309</v>
      </c>
      <c r="K446" s="4" t="s">
        <v>76</v>
      </c>
      <c r="L446" s="69" t="str">
        <f>VLOOKUP(C446,'[6]Trips&amp;Operators'!$C$1:$E$9999,3,0)</f>
        <v>ROBINSON</v>
      </c>
      <c r="M446" s="18" t="s">
        <v>81</v>
      </c>
      <c r="N446" s="17" t="s">
        <v>493</v>
      </c>
      <c r="O446" s="17" t="str">
        <f t="shared" si="12"/>
        <v>29</v>
      </c>
      <c r="P446" s="52">
        <f t="shared" si="13"/>
        <v>42580</v>
      </c>
      <c r="Q446" s="66" t="str">
        <f>VLOOKUP(C446,'[6]Train Runs'!$A$13:$AE$801,31,0)</f>
        <v>aws s3 cp s3://rtdc.mdm.uploadarchive/RTDC4010/2016-07-29/ "C:\Users\stu\Documents\Analysis\2016-02-23 RTDC Observations"\RTDC4010\2016-07-29 --recursive &amp; "C:\Users\stu\Documents\GitHub\mrs-test-scripts\Headless Mode &amp; Sideloading\WalkAndUnGZ.bat" "C:\Users\stu\Documents\Analysis\2016-02-23 RTDC Observations"\RTDC4010\2016-07-29 &amp; aws s3 cp s3://rtdc.mdm.uploadarchive/RTDC4010/2016-07-30/ "C:\Users\stu\Documents\Analysis\2016-02-23 RTDC Observations"\RTDC4010\2016-07-30 --recursive &amp; "C:\Users\stu\Documents\GitHub\mrs-test-scripts\Headless Mode &amp; Sideloading\WalkAndUnGZ.bat" "C:\Users\stu\Documents\Analysis\2016-02-23 RTDC Observations"\RTDC4010\2016-07-30</v>
      </c>
      <c r="R446" s="67" t="str">
        <f>VLOOKUP(C420,'[5]Train Runs'!$A$13:$AE$804,22,0)</f>
        <v>https://search-rtdc-monitor-bjffxe2xuh6vdkpspy63sjmuny.us-east-1.es.amazonaws.com/_plugin/kibana/#/discover/Steve-Slow-Train-Analysis-(2080s-and-2083s)?_g=(refreshInterval:(display:Off,section:0,value:0),time:(from:'2016-07-28 21:24:18-0600',mode:absolute,to:'2016-07-29 00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446" s="68" t="str">
        <f>astrogrep_path&amp;" /spath="&amp;search_path&amp;" /stypes=""*"&amp;T446&amp;"*"&amp;TEXT(A420-utc_offset/24,"YYYYMMDD")&amp;LEFT(TEXT(A420-utc_offset/24,"HH"),1)&amp;"*"" /stext="" "&amp;TEXT(A420-utc_offset/24,"HH")&amp;search_regexp&amp;""" /e /r /s"</f>
        <v>"C:\Program Files (x86)\AstroGrep\AstroGrep.exe" /spath="C:\Users\stu\Documents\Analysis\2016-02-23 RTDC Observations" /stypes="*4040*201607290*" /stext=" 04:.+((SYSTEM_STATE.+slice.+state.+changed )|(ment ac)|(system.+state.+changed )|(\|lc)|(penalty)|(\[timeout)|(PRM\|1\|D))" /e /r /s</v>
      </c>
      <c r="T446" s="18" t="str">
        <f>MID(B420,13,4)</f>
        <v>4040</v>
      </c>
      <c r="U446" s="24">
        <f>A420+6/24</f>
        <v>42580.206319444442</v>
      </c>
      <c r="V446" s="45" t="str">
        <f>IF(VALUE(LEFT(IF(LEN(C420)=6,"0"&amp;C420,C420),2))&lt;=2,"EC",IF(VALUE(LEFT(IF(LEN(C420)=6,"0"&amp;C420,C420),2))=8,"NW","GL"))</f>
        <v>EC</v>
      </c>
      <c r="W446" s="45" t="str">
        <f>IF(AND(E420="TRACK WARRANT AUTHORITY",G420&lt;10),"OMIT","KEEP")</f>
        <v>KEEP</v>
      </c>
    </row>
    <row r="447" spans="1:23" hidden="1" x14ac:dyDescent="0.25">
      <c r="A447" s="24">
        <v>42580.584305555552</v>
      </c>
      <c r="B447" s="4" t="s">
        <v>518</v>
      </c>
      <c r="C447" s="4" t="s">
        <v>873</v>
      </c>
      <c r="D447" s="4" t="s">
        <v>73</v>
      </c>
      <c r="E447" s="4" t="s">
        <v>78</v>
      </c>
      <c r="F447" s="3">
        <v>0</v>
      </c>
      <c r="G447" s="3">
        <v>536</v>
      </c>
      <c r="H447" s="3">
        <v>84593</v>
      </c>
      <c r="I447" s="4" t="s">
        <v>79</v>
      </c>
      <c r="J447" s="3">
        <v>86214</v>
      </c>
      <c r="K447" s="4" t="s">
        <v>80</v>
      </c>
      <c r="L447" s="69" t="str">
        <f>VLOOKUP(C447,'[6]Trips&amp;Operators'!$C$1:$E$9999,3,0)</f>
        <v>ADANE</v>
      </c>
      <c r="M447" s="18" t="s">
        <v>81</v>
      </c>
      <c r="N447" s="17" t="s">
        <v>493</v>
      </c>
      <c r="O447" s="17" t="str">
        <f t="shared" si="12"/>
        <v>29</v>
      </c>
      <c r="P447" s="52">
        <f t="shared" si="13"/>
        <v>42580</v>
      </c>
      <c r="Q447" s="66" t="str">
        <f>VLOOKUP(C447,'[6]Train Runs'!$A$13:$AE$801,31,0)</f>
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</c>
      <c r="R447" s="67" t="str">
        <f>VLOOKUP(C421,'[5]Train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08:22:28-0600',mode:absolute,to:'2016-07-28 11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447" s="68" t="str">
        <f>astrogrep_path&amp;" /spath="&amp;search_path&amp;" /stypes=""*"&amp;T447&amp;"*"&amp;TEXT(A421-utc_offset/24,"YYYYMMDD")&amp;LEFT(TEXT(A421-utc_offset/24,"HH"),1)&amp;"*"" /stext="" "&amp;TEXT(A421-utc_offset/24,"HH")&amp;search_regexp&amp;""" /e /r /s"</f>
        <v>"C:\Program Files (x86)\AstroGrep\AstroGrep.exe" /spath="C:\Users\stu\Documents\Analysis\2016-02-23 RTDC Observations" /stypes="*4017*201607281*" /stext=" 15:.+((SYSTEM_STATE.+slice.+state.+changed )|(ment ac)|(system.+state.+changed )|(\|lc)|(penalty)|(\[timeout)|(PRM\|1\|D))" /e /r /s</v>
      </c>
      <c r="T447" s="18" t="str">
        <f>MID(B421,13,4)</f>
        <v>4017</v>
      </c>
      <c r="U447" s="24">
        <f>A421+6/24</f>
        <v>42579.647789351853</v>
      </c>
      <c r="V447" s="45" t="str">
        <f>IF(VALUE(LEFT(IF(LEN(C421)=6,"0"&amp;C421,C421),2))&lt;=2,"EC",IF(VALUE(LEFT(IF(LEN(C421)=6,"0"&amp;C421,C421),2))=8,"NW","GL"))</f>
        <v>EC</v>
      </c>
      <c r="W447" s="45" t="str">
        <f>IF(AND(E421="TRACK WARRANT AUTHORITY",G421&lt;10),"OMIT","KEEP")</f>
        <v>KEEP</v>
      </c>
    </row>
    <row r="448" spans="1:23" hidden="1" x14ac:dyDescent="0.25">
      <c r="A448" s="24">
        <v>42580.507025462961</v>
      </c>
      <c r="B448" s="49" t="s">
        <v>543</v>
      </c>
      <c r="C448" s="4" t="s">
        <v>874</v>
      </c>
      <c r="D448" s="4" t="s">
        <v>73</v>
      </c>
      <c r="E448" s="49" t="s">
        <v>78</v>
      </c>
      <c r="F448" s="3">
        <v>0</v>
      </c>
      <c r="G448" s="3">
        <v>750</v>
      </c>
      <c r="H448" s="3">
        <v>132560</v>
      </c>
      <c r="I448" s="49" t="s">
        <v>79</v>
      </c>
      <c r="J448" s="3">
        <v>128462</v>
      </c>
      <c r="K448" s="4" t="s">
        <v>76</v>
      </c>
      <c r="L448" s="69" t="str">
        <f>VLOOKUP(C448,'[6]Trips&amp;Operators'!$C$1:$E$9999,3,0)</f>
        <v>STEWART</v>
      </c>
      <c r="M448" s="18" t="s">
        <v>81</v>
      </c>
      <c r="N448" s="17" t="s">
        <v>493</v>
      </c>
      <c r="O448" s="17" t="str">
        <f t="shared" si="12"/>
        <v>29</v>
      </c>
      <c r="P448" s="52">
        <f t="shared" si="13"/>
        <v>42580</v>
      </c>
      <c r="Q448" s="66" t="str">
        <f>VLOOKUP(C448,'[6]Train Runs'!$A$13:$AE$801,31,0)</f>
        <v>aws s3 cp s3://rtdc.mdm.uploadarchive/RTDC4008/2016-07-29/ "C:\Users\stu\Documents\Analysis\2016-02-23 RTDC Observations"\RTDC4008\2016-07-29 --recursive &amp; "C:\Users\stu\Documents\GitHub\mrs-test-scripts\Headless Mode &amp; Sideloading\WalkAndUnGZ.bat" "C:\Users\stu\Documents\Analysis\2016-02-23 RTDC Observations"\RTDC4008\2016-07-29 &amp; aws s3 cp s3://rtdc.mdm.uploadarchive/RTDC4008/2016-07-30/ "C:\Users\stu\Documents\Analysis\2016-02-23 RTDC Observations"\RTDC4008\2016-07-30 --recursive &amp; "C:\Users\stu\Documents\GitHub\mrs-test-scripts\Headless Mode &amp; Sideloading\WalkAndUnGZ.bat" "C:\Users\stu\Documents\Analysis\2016-02-23 RTDC Observations"\RTDC4008\2016-07-30</v>
      </c>
      <c r="R448" s="67" t="str">
        <f>VLOOKUP(C422,'[5]Train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10:46:23-0600',mode:absolute,to:'2016-07-28 13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448" s="68" t="str">
        <f>astrogrep_path&amp;" /spath="&amp;search_path&amp;" /stypes=""*"&amp;T448&amp;"*"&amp;TEXT(A422-utc_offset/24,"YYYYMMDD")&amp;LEFT(TEXT(A422-utc_offset/24,"HH"),1)&amp;"*"" /stext="" "&amp;TEXT(A422-utc_offset/24,"HH")&amp;search_regexp&amp;""" /e /r /s"</f>
        <v>"C:\Program Files (x86)\AstroGrep\AstroGrep.exe" /spath="C:\Users\stu\Documents\Analysis\2016-02-23 RTDC Observations" /stypes="*4010*201607281*" /stext=" 18:.+((SYSTEM_STATE.+slice.+state.+changed )|(ment ac)|(system.+state.+changed )|(\|lc)|(penalty)|(\[timeout)|(PRM\|1\|D))" /e /r /s</v>
      </c>
      <c r="T448" s="18" t="str">
        <f>MID(B422,13,4)</f>
        <v>4010</v>
      </c>
      <c r="U448" s="24">
        <f>A422+6/24</f>
        <v>42579.750844907408</v>
      </c>
      <c r="V448" s="45" t="str">
        <f>IF(VALUE(LEFT(IF(LEN(C422)=6,"0"&amp;C422,C422),2))&lt;=2,"EC",IF(VALUE(LEFT(IF(LEN(C422)=6,"0"&amp;C422,C422),2))=8,"NW","GL"))</f>
        <v>EC</v>
      </c>
      <c r="W448" s="45" t="str">
        <f>IF(AND(E422="TRACK WARRANT AUTHORITY",G422&lt;10),"OMIT","KEEP")</f>
        <v>KEEP</v>
      </c>
    </row>
    <row r="449" spans="1:23" hidden="1" x14ac:dyDescent="0.25">
      <c r="A449" s="24">
        <v>42580.690636574072</v>
      </c>
      <c r="B449" s="49" t="s">
        <v>508</v>
      </c>
      <c r="C449" s="4" t="s">
        <v>875</v>
      </c>
      <c r="D449" s="4" t="s">
        <v>73</v>
      </c>
      <c r="E449" s="49" t="s">
        <v>83</v>
      </c>
      <c r="F449" s="3">
        <v>400</v>
      </c>
      <c r="G449" s="3">
        <v>599</v>
      </c>
      <c r="H449" s="3">
        <v>14228</v>
      </c>
      <c r="I449" s="49" t="s">
        <v>75</v>
      </c>
      <c r="J449" s="3">
        <v>17867</v>
      </c>
      <c r="K449" s="4" t="s">
        <v>80</v>
      </c>
      <c r="L449" s="69" t="str">
        <f>VLOOKUP(C449,'[6]Trips&amp;Operators'!$C$1:$E$9999,3,0)</f>
        <v>MAYBERRY</v>
      </c>
      <c r="M449" s="18" t="s">
        <v>81</v>
      </c>
      <c r="N449" s="17"/>
      <c r="O449" s="17" t="str">
        <f t="shared" si="12"/>
        <v>29</v>
      </c>
      <c r="P449" s="52">
        <f t="shared" si="13"/>
        <v>42580</v>
      </c>
      <c r="Q449" s="66" t="str">
        <f>VLOOKUP(C449,'[6]Train Runs'!$A$13:$AE$801,31,0)</f>
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</c>
      <c r="R449" s="67" t="str">
        <f>VLOOKUP(C423,'[5]Train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14:16:01-0600',mode:absolute,to:'2016-07-28 17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449" s="68" t="str">
        <f>astrogrep_path&amp;" /spath="&amp;search_path&amp;" /stypes=""*"&amp;T449&amp;"*"&amp;TEXT(A423-utc_offset/24,"YYYYMMDD")&amp;LEFT(TEXT(A423-utc_offset/24,"HH"),1)&amp;"*"" /stext="" "&amp;TEXT(A423-utc_offset/24,"HH")&amp;search_regexp&amp;""" /e /r /s"</f>
        <v>"C:\Program Files (x86)\AstroGrep\AstroGrep.exe" /spath="C:\Users\stu\Documents\Analysis\2016-02-23 RTDC Observations" /stypes="*4010*201607282*" /stext=" 21:.+((SYSTEM_STATE.+slice.+state.+changed )|(ment ac)|(system.+state.+changed )|(\|lc)|(penalty)|(\[timeout)|(PRM\|1\|D))" /e /r /s</v>
      </c>
      <c r="T449" s="18" t="str">
        <f>MID(B423,13,4)</f>
        <v>4010</v>
      </c>
      <c r="U449" s="24">
        <f>A423+6/24</f>
        <v>42579.896643518521</v>
      </c>
      <c r="V449" s="45" t="str">
        <f>IF(VALUE(LEFT(IF(LEN(C423)=6,"0"&amp;C423,C423),2))&lt;=2,"EC",IF(VALUE(LEFT(IF(LEN(C423)=6,"0"&amp;C423,C423),2))=8,"NW","GL"))</f>
        <v>EC</v>
      </c>
      <c r="W449" s="45" t="str">
        <f>IF(AND(E423="TRACK WARRANT AUTHORITY",G423&lt;10),"OMIT","KEEP")</f>
        <v>KEEP</v>
      </c>
    </row>
    <row r="450" spans="1:23" hidden="1" x14ac:dyDescent="0.25">
      <c r="A450" s="24">
        <v>42580.779537037037</v>
      </c>
      <c r="B450" s="4" t="s">
        <v>506</v>
      </c>
      <c r="C450" s="4" t="s">
        <v>876</v>
      </c>
      <c r="D450" s="4" t="s">
        <v>73</v>
      </c>
      <c r="E450" s="4" t="s">
        <v>83</v>
      </c>
      <c r="F450" s="3">
        <v>300</v>
      </c>
      <c r="G450" s="3">
        <v>500</v>
      </c>
      <c r="H450" s="3">
        <v>24541</v>
      </c>
      <c r="I450" s="4" t="s">
        <v>75</v>
      </c>
      <c r="J450" s="3">
        <v>21848</v>
      </c>
      <c r="K450" s="4" t="s">
        <v>76</v>
      </c>
      <c r="L450" s="69" t="str">
        <f>VLOOKUP(C450,'[6]Trips&amp;Operators'!$C$1:$E$9999,3,0)</f>
        <v>ADANE</v>
      </c>
      <c r="M450" s="18" t="s">
        <v>81</v>
      </c>
      <c r="N450" s="17"/>
      <c r="O450" s="17" t="str">
        <f t="shared" ref="O450:O513" si="14">RIGHT(C450,2)</f>
        <v>29</v>
      </c>
      <c r="P450" s="52">
        <f t="shared" ref="P450:P513" si="15">42522+O450+29</f>
        <v>42580</v>
      </c>
      <c r="Q450" s="66" t="str">
        <f>VLOOKUP(C450,'[6]Train Runs'!$A$13:$AE$801,31,0)</f>
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</c>
      <c r="R450" s="67" t="str">
        <f>VLOOKUP(C424,'[5]Train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16:39:01-0600',mode:absolute,to:'2016-07-28 19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450" s="68" t="str">
        <f>astrogrep_path&amp;" /spath="&amp;search_path&amp;" /stypes=""*"&amp;T450&amp;"*"&amp;TEXT(A424-utc_offset/24,"YYYYMMDD")&amp;LEFT(TEXT(A424-utc_offset/24,"HH"),1)&amp;"*"" /stext="" "&amp;TEXT(A424-utc_offset/24,"HH")&amp;search_regexp&amp;""" /e /r /s"</f>
        <v>"C:\Program Files (x86)\AstroGrep\AstroGrep.exe" /spath="C:\Users\stu\Documents\Analysis\2016-02-23 RTDC Observations" /stypes="*4008*201607290*" /stext=" 00:.+((SYSTEM_STATE.+slice.+state.+changed )|(ment ac)|(system.+state.+changed )|(\|lc)|(penalty)|(\[timeout)|(PRM\|1\|D))" /e /r /s</v>
      </c>
      <c r="T450" s="18" t="str">
        <f>MID(B424,13,4)</f>
        <v>4008</v>
      </c>
      <c r="U450" s="24">
        <f>A424+6/24</f>
        <v>42580.000763888886</v>
      </c>
      <c r="V450" s="45" t="str">
        <f>IF(VALUE(LEFT(IF(LEN(C424)=6,"0"&amp;C424,C424),2))&lt;=2,"EC",IF(VALUE(LEFT(IF(LEN(C424)=6,"0"&amp;C424,C424),2))=8,"NW","GL"))</f>
        <v>EC</v>
      </c>
      <c r="W450" s="45" t="str">
        <f>IF(AND(E424="TRACK WARRANT AUTHORITY",G424&lt;10),"OMIT","KEEP")</f>
        <v>KEEP</v>
      </c>
    </row>
    <row r="451" spans="1:23" hidden="1" x14ac:dyDescent="0.25">
      <c r="A451" s="24">
        <v>42580.417222222219</v>
      </c>
      <c r="B451" s="49" t="s">
        <v>506</v>
      </c>
      <c r="C451" s="4" t="s">
        <v>877</v>
      </c>
      <c r="D451" s="4" t="s">
        <v>73</v>
      </c>
      <c r="E451" s="49" t="s">
        <v>83</v>
      </c>
      <c r="F451" s="3">
        <v>200</v>
      </c>
      <c r="G451" s="3">
        <v>256</v>
      </c>
      <c r="H451" s="3">
        <v>32663</v>
      </c>
      <c r="I451" s="49" t="s">
        <v>75</v>
      </c>
      <c r="J451" s="3">
        <v>30562</v>
      </c>
      <c r="K451" s="4" t="s">
        <v>76</v>
      </c>
      <c r="L451" s="69" t="str">
        <f>VLOOKUP(C451,'[6]Trips&amp;Operators'!$C$1:$E$9999,3,0)</f>
        <v>SPECTOR</v>
      </c>
      <c r="M451" s="18" t="s">
        <v>81</v>
      </c>
      <c r="N451" s="17"/>
      <c r="O451" s="17" t="str">
        <f t="shared" si="14"/>
        <v>29</v>
      </c>
      <c r="P451" s="52">
        <f t="shared" si="15"/>
        <v>42580</v>
      </c>
      <c r="Q451" s="66" t="str">
        <f>VLOOKUP(C451,'[6]Train Runs'!$A$13:$AE$801,31,0)</f>
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</c>
      <c r="R451" s="67" t="str">
        <f>VLOOKUP(C425,'[5]Train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04:32:03-0600',mode:absolute,to:'2016-07-28 07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451" s="68" t="str">
        <f>astrogrep_path&amp;" /spath="&amp;search_path&amp;" /stypes=""*"&amp;T451&amp;"*"&amp;TEXT(A425-utc_offset/24,"YYYYMMDD")&amp;LEFT(TEXT(A425-utc_offset/24,"HH"),1)&amp;"*"" /stext="" "&amp;TEXT(A425-utc_offset/24,"HH")&amp;search_regexp&amp;""" /e /r /s"</f>
        <v>"C:\Program Files (x86)\AstroGrep\AstroGrep.exe" /spath="C:\Users\stu\Documents\Analysis\2016-02-23 RTDC Observations" /stypes="*4009*201607281*" /stext=" 12:.+((SYSTEM_STATE.+slice.+state.+changed )|(ment ac)|(system.+state.+changed )|(\|lc)|(penalty)|(\[timeout)|(PRM\|1\|D))" /e /r /s</v>
      </c>
      <c r="T451" s="18" t="str">
        <f>MID(B425,13,4)</f>
        <v>4009</v>
      </c>
      <c r="U451" s="24">
        <f>A425+6/24</f>
        <v>42579.511284722219</v>
      </c>
      <c r="V451" s="45" t="str">
        <f>IF(VALUE(LEFT(IF(LEN(C425)=6,"0"&amp;C425,C425),2))&lt;=2,"EC",IF(VALUE(LEFT(IF(LEN(C425)=6,"0"&amp;C425,C425),2))=8,"NW","GL"))</f>
        <v>EC</v>
      </c>
      <c r="W451" s="45" t="str">
        <f>IF(AND(E425="TRACK WARRANT AUTHORITY",G425&lt;10),"OMIT","KEEP")</f>
        <v>KEEP</v>
      </c>
    </row>
    <row r="452" spans="1:23" hidden="1" x14ac:dyDescent="0.25">
      <c r="A452" s="24">
        <v>42580.316620370373</v>
      </c>
      <c r="B452" s="49" t="s">
        <v>86</v>
      </c>
      <c r="C452" s="4" t="s">
        <v>878</v>
      </c>
      <c r="D452" s="4" t="s">
        <v>73</v>
      </c>
      <c r="E452" s="49" t="s">
        <v>83</v>
      </c>
      <c r="F452" s="3">
        <v>400</v>
      </c>
      <c r="G452" s="3">
        <v>486</v>
      </c>
      <c r="H452" s="3">
        <v>116110</v>
      </c>
      <c r="I452" s="49" t="s">
        <v>75</v>
      </c>
      <c r="J452" s="3">
        <v>116838</v>
      </c>
      <c r="K452" s="4" t="s">
        <v>80</v>
      </c>
      <c r="L452" s="69" t="str">
        <f>VLOOKUP(C452,'[6]Trips&amp;Operators'!$C$1:$E$9999,3,0)</f>
        <v>ROCHA</v>
      </c>
      <c r="M452" s="18" t="s">
        <v>81</v>
      </c>
      <c r="N452" s="17"/>
      <c r="O452" s="17" t="str">
        <f t="shared" si="14"/>
        <v>29</v>
      </c>
      <c r="P452" s="52">
        <f t="shared" si="15"/>
        <v>42580</v>
      </c>
      <c r="Q452" s="66" t="str">
        <f>VLOOKUP(C452,'[6]Train Runs'!$A$13:$AE$801,31,0)</f>
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</c>
      <c r="R452" s="67" t="str">
        <f>VLOOKUP(C426,'[5]Train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09:39:15-0600',mode:absolute,to:'2016-07-28 12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452" s="68" t="str">
        <f>astrogrep_path&amp;" /spath="&amp;search_path&amp;" /stypes=""*"&amp;T452&amp;"*"&amp;TEXT(A426-utc_offset/24,"YYYYMMDD")&amp;LEFT(TEXT(A426-utc_offset/24,"HH"),1)&amp;"*"" /stext="" "&amp;TEXT(A426-utc_offset/24,"HH")&amp;search_regexp&amp;""" /e /r /s"</f>
        <v>"C:\Program Files (x86)\AstroGrep\AstroGrep.exe" /spath="C:\Users\stu\Documents\Analysis\2016-02-23 RTDC Observations" /stypes="*4031*201607281*" /stext=" 17:.+((SYSTEM_STATE.+slice.+state.+changed )|(ment ac)|(system.+state.+changed )|(\|lc)|(penalty)|(\[timeout)|(PRM\|1\|D))" /e /r /s</v>
      </c>
      <c r="T452" s="18" t="str">
        <f>MID(B426,13,4)</f>
        <v>4031</v>
      </c>
      <c r="U452" s="24">
        <f>A426+6/24</f>
        <v>42579.72079861111</v>
      </c>
      <c r="V452" s="45" t="str">
        <f>IF(VALUE(LEFT(IF(LEN(C426)=6,"0"&amp;C426,C426),2))&lt;=2,"EC",IF(VALUE(LEFT(IF(LEN(C426)=6,"0"&amp;C426,C426),2))=8,"NW","GL"))</f>
        <v>EC</v>
      </c>
      <c r="W452" s="45" t="str">
        <f>IF(AND(E426="TRACK WARRANT AUTHORITY",G426&lt;10),"OMIT","KEEP")</f>
        <v>KEEP</v>
      </c>
    </row>
    <row r="453" spans="1:23" hidden="1" x14ac:dyDescent="0.25">
      <c r="A453" s="24">
        <v>42580.540937500002</v>
      </c>
      <c r="B453" s="49" t="s">
        <v>506</v>
      </c>
      <c r="C453" s="4" t="s">
        <v>879</v>
      </c>
      <c r="D453" s="4" t="s">
        <v>84</v>
      </c>
      <c r="E453" s="49" t="s">
        <v>83</v>
      </c>
      <c r="F453" s="3">
        <v>350</v>
      </c>
      <c r="G453" s="3">
        <v>400</v>
      </c>
      <c r="H453" s="3">
        <v>225937</v>
      </c>
      <c r="I453" s="49" t="s">
        <v>75</v>
      </c>
      <c r="J453" s="3">
        <v>228668</v>
      </c>
      <c r="K453" s="4" t="s">
        <v>76</v>
      </c>
      <c r="L453" s="69" t="str">
        <f>VLOOKUP(C453,'[6]Trips&amp;Operators'!$C$1:$E$9999,3,0)</f>
        <v>ADANE</v>
      </c>
      <c r="M453" s="18" t="s">
        <v>81</v>
      </c>
      <c r="N453" s="17"/>
      <c r="O453" s="17" t="str">
        <f t="shared" si="14"/>
        <v>29</v>
      </c>
      <c r="P453" s="52">
        <f t="shared" si="15"/>
        <v>42580</v>
      </c>
      <c r="Q453" s="66" t="str">
        <f>VLOOKUP(C453,'[6]Train Runs'!$A$13:$AE$801,31,0)</f>
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</c>
      <c r="R453" s="67" t="str">
        <f>VLOOKUP(C427,'[5]Train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18:23:06-0600',mode:absolute,to:'2016-07-28 21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453" s="68" t="str">
        <f>astrogrep_path&amp;" /spath="&amp;search_path&amp;" /stypes=""*"&amp;T453&amp;"*"&amp;TEXT(A427-utc_offset/24,"YYYYMMDD")&amp;LEFT(TEXT(A427-utc_offset/24,"HH"),1)&amp;"*"" /stext="" "&amp;TEXT(A427-utc_offset/24,"HH")&amp;search_regexp&amp;""" /e /r /s"</f>
        <v>"C:\Program Files (x86)\AstroGrep\AstroGrep.exe" /spath="C:\Users\stu\Documents\Analysis\2016-02-23 RTDC Observations" /stypes="*4031*201607290*" /stext=" 01:.+((SYSTEM_STATE.+slice.+state.+changed )|(ment ac)|(system.+state.+changed )|(\|lc)|(penalty)|(\[timeout)|(PRM\|1\|D))" /e /r /s</v>
      </c>
      <c r="T453" s="18" t="str">
        <f>MID(B427,13,4)</f>
        <v>4031</v>
      </c>
      <c r="U453" s="24">
        <f>A427+6/24</f>
        <v>42580.078055555554</v>
      </c>
      <c r="V453" s="45" t="str">
        <f>IF(VALUE(LEFT(IF(LEN(C427)=6,"0"&amp;C427,C427),2))&lt;=2,"EC",IF(VALUE(LEFT(IF(LEN(C427)=6,"0"&amp;C427,C427),2))=8,"NW","GL"))</f>
        <v>EC</v>
      </c>
      <c r="W453" s="45" t="str">
        <f>IF(AND(E427="TRACK WARRANT AUTHORITY",G427&lt;10),"OMIT","KEEP")</f>
        <v>KEEP</v>
      </c>
    </row>
    <row r="454" spans="1:23" hidden="1" x14ac:dyDescent="0.25">
      <c r="A454" s="24">
        <v>42580.94054398148</v>
      </c>
      <c r="B454" s="4" t="s">
        <v>508</v>
      </c>
      <c r="C454" s="4" t="s">
        <v>880</v>
      </c>
      <c r="D454" s="4" t="s">
        <v>73</v>
      </c>
      <c r="E454" s="4" t="s">
        <v>83</v>
      </c>
      <c r="F454" s="3">
        <v>150</v>
      </c>
      <c r="G454" s="3">
        <v>213</v>
      </c>
      <c r="H454" s="3">
        <v>228130</v>
      </c>
      <c r="I454" s="4" t="s">
        <v>75</v>
      </c>
      <c r="J454" s="3">
        <v>228668</v>
      </c>
      <c r="K454" s="4" t="s">
        <v>80</v>
      </c>
      <c r="L454" s="69" t="str">
        <f>VLOOKUP(C454,'[6]Trips&amp;Operators'!$C$1:$E$9999,3,0)</f>
        <v>CHANDLER</v>
      </c>
      <c r="M454" s="18" t="s">
        <v>81</v>
      </c>
      <c r="N454" s="17"/>
      <c r="O454" s="17" t="str">
        <f t="shared" si="14"/>
        <v>29</v>
      </c>
      <c r="P454" s="52">
        <f t="shared" si="15"/>
        <v>42580</v>
      </c>
      <c r="Q454" s="66" t="str">
        <f>VLOOKUP(C454,'[6]Train Runs'!$A$13:$AE$801,31,0)</f>
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</c>
      <c r="R454" s="67" t="str">
        <f>VLOOKUP(C428,'[5]Train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07:16:59-0600',mode:absolute,to:'2016-07-28 10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454" s="68" t="str">
        <f>astrogrep_path&amp;" /spath="&amp;search_path&amp;" /stypes=""*"&amp;T454&amp;"*"&amp;TEXT(A428-utc_offset/24,"YYYYMMDD")&amp;LEFT(TEXT(A428-utc_offset/24,"HH"),1)&amp;"*"" /stext="" "&amp;TEXT(A428-utc_offset/24,"HH")&amp;search_regexp&amp;""" /e /r /s"</f>
        <v>"C:\Program Files (x86)\AstroGrep\AstroGrep.exe" /spath="C:\Users\stu\Documents\Analysis\2016-02-23 RTDC Observations" /stypes="*4010*201607281*" /stext=" 15:.+((SYSTEM_STATE.+slice.+state.+changed )|(ment ac)|(system.+state.+changed )|(\|lc)|(penalty)|(\[timeout)|(PRM\|1\|D))" /e /r /s</v>
      </c>
      <c r="T454" s="18" t="str">
        <f>MID(B428,13,4)</f>
        <v>4010</v>
      </c>
      <c r="U454" s="24">
        <f>A428+6/24</f>
        <v>42579.628518518519</v>
      </c>
      <c r="V454" s="45" t="str">
        <f>IF(VALUE(LEFT(IF(LEN(C428)=6,"0"&amp;C428,C428),2))&lt;=2,"EC",IF(VALUE(LEFT(IF(LEN(C428)=6,"0"&amp;C428,C428),2))=8,"NW","GL"))</f>
        <v>EC</v>
      </c>
      <c r="W454" s="45" t="str">
        <f>IF(AND(E428="TRACK WARRANT AUTHORITY",G428&lt;10),"OMIT","KEEP")</f>
        <v>KEEP</v>
      </c>
    </row>
    <row r="455" spans="1:23" hidden="1" x14ac:dyDescent="0.25">
      <c r="A455" s="24">
        <v>42580.686064814814</v>
      </c>
      <c r="B455" s="49" t="s">
        <v>506</v>
      </c>
      <c r="C455" s="4" t="s">
        <v>881</v>
      </c>
      <c r="D455" s="4" t="s">
        <v>84</v>
      </c>
      <c r="E455" s="49" t="s">
        <v>83</v>
      </c>
      <c r="F455" s="3">
        <v>150</v>
      </c>
      <c r="G455" s="3">
        <v>200</v>
      </c>
      <c r="H455" s="3">
        <v>228943</v>
      </c>
      <c r="I455" s="49" t="s">
        <v>75</v>
      </c>
      <c r="J455" s="3">
        <v>229055</v>
      </c>
      <c r="K455" s="4" t="s">
        <v>76</v>
      </c>
      <c r="L455" s="69" t="str">
        <f>VLOOKUP(C455,'[6]Trips&amp;Operators'!$C$1:$E$9999,3,0)</f>
        <v>ADANE</v>
      </c>
      <c r="M455" s="18" t="s">
        <v>81</v>
      </c>
      <c r="N455" s="17"/>
      <c r="O455" s="17" t="str">
        <f t="shared" si="14"/>
        <v>29</v>
      </c>
      <c r="P455" s="52">
        <f t="shared" si="15"/>
        <v>42580</v>
      </c>
      <c r="Q455" s="66" t="str">
        <f>VLOOKUP(C455,'[6]Train Runs'!$A$13:$AE$801,31,0)</f>
        <v>aws s3 cp s3://rtdc.mdm.uploadarchive/RTDC4026/2016-07-29/ "C:\Users\stu\Documents\Analysis\2016-02-23 RTDC Observations"\RTDC4026\2016-07-29 --recursive &amp; "C:\Users\stu\Documents\GitHub\mrs-test-scripts\Headless Mode &amp; Sideloading\WalkAndUnGZ.bat" "C:\Users\stu\Documents\Analysis\2016-02-23 RTDC Observations"\RTDC4026\2016-07-29 &amp; 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</v>
      </c>
      <c r="R455" s="67" t="str">
        <f>VLOOKUP(C429,'[5]Train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08:28:21-0600',mode:absolute,to:'2016-07-28 11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455" s="68" t="str">
        <f>astrogrep_path&amp;" /spath="&amp;search_path&amp;" /stypes=""*"&amp;T455&amp;"*"&amp;TEXT(A429-utc_offset/24,"YYYYMMDD")&amp;LEFT(TEXT(A429-utc_offset/24,"HH"),1)&amp;"*"" /stext="" "&amp;TEXT(A429-utc_offset/24,"HH")&amp;search_regexp&amp;""" /e /r /s"</f>
        <v>"C:\Program Files (x86)\AstroGrep\AstroGrep.exe" /spath="C:\Users\stu\Documents\Analysis\2016-02-23 RTDC Observations" /stypes="*4043*201607281*" /stext=" 16:.+((SYSTEM_STATE.+slice.+state.+changed )|(ment ac)|(system.+state.+changed )|(\|lc)|(penalty)|(\[timeout)|(PRM\|1\|D))" /e /r /s</v>
      </c>
      <c r="T455" s="18" t="str">
        <f>MID(B429,13,4)</f>
        <v>4043</v>
      </c>
      <c r="U455" s="24">
        <f>A429+6/24</f>
        <v>42579.680069444446</v>
      </c>
      <c r="V455" s="45" t="str">
        <f>IF(VALUE(LEFT(IF(LEN(C429)=6,"0"&amp;C429,C429),2))&lt;=2,"EC",IF(VALUE(LEFT(IF(LEN(C429)=6,"0"&amp;C429,C429),2))=8,"NW","GL"))</f>
        <v>EC</v>
      </c>
      <c r="W455" s="45" t="str">
        <f>IF(AND(E429="TRACK WARRANT AUTHORITY",G429&lt;10),"OMIT","KEEP")</f>
        <v>KEEP</v>
      </c>
    </row>
    <row r="456" spans="1:23" hidden="1" x14ac:dyDescent="0.25">
      <c r="A456" s="24">
        <v>42580.252592592595</v>
      </c>
      <c r="B456" s="49" t="s">
        <v>494</v>
      </c>
      <c r="C456" s="4" t="s">
        <v>882</v>
      </c>
      <c r="D456" s="4" t="s">
        <v>73</v>
      </c>
      <c r="E456" s="49" t="s">
        <v>83</v>
      </c>
      <c r="F456" s="3">
        <v>150</v>
      </c>
      <c r="G456" s="3">
        <v>325</v>
      </c>
      <c r="H456" s="3">
        <v>229233</v>
      </c>
      <c r="I456" s="49" t="s">
        <v>75</v>
      </c>
      <c r="J456" s="3">
        <v>230436</v>
      </c>
      <c r="K456" s="4" t="s">
        <v>80</v>
      </c>
      <c r="L456" s="69" t="str">
        <f>VLOOKUP(C456,'[6]Trips&amp;Operators'!$C$1:$E$9999,3,0)</f>
        <v>ROCHA</v>
      </c>
      <c r="M456" s="18" t="s">
        <v>81</v>
      </c>
      <c r="N456" s="17"/>
      <c r="O456" s="17" t="str">
        <f t="shared" si="14"/>
        <v>29</v>
      </c>
      <c r="P456" s="52">
        <f t="shared" si="15"/>
        <v>42580</v>
      </c>
      <c r="Q456" s="66" t="str">
        <f>VLOOKUP(C456,'[6]Train Runs'!$A$13:$AE$801,31,0)</f>
        <v>aws s3 cp s3://rtdc.mdm.uploadarchive/RTDC4020/2016-07-29/ "C:\Users\stu\Documents\Analysis\2016-02-23 RTDC Observations"\RTDC4020\2016-07-29 --recursive &amp; "C:\Users\stu\Documents\GitHub\mrs-test-scripts\Headless Mode &amp; Sideloading\WalkAndUnGZ.bat" "C:\Users\stu\Documents\Analysis\2016-02-23 RTDC Observations"\RTDC4020\2016-07-29 &amp; 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</v>
      </c>
      <c r="R456" s="67" t="str">
        <f>VLOOKUP(C430,'[5]Train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08:50:23-0600',mode:absolute,to:'2016-07-28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456" s="68" t="str">
        <f>astrogrep_path&amp;" /spath="&amp;search_path&amp;" /stypes=""*"&amp;T456&amp;"*"&amp;TEXT(A430-utc_offset/24,"YYYYMMDD")&amp;LEFT(TEXT(A430-utc_offset/24,"HH"),1)&amp;"*"" /stext="" "&amp;TEXT(A430-utc_offset/24,"HH")&amp;search_regexp&amp;""" /e /r /s"</f>
        <v>"C:\Program Files (x86)\AstroGrep\AstroGrep.exe" /spath="C:\Users\stu\Documents\Analysis\2016-02-23 RTDC Observations" /stypes="*4032*201607281*" /stext=" 16:.+((SYSTEM_STATE.+slice.+state.+changed )|(ment ac)|(system.+state.+changed )|(\|lc)|(penalty)|(\[timeout)|(PRM\|1\|D))" /e /r /s</v>
      </c>
      <c r="T456" s="18" t="str">
        <f>MID(B430,13,4)</f>
        <v>4032</v>
      </c>
      <c r="U456" s="24">
        <f>A430+6/24</f>
        <v>42579.691469907404</v>
      </c>
      <c r="V456" s="45" t="str">
        <f>IF(VALUE(LEFT(IF(LEN(C430)=6,"0"&amp;C430,C430),2))&lt;=2,"EC",IF(VALUE(LEFT(IF(LEN(C430)=6,"0"&amp;C430,C430),2))=8,"NW","GL"))</f>
        <v>EC</v>
      </c>
      <c r="W456" s="45" t="str">
        <f>IF(AND(E430="TRACK WARRANT AUTHORITY",G430&lt;10),"OMIT","KEEP")</f>
        <v>KEEP</v>
      </c>
    </row>
    <row r="457" spans="1:23" hidden="1" x14ac:dyDescent="0.25">
      <c r="A457" s="24">
        <v>42580.412361111114</v>
      </c>
      <c r="B457" s="49" t="s">
        <v>552</v>
      </c>
      <c r="C457" s="4" t="s">
        <v>883</v>
      </c>
      <c r="D457" s="4" t="s">
        <v>73</v>
      </c>
      <c r="E457" s="49" t="s">
        <v>83</v>
      </c>
      <c r="F457" s="3">
        <v>150</v>
      </c>
      <c r="G457" s="3">
        <v>313</v>
      </c>
      <c r="H457" s="3">
        <v>228301</v>
      </c>
      <c r="I457" s="49" t="s">
        <v>75</v>
      </c>
      <c r="J457" s="3">
        <v>230436</v>
      </c>
      <c r="K457" s="4" t="s">
        <v>80</v>
      </c>
      <c r="L457" s="69" t="str">
        <f>VLOOKUP(C457,'[6]Trips&amp;Operators'!$C$1:$E$9999,3,0)</f>
        <v>SANTIZO</v>
      </c>
      <c r="M457" s="18" t="s">
        <v>81</v>
      </c>
      <c r="N457" s="17"/>
      <c r="O457" s="17" t="str">
        <f t="shared" si="14"/>
        <v>29</v>
      </c>
      <c r="P457" s="52">
        <f t="shared" si="15"/>
        <v>42580</v>
      </c>
      <c r="Q457" s="66" t="str">
        <f>VLOOKUP(C457,'[6]Train Runs'!$A$13:$AE$801,31,0)</f>
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</c>
      <c r="R457" s="67" t="str">
        <f>VLOOKUP(C431,'[5]Train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11:28:10-0600',mode:absolute,to:'2016-07-28 14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457" s="68" t="str">
        <f>astrogrep_path&amp;" /spath="&amp;search_path&amp;" /stypes=""*"&amp;T457&amp;"*"&amp;TEXT(A431-utc_offset/24,"YYYYMMDD")&amp;LEFT(TEXT(A431-utc_offset/24,"HH"),1)&amp;"*"" /stext="" "&amp;TEXT(A431-utc_offset/24,"HH")&amp;search_regexp&amp;""" /e /r /s"</f>
        <v>"C:\Program Files (x86)\AstroGrep\AstroGrep.exe" /spath="C:\Users\stu\Documents\Analysis\2016-02-23 RTDC Observations" /stypes="*4008*201607281*" /stext=" 19:.+((SYSTEM_STATE.+slice.+state.+changed )|(ment ac)|(system.+state.+changed )|(\|lc)|(penalty)|(\[timeout)|(PRM\|1\|D))" /e /r /s</v>
      </c>
      <c r="T457" s="18" t="str">
        <f>MID(B431,13,4)</f>
        <v>4008</v>
      </c>
      <c r="U457" s="24">
        <f>A431+6/24</f>
        <v>42579.804525462961</v>
      </c>
      <c r="V457" s="45" t="str">
        <f>IF(VALUE(LEFT(IF(LEN(C431)=6,"0"&amp;C431,C431),2))&lt;=2,"EC",IF(VALUE(LEFT(IF(LEN(C431)=6,"0"&amp;C431,C431),2))=8,"NW","GL"))</f>
        <v>EC</v>
      </c>
      <c r="W457" s="45" t="str">
        <f>IF(AND(E431="TRACK WARRANT AUTHORITY",G431&lt;10),"OMIT","KEEP")</f>
        <v>KEEP</v>
      </c>
    </row>
    <row r="458" spans="1:23" hidden="1" x14ac:dyDescent="0.25">
      <c r="A458" s="24">
        <v>42580.189363425925</v>
      </c>
      <c r="B458" s="49" t="s">
        <v>93</v>
      </c>
      <c r="C458" s="4" t="s">
        <v>170</v>
      </c>
      <c r="D458" s="4" t="s">
        <v>73</v>
      </c>
      <c r="E458" s="49" t="s">
        <v>87</v>
      </c>
      <c r="F458" s="3">
        <v>0</v>
      </c>
      <c r="G458" s="3">
        <v>21</v>
      </c>
      <c r="H458" s="3">
        <v>1599</v>
      </c>
      <c r="I458" s="49" t="s">
        <v>88</v>
      </c>
      <c r="J458" s="3">
        <v>1692</v>
      </c>
      <c r="K458" s="4" t="s">
        <v>80</v>
      </c>
      <c r="L458" s="69" t="str">
        <f>VLOOKUP(C458,'[6]Trips&amp;Operators'!$C$1:$E$9999,3,0)</f>
        <v>BRANNON</v>
      </c>
      <c r="M458" s="18" t="s">
        <v>81</v>
      </c>
      <c r="N458" s="17" t="s">
        <v>884</v>
      </c>
      <c r="O458" s="17" t="str">
        <f t="shared" si="14"/>
        <v>29</v>
      </c>
      <c r="P458" s="52">
        <f t="shared" si="15"/>
        <v>42580</v>
      </c>
      <c r="Q458" s="66" t="str">
        <f>VLOOKUP(C458,'[6]Train Runs'!$A$13:$AE$801,31,0)</f>
        <v>aws s3 cp s3://rtdc.mdm.uploadarchive/RTDC4038/2016-07-29/ "C:\Users\stu\Documents\Analysis\2016-02-23 RTDC Observations"\RTDC4038\2016-07-29 --recursive &amp; "C:\Users\stu\Documents\GitHub\mrs-test-scripts\Headless Mode &amp; Sideloading\WalkAndUnGZ.bat" "C:\Users\stu\Documents\Analysis\2016-02-23 RTDC Observations"\RTDC4038\2016-07-29 &amp; 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</v>
      </c>
      <c r="R458" s="67" t="str">
        <f>VLOOKUP(C432,'[5]Train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14:51:34-0600',mode:absolute,to:'2016-07-28 17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458" s="68" t="str">
        <f>astrogrep_path&amp;" /spath="&amp;search_path&amp;" /stypes=""*"&amp;T458&amp;"*"&amp;TEXT(A432-utc_offset/24,"YYYYMMDD")&amp;LEFT(TEXT(A432-utc_offset/24,"HH"),1)&amp;"*"" /stext="" "&amp;TEXT(A432-utc_offset/24,"HH")&amp;search_regexp&amp;""" /e /r /s"</f>
        <v>"C:\Program Files (x86)\AstroGrep\AstroGrep.exe" /spath="C:\Users\stu\Documents\Analysis\2016-02-23 RTDC Observations" /stypes="*4039*201607282*" /stext=" 22:.+((SYSTEM_STATE.+slice.+state.+changed )|(ment ac)|(system.+state.+changed )|(\|lc)|(penalty)|(\[timeout)|(PRM\|1\|D))" /e /r /s</v>
      </c>
      <c r="T458" s="18" t="str">
        <f>MID(B432,13,4)</f>
        <v>4039</v>
      </c>
      <c r="U458" s="24">
        <f>A432+6/24</f>
        <v>42579.94222222222</v>
      </c>
      <c r="V458" s="45" t="str">
        <f>IF(VALUE(LEFT(IF(LEN(C432)=6,"0"&amp;C432,C432),2))&lt;=2,"EC",IF(VALUE(LEFT(IF(LEN(C432)=6,"0"&amp;C432,C432),2))=8,"NW","GL"))</f>
        <v>EC</v>
      </c>
      <c r="W458" s="45" t="str">
        <f>IF(AND(E432="TRACK WARRANT AUTHORITY",G432&lt;10),"OMIT","KEEP")</f>
        <v>KEEP</v>
      </c>
    </row>
    <row r="459" spans="1:23" x14ac:dyDescent="0.25">
      <c r="A459" s="24">
        <v>42580.654444444444</v>
      </c>
      <c r="B459" s="49" t="s">
        <v>518</v>
      </c>
      <c r="C459" s="4" t="s">
        <v>885</v>
      </c>
      <c r="D459" s="4" t="s">
        <v>73</v>
      </c>
      <c r="E459" s="49" t="s">
        <v>87</v>
      </c>
      <c r="F459" s="3">
        <v>0</v>
      </c>
      <c r="G459" s="3">
        <v>552</v>
      </c>
      <c r="H459" s="3">
        <v>41979</v>
      </c>
      <c r="I459" s="49" t="s">
        <v>88</v>
      </c>
      <c r="J459" s="3">
        <v>43651</v>
      </c>
      <c r="K459" s="4" t="s">
        <v>80</v>
      </c>
      <c r="L459" s="69" t="str">
        <f>VLOOKUP(C459,'[6]Trips&amp;Operators'!$C$1:$E$9999,3,0)</f>
        <v>ADANE</v>
      </c>
      <c r="M459" s="18" t="s">
        <v>77</v>
      </c>
      <c r="N459" s="17" t="s">
        <v>47</v>
      </c>
      <c r="O459" s="17" t="str">
        <f t="shared" si="14"/>
        <v>29</v>
      </c>
      <c r="P459" s="52">
        <f t="shared" si="15"/>
        <v>42580</v>
      </c>
      <c r="Q459" s="66" t="str">
        <f>VLOOKUP(C459,'[6]Train Runs'!$A$13:$AE$801,31,0)</f>
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</c>
      <c r="R459" s="67" t="str">
        <f>VLOOKUP(C433,'[5]Train Runs'!$A$13:$AE$804,22,0)</f>
        <v>https://search-rtdc-monitor-bjffxe2xuh6vdkpspy63sjmuny.us-east-1.es.amazonaws.com/_plugin/kibana/#/discover/Steve-Slow-Train-Analysis-(2080s-and-2083s)?_g=(refreshInterval:(display:Off,section:0,value:0),time:(from:'2016-07-28 23:17:02-0600',mode:absolute,to:'2016-07-29 02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459" s="68" t="str">
        <f>astrogrep_path&amp;" /spath="&amp;search_path&amp;" /stypes=""*"&amp;T459&amp;"*"&amp;TEXT(A433-utc_offset/24,"YYYYMMDD")&amp;LEFT(TEXT(A433-utc_offset/24,"HH"),1)&amp;"*"" /stext="" "&amp;TEXT(A433-utc_offset/24,"HH")&amp;search_regexp&amp;""" /e /r /s"</f>
        <v>"C:\Program Files (x86)\AstroGrep\AstroGrep.exe" /spath="C:\Users\stu\Documents\Analysis\2016-02-23 RTDC Observations" /stypes="*4032*201607290*" /stext=" 07:.+((SYSTEM_STATE.+slice.+state.+changed )|(ment ac)|(system.+state.+changed )|(\|lc)|(penalty)|(\[timeout)|(PRM\|1\|D))" /e /r /s</v>
      </c>
      <c r="T459" s="18" t="str">
        <f>MID(B433,13,4)</f>
        <v>4032</v>
      </c>
      <c r="U459" s="24">
        <f>A433+6/24</f>
        <v>42580.295057870368</v>
      </c>
      <c r="V459" s="45" t="str">
        <f>IF(VALUE(LEFT(IF(LEN(C433)=6,"0"&amp;C433,C433),2))&lt;=2,"EC",IF(VALUE(LEFT(IF(LEN(C433)=6,"0"&amp;C433,C433),2))=8,"NW","GL"))</f>
        <v>EC</v>
      </c>
      <c r="W459" s="45" t="str">
        <f>IF(AND(E433="TRACK WARRANT AUTHORITY",G433&lt;10),"OMIT","KEEP")</f>
        <v>KEEP</v>
      </c>
    </row>
    <row r="460" spans="1:23" hidden="1" x14ac:dyDescent="0.25">
      <c r="A460" s="24">
        <v>42580.656215277777</v>
      </c>
      <c r="B460" s="4" t="s">
        <v>518</v>
      </c>
      <c r="C460" s="4" t="s">
        <v>885</v>
      </c>
      <c r="D460" s="4" t="s">
        <v>84</v>
      </c>
      <c r="E460" s="4" t="s">
        <v>87</v>
      </c>
      <c r="F460" s="3">
        <v>200</v>
      </c>
      <c r="G460" s="3">
        <v>257</v>
      </c>
      <c r="H460" s="3">
        <v>48634</v>
      </c>
      <c r="I460" s="4" t="s">
        <v>88</v>
      </c>
      <c r="J460" s="3">
        <v>43651</v>
      </c>
      <c r="K460" s="4" t="s">
        <v>80</v>
      </c>
      <c r="L460" s="69" t="str">
        <f>VLOOKUP(C460,'[6]Trips&amp;Operators'!$C$1:$E$9999,3,0)</f>
        <v>ADANE</v>
      </c>
      <c r="M460" s="18" t="s">
        <v>81</v>
      </c>
      <c r="N460" s="17" t="s">
        <v>504</v>
      </c>
      <c r="O460" s="17" t="str">
        <f t="shared" si="14"/>
        <v>29</v>
      </c>
      <c r="P460" s="52">
        <f t="shared" si="15"/>
        <v>42580</v>
      </c>
      <c r="Q460" s="66" t="str">
        <f>VLOOKUP(C460,'[6]Train Runs'!$A$13:$AE$801,31,0)</f>
        <v>aws s3 cp s3://rtdc.mdm.uploadarchive/RTDC4025/2016-07-29/ "C:\Users\stu\Documents\Analysis\2016-02-23 RTDC Observations"\RTDC4025\2016-07-29 --recursive &amp; "C:\Users\stu\Documents\GitHub\mrs-test-scripts\Headless Mode &amp; Sideloading\WalkAndUnGZ.bat" "C:\Users\stu\Documents\Analysis\2016-02-23 RTDC Observations"\RTDC4025\2016-07-29 &amp; 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</v>
      </c>
      <c r="R460" s="67" t="str">
        <f>VLOOKUP(C434,'[5]Train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11:37:19-0600',mode:absolute,to:'2016-07-28 14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460" s="68" t="str">
        <f>astrogrep_path&amp;" /spath="&amp;search_path&amp;" /stypes=""*"&amp;T460&amp;"*"&amp;TEXT(A434-utc_offset/24,"YYYYMMDD")&amp;LEFT(TEXT(A434-utc_offset/24,"HH"),1)&amp;"*"" /stext="" "&amp;TEXT(A434-utc_offset/24,"HH")&amp;search_regexp&amp;""" /e /r /s"</f>
        <v>"C:\Program Files (x86)\AstroGrep\AstroGrep.exe" /spath="C:\Users\stu\Documents\Analysis\2016-02-23 RTDC Observations" /stypes="*4009*201607281*" /stext=" 19:.+((SYSTEM_STATE.+slice.+state.+changed )|(ment ac)|(system.+state.+changed )|(\|lc)|(penalty)|(\[timeout)|(PRM\|1\|D))" /e /r /s</v>
      </c>
      <c r="T460" s="18" t="str">
        <f>MID(B434,13,4)</f>
        <v>4009</v>
      </c>
      <c r="U460" s="24">
        <f>A434+6/24</f>
        <v>42579.807013888887</v>
      </c>
      <c r="V460" s="45" t="str">
        <f>IF(VALUE(LEFT(IF(LEN(C434)=6,"0"&amp;C434,C434),2))&lt;=2,"EC",IF(VALUE(LEFT(IF(LEN(C434)=6,"0"&amp;C434,C434),2))=8,"NW","GL"))</f>
        <v>EC</v>
      </c>
      <c r="W460" s="45" t="str">
        <f>IF(AND(E434="TRACK WARRANT AUTHORITY",G434&lt;10),"OMIT","KEEP")</f>
        <v>KEEP</v>
      </c>
    </row>
    <row r="461" spans="1:23" hidden="1" x14ac:dyDescent="0.25">
      <c r="A461" s="24">
        <v>42580.227870370371</v>
      </c>
      <c r="B461" s="49" t="s">
        <v>89</v>
      </c>
      <c r="C461" s="4" t="s">
        <v>171</v>
      </c>
      <c r="D461" s="4" t="s">
        <v>84</v>
      </c>
      <c r="E461" s="49" t="s">
        <v>87</v>
      </c>
      <c r="F461" s="3">
        <v>0</v>
      </c>
      <c r="G461" s="3">
        <v>81</v>
      </c>
      <c r="H461" s="3">
        <v>127503</v>
      </c>
      <c r="I461" s="49" t="s">
        <v>88</v>
      </c>
      <c r="J461" s="3">
        <v>127587</v>
      </c>
      <c r="K461" s="4" t="s">
        <v>76</v>
      </c>
      <c r="L461" s="69" t="str">
        <f>VLOOKUP(C461,'[6]Trips&amp;Operators'!$C$1:$E$9999,3,0)</f>
        <v>MALAVE</v>
      </c>
      <c r="M461" s="18" t="s">
        <v>81</v>
      </c>
      <c r="N461" s="17" t="s">
        <v>886</v>
      </c>
      <c r="O461" s="17" t="str">
        <f t="shared" si="14"/>
        <v>29</v>
      </c>
      <c r="P461" s="52">
        <f t="shared" si="15"/>
        <v>42580</v>
      </c>
      <c r="Q461" s="66" t="str">
        <f>VLOOKUP(C461,'[6]Train Runs'!$A$13:$AE$801,31,0)</f>
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</c>
      <c r="R461" s="67" t="str">
        <f>VLOOKUP(C435,'[5]Train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17:55:48-0600',mode:absolute,to:'2016-07-28 20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461" s="68" t="str">
        <f>astrogrep_path&amp;" /spath="&amp;search_path&amp;" /stypes=""*"&amp;T461&amp;"*"&amp;TEXT(A435-utc_offset/24,"YYYYMMDD")&amp;LEFT(TEXT(A435-utc_offset/24,"HH"),1)&amp;"*"" /stext="" "&amp;TEXT(A435-utc_offset/24,"HH")&amp;search_regexp&amp;""" /e /r /s"</f>
        <v>"C:\Program Files (x86)\AstroGrep\AstroGrep.exe" /spath="C:\Users\stu\Documents\Analysis\2016-02-23 RTDC Observations" /stypes="*4018*201607290*" /stext=" 01:.+((SYSTEM_STATE.+slice.+state.+changed )|(ment ac)|(system.+state.+changed )|(\|lc)|(penalty)|(\[timeout)|(PRM\|1\|D))" /e /r /s</v>
      </c>
      <c r="T461" s="18" t="str">
        <f>MID(B435,13,4)</f>
        <v>4018</v>
      </c>
      <c r="U461" s="24">
        <f>A435+6/24</f>
        <v>42580.067488425928</v>
      </c>
      <c r="V461" s="45" t="str">
        <f>IF(VALUE(LEFT(IF(LEN(C435)=6,"0"&amp;C435,C435),2))&lt;=2,"EC",IF(VALUE(LEFT(IF(LEN(C435)=6,"0"&amp;C435,C435),2))=8,"NW","GL"))</f>
        <v>EC</v>
      </c>
      <c r="W461" s="45" t="str">
        <f>IF(AND(E435="TRACK WARRANT AUTHORITY",G435&lt;10),"OMIT","KEEP")</f>
        <v>KEEP</v>
      </c>
    </row>
    <row r="462" spans="1:23" hidden="1" x14ac:dyDescent="0.25">
      <c r="A462" s="24">
        <v>42580.228576388887</v>
      </c>
      <c r="B462" s="49" t="s">
        <v>89</v>
      </c>
      <c r="C462" s="4" t="s">
        <v>171</v>
      </c>
      <c r="D462" s="4" t="s">
        <v>84</v>
      </c>
      <c r="E462" s="49" t="s">
        <v>87</v>
      </c>
      <c r="F462" s="3">
        <v>0</v>
      </c>
      <c r="G462" s="3">
        <v>4</v>
      </c>
      <c r="H462" s="3">
        <v>127405</v>
      </c>
      <c r="I462" s="49" t="s">
        <v>88</v>
      </c>
      <c r="J462" s="3">
        <v>127587</v>
      </c>
      <c r="K462" s="4" t="s">
        <v>76</v>
      </c>
      <c r="L462" s="69" t="str">
        <f>VLOOKUP(C462,'[6]Trips&amp;Operators'!$C$1:$E$9999,3,0)</f>
        <v>MALAVE</v>
      </c>
      <c r="M462" s="18" t="s">
        <v>81</v>
      </c>
      <c r="N462" s="17" t="s">
        <v>886</v>
      </c>
      <c r="O462" s="17" t="str">
        <f t="shared" si="14"/>
        <v>29</v>
      </c>
      <c r="P462" s="52">
        <f t="shared" si="15"/>
        <v>42580</v>
      </c>
      <c r="Q462" s="66" t="str">
        <f>VLOOKUP(C462,'[6]Train Runs'!$A$13:$AE$801,31,0)</f>
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</c>
      <c r="R462" s="67" t="str">
        <f>VLOOKUP(C436,'[5]Train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15:12:25-0600',mode:absolute,to:'2016-07-28 17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462" s="68" t="str">
        <f>astrogrep_path&amp;" /spath="&amp;search_path&amp;" /stypes=""*"&amp;T462&amp;"*"&amp;TEXT(A436-utc_offset/24,"YYYYMMDD")&amp;LEFT(TEXT(A436-utc_offset/24,"HH"),1)&amp;"*"" /stext="" "&amp;TEXT(A436-utc_offset/24,"HH")&amp;search_regexp&amp;""" /e /r /s"</f>
        <v>"C:\Program Files (x86)\AstroGrep\AstroGrep.exe" /spath="C:\Users\stu\Documents\Analysis\2016-02-23 RTDC Observations" /stypes="*4038*201607282*" /stext=" 22:.+((SYSTEM_STATE.+slice.+state.+changed )|(ment ac)|(system.+state.+changed )|(\|lc)|(penalty)|(\[timeout)|(PRM\|1\|D))" /e /r /s</v>
      </c>
      <c r="T462" s="18" t="str">
        <f>MID(B436,13,4)</f>
        <v>4038</v>
      </c>
      <c r="U462" s="24">
        <f>A436+6/24</f>
        <v>42579.939259259256</v>
      </c>
      <c r="V462" s="45" t="str">
        <f>IF(VALUE(LEFT(IF(LEN(C436)=6,"0"&amp;C436,C436),2))&lt;=2,"EC",IF(VALUE(LEFT(IF(LEN(C436)=6,"0"&amp;C436,C436),2))=8,"NW","GL"))</f>
        <v>NW</v>
      </c>
      <c r="W462" s="45" t="str">
        <f>IF(AND(E436="TRACK WARRANT AUTHORITY",G436&lt;10),"OMIT","KEEP")</f>
        <v>KEEP</v>
      </c>
    </row>
    <row r="463" spans="1:23" x14ac:dyDescent="0.25">
      <c r="A463" s="24">
        <v>42580.728402777779</v>
      </c>
      <c r="B463" s="4" t="s">
        <v>584</v>
      </c>
      <c r="C463" s="4" t="s">
        <v>887</v>
      </c>
      <c r="D463" s="4" t="s">
        <v>73</v>
      </c>
      <c r="E463" s="4" t="s">
        <v>87</v>
      </c>
      <c r="F463" s="3">
        <v>0</v>
      </c>
      <c r="G463" s="3">
        <v>347</v>
      </c>
      <c r="H463" s="3">
        <v>225886</v>
      </c>
      <c r="I463" s="4" t="s">
        <v>88</v>
      </c>
      <c r="J463" s="3">
        <v>224244</v>
      </c>
      <c r="K463" s="4" t="s">
        <v>76</v>
      </c>
      <c r="L463" s="69" t="str">
        <f>VLOOKUP(C463,'[6]Trips&amp;Operators'!$C$1:$E$9999,3,0)</f>
        <v>MAYBERRY</v>
      </c>
      <c r="M463" s="18" t="s">
        <v>77</v>
      </c>
      <c r="N463" s="17" t="s">
        <v>47</v>
      </c>
      <c r="O463" s="17" t="str">
        <f t="shared" si="14"/>
        <v>29</v>
      </c>
      <c r="P463" s="52">
        <f t="shared" si="15"/>
        <v>42580</v>
      </c>
      <c r="Q463" s="66" t="str">
        <f>VLOOKUP(C463,'[6]Train Runs'!$A$13:$AE$801,31,0)</f>
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</c>
      <c r="R463" s="67" t="str">
        <f>VLOOKUP(C437,'[5]Train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11:13:29-0600',mode:absolute,to:'2016-07-28 13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463" s="68" t="str">
        <f>astrogrep_path&amp;" /spath="&amp;search_path&amp;" /stypes=""*"&amp;T463&amp;"*"&amp;TEXT(A437-utc_offset/24,"YYYYMMDD")&amp;LEFT(TEXT(A437-utc_offset/24,"HH"),1)&amp;"*"" /stext="" "&amp;TEXT(A437-utc_offset/24,"HH")&amp;search_regexp&amp;""" /e /r /s"</f>
        <v>"C:\Program Files (x86)\AstroGrep\AstroGrep.exe" /spath="C:\Users\stu\Documents\Analysis\2016-02-23 RTDC Observations" /stypes="*4038*201607281*" /stext=" 18:.+((SYSTEM_STATE.+slice.+state.+changed )|(ment ac)|(system.+state.+changed )|(\|lc)|(penalty)|(\[timeout)|(PRM\|1\|D))" /e /r /s</v>
      </c>
      <c r="T463" s="18" t="str">
        <f>MID(B437,13,4)</f>
        <v>4038</v>
      </c>
      <c r="U463" s="24">
        <f>A437+6/24</f>
        <v>42579.77034722222</v>
      </c>
      <c r="V463" s="45" t="str">
        <f>IF(VALUE(LEFT(IF(LEN(C437)=6,"0"&amp;C437,C437),2))&lt;=2,"EC",IF(VALUE(LEFT(IF(LEN(C437)=6,"0"&amp;C437,C437),2))=8,"NW","GL"))</f>
        <v>NW</v>
      </c>
      <c r="W463" s="45" t="str">
        <f>IF(AND(E437="TRACK WARRANT AUTHORITY",G437&lt;10),"OMIT","KEEP")</f>
        <v>KEEP</v>
      </c>
    </row>
    <row r="464" spans="1:23" hidden="1" x14ac:dyDescent="0.25">
      <c r="A464" s="24">
        <v>42580.392592592594</v>
      </c>
      <c r="B464" s="49" t="s">
        <v>584</v>
      </c>
      <c r="C464" s="4" t="s">
        <v>888</v>
      </c>
      <c r="D464" s="4" t="s">
        <v>73</v>
      </c>
      <c r="E464" s="49" t="s">
        <v>515</v>
      </c>
      <c r="F464" s="3">
        <v>0</v>
      </c>
      <c r="G464" s="3">
        <v>73</v>
      </c>
      <c r="H464" s="3">
        <v>258</v>
      </c>
      <c r="I464" s="49" t="s">
        <v>516</v>
      </c>
      <c r="J464" s="3">
        <v>1</v>
      </c>
      <c r="K464" s="4" t="s">
        <v>76</v>
      </c>
      <c r="L464" s="69" t="str">
        <f>VLOOKUP(C464,'[6]Trips&amp;Operators'!$C$1:$E$9999,3,0)</f>
        <v>MALAVE</v>
      </c>
      <c r="M464" s="18" t="s">
        <v>81</v>
      </c>
      <c r="N464" s="17"/>
      <c r="O464" s="17" t="str">
        <f t="shared" si="14"/>
        <v>29</v>
      </c>
      <c r="P464" s="52">
        <f t="shared" si="15"/>
        <v>42580</v>
      </c>
      <c r="Q464" s="66" t="str">
        <f>VLOOKUP(C464,'[6]Train Runs'!$A$13:$AE$801,31,0)</f>
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</c>
      <c r="R464" s="67" t="str">
        <f>VLOOKUP(C438,'[5]Train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08:13:14-0600',mode:absolute,to:'2016-07-28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464" s="68" t="str">
        <f>astrogrep_path&amp;" /spath="&amp;search_path&amp;" /stypes=""*"&amp;T464&amp;"*"&amp;TEXT(A438-utc_offset/24,"YYYYMMDD")&amp;LEFT(TEXT(A438-utc_offset/24,"HH"),1)&amp;"*"" /stext="" "&amp;TEXT(A438-utc_offset/24,"HH")&amp;search_regexp&amp;""" /e /r /s"</f>
        <v>"C:\Program Files (x86)\AstroGrep\AstroGrep.exe" /spath="C:\Users\stu\Documents\Analysis\2016-02-23 RTDC Observations" /stypes="*4038*201607281*" /stext=" 15:.+((SYSTEM_STATE.+slice.+state.+changed )|(ment ac)|(system.+state.+changed )|(\|lc)|(penalty)|(\[timeout)|(PRM\|1\|D))" /e /r /s</v>
      </c>
      <c r="T464" s="18" t="str">
        <f>MID(B438,13,4)</f>
        <v>4038</v>
      </c>
      <c r="U464" s="24">
        <f>A438+6/24</f>
        <v>42579.641805555555</v>
      </c>
      <c r="V464" s="45" t="str">
        <f>IF(VALUE(LEFT(IF(LEN(C438)=6,"0"&amp;C438,C438),2))&lt;=2,"EC",IF(VALUE(LEFT(IF(LEN(C438)=6,"0"&amp;C438,C438),2))=8,"NW","GL"))</f>
        <v>NW</v>
      </c>
      <c r="W464" s="45" t="str">
        <f>IF(AND(E438="TRACK WARRANT AUTHORITY",G438&lt;10),"OMIT","KEEP")</f>
        <v>KEEP</v>
      </c>
    </row>
    <row r="465" spans="1:23" hidden="1" x14ac:dyDescent="0.25">
      <c r="A465" s="24">
        <v>42580.512499999997</v>
      </c>
      <c r="B465" s="49" t="s">
        <v>89</v>
      </c>
      <c r="C465" s="4" t="s">
        <v>889</v>
      </c>
      <c r="D465" s="4" t="s">
        <v>73</v>
      </c>
      <c r="E465" s="49" t="s">
        <v>515</v>
      </c>
      <c r="F465" s="3">
        <v>0</v>
      </c>
      <c r="G465" s="3">
        <v>51</v>
      </c>
      <c r="H465" s="3">
        <v>167</v>
      </c>
      <c r="I465" s="49" t="s">
        <v>516</v>
      </c>
      <c r="J465" s="3">
        <v>1</v>
      </c>
      <c r="K465" s="4" t="s">
        <v>76</v>
      </c>
      <c r="L465" s="69" t="str">
        <f>VLOOKUP(C465,'[6]Trips&amp;Operators'!$C$1:$E$9999,3,0)</f>
        <v>ROCHA</v>
      </c>
      <c r="M465" s="18" t="s">
        <v>81</v>
      </c>
      <c r="N465" s="17"/>
      <c r="O465" s="17" t="str">
        <f t="shared" si="14"/>
        <v>29</v>
      </c>
      <c r="P465" s="52">
        <f t="shared" si="15"/>
        <v>42580</v>
      </c>
      <c r="Q465" s="66" t="str">
        <f>VLOOKUP(C465,'[6]Train Runs'!$A$13:$AE$801,31,0)</f>
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</c>
      <c r="R465" s="67" t="str">
        <f>VLOOKUP(C439,'[5]Train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08:38:30-0600',mode:absolute,to:'2016-07-28 10:58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465" s="68" t="str">
        <f>astrogrep_path&amp;" /spath="&amp;search_path&amp;" /stypes=""*"&amp;T465&amp;"*"&amp;TEXT(A439-utc_offset/24,"YYYYMMDD")&amp;LEFT(TEXT(A439-utc_offset/24,"HH"),1)&amp;"*"" /stext="" "&amp;TEXT(A439-utc_offset/24,"HH")&amp;search_regexp&amp;""" /e /r /s"</f>
        <v>"C:\Program Files (x86)\AstroGrep\AstroGrep.exe" /spath="C:\Users\stu\Documents\Analysis\2016-02-23 RTDC Observations" /stypes="*4037*201607281*" /stext=" 15:.+((SYSTEM_STATE.+slice.+state.+changed )|(ment ac)|(system.+state.+changed )|(\|lc)|(penalty)|(\[timeout)|(PRM\|1\|D))" /e /r /s</v>
      </c>
      <c r="T465" s="18" t="str">
        <f>MID(B439,13,4)</f>
        <v>4037</v>
      </c>
      <c r="U465" s="24">
        <f>A439+6/24</f>
        <v>42579.66547453704</v>
      </c>
      <c r="V465" s="45" t="str">
        <f>IF(VALUE(LEFT(IF(LEN(C439)=6,"0"&amp;C439,C439),2))&lt;=2,"EC",IF(VALUE(LEFT(IF(LEN(C439)=6,"0"&amp;C439,C439),2))=8,"NW","GL"))</f>
        <v>NW</v>
      </c>
      <c r="W465" s="45" t="str">
        <f>IF(AND(E439="TRACK WARRANT AUTHORITY",G439&lt;10),"OMIT","KEEP")</f>
        <v>KEEP</v>
      </c>
    </row>
    <row r="466" spans="1:23" hidden="1" x14ac:dyDescent="0.25">
      <c r="A466" s="24">
        <v>42580.607800925929</v>
      </c>
      <c r="B466" s="49" t="s">
        <v>584</v>
      </c>
      <c r="C466" s="4" t="s">
        <v>890</v>
      </c>
      <c r="D466" s="4" t="s">
        <v>73</v>
      </c>
      <c r="E466" s="49" t="s">
        <v>515</v>
      </c>
      <c r="F466" s="3">
        <v>0</v>
      </c>
      <c r="G466" s="3">
        <v>73</v>
      </c>
      <c r="H466" s="3">
        <v>223</v>
      </c>
      <c r="I466" s="49" t="s">
        <v>516</v>
      </c>
      <c r="J466" s="3">
        <v>1</v>
      </c>
      <c r="K466" s="4" t="s">
        <v>76</v>
      </c>
      <c r="L466" s="69" t="str">
        <f>VLOOKUP(C466,'[6]Trips&amp;Operators'!$C$1:$E$9999,3,0)</f>
        <v>ISHMAEL</v>
      </c>
      <c r="M466" s="18" t="s">
        <v>81</v>
      </c>
      <c r="N466" s="17"/>
      <c r="O466" s="17" t="str">
        <f t="shared" si="14"/>
        <v>29</v>
      </c>
      <c r="P466" s="52">
        <f t="shared" si="15"/>
        <v>42580</v>
      </c>
      <c r="Q466" s="66" t="str">
        <f>VLOOKUP(C466,'[6]Train Runs'!$A$13:$AE$801,31,0)</f>
        <v>aws s3 cp s3://rtdc.mdm.uploadarchive/RTDC4041/2016-07-29/ "C:\Users\stu\Documents\Analysis\2016-02-23 RTDC Observations"\RTDC4041\2016-07-29 --recursive &amp; "C:\Users\stu\Documents\GitHub\mrs-test-scripts\Headless Mode &amp; Sideloading\WalkAndUnGZ.bat" "C:\Users\stu\Documents\Analysis\2016-02-23 RTDC Observations"\RTDC4041\2016-07-29 &amp; aws s3 cp s3://rtdc.mdm.uploadarchive/RTDC4041/2016-07-30/ "C:\Users\stu\Documents\Analysis\2016-02-23 RTDC Observations"\RTDC4041\2016-07-30 --recursive &amp; "C:\Users\stu\Documents\GitHub\mrs-test-scripts\Headless Mode &amp; Sideloading\WalkAndUnGZ.bat" "C:\Users\stu\Documents\Analysis\2016-02-23 RTDC Observations"\RTDC4041\2016-07-30</v>
      </c>
      <c r="R466" s="67" t="str">
        <f>VLOOKUP(C440,'[5]Train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11:39:56-0600',mode:absolute,to:'2016-07-28 13:57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466" s="68" t="str">
        <f>astrogrep_path&amp;" /spath="&amp;search_path&amp;" /stypes=""*"&amp;T466&amp;"*"&amp;TEXT(A440-utc_offset/24,"YYYYMMDD")&amp;LEFT(TEXT(A440-utc_offset/24,"HH"),1)&amp;"*"" /stext="" "&amp;TEXT(A440-utc_offset/24,"HH")&amp;search_regexp&amp;""" /e /r /s"</f>
        <v>"C:\Program Files (x86)\AstroGrep\AstroGrep.exe" /spath="C:\Users\stu\Documents\Analysis\2016-02-23 RTDC Observations" /stypes="*4037*201607281*" /stext=" 18:.+((SYSTEM_STATE.+slice.+state.+changed )|(ment ac)|(system.+state.+changed )|(\|lc)|(penalty)|(\[timeout)|(PRM\|1\|D))" /e /r /s</v>
      </c>
      <c r="T466" s="18" t="str">
        <f>MID(B440,13,4)</f>
        <v>4037</v>
      </c>
      <c r="U466" s="24">
        <f>A440+6/24</f>
        <v>42579.789120370369</v>
      </c>
      <c r="V466" s="45" t="str">
        <f>IF(VALUE(LEFT(IF(LEN(C440)=6,"0"&amp;C440,C440),2))&lt;=2,"EC",IF(VALUE(LEFT(IF(LEN(C440)=6,"0"&amp;C440,C440),2))=8,"NW","GL"))</f>
        <v>NW</v>
      </c>
      <c r="W466" s="45" t="str">
        <f>IF(AND(E440="TRACK WARRANT AUTHORITY",G440&lt;10),"OMIT","KEEP")</f>
        <v>KEEP</v>
      </c>
    </row>
    <row r="467" spans="1:23" hidden="1" x14ac:dyDescent="0.25">
      <c r="A467" s="24">
        <v>42580.765208333331</v>
      </c>
      <c r="B467" s="4" t="s">
        <v>91</v>
      </c>
      <c r="C467" s="4" t="s">
        <v>891</v>
      </c>
      <c r="D467" s="4" t="s">
        <v>73</v>
      </c>
      <c r="E467" s="4" t="s">
        <v>515</v>
      </c>
      <c r="F467" s="3">
        <v>0</v>
      </c>
      <c r="G467" s="3">
        <v>83</v>
      </c>
      <c r="H467" s="3">
        <v>282</v>
      </c>
      <c r="I467" s="4" t="s">
        <v>516</v>
      </c>
      <c r="J467" s="3">
        <v>1</v>
      </c>
      <c r="K467" s="4" t="s">
        <v>76</v>
      </c>
      <c r="L467" s="69" t="str">
        <f>VLOOKUP(C467,'[6]Trips&amp;Operators'!$C$1:$E$9999,3,0)</f>
        <v>HAITHCOX</v>
      </c>
      <c r="M467" s="18" t="s">
        <v>81</v>
      </c>
      <c r="N467" s="17"/>
      <c r="O467" s="17" t="str">
        <f t="shared" si="14"/>
        <v>29</v>
      </c>
      <c r="P467" s="52">
        <f t="shared" si="15"/>
        <v>42580</v>
      </c>
      <c r="Q467" s="66" t="str">
        <f>VLOOKUP(C467,'[6]Train Runs'!$A$13:$AE$801,31,0)</f>
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</c>
      <c r="R467" s="67" t="str">
        <f>VLOOKUP(C441,'[5]Train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11:39:56-0600',mode:absolute,to:'2016-07-28 13:57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467" s="68" t="str">
        <f>astrogrep_path&amp;" /spath="&amp;search_path&amp;" /stypes=""*"&amp;T467&amp;"*"&amp;TEXT(A441-utc_offset/24,"YYYYMMDD")&amp;LEFT(TEXT(A441-utc_offset/24,"HH"),1)&amp;"*"" /stext="" "&amp;TEXT(A441-utc_offset/24,"HH")&amp;search_regexp&amp;""" /e /r /s"</f>
        <v>"C:\Program Files (x86)\AstroGrep\AstroGrep.exe" /spath="C:\Users\stu\Documents\Analysis\2016-02-23 RTDC Observations" /stypes="*4037*201607281*" /stext=" 18:.+((SYSTEM_STATE.+slice.+state.+changed )|(ment ac)|(system.+state.+changed )|(\|lc)|(penalty)|(\[timeout)|(PRM\|1\|D))" /e /r /s</v>
      </c>
      <c r="T467" s="18" t="str">
        <f>MID(B441,13,4)</f>
        <v>4037</v>
      </c>
      <c r="U467" s="24">
        <f>A441+6/24</f>
        <v>42579.789502314816</v>
      </c>
      <c r="V467" s="45" t="str">
        <f>IF(VALUE(LEFT(IF(LEN(C441)=6,"0"&amp;C441,C441),2))&lt;=2,"EC",IF(VALUE(LEFT(IF(LEN(C441)=6,"0"&amp;C441,C441),2))=8,"NW","GL"))</f>
        <v>NW</v>
      </c>
      <c r="W467" s="45" t="str">
        <f>IF(AND(E441="TRACK WARRANT AUTHORITY",G441&lt;10),"OMIT","KEEP")</f>
        <v>KEEP</v>
      </c>
    </row>
    <row r="468" spans="1:23" hidden="1" x14ac:dyDescent="0.25">
      <c r="A468" s="24">
        <v>42580.795648148145</v>
      </c>
      <c r="B468" s="4" t="s">
        <v>596</v>
      </c>
      <c r="C468" s="4" t="s">
        <v>892</v>
      </c>
      <c r="D468" s="4" t="s">
        <v>73</v>
      </c>
      <c r="E468" s="4" t="s">
        <v>515</v>
      </c>
      <c r="F468" s="3">
        <v>0</v>
      </c>
      <c r="G468" s="3">
        <v>45</v>
      </c>
      <c r="H468" s="3">
        <v>156</v>
      </c>
      <c r="I468" s="4" t="s">
        <v>516</v>
      </c>
      <c r="J468" s="3">
        <v>1</v>
      </c>
      <c r="K468" s="4" t="s">
        <v>76</v>
      </c>
      <c r="L468" s="69" t="str">
        <f>VLOOKUP(C468,'[6]Trips&amp;Operators'!$C$1:$E$9999,3,0)</f>
        <v>STAMBAUGH</v>
      </c>
      <c r="M468" s="18" t="s">
        <v>81</v>
      </c>
      <c r="N468" s="17"/>
      <c r="O468" s="17" t="str">
        <f t="shared" si="14"/>
        <v>29</v>
      </c>
      <c r="P468" s="52">
        <f t="shared" si="15"/>
        <v>42580</v>
      </c>
      <c r="Q468" s="66" t="str">
        <f>VLOOKUP(C468,'[6]Train Runs'!$A$13:$AE$801,31,0)</f>
        <v>aws s3 cp s3://rtdc.mdm.uploadarchive/RTDC4028/2016-07-29/ "C:\Users\stu\Documents\Analysis\2016-02-23 RTDC Observations"\RTDC4028\2016-07-29 --recursive &amp; "C:\Users\stu\Documents\GitHub\mrs-test-scripts\Headless Mode &amp; Sideloading\WalkAndUnGZ.bat" "C:\Users\stu\Documents\Analysis\2016-02-23 RTDC Observations"\RTDC4028\2016-07-29 &amp; 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</v>
      </c>
      <c r="R468" s="67" t="str">
        <f>VLOOKUP(C442,'[5]Train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13:05:42-0600',mode:absolute,to:'2016-07-28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468" s="68" t="str">
        <f>astrogrep_path&amp;" /spath="&amp;search_path&amp;" /stypes=""*"&amp;T468&amp;"*"&amp;TEXT(A442-utc_offset/24,"YYYYMMDD")&amp;LEFT(TEXT(A442-utc_offset/24,"HH"),1)&amp;"*"" /stext="" "&amp;TEXT(A442-utc_offset/24,"HH")&amp;search_regexp&amp;""" /e /r /s"</f>
        <v>"C:\Program Files (x86)\AstroGrep\AstroGrep.exe" /spath="C:\Users\stu\Documents\Analysis\2016-02-23 RTDC Observations" /stypes="*4037*201607282*" /stext=" 20:.+((SYSTEM_STATE.+slice.+state.+changed )|(ment ac)|(system.+state.+changed )|(\|lc)|(penalty)|(\[timeout)|(PRM\|1\|D))" /e /r /s</v>
      </c>
      <c r="T468" s="18" t="str">
        <f>MID(B442,13,4)</f>
        <v>4037</v>
      </c>
      <c r="U468" s="24">
        <f>A442+6/24</f>
        <v>42579.850694444445</v>
      </c>
      <c r="V468" s="45" t="str">
        <f>IF(VALUE(LEFT(IF(LEN(C442)=6,"0"&amp;C442,C442),2))&lt;=2,"EC",IF(VALUE(LEFT(IF(LEN(C442)=6,"0"&amp;C442,C442),2))=8,"NW","GL"))</f>
        <v>NW</v>
      </c>
      <c r="W468" s="45" t="str">
        <f>IF(AND(E442="TRACK WARRANT AUTHORITY",G442&lt;10),"OMIT","KEEP")</f>
        <v>KEEP</v>
      </c>
    </row>
    <row r="469" spans="1:23" hidden="1" x14ac:dyDescent="0.25">
      <c r="A469" s="24">
        <v>42580.337893518517</v>
      </c>
      <c r="B469" s="49" t="s">
        <v>552</v>
      </c>
      <c r="C469" s="4" t="s">
        <v>893</v>
      </c>
      <c r="D469" s="4" t="s">
        <v>73</v>
      </c>
      <c r="E469" s="49" t="s">
        <v>515</v>
      </c>
      <c r="F469" s="3">
        <v>0</v>
      </c>
      <c r="G469" s="3">
        <v>52</v>
      </c>
      <c r="H469" s="3">
        <v>233308</v>
      </c>
      <c r="I469" s="49" t="s">
        <v>516</v>
      </c>
      <c r="J469" s="3">
        <v>233491</v>
      </c>
      <c r="K469" s="4" t="s">
        <v>80</v>
      </c>
      <c r="L469" s="69" t="str">
        <f>VLOOKUP(C469,'[6]Trips&amp;Operators'!$C$1:$E$9999,3,0)</f>
        <v>SANTIZO</v>
      </c>
      <c r="M469" s="18" t="s">
        <v>81</v>
      </c>
      <c r="N469" s="17"/>
      <c r="O469" s="17" t="str">
        <f t="shared" si="14"/>
        <v>29</v>
      </c>
      <c r="P469" s="52">
        <f t="shared" si="15"/>
        <v>42580</v>
      </c>
      <c r="Q469" s="66" t="str">
        <f>VLOOKUP(C469,'[6]Train Runs'!$A$13:$AE$801,31,0)</f>
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</c>
      <c r="R469" s="67" t="str">
        <f>VLOOKUP(C443,'[5]Train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15:09:37-0600',mode:absolute,to:'2016-07-28 17:28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469" s="68" t="str">
        <f>astrogrep_path&amp;" /spath="&amp;search_path&amp;" /stypes=""*"&amp;T469&amp;"*"&amp;TEXT(A443-utc_offset/24,"YYYYMMDD")&amp;LEFT(TEXT(A443-utc_offset/24,"HH"),1)&amp;"*"" /stext="" "&amp;TEXT(A443-utc_offset/24,"HH")&amp;search_regexp&amp;""" /e /r /s"</f>
        <v>"C:\Program Files (x86)\AstroGrep\AstroGrep.exe" /spath="C:\Users\stu\Documents\Analysis\2016-02-23 RTDC Observations" /stypes="*4019*201607282*" /stext=" 22:.+((SYSTEM_STATE.+slice.+state.+changed )|(ment ac)|(system.+state.+changed )|(\|lc)|(penalty)|(\[timeout)|(PRM\|1\|D))" /e /r /s</v>
      </c>
      <c r="T469" s="18" t="str">
        <f>MID(B443,13,4)</f>
        <v>4019</v>
      </c>
      <c r="U469" s="24">
        <f>A443+6/24</f>
        <v>42579.935752314814</v>
      </c>
      <c r="V469" s="45" t="str">
        <f>IF(VALUE(LEFT(IF(LEN(C443)=6,"0"&amp;C443,C443),2))&lt;=2,"EC",IF(VALUE(LEFT(IF(LEN(C443)=6,"0"&amp;C443,C443),2))=8,"NW","GL"))</f>
        <v>NW</v>
      </c>
      <c r="W469" s="45" t="str">
        <f>IF(AND(E443="TRACK WARRANT AUTHORITY",G443&lt;10),"OMIT","KEEP")</f>
        <v>KEEP</v>
      </c>
    </row>
    <row r="470" spans="1:23" hidden="1" x14ac:dyDescent="0.25">
      <c r="A470" s="24">
        <v>42580.483703703707</v>
      </c>
      <c r="B470" s="49" t="s">
        <v>552</v>
      </c>
      <c r="C470" s="4" t="s">
        <v>894</v>
      </c>
      <c r="D470" s="4" t="s">
        <v>73</v>
      </c>
      <c r="E470" s="49" t="s">
        <v>515</v>
      </c>
      <c r="F470" s="3">
        <v>0</v>
      </c>
      <c r="G470" s="3">
        <v>94</v>
      </c>
      <c r="H470" s="3">
        <v>233122</v>
      </c>
      <c r="I470" s="49" t="s">
        <v>516</v>
      </c>
      <c r="J470" s="3">
        <v>233491</v>
      </c>
      <c r="K470" s="4" t="s">
        <v>80</v>
      </c>
      <c r="L470" s="69" t="str">
        <f>VLOOKUP(C470,'[6]Trips&amp;Operators'!$C$1:$E$9999,3,0)</f>
        <v>STEWART</v>
      </c>
      <c r="M470" s="18" t="s">
        <v>81</v>
      </c>
      <c r="N470" s="17"/>
      <c r="O470" s="17" t="str">
        <f t="shared" si="14"/>
        <v>29</v>
      </c>
      <c r="P470" s="52">
        <f t="shared" si="15"/>
        <v>42580</v>
      </c>
      <c r="Q470" s="66" t="str">
        <f>VLOOKUP(C470,'[6]Train Runs'!$A$13:$AE$801,31,0)</f>
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</c>
      <c r="R470" s="67" t="str">
        <f>VLOOKUP(C444,'[5]Train Runs'!$A$13:$AE$804,22,0)</f>
        <v>https://search-rtdc-monitor-bjffxe2xuh6vdkpspy63sjmuny.us-east-1.es.amazonaws.com/_plugin/kibana/#/discover/Steve-Slow-Train-Analysis-(2080s-and-2083s)?_g=(refreshInterval:(display:Off,section:0,value:0),time:(from:'2016-07-28 16:09:01-0600',mode:absolute,to:'2016-07-28 18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470" s="68" t="str">
        <f>astrogrep_path&amp;" /spath="&amp;search_path&amp;" /stypes=""*"&amp;T470&amp;"*"&amp;TEXT(A444-utc_offset/24,"YYYYMMDD")&amp;LEFT(TEXT(A444-utc_offset/24,"HH"),1)&amp;"*"" /stext="" "&amp;TEXT(A444-utc_offset/24,"HH")&amp;search_regexp&amp;""" /e /r /s"</f>
        <v>"C:\Program Files (x86)\AstroGrep\AstroGrep.exe" /spath="C:\Users\stu\Documents\Analysis\2016-02-23 RTDC Observations" /stypes="*4019*201607282*" /stext=" 23:.+((SYSTEM_STATE.+slice.+state.+changed )|(ment ac)|(system.+state.+changed )|(\|lc)|(penalty)|(\[timeout)|(PRM\|1\|D))" /e /r /s</v>
      </c>
      <c r="T470" s="18" t="str">
        <f>MID(B444,13,4)</f>
        <v>4019</v>
      </c>
      <c r="U470" s="24">
        <f>A444+6/24</f>
        <v>42579.977523148147</v>
      </c>
      <c r="V470" s="45" t="str">
        <f>IF(VALUE(LEFT(IF(LEN(C444)=6,"0"&amp;C444,C444),2))&lt;=2,"EC",IF(VALUE(LEFT(IF(LEN(C444)=6,"0"&amp;C444,C444),2))=8,"NW","GL"))</f>
        <v>NW</v>
      </c>
      <c r="W470" s="45" t="str">
        <f>IF(AND(E444="TRACK WARRANT AUTHORITY",G444&lt;10),"OMIT","KEEP")</f>
        <v>KEEP</v>
      </c>
    </row>
    <row r="471" spans="1:23" hidden="1" x14ac:dyDescent="0.25">
      <c r="A471" s="24">
        <v>42580.556354166663</v>
      </c>
      <c r="B471" s="49" t="s">
        <v>552</v>
      </c>
      <c r="C471" s="4" t="s">
        <v>895</v>
      </c>
      <c r="D471" s="4" t="s">
        <v>73</v>
      </c>
      <c r="E471" s="49" t="s">
        <v>515</v>
      </c>
      <c r="F471" s="3">
        <v>0</v>
      </c>
      <c r="G471" s="3">
        <v>82</v>
      </c>
      <c r="H471" s="3">
        <v>233170</v>
      </c>
      <c r="I471" s="49" t="s">
        <v>516</v>
      </c>
      <c r="J471" s="3">
        <v>233491</v>
      </c>
      <c r="K471" s="4" t="s">
        <v>80</v>
      </c>
      <c r="L471" s="69" t="str">
        <f>VLOOKUP(C471,'[6]Trips&amp;Operators'!$C$1:$E$9999,3,0)</f>
        <v>STEWART</v>
      </c>
      <c r="M471" s="18" t="s">
        <v>81</v>
      </c>
      <c r="N471" s="17"/>
      <c r="O471" s="17" t="str">
        <f t="shared" si="14"/>
        <v>29</v>
      </c>
      <c r="P471" s="52">
        <f t="shared" si="15"/>
        <v>42580</v>
      </c>
      <c r="Q471" s="66" t="str">
        <f>VLOOKUP(C471,'[6]Train Runs'!$A$13:$AE$801,31,0)</f>
        <v>aws s3 cp s3://rtdc.mdm.uploadarchive/RTDC4007/2016-07-29/ "C:\Users\stu\Documents\Analysis\2016-02-23 RTDC Observations"\RTDC4007\2016-07-29 --recursive &amp; "C:\Users\stu\Documents\GitHub\mrs-test-scripts\Headless Mode &amp; Sideloading\WalkAndUnGZ.bat" "C:\Users\stu\Documents\Analysis\2016-02-23 RTDC Observations"\RTDC4007\2016-07-29 &amp; 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</v>
      </c>
      <c r="R471" s="67" t="str">
        <f>VLOOKUP(C445,'[5]Train Runs'!$A$13:$AE$804,22,0)</f>
        <v>https://search-rtdc-monitor-bjffxe2xuh6vdkpspy63sjmuny.us-east-1.es.amazonaws.com/_plugin/kibana/#/discover/Steve-Slow-Train-Analysis-(2080s-and-2083s)?_g=(refreshInterval:(display:Off,section:0,value:0),time:(from:'2016-07-28 09:12:05-0600',mode:absolute,to:'2016-07-28 11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471" s="68" t="str">
        <f>astrogrep_path&amp;" /spath="&amp;search_path&amp;" /stypes=""*"&amp;T471&amp;"*"&amp;TEXT(A445-utc_offset/24,"YYYYMMDD")&amp;LEFT(TEXT(A445-utc_offset/24,"HH"),1)&amp;"*"" /stext="" "&amp;TEXT(A445-utc_offset/24,"HH")&amp;search_regexp&amp;""" /e /r /s"</f>
        <v>"C:\Program Files (x86)\AstroGrep\AstroGrep.exe" /spath="C:\Users\stu\Documents\Analysis\2016-02-23 RTDC Observations" /stypes="*4038*201607281*" /stext=" 16:.+((SYSTEM_STATE.+slice.+state.+changed )|(ment ac)|(system.+state.+changed )|(\|lc)|(penalty)|(\[timeout)|(PRM\|1\|D))" /e /r /s</v>
      </c>
      <c r="T471" s="18" t="str">
        <f>MID(B445,13,4)</f>
        <v>4038</v>
      </c>
      <c r="U471" s="24">
        <f>A445+6/24</f>
        <v>42579.692453703705</v>
      </c>
      <c r="V471" s="45" t="str">
        <f>IF(VALUE(LEFT(IF(LEN(C445)=6,"0"&amp;C445,C445),2))&lt;=2,"EC",IF(VALUE(LEFT(IF(LEN(C445)=6,"0"&amp;C445,C445),2))=8,"NW","GL"))</f>
        <v>NW</v>
      </c>
      <c r="W471" s="45" t="str">
        <f>IF(AND(E445="TRACK WARRANT AUTHORITY",G445&lt;10),"OMIT","KEEP")</f>
        <v>KEEP</v>
      </c>
    </row>
    <row r="472" spans="1:23" hidden="1" x14ac:dyDescent="0.25">
      <c r="A472" s="24">
        <v>42580.944155092591</v>
      </c>
      <c r="B472" s="4" t="s">
        <v>508</v>
      </c>
      <c r="C472" s="4" t="s">
        <v>880</v>
      </c>
      <c r="D472" s="4" t="s">
        <v>73</v>
      </c>
      <c r="E472" s="4" t="s">
        <v>515</v>
      </c>
      <c r="F472" s="3">
        <v>0</v>
      </c>
      <c r="G472" s="3">
        <v>40</v>
      </c>
      <c r="H472" s="3">
        <v>233205</v>
      </c>
      <c r="I472" s="4" t="s">
        <v>516</v>
      </c>
      <c r="J472" s="3">
        <v>233491</v>
      </c>
      <c r="K472" s="4" t="s">
        <v>80</v>
      </c>
      <c r="L472" s="69" t="str">
        <f>VLOOKUP(C472,'[6]Trips&amp;Operators'!$C$1:$E$9999,3,0)</f>
        <v>CHANDLER</v>
      </c>
      <c r="M472" s="18" t="s">
        <v>81</v>
      </c>
      <c r="N472" s="17"/>
      <c r="O472" s="17" t="str">
        <f t="shared" si="14"/>
        <v>29</v>
      </c>
      <c r="P472" s="52">
        <f t="shared" si="15"/>
        <v>42580</v>
      </c>
      <c r="Q472" s="66" t="str">
        <f>VLOOKUP(C472,'[6]Train Runs'!$A$13:$AE$801,31,0)</f>
        <v>aws s3 cp s3://rtdc.mdm.uploadarchive/RTDC4042/2016-07-29/ "C:\Users\stu\Documents\Analysis\2016-02-23 RTDC Observations"\RTDC4042\2016-07-29 --recursive &amp; "C:\Users\stu\Documents\GitHub\mrs-test-scripts\Headless Mode &amp; Sideloading\WalkAndUnGZ.bat" "C:\Users\stu\Documents\Analysis\2016-02-23 RTDC Observations"\RTDC4042\2016-07-29 &amp; aws s3 cp s3://rtdc.mdm.uploadarchive/RTDC4042/2016-07-30/ "C:\Users\stu\Documents\Analysis\2016-02-23 RTDC Observations"\RTDC4042\2016-07-30 --recursive &amp; "C:\Users\stu\Documents\GitHub\mrs-test-scripts\Headless Mode &amp; Sideloading\WalkAndUnGZ.bat" "C:\Users\stu\Documents\Analysis\2016-02-23 RTDC Observations"\RTDC4042\2016-07-30</v>
      </c>
      <c r="R472" s="67" t="str">
        <f>VLOOKUP(C446,'[6]Train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06:11:22-0600',mode:absolute,to:'2016-07-29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472" s="68" t="str">
        <f>astrogrep_path&amp;" /spath="&amp;search_path&amp;" /stypes=""*"&amp;T472&amp;"*"&amp;TEXT(A446-utc_offset/24,"YYYYMMDD")&amp;LEFT(TEXT(A446-utc_offset/24,"HH"),1)&amp;"*"" /stext="" "&amp;TEXT(A446-utc_offset/24,"HH")&amp;search_regexp&amp;""" /e /r /s"</f>
        <v>"C:\Program Files (x86)\AstroGrep\AstroGrep.exe" /spath="C:\Users\stu\Documents\Analysis\2016-02-23 RTDC Observations" /stypes="*4010*201607291*" /stext=" 13:.+((SYSTEM_STATE.+slice.+state.+changed )|(ment ac)|(system.+state.+changed )|(\|lc)|(penalty)|(\[timeout)|(PRM\|1\|D))" /e /r /s</v>
      </c>
      <c r="T472" s="18" t="str">
        <f>MID(B446,13,4)</f>
        <v>4010</v>
      </c>
      <c r="U472" s="24">
        <f>A446+6/24</f>
        <v>42580.577037037037</v>
      </c>
      <c r="V472" s="45" t="str">
        <f>IF(VALUE(LEFT(IF(LEN(C446)=6,"0"&amp;C446,C446),2))&lt;=2,"EC",IF(VALUE(LEFT(IF(LEN(C446)=6,"0"&amp;C446,C446),2))=8,"NW","GL"))</f>
        <v>EC</v>
      </c>
      <c r="W472" s="45" t="str">
        <f>IF(AND(E446="TRACK WARRANT AUTHORITY",G446&lt;10),"OMIT","KEEP")</f>
        <v>KEEP</v>
      </c>
    </row>
    <row r="473" spans="1:23" hidden="1" x14ac:dyDescent="0.25">
      <c r="A473" s="24">
        <v>42580.807708333334</v>
      </c>
      <c r="B473" s="4" t="s">
        <v>86</v>
      </c>
      <c r="C473" s="4" t="s">
        <v>896</v>
      </c>
      <c r="D473" s="4" t="s">
        <v>84</v>
      </c>
      <c r="E473" s="4" t="s">
        <v>87</v>
      </c>
      <c r="F473" s="3">
        <v>0</v>
      </c>
      <c r="G473" s="3">
        <v>54</v>
      </c>
      <c r="H473" s="3">
        <v>1764</v>
      </c>
      <c r="I473" s="4" t="s">
        <v>88</v>
      </c>
      <c r="J473" s="3">
        <v>1692</v>
      </c>
      <c r="K473" s="4" t="s">
        <v>80</v>
      </c>
      <c r="L473" s="69" t="str">
        <f>VLOOKUP(C473,'[6]Trips&amp;Operators'!$C$1:$E$9999,3,0)</f>
        <v>STAMBAUGH</v>
      </c>
      <c r="M473" s="18" t="s">
        <v>81</v>
      </c>
      <c r="N473" s="17"/>
      <c r="O473" s="17" t="str">
        <f t="shared" si="14"/>
        <v>29</v>
      </c>
      <c r="P473" s="52">
        <f t="shared" si="15"/>
        <v>42580</v>
      </c>
      <c r="Q473" s="66" t="str">
        <f>VLOOKUP(C473,'[6]Train Runs'!$A$13:$AE$801,31,0)</f>
        <v>aws s3 cp s3://rtdc.mdm.uploadarchive/RTDC4016/2016-07-29/ "C:\Users\stu\Documents\Analysis\2016-02-23 RTDC Observations"\RTDC4016\2016-07-29 --recursive &amp; "C:\Users\stu\Documents\GitHub\mrs-test-scripts\Headless Mode &amp; Sideloading\WalkAndUnGZ.bat" "C:\Users\stu\Documents\Analysis\2016-02-23 RTDC Observations"\RTDC4016\2016-07-29 &amp; 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</v>
      </c>
      <c r="R473" s="67" t="str">
        <f>VLOOKUP(C447,'[6]Train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12:40:34-0600',mode:absolute,to:'2016-07-29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473" s="68" t="str">
        <f>astrogrep_path&amp;" /spath="&amp;search_path&amp;" /stypes=""*"&amp;T473&amp;"*"&amp;TEXT(A447-utc_offset/24,"YYYYMMDD")&amp;LEFT(TEXT(A447-utc_offset/24,"HH"),1)&amp;"*"" /stext="" "&amp;TEXT(A447-utc_offset/24,"HH")&amp;search_regexp&amp;""" /e /r /s"</f>
        <v>"C:\Program Files (x86)\AstroGrep\AstroGrep.exe" /spath="C:\Users\stu\Documents\Analysis\2016-02-23 RTDC Observations" /stypes="*4025*201607292*" /stext=" 20:.+((SYSTEM_STATE.+slice.+state.+changed )|(ment ac)|(system.+state.+changed )|(\|lc)|(penalty)|(\[timeout)|(PRM\|1\|D))" /e /r /s</v>
      </c>
      <c r="T473" s="18" t="str">
        <f>MID(B447,13,4)</f>
        <v>4025</v>
      </c>
      <c r="U473" s="24">
        <f>A447+6/24</f>
        <v>42580.834305555552</v>
      </c>
      <c r="V473" s="45" t="str">
        <f>IF(VALUE(LEFT(IF(LEN(C447)=6,"0"&amp;C447,C447),2))&lt;=2,"EC",IF(VALUE(LEFT(IF(LEN(C447)=6,"0"&amp;C447,C447),2))=8,"NW","GL"))</f>
        <v>EC</v>
      </c>
      <c r="W473" s="45" t="str">
        <f>IF(AND(E447="TRACK WARRANT AUTHORITY",G447&lt;10),"OMIT","KEEP")</f>
        <v>KEEP</v>
      </c>
    </row>
    <row r="474" spans="1:23" hidden="1" x14ac:dyDescent="0.25">
      <c r="A474" s="24">
        <v>42580.16846064815</v>
      </c>
      <c r="B474" s="49" t="s">
        <v>89</v>
      </c>
      <c r="C474" s="4" t="s">
        <v>897</v>
      </c>
      <c r="D474" s="4" t="s">
        <v>73</v>
      </c>
      <c r="E474" s="49" t="s">
        <v>87</v>
      </c>
      <c r="F474" s="3">
        <v>0</v>
      </c>
      <c r="G474" s="3">
        <v>149</v>
      </c>
      <c r="H474" s="3">
        <v>6876</v>
      </c>
      <c r="I474" s="49" t="s">
        <v>88</v>
      </c>
      <c r="J474" s="3">
        <v>6799</v>
      </c>
      <c r="K474" s="4" t="s">
        <v>76</v>
      </c>
      <c r="L474" s="69" t="str">
        <f>VLOOKUP(C474,'[6]Trips&amp;Operators'!$C$1:$E$9999,3,0)</f>
        <v>MALAVE</v>
      </c>
      <c r="M474" s="18" t="s">
        <v>81</v>
      </c>
      <c r="N474" s="17"/>
      <c r="O474" s="17" t="str">
        <f t="shared" si="14"/>
        <v>29</v>
      </c>
      <c r="P474" s="52">
        <f t="shared" si="15"/>
        <v>42580</v>
      </c>
      <c r="Q474" s="66" t="str">
        <f>VLOOKUP(C474,'[6]Train Runs'!$A$13:$AE$801,31,0)</f>
        <v>aws s3 cp s3://rtdc.mdm.uploadarchive/RTDC4015/2016-07-29/ "C:\Users\stu\Documents\Analysis\2016-02-23 RTDC Observations"\RTDC4015\2016-07-29 --recursive &amp; "C:\Users\stu\Documents\GitHub\mrs-test-scripts\Headless Mode &amp; Sideloading\WalkAndUnGZ.bat" "C:\Users\stu\Documents\Analysis\2016-02-23 RTDC Observations"\RTDC4015\2016-07-29 &amp; 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</v>
      </c>
      <c r="R474" s="67" t="str">
        <f>VLOOKUP(C448,'[6]Train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10:48:11-0600',mode:absolute,to:'2016-07-29 13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474" s="68" t="str">
        <f>astrogrep_path&amp;" /spath="&amp;search_path&amp;" /stypes=""*"&amp;T474&amp;"*"&amp;TEXT(A448-utc_offset/24,"YYYYMMDD")&amp;LEFT(TEXT(A448-utc_offset/24,"HH"),1)&amp;"*"" /stext="" "&amp;TEXT(A448-utc_offset/24,"HH")&amp;search_regexp&amp;""" /e /r /s"</f>
        <v>"C:\Program Files (x86)\AstroGrep\AstroGrep.exe" /spath="C:\Users\stu\Documents\Analysis\2016-02-23 RTDC Observations" /stypes="*4008*201607291*" /stext=" 18:.+((SYSTEM_STATE.+slice.+state.+changed )|(ment ac)|(system.+state.+changed )|(\|lc)|(penalty)|(\[timeout)|(PRM\|1\|D))" /e /r /s</v>
      </c>
      <c r="T474" s="18" t="str">
        <f>MID(B448,13,4)</f>
        <v>4008</v>
      </c>
      <c r="U474" s="24">
        <f>A448+6/24</f>
        <v>42580.757025462961</v>
      </c>
      <c r="V474" s="45" t="str">
        <f>IF(VALUE(LEFT(IF(LEN(C448)=6,"0"&amp;C448,C448),2))&lt;=2,"EC",IF(VALUE(LEFT(IF(LEN(C448)=6,"0"&amp;C448,C448),2))=8,"NW","GL"))</f>
        <v>EC</v>
      </c>
      <c r="W474" s="45" t="str">
        <f>IF(AND(E448="TRACK WARRANT AUTHORITY",G448&lt;10),"OMIT","KEEP")</f>
        <v>KEEP</v>
      </c>
    </row>
    <row r="475" spans="1:23" hidden="1" x14ac:dyDescent="0.25">
      <c r="A475" s="24">
        <v>42580.650995370372</v>
      </c>
      <c r="B475" s="49" t="s">
        <v>95</v>
      </c>
      <c r="C475" s="4" t="s">
        <v>898</v>
      </c>
      <c r="D475" s="4" t="s">
        <v>84</v>
      </c>
      <c r="E475" s="49" t="s">
        <v>87</v>
      </c>
      <c r="F475" s="3">
        <v>0</v>
      </c>
      <c r="G475" s="3">
        <v>73</v>
      </c>
      <c r="H475" s="3">
        <v>24101</v>
      </c>
      <c r="I475" s="49" t="s">
        <v>88</v>
      </c>
      <c r="J475" s="3">
        <v>24235</v>
      </c>
      <c r="K475" s="4" t="s">
        <v>76</v>
      </c>
      <c r="L475" s="69" t="str">
        <f>VLOOKUP(C475,'[6]Trips&amp;Operators'!$C$1:$E$9999,3,0)</f>
        <v>POLLOCK</v>
      </c>
      <c r="M475" s="18" t="s">
        <v>81</v>
      </c>
      <c r="N475" s="17"/>
      <c r="O475" s="17" t="str">
        <f t="shared" si="14"/>
        <v>29</v>
      </c>
      <c r="P475" s="52">
        <f t="shared" si="15"/>
        <v>42580</v>
      </c>
      <c r="Q475" s="66" t="str">
        <f>VLOOKUP(C475,'[6]Train Runs'!$A$13:$AE$801,31,0)</f>
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</c>
      <c r="R475" s="67" t="str">
        <f>VLOOKUP(C449,'[6]Train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15:25:21-0600',mode:absolute,to:'2016-07-29 18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475" s="68" t="str">
        <f>astrogrep_path&amp;" /spath="&amp;search_path&amp;" /stypes=""*"&amp;T475&amp;"*"&amp;TEXT(A449-utc_offset/24,"YYYYMMDD")&amp;LEFT(TEXT(A449-utc_offset/24,"HH"),1)&amp;"*"" /stext="" "&amp;TEXT(A449-utc_offset/24,"HH")&amp;search_regexp&amp;""" /e /r /s"</f>
        <v>"C:\Program Files (x86)\AstroGrep\AstroGrep.exe" /spath="C:\Users\stu\Documents\Analysis\2016-02-23 RTDC Observations" /stypes="*4042*201607292*" /stext=" 22:.+((SYSTEM_STATE.+slice.+state.+changed )|(ment ac)|(system.+state.+changed )|(\|lc)|(penalty)|(\[timeout)|(PRM\|1\|D))" /e /r /s</v>
      </c>
      <c r="T475" s="18" t="str">
        <f>MID(B449,13,4)</f>
        <v>4042</v>
      </c>
      <c r="U475" s="24">
        <f>A449+6/24</f>
        <v>42580.940636574072</v>
      </c>
      <c r="V475" s="45" t="str">
        <f>IF(VALUE(LEFT(IF(LEN(C449)=6,"0"&amp;C449,C449),2))&lt;=2,"EC",IF(VALUE(LEFT(IF(LEN(C449)=6,"0"&amp;C449,C449),2))=8,"NW","GL"))</f>
        <v>EC</v>
      </c>
      <c r="W475" s="45" t="str">
        <f>IF(AND(E449="TRACK WARRANT AUTHORITY",G449&lt;10),"OMIT","KEEP")</f>
        <v>KEEP</v>
      </c>
    </row>
    <row r="476" spans="1:23" hidden="1" x14ac:dyDescent="0.25">
      <c r="A476" s="24">
        <v>42580.179537037038</v>
      </c>
      <c r="B476" s="49" t="s">
        <v>91</v>
      </c>
      <c r="C476" s="4" t="s">
        <v>899</v>
      </c>
      <c r="D476" s="4" t="s">
        <v>73</v>
      </c>
      <c r="E476" s="49" t="s">
        <v>515</v>
      </c>
      <c r="F476" s="3">
        <v>0</v>
      </c>
      <c r="G476" s="3">
        <v>71</v>
      </c>
      <c r="H476" s="3">
        <v>227</v>
      </c>
      <c r="I476" s="49" t="s">
        <v>516</v>
      </c>
      <c r="J476" s="3">
        <v>1</v>
      </c>
      <c r="K476" s="4" t="s">
        <v>76</v>
      </c>
      <c r="L476" s="69" t="str">
        <f>VLOOKUP(C476,'[6]Trips&amp;Operators'!$C$1:$E$9999,3,0)</f>
        <v>BRANNON</v>
      </c>
      <c r="M476" s="18" t="s">
        <v>81</v>
      </c>
      <c r="N476" s="17"/>
      <c r="O476" s="17" t="str">
        <f t="shared" si="14"/>
        <v>29</v>
      </c>
      <c r="P476" s="52">
        <f t="shared" si="15"/>
        <v>42580</v>
      </c>
      <c r="Q476" s="66" t="str">
        <f>VLOOKUP(C476,'[6]Train Runs'!$A$13:$AE$801,31,0)</f>
        <v>aws s3 cp s3://rtdc.mdm.uploadarchive/RTDC4037/2016-07-29/ "C:\Users\stu\Documents\Analysis\2016-02-23 RTDC Observations"\RTDC4037\2016-07-29 --recursive &amp; "C:\Users\stu\Documents\GitHub\mrs-test-scripts\Headless Mode &amp; Sideloading\WalkAndUnGZ.bat" "C:\Users\stu\Documents\Analysis\2016-02-23 RTDC Observations"\RTDC4037\2016-07-29 &amp; 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</v>
      </c>
      <c r="R476" s="67" t="str">
        <f>VLOOKUP(C450,'[6]Train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17:03:38-0600',mode:absolute,to:'2016-07-29 19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476" s="68" t="str">
        <f>astrogrep_path&amp;" /spath="&amp;search_path&amp;" /stypes=""*"&amp;T476&amp;"*"&amp;TEXT(A450-utc_offset/24,"YYYYMMDD")&amp;LEFT(TEXT(A450-utc_offset/24,"HH"),1)&amp;"*"" /stext="" "&amp;TEXT(A450-utc_offset/24,"HH")&amp;search_regexp&amp;""" /e /r /s"</f>
        <v>"C:\Program Files (x86)\AstroGrep\AstroGrep.exe" /spath="C:\Users\stu\Documents\Analysis\2016-02-23 RTDC Observations" /stypes="*4026*201607300*" /stext=" 00:.+((SYSTEM_STATE.+slice.+state.+changed )|(ment ac)|(system.+state.+changed )|(\|lc)|(penalty)|(\[timeout)|(PRM\|1\|D))" /e /r /s</v>
      </c>
      <c r="T476" s="18" t="str">
        <f>MID(B450,13,4)</f>
        <v>4026</v>
      </c>
      <c r="U476" s="24">
        <f>A450+6/24</f>
        <v>42581.029537037037</v>
      </c>
      <c r="V476" s="45" t="str">
        <f>IF(VALUE(LEFT(IF(LEN(C450)=6,"0"&amp;C450,C450),2))&lt;=2,"EC",IF(VALUE(LEFT(IF(LEN(C450)=6,"0"&amp;C450,C450),2))=8,"NW","GL"))</f>
        <v>EC</v>
      </c>
      <c r="W476" s="45" t="str">
        <f>IF(AND(E450="TRACK WARRANT AUTHORITY",G450&lt;10),"OMIT","KEEP")</f>
        <v>KEEP</v>
      </c>
    </row>
    <row r="477" spans="1:23" hidden="1" x14ac:dyDescent="0.25">
      <c r="A477" s="24">
        <v>42580.329085648147</v>
      </c>
      <c r="B477" s="4" t="s">
        <v>96</v>
      </c>
      <c r="C477" s="4" t="s">
        <v>900</v>
      </c>
      <c r="D477" s="4" t="s">
        <v>84</v>
      </c>
      <c r="E477" s="4" t="s">
        <v>83</v>
      </c>
      <c r="F477" s="3">
        <v>200</v>
      </c>
      <c r="G477" s="3">
        <v>259</v>
      </c>
      <c r="H477" s="3">
        <v>6092</v>
      </c>
      <c r="I477" s="4" t="s">
        <v>75</v>
      </c>
      <c r="J477" s="3">
        <v>4790</v>
      </c>
      <c r="K477" s="4" t="s">
        <v>80</v>
      </c>
      <c r="L477" s="69" t="str">
        <f>VLOOKUP(C477,'[6]Trips&amp;Operators'!$C$1:$E$9999,3,0)</f>
        <v>STRICKLAND</v>
      </c>
      <c r="M477" s="18" t="s">
        <v>81</v>
      </c>
      <c r="N477" s="17"/>
      <c r="O477" s="17" t="str">
        <f t="shared" si="14"/>
        <v>29</v>
      </c>
      <c r="P477" s="52">
        <f t="shared" si="15"/>
        <v>42580</v>
      </c>
      <c r="Q477" s="66" t="str">
        <f>VLOOKUP(C477,'[6]Train Runs'!$A$13:$AE$801,31,0)</f>
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</c>
      <c r="R477" s="67" t="str">
        <f>VLOOKUP(C451,'[6]Train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08:27:24-0600',mode:absolute,to:'2016-07-29 11:10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477" s="68" t="str">
        <f>astrogrep_path&amp;" /spath="&amp;search_path&amp;" /stypes=""*"&amp;T477&amp;"*"&amp;TEXT(A451-utc_offset/24,"YYYYMMDD")&amp;LEFT(TEXT(A451-utc_offset/24,"HH"),1)&amp;"*"" /stext="" "&amp;TEXT(A451-utc_offset/24,"HH")&amp;search_regexp&amp;""" /e /r /s"</f>
        <v>"C:\Program Files (x86)\AstroGrep\AstroGrep.exe" /spath="C:\Users\stu\Documents\Analysis\2016-02-23 RTDC Observations" /stypes="*4026*201607291*" /stext=" 16:.+((SYSTEM_STATE.+slice.+state.+changed )|(ment ac)|(system.+state.+changed )|(\|lc)|(penalty)|(\[timeout)|(PRM\|1\|D))" /e /r /s</v>
      </c>
      <c r="T477" s="18" t="str">
        <f>MID(B451,13,4)</f>
        <v>4026</v>
      </c>
      <c r="U477" s="24">
        <f>A451+6/24</f>
        <v>42580.667222222219</v>
      </c>
      <c r="V477" s="45" t="str">
        <f>IF(VALUE(LEFT(IF(LEN(C451)=6,"0"&amp;C451,C451),2))&lt;=2,"EC",IF(VALUE(LEFT(IF(LEN(C451)=6,"0"&amp;C451,C451),2))=8,"NW","GL"))</f>
        <v>EC</v>
      </c>
      <c r="W477" s="45" t="str">
        <f>IF(AND(E451="TRACK WARRANT AUTHORITY",G451&lt;10),"OMIT","KEEP")</f>
        <v>KEEP</v>
      </c>
    </row>
    <row r="478" spans="1:23" hidden="1" x14ac:dyDescent="0.25">
      <c r="A478" s="24">
        <v>42580.558182870373</v>
      </c>
      <c r="B478" s="49" t="s">
        <v>602</v>
      </c>
      <c r="C478" s="4" t="s">
        <v>901</v>
      </c>
      <c r="D478" s="4" t="s">
        <v>84</v>
      </c>
      <c r="E478" s="49" t="s">
        <v>83</v>
      </c>
      <c r="F478" s="3">
        <v>200</v>
      </c>
      <c r="G478" s="3">
        <v>252</v>
      </c>
      <c r="H478" s="3">
        <v>6033</v>
      </c>
      <c r="I478" s="49" t="s">
        <v>75</v>
      </c>
      <c r="J478" s="3">
        <v>4790</v>
      </c>
      <c r="K478" s="4" t="s">
        <v>80</v>
      </c>
      <c r="L478" s="69" t="str">
        <f>VLOOKUP(C478,'[6]Trips&amp;Operators'!$C$1:$E$9999,3,0)</f>
        <v>KILLION</v>
      </c>
      <c r="M478" s="18" t="s">
        <v>81</v>
      </c>
      <c r="N478" s="17"/>
      <c r="O478" s="17" t="str">
        <f t="shared" si="14"/>
        <v>29</v>
      </c>
      <c r="P478" s="52">
        <f t="shared" si="15"/>
        <v>42580</v>
      </c>
      <c r="Q478" s="66" t="str">
        <f>VLOOKUP(C478,'[6]Train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478" s="67" t="str">
        <f>VLOOKUP(C452,'[6]Train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06:12:35-0600',mode:absolute,to:'2016-07-29 08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478" s="68" t="str">
        <f>astrogrep_path&amp;" /spath="&amp;search_path&amp;" /stypes=""*"&amp;T478&amp;"*"&amp;TEXT(A452-utc_offset/24,"YYYYMMDD")&amp;LEFT(TEXT(A452-utc_offset/24,"HH"),1)&amp;"*"" /stext="" "&amp;TEXT(A452-utc_offset/24,"HH")&amp;search_regexp&amp;""" /e /r /s"</f>
        <v>"C:\Program Files (x86)\AstroGrep\AstroGrep.exe" /spath="C:\Users\stu\Documents\Analysis\2016-02-23 RTDC Observations" /stypes="*4016*201607291*" /stext=" 13:.+((SYSTEM_STATE.+slice.+state.+changed )|(ment ac)|(system.+state.+changed )|(\|lc)|(penalty)|(\[timeout)|(PRM\|1\|D))" /e /r /s</v>
      </c>
      <c r="T478" s="18" t="str">
        <f>MID(B452,13,4)</f>
        <v>4016</v>
      </c>
      <c r="U478" s="24">
        <f>A452+6/24</f>
        <v>42580.566620370373</v>
      </c>
      <c r="V478" s="45" t="str">
        <f>IF(VALUE(LEFT(IF(LEN(C452)=6,"0"&amp;C452,C452),2))&lt;=2,"EC",IF(VALUE(LEFT(IF(LEN(C452)=6,"0"&amp;C452,C452),2))=8,"NW","GL"))</f>
        <v>EC</v>
      </c>
      <c r="W478" s="45" t="str">
        <f>IF(AND(E452="TRACK WARRANT AUTHORITY",G452&lt;10),"OMIT","KEEP")</f>
        <v>KEEP</v>
      </c>
    </row>
    <row r="479" spans="1:23" hidden="1" x14ac:dyDescent="0.25">
      <c r="A479" s="24">
        <v>42580.751701388886</v>
      </c>
      <c r="B479" s="4" t="s">
        <v>96</v>
      </c>
      <c r="C479" s="4" t="s">
        <v>902</v>
      </c>
      <c r="D479" s="4" t="s">
        <v>73</v>
      </c>
      <c r="E479" s="4" t="s">
        <v>83</v>
      </c>
      <c r="F479" s="3">
        <v>150</v>
      </c>
      <c r="G479" s="3">
        <v>284</v>
      </c>
      <c r="H479" s="3">
        <v>56371</v>
      </c>
      <c r="I479" s="4" t="s">
        <v>75</v>
      </c>
      <c r="J479" s="3">
        <v>57008</v>
      </c>
      <c r="K479" s="4" t="s">
        <v>80</v>
      </c>
      <c r="L479" s="69" t="str">
        <f>VLOOKUP(C479,'[6]Trips&amp;Operators'!$C$1:$E$9999,3,0)</f>
        <v>POLLOCK</v>
      </c>
      <c r="M479" s="18" t="s">
        <v>81</v>
      </c>
      <c r="N479" s="17"/>
      <c r="O479" s="17" t="str">
        <f t="shared" si="14"/>
        <v>29</v>
      </c>
      <c r="P479" s="52">
        <f t="shared" si="15"/>
        <v>42580</v>
      </c>
      <c r="Q479" s="66" t="str">
        <f>VLOOKUP(C479,'[6]Train Runs'!$A$13:$AE$801,31,0)</f>
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</c>
      <c r="R479" s="67" t="str">
        <f>VLOOKUP(C453,'[6]Train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11:51:24-0600',mode:absolute,to:'2016-07-29 14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479" s="68" t="str">
        <f>astrogrep_path&amp;" /spath="&amp;search_path&amp;" /stypes=""*"&amp;T479&amp;"*"&amp;TEXT(A453-utc_offset/24,"YYYYMMDD")&amp;LEFT(TEXT(A453-utc_offset/24,"HH"),1)&amp;"*"" /stext="" "&amp;TEXT(A453-utc_offset/24,"HH")&amp;search_regexp&amp;""" /e /r /s"</f>
        <v>"C:\Program Files (x86)\AstroGrep\AstroGrep.exe" /spath="C:\Users\stu\Documents\Analysis\2016-02-23 RTDC Observations" /stypes="*4026*201607291*" /stext=" 18:.+((SYSTEM_STATE.+slice.+state.+changed )|(ment ac)|(system.+state.+changed )|(\|lc)|(penalty)|(\[timeout)|(PRM\|1\|D))" /e /r /s</v>
      </c>
      <c r="T479" s="18" t="str">
        <f>MID(B453,13,4)</f>
        <v>4026</v>
      </c>
      <c r="U479" s="24">
        <f>A453+6/24</f>
        <v>42580.790937500002</v>
      </c>
      <c r="V479" s="45" t="str">
        <f>IF(VALUE(LEFT(IF(LEN(C453)=6,"0"&amp;C453,C453),2))&lt;=2,"EC",IF(VALUE(LEFT(IF(LEN(C453)=6,"0"&amp;C453,C453),2))=8,"NW","GL"))</f>
        <v>EC</v>
      </c>
      <c r="W479" s="45" t="str">
        <f>IF(AND(E453="TRACK WARRANT AUTHORITY",G453&lt;10),"OMIT","KEEP")</f>
        <v>KEEP</v>
      </c>
    </row>
    <row r="480" spans="1:23" hidden="1" x14ac:dyDescent="0.25">
      <c r="A480" s="24">
        <v>42580.260555555556</v>
      </c>
      <c r="B480" s="49" t="s">
        <v>95</v>
      </c>
      <c r="C480" s="4" t="s">
        <v>903</v>
      </c>
      <c r="D480" s="4" t="s">
        <v>84</v>
      </c>
      <c r="E480" s="49" t="s">
        <v>83</v>
      </c>
      <c r="F480" s="3">
        <v>150</v>
      </c>
      <c r="G480" s="3">
        <v>205</v>
      </c>
      <c r="H480" s="3">
        <v>56709</v>
      </c>
      <c r="I480" s="49" t="s">
        <v>75</v>
      </c>
      <c r="J480" s="3">
        <v>59050</v>
      </c>
      <c r="K480" s="4" t="s">
        <v>76</v>
      </c>
      <c r="L480" s="69" t="str">
        <f>VLOOKUP(C480,'[6]Trips&amp;Operators'!$C$1:$E$9999,3,0)</f>
        <v>STRICKLAND</v>
      </c>
      <c r="M480" s="18" t="s">
        <v>81</v>
      </c>
      <c r="N480" s="17"/>
      <c r="O480" s="17" t="str">
        <f t="shared" si="14"/>
        <v>29</v>
      </c>
      <c r="P480" s="52">
        <f t="shared" si="15"/>
        <v>42580</v>
      </c>
      <c r="Q480" s="66" t="str">
        <f>VLOOKUP(C480,'[6]Train Runs'!$A$13:$AE$801,31,0)</f>
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</c>
      <c r="R480" s="67" t="str">
        <f>VLOOKUP(C454,'[6]Train Runs'!$A$13:$AE$801,22,0)</f>
        <v>https://search-rtdc-monitor-bjffxe2xuh6vdkpspy63sjmuny.us-east-1.es.amazonaws.com/_plugin/kibana/#/discover/Steve-Slow-Train-Analysis-(2080s-and-2083s)?_g=(refreshInterval:(display:Off,section:0,value:0),time:(from:'2016-07-29 20:57:57-0600',mode:absolute,to:'2016-07-29 23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480" s="68" t="str">
        <f>astrogrep_path&amp;" /spath="&amp;search_path&amp;" /stypes=""*"&amp;T480&amp;"*"&amp;TEXT(A454-utc_offset/24,"YYYYMMDD")&amp;LEFT(TEXT(A454-utc_offset/24,"HH"),1)&amp;"*"" /stext="" "&amp;TEXT(A454-utc_offset/24,"HH")&amp;search_regexp&amp;""" /e /r /s"</f>
        <v>"C:\Program Files (x86)\AstroGrep\AstroGrep.exe" /spath="C:\Users\stu\Documents\Analysis\2016-02-23 RTDC Observations" /stypes="*4042*201607300*" /stext=" 04:.+((SYSTEM_STATE.+slice.+state.+changed )|(ment ac)|(system.+state.+changed )|(\|lc)|(penalty)|(\[timeout)|(PRM\|1\|D))" /e /r /s</v>
      </c>
      <c r="T480" s="18" t="str">
        <f>MID(B454,13,4)</f>
        <v>4042</v>
      </c>
      <c r="U480" s="24">
        <f>A454+6/24</f>
        <v>42581.19054398148</v>
      </c>
      <c r="V480" s="45" t="str">
        <f>IF(VALUE(LEFT(IF(LEN(C454)=6,"0"&amp;C454,C454),2))&lt;=2,"EC",IF(VALUE(LEFT(IF(LEN(C454)=6,"0"&amp;C454,C454),2))=8,"NW","GL"))</f>
        <v>EC</v>
      </c>
      <c r="W480" s="45" t="str">
        <f>IF(AND(E454="TRACK WARRANT AUTHORITY",G454&lt;10),"OMIT","KEEP")</f>
        <v>KEEP</v>
      </c>
    </row>
    <row r="481" spans="1:23" hidden="1" x14ac:dyDescent="0.25">
      <c r="A481" s="24">
        <v>42580.560532407406</v>
      </c>
      <c r="B481" s="4" t="s">
        <v>602</v>
      </c>
      <c r="C481" s="4" t="s">
        <v>901</v>
      </c>
      <c r="D481" s="4" t="s">
        <v>84</v>
      </c>
      <c r="E481" s="4" t="s">
        <v>676</v>
      </c>
      <c r="F481" s="3">
        <v>100</v>
      </c>
      <c r="G481" s="3">
        <v>159</v>
      </c>
      <c r="H481" s="3">
        <v>11403</v>
      </c>
      <c r="I481" s="4" t="s">
        <v>79</v>
      </c>
      <c r="J481" s="3">
        <v>10701</v>
      </c>
      <c r="K481" s="4" t="s">
        <v>80</v>
      </c>
      <c r="L481" s="69" t="str">
        <f>VLOOKUP(C481,'[6]Trips&amp;Operators'!$C$1:$E$9999,3,0)</f>
        <v>KILLION</v>
      </c>
      <c r="M481" s="18" t="s">
        <v>81</v>
      </c>
      <c r="N481" s="17"/>
      <c r="O481" s="17" t="str">
        <f t="shared" si="14"/>
        <v>29</v>
      </c>
      <c r="P481" s="52">
        <f t="shared" si="15"/>
        <v>42580</v>
      </c>
      <c r="Q481" s="66" t="str">
        <f>VLOOKUP(C481,'[6]Train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481" s="67" t="str">
        <f>VLOOKUP(C455,'[6]Train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15:23:46-0600',mode:absolute,to:'2016-07-29 18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481" s="68" t="str">
        <f>astrogrep_path&amp;" /spath="&amp;search_path&amp;" /stypes=""*"&amp;T481&amp;"*"&amp;TEXT(A455-utc_offset/24,"YYYYMMDD")&amp;LEFT(TEXT(A455-utc_offset/24,"HH"),1)&amp;"*"" /stext="" "&amp;TEXT(A455-utc_offset/24,"HH")&amp;search_regexp&amp;""" /e /r /s"</f>
        <v>"C:\Program Files (x86)\AstroGrep\AstroGrep.exe" /spath="C:\Users\stu\Documents\Analysis\2016-02-23 RTDC Observations" /stypes="*4026*201607292*" /stext=" 22:.+((SYSTEM_STATE.+slice.+state.+changed )|(ment ac)|(system.+state.+changed )|(\|lc)|(penalty)|(\[timeout)|(PRM\|1\|D))" /e /r /s</v>
      </c>
      <c r="T481" s="18" t="str">
        <f>MID(B455,13,4)</f>
        <v>4026</v>
      </c>
      <c r="U481" s="24">
        <f>A455+6/24</f>
        <v>42580.936064814814</v>
      </c>
      <c r="V481" s="45" t="str">
        <f>IF(VALUE(LEFT(IF(LEN(C455)=6,"0"&amp;C455,C455),2))&lt;=2,"EC",IF(VALUE(LEFT(IF(LEN(C455)=6,"0"&amp;C455,C455),2))=8,"NW","GL"))</f>
        <v>EC</v>
      </c>
      <c r="W481" s="45" t="str">
        <f>IF(AND(E455="TRACK WARRANT AUTHORITY",G455&lt;10),"OMIT","KEEP")</f>
        <v>KEEP</v>
      </c>
    </row>
    <row r="482" spans="1:23" hidden="1" x14ac:dyDescent="0.25">
      <c r="A482" s="24">
        <v>42580.270277777781</v>
      </c>
      <c r="B482" s="4" t="s">
        <v>95</v>
      </c>
      <c r="C482" s="4" t="s">
        <v>903</v>
      </c>
      <c r="D482" s="4" t="s">
        <v>73</v>
      </c>
      <c r="E482" s="4" t="s">
        <v>515</v>
      </c>
      <c r="F482" s="3">
        <v>0</v>
      </c>
      <c r="G482" s="3">
        <v>56</v>
      </c>
      <c r="H482" s="3">
        <v>755</v>
      </c>
      <c r="I482" s="4" t="s">
        <v>516</v>
      </c>
      <c r="J482" s="3">
        <v>575</v>
      </c>
      <c r="K482" s="4" t="s">
        <v>76</v>
      </c>
      <c r="L482" s="69" t="str">
        <f>VLOOKUP(C482,'[6]Trips&amp;Operators'!$C$1:$E$9999,3,0)</f>
        <v>STRICKLAND</v>
      </c>
      <c r="M482" s="18" t="s">
        <v>81</v>
      </c>
      <c r="N482" s="17"/>
      <c r="O482" s="17" t="str">
        <f t="shared" si="14"/>
        <v>29</v>
      </c>
      <c r="P482" s="52">
        <f t="shared" si="15"/>
        <v>42580</v>
      </c>
      <c r="Q482" s="66" t="str">
        <f>VLOOKUP(C482,'[6]Train Runs'!$A$13:$AE$801,31,0)</f>
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</c>
      <c r="R482" s="67" t="str">
        <f>VLOOKUP(C456,'[6]Train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04:27:17-0600',mode:absolute,to:'2016-07-29 07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482" s="68" t="str">
        <f>astrogrep_path&amp;" /spath="&amp;search_path&amp;" /stypes=""*"&amp;T482&amp;"*"&amp;TEXT(A456-utc_offset/24,"YYYYMMDD")&amp;LEFT(TEXT(A456-utc_offset/24,"HH"),1)&amp;"*"" /stext="" "&amp;TEXT(A456-utc_offset/24,"HH")&amp;search_regexp&amp;""" /e /r /s"</f>
        <v>"C:\Program Files (x86)\AstroGrep\AstroGrep.exe" /spath="C:\Users\stu\Documents\Analysis\2016-02-23 RTDC Observations" /stypes="*4020*201607291*" /stext=" 12:.+((SYSTEM_STATE.+slice.+state.+changed )|(ment ac)|(system.+state.+changed )|(\|lc)|(penalty)|(\[timeout)|(PRM\|1\|D))" /e /r /s</v>
      </c>
      <c r="T482" s="18" t="str">
        <f>MID(B456,13,4)</f>
        <v>4020</v>
      </c>
      <c r="U482" s="24">
        <f>A456+6/24</f>
        <v>42580.502592592595</v>
      </c>
      <c r="V482" s="45" t="str">
        <f>IF(VALUE(LEFT(IF(LEN(C456)=6,"0"&amp;C456,C456),2))&lt;=2,"EC",IF(VALUE(LEFT(IF(LEN(C456)=6,"0"&amp;C456,C456),2))=8,"NW","GL"))</f>
        <v>EC</v>
      </c>
      <c r="W482" s="45" t="str">
        <f>IF(AND(E456="TRACK WARRANT AUTHORITY",G456&lt;10),"OMIT","KEEP")</f>
        <v>KEEP</v>
      </c>
    </row>
    <row r="483" spans="1:23" hidden="1" x14ac:dyDescent="0.25">
      <c r="A483" s="24">
        <v>42580.356030092589</v>
      </c>
      <c r="B483" s="49" t="s">
        <v>95</v>
      </c>
      <c r="C483" s="4" t="s">
        <v>904</v>
      </c>
      <c r="D483" s="4" t="s">
        <v>73</v>
      </c>
      <c r="E483" s="49" t="s">
        <v>515</v>
      </c>
      <c r="F483" s="3">
        <v>0</v>
      </c>
      <c r="G483" s="3">
        <v>36</v>
      </c>
      <c r="H483" s="3">
        <v>754</v>
      </c>
      <c r="I483" s="49" t="s">
        <v>516</v>
      </c>
      <c r="J483" s="3">
        <v>575</v>
      </c>
      <c r="K483" s="4" t="s">
        <v>76</v>
      </c>
      <c r="L483" s="69" t="str">
        <f>VLOOKUP(C483,'[6]Trips&amp;Operators'!$C$1:$E$9999,3,0)</f>
        <v>STRICKLAND</v>
      </c>
      <c r="M483" s="18" t="s">
        <v>81</v>
      </c>
      <c r="N483" s="17"/>
      <c r="O483" s="17" t="str">
        <f t="shared" si="14"/>
        <v>29</v>
      </c>
      <c r="P483" s="52">
        <f t="shared" si="15"/>
        <v>42580</v>
      </c>
      <c r="Q483" s="66" t="str">
        <f>VLOOKUP(C483,'[6]Train Runs'!$A$13:$AE$801,31,0)</f>
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</c>
      <c r="R483" s="67" t="str">
        <f>VLOOKUP(C457,'[6]Train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08:18:40-0600',mode:absolute,to:'2016-07-29 10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483" s="68" t="str">
        <f>astrogrep_path&amp;" /spath="&amp;search_path&amp;" /stypes=""*"&amp;T483&amp;"*"&amp;TEXT(A457-utc_offset/24,"YYYYMMDD")&amp;LEFT(TEXT(A457-utc_offset/24,"HH"),1)&amp;"*"" /stext="" "&amp;TEXT(A457-utc_offset/24,"HH")&amp;search_regexp&amp;""" /e /r /s"</f>
        <v>"C:\Program Files (x86)\AstroGrep\AstroGrep.exe" /spath="C:\Users\stu\Documents\Analysis\2016-02-23 RTDC Observations" /stypes="*4007*201607291*" /stext=" 15:.+((SYSTEM_STATE.+slice.+state.+changed )|(ment ac)|(system.+state.+changed )|(\|lc)|(penalty)|(\[timeout)|(PRM\|1\|D))" /e /r /s</v>
      </c>
      <c r="T483" s="18" t="str">
        <f>MID(B457,13,4)</f>
        <v>4007</v>
      </c>
      <c r="U483" s="24">
        <f>A457+6/24</f>
        <v>42580.662361111114</v>
      </c>
      <c r="V483" s="45" t="str">
        <f>IF(VALUE(LEFT(IF(LEN(C457)=6,"0"&amp;C457,C457),2))&lt;=2,"EC",IF(VALUE(LEFT(IF(LEN(C457)=6,"0"&amp;C457,C457),2))=8,"NW","GL"))</f>
        <v>EC</v>
      </c>
      <c r="W483" s="45" t="str">
        <f>IF(AND(E457="TRACK WARRANT AUTHORITY",G457&lt;10),"OMIT","KEEP")</f>
        <v>KEEP</v>
      </c>
    </row>
    <row r="484" spans="1:23" hidden="1" x14ac:dyDescent="0.25">
      <c r="A484" s="24">
        <v>42580.582268518519</v>
      </c>
      <c r="B484" s="49" t="s">
        <v>532</v>
      </c>
      <c r="C484" s="4" t="s">
        <v>905</v>
      </c>
      <c r="D484" s="4" t="s">
        <v>73</v>
      </c>
      <c r="E484" s="49" t="s">
        <v>515</v>
      </c>
      <c r="F484" s="3">
        <v>0</v>
      </c>
      <c r="G484" s="3">
        <v>33</v>
      </c>
      <c r="H484" s="3">
        <v>675</v>
      </c>
      <c r="I484" s="49" t="s">
        <v>516</v>
      </c>
      <c r="J484" s="3">
        <v>575</v>
      </c>
      <c r="K484" s="4" t="s">
        <v>76</v>
      </c>
      <c r="L484" s="69" t="str">
        <f>VLOOKUP(C484,'[6]Trips&amp;Operators'!$C$1:$E$9999,3,0)</f>
        <v>KILLION</v>
      </c>
      <c r="M484" s="18" t="s">
        <v>81</v>
      </c>
      <c r="N484" s="17"/>
      <c r="O484" s="17" t="str">
        <f t="shared" si="14"/>
        <v>29</v>
      </c>
      <c r="P484" s="52">
        <f t="shared" si="15"/>
        <v>42580</v>
      </c>
      <c r="Q484" s="66" t="str">
        <f>VLOOKUP(C484,'[6]Train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84" s="67" t="str">
        <f>VLOOKUP(C458,'[6]Train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03:38:01-0600',mode:absolute,to:'2016-07-29 06:12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484" s="68" t="str">
        <f>astrogrep_path&amp;" /spath="&amp;search_path&amp;" /stypes=""*"&amp;T484&amp;"*"&amp;TEXT(A458-utc_offset/24,"YYYYMMDD")&amp;LEFT(TEXT(A458-utc_offset/24,"HH"),1)&amp;"*"" /stext="" "&amp;TEXT(A458-utc_offset/24,"HH")&amp;search_regexp&amp;""" /e /r /s"</f>
        <v>"C:\Program Files (x86)\AstroGrep\AstroGrep.exe" /spath="C:\Users\stu\Documents\Analysis\2016-02-23 RTDC Observations" /stypes="*4038*201607291*" /stext=" 10:.+((SYSTEM_STATE.+slice.+state.+changed )|(ment ac)|(system.+state.+changed )|(\|lc)|(penalty)|(\[timeout)|(PRM\|1\|D))" /e /r /s</v>
      </c>
      <c r="T484" s="18" t="str">
        <f>MID(B458,13,4)</f>
        <v>4038</v>
      </c>
      <c r="U484" s="24">
        <f>A458+6/24</f>
        <v>42580.439363425925</v>
      </c>
      <c r="V484" s="45" t="str">
        <f>IF(VALUE(LEFT(IF(LEN(C458)=6,"0"&amp;C458,C458),2))&lt;=2,"EC",IF(VALUE(LEFT(IF(LEN(C458)=6,"0"&amp;C458,C458),2))=8,"NW","GL"))</f>
        <v>EC</v>
      </c>
      <c r="W484" s="45" t="str">
        <f>IF(AND(E458="TRACK WARRANT AUTHORITY",G458&lt;10),"OMIT","KEEP")</f>
        <v>KEEP</v>
      </c>
    </row>
    <row r="485" spans="1:23" hidden="1" x14ac:dyDescent="0.25">
      <c r="A485" s="24">
        <v>42580.66375</v>
      </c>
      <c r="B485" s="49" t="s">
        <v>532</v>
      </c>
      <c r="C485" s="4" t="s">
        <v>906</v>
      </c>
      <c r="D485" s="4" t="s">
        <v>73</v>
      </c>
      <c r="E485" s="49" t="s">
        <v>515</v>
      </c>
      <c r="F485" s="3">
        <v>0</v>
      </c>
      <c r="G485" s="3">
        <v>83</v>
      </c>
      <c r="H485" s="3">
        <v>862</v>
      </c>
      <c r="I485" s="49" t="s">
        <v>516</v>
      </c>
      <c r="J485" s="3">
        <v>575</v>
      </c>
      <c r="K485" s="4" t="s">
        <v>76</v>
      </c>
      <c r="L485" s="69" t="str">
        <f>VLOOKUP(C485,'[6]Trips&amp;Operators'!$C$1:$E$9999,3,0)</f>
        <v>KILLION</v>
      </c>
      <c r="M485" s="18" t="s">
        <v>81</v>
      </c>
      <c r="N485" s="17"/>
      <c r="O485" s="17" t="str">
        <f t="shared" si="14"/>
        <v>29</v>
      </c>
      <c r="P485" s="52">
        <f t="shared" si="15"/>
        <v>42580</v>
      </c>
      <c r="Q485" s="66" t="str">
        <f>VLOOKUP(C485,'[6]Train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85" s="67" t="str">
        <f>VLOOKUP(C459,'[6]Train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14:25:42-0600',mode:absolute,to:'2016-07-29 17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485" s="68" t="str">
        <f>astrogrep_path&amp;" /spath="&amp;search_path&amp;" /stypes=""*"&amp;T485&amp;"*"&amp;TEXT(A459-utc_offset/24,"YYYYMMDD")&amp;LEFT(TEXT(A459-utc_offset/24,"HH"),1)&amp;"*"" /stext="" "&amp;TEXT(A459-utc_offset/24,"HH")&amp;search_regexp&amp;""" /e /r /s"</f>
        <v>"C:\Program Files (x86)\AstroGrep\AstroGrep.exe" /spath="C:\Users\stu\Documents\Analysis\2016-02-23 RTDC Observations" /stypes="*4025*201607292*" /stext=" 21:.+((SYSTEM_STATE.+slice.+state.+changed )|(ment ac)|(system.+state.+changed )|(\|lc)|(penalty)|(\[timeout)|(PRM\|1\|D))" /e /r /s</v>
      </c>
      <c r="T485" s="18" t="str">
        <f>MID(B459,13,4)</f>
        <v>4025</v>
      </c>
      <c r="U485" s="24">
        <f>A459+6/24</f>
        <v>42580.904444444444</v>
      </c>
      <c r="V485" s="45" t="str">
        <f>IF(VALUE(LEFT(IF(LEN(C459)=6,"0"&amp;C459,C459),2))&lt;=2,"EC",IF(VALUE(LEFT(IF(LEN(C459)=6,"0"&amp;C459,C459),2))=8,"NW","GL"))</f>
        <v>EC</v>
      </c>
      <c r="W485" s="45" t="str">
        <f>IF(AND(E459="TRACK WARRANT AUTHORITY",G459&lt;10),"OMIT","KEEP")</f>
        <v>KEEP</v>
      </c>
    </row>
    <row r="486" spans="1:23" hidden="1" x14ac:dyDescent="0.25">
      <c r="A486" s="24">
        <v>42580.664212962962</v>
      </c>
      <c r="B486" s="49" t="s">
        <v>532</v>
      </c>
      <c r="C486" s="4" t="s">
        <v>906</v>
      </c>
      <c r="D486" s="4" t="s">
        <v>73</v>
      </c>
      <c r="E486" s="49" t="s">
        <v>515</v>
      </c>
      <c r="F486" s="3">
        <v>0</v>
      </c>
      <c r="G486" s="3">
        <v>47</v>
      </c>
      <c r="H486" s="3">
        <v>696</v>
      </c>
      <c r="I486" s="49" t="s">
        <v>516</v>
      </c>
      <c r="J486" s="3">
        <v>575</v>
      </c>
      <c r="K486" s="4" t="s">
        <v>76</v>
      </c>
      <c r="L486" s="69" t="str">
        <f>VLOOKUP(C486,'[6]Trips&amp;Operators'!$C$1:$E$9999,3,0)</f>
        <v>KILLION</v>
      </c>
      <c r="M486" s="18" t="s">
        <v>81</v>
      </c>
      <c r="N486" s="17"/>
      <c r="O486" s="17" t="str">
        <f t="shared" si="14"/>
        <v>29</v>
      </c>
      <c r="P486" s="52">
        <f t="shared" si="15"/>
        <v>42580</v>
      </c>
      <c r="Q486" s="66" t="str">
        <f>VLOOKUP(C486,'[6]Train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86" s="67" t="str">
        <f>VLOOKUP(C460,'[6]Train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14:25:42-0600',mode:absolute,to:'2016-07-29 17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486" s="68" t="str">
        <f>astrogrep_path&amp;" /spath="&amp;search_path&amp;" /stypes=""*"&amp;T486&amp;"*"&amp;TEXT(A460-utc_offset/24,"YYYYMMDD")&amp;LEFT(TEXT(A460-utc_offset/24,"HH"),1)&amp;"*"" /stext="" "&amp;TEXT(A460-utc_offset/24,"HH")&amp;search_regexp&amp;""" /e /r /s"</f>
        <v>"C:\Program Files (x86)\AstroGrep\AstroGrep.exe" /spath="C:\Users\stu\Documents\Analysis\2016-02-23 RTDC Observations" /stypes="*4025*201607292*" /stext=" 21:.+((SYSTEM_STATE.+slice.+state.+changed )|(ment ac)|(system.+state.+changed )|(\|lc)|(penalty)|(\[timeout)|(PRM\|1\|D))" /e /r /s</v>
      </c>
      <c r="T486" s="18" t="str">
        <f>MID(B460,13,4)</f>
        <v>4025</v>
      </c>
      <c r="U486" s="24">
        <f>A460+6/24</f>
        <v>42580.906215277777</v>
      </c>
      <c r="V486" s="45" t="str">
        <f>IF(VALUE(LEFT(IF(LEN(C460)=6,"0"&amp;C460,C460),2))&lt;=2,"EC",IF(VALUE(LEFT(IF(LEN(C460)=6,"0"&amp;C460,C460),2))=8,"NW","GL"))</f>
        <v>EC</v>
      </c>
      <c r="W486" s="45" t="str">
        <f>IF(AND(E460="TRACK WARRANT AUTHORITY",G460&lt;10),"OMIT","KEEP")</f>
        <v>KEEP</v>
      </c>
    </row>
    <row r="487" spans="1:23" hidden="1" x14ac:dyDescent="0.25">
      <c r="A487" s="24">
        <v>42580.68472222222</v>
      </c>
      <c r="B487" s="49" t="s">
        <v>95</v>
      </c>
      <c r="C487" s="4" t="s">
        <v>907</v>
      </c>
      <c r="D487" s="4" t="s">
        <v>73</v>
      </c>
      <c r="E487" s="49" t="s">
        <v>515</v>
      </c>
      <c r="F487" s="3">
        <v>0</v>
      </c>
      <c r="G487" s="3">
        <v>52</v>
      </c>
      <c r="H487" s="3">
        <v>832</v>
      </c>
      <c r="I487" s="49" t="s">
        <v>516</v>
      </c>
      <c r="J487" s="3">
        <v>575</v>
      </c>
      <c r="K487" s="4" t="s">
        <v>76</v>
      </c>
      <c r="L487" s="69" t="str">
        <f>VLOOKUP(C487,'[6]Trips&amp;Operators'!$C$1:$E$9999,3,0)</f>
        <v>POLLOCK</v>
      </c>
      <c r="M487" s="18" t="s">
        <v>81</v>
      </c>
      <c r="N487" s="17"/>
      <c r="O487" s="17" t="str">
        <f t="shared" si="14"/>
        <v>29</v>
      </c>
      <c r="P487" s="52">
        <f t="shared" si="15"/>
        <v>42580</v>
      </c>
      <c r="Q487" s="66" t="str">
        <f>VLOOKUP(C487,'[6]Train Runs'!$A$13:$AE$801,31,0)</f>
        <v>aws s3 cp s3://rtdc.mdm.uploadarchive/RTDC4032/2016-07-29/ "C:\Users\stu\Documents\Analysis\2016-02-23 RTDC Observations"\RTDC4032\2016-07-29 --recursive &amp; "C:\Users\stu\Documents\GitHub\mrs-test-scripts\Headless Mode &amp; Sideloading\WalkAndUnGZ.bat" "C:\Users\stu\Documents\Analysis\2016-02-23 RTDC Observations"\RTDC4032\2016-07-29 &amp; 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</v>
      </c>
      <c r="R487" s="67" t="str">
        <f>VLOOKUP(C461,'[6]Train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04:07:52-0600',mode:absolute,to:'2016-07-29 06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487" s="68" t="str">
        <f>astrogrep_path&amp;" /spath="&amp;search_path&amp;" /stypes=""*"&amp;T487&amp;"*"&amp;TEXT(A461-utc_offset/24,"YYYYMMDD")&amp;LEFT(TEXT(A461-utc_offset/24,"HH"),1)&amp;"*"" /stext="" "&amp;TEXT(A461-utc_offset/24,"HH")&amp;search_regexp&amp;""" /e /r /s"</f>
        <v>"C:\Program Files (x86)\AstroGrep\AstroGrep.exe" /spath="C:\Users\stu\Documents\Analysis\2016-02-23 RTDC Observations" /stypes="*4015*201607291*" /stext=" 11:.+((SYSTEM_STATE.+slice.+state.+changed )|(ment ac)|(system.+state.+changed )|(\|lc)|(penalty)|(\[timeout)|(PRM\|1\|D))" /e /r /s</v>
      </c>
      <c r="T487" s="18" t="str">
        <f>MID(B461,13,4)</f>
        <v>4015</v>
      </c>
      <c r="U487" s="24">
        <f>A461+6/24</f>
        <v>42580.477870370371</v>
      </c>
      <c r="V487" s="45" t="str">
        <f>IF(VALUE(LEFT(IF(LEN(C461)=6,"0"&amp;C461,C461),2))&lt;=2,"EC",IF(VALUE(LEFT(IF(LEN(C461)=6,"0"&amp;C461,C461),2))=8,"NW","GL"))</f>
        <v>EC</v>
      </c>
      <c r="W487" s="45" t="str">
        <f>IF(AND(E461="TRACK WARRANT AUTHORITY",G461&lt;10),"OMIT","KEEP")</f>
        <v>KEEP</v>
      </c>
    </row>
    <row r="488" spans="1:23" hidden="1" x14ac:dyDescent="0.25">
      <c r="A488" s="24">
        <v>42580.829768518517</v>
      </c>
      <c r="B488" s="4" t="s">
        <v>532</v>
      </c>
      <c r="C488" s="4" t="s">
        <v>908</v>
      </c>
      <c r="D488" s="4" t="s">
        <v>73</v>
      </c>
      <c r="E488" s="4" t="s">
        <v>515</v>
      </c>
      <c r="F488" s="3">
        <v>0</v>
      </c>
      <c r="G488" s="3">
        <v>87</v>
      </c>
      <c r="H488" s="3">
        <v>866</v>
      </c>
      <c r="I488" s="4" t="s">
        <v>516</v>
      </c>
      <c r="J488" s="3">
        <v>575</v>
      </c>
      <c r="K488" s="4" t="s">
        <v>76</v>
      </c>
      <c r="L488" s="69" t="str">
        <f>VLOOKUP(C488,'[6]Trips&amp;Operators'!$C$1:$E$9999,3,0)</f>
        <v>KILLION</v>
      </c>
      <c r="M488" s="18" t="s">
        <v>81</v>
      </c>
      <c r="N488" s="17"/>
      <c r="O488" s="17" t="str">
        <f t="shared" si="14"/>
        <v>29</v>
      </c>
      <c r="P488" s="52">
        <f t="shared" si="15"/>
        <v>42580</v>
      </c>
      <c r="Q488" s="66" t="str">
        <f>VLOOKUP(C488,'[6]Train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88" s="67" t="str">
        <f>VLOOKUP(C462,'[6]Train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04:07:52-0600',mode:absolute,to:'2016-07-29 06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488" s="68" t="str">
        <f>astrogrep_path&amp;" /spath="&amp;search_path&amp;" /stypes=""*"&amp;T488&amp;"*"&amp;TEXT(A462-utc_offset/24,"YYYYMMDD")&amp;LEFT(TEXT(A462-utc_offset/24,"HH"),1)&amp;"*"" /stext="" "&amp;TEXT(A462-utc_offset/24,"HH")&amp;search_regexp&amp;""" /e /r /s"</f>
        <v>"C:\Program Files (x86)\AstroGrep\AstroGrep.exe" /spath="C:\Users\stu\Documents\Analysis\2016-02-23 RTDC Observations" /stypes="*4015*201607291*" /stext=" 11:.+((SYSTEM_STATE.+slice.+state.+changed )|(ment ac)|(system.+state.+changed )|(\|lc)|(penalty)|(\[timeout)|(PRM\|1\|D))" /e /r /s</v>
      </c>
      <c r="T488" s="18" t="str">
        <f>MID(B462,13,4)</f>
        <v>4015</v>
      </c>
      <c r="U488" s="24">
        <f>A462+6/24</f>
        <v>42580.478576388887</v>
      </c>
      <c r="V488" s="45" t="str">
        <f>IF(VALUE(LEFT(IF(LEN(C462)=6,"0"&amp;C462,C462),2))&lt;=2,"EC",IF(VALUE(LEFT(IF(LEN(C462)=6,"0"&amp;C462,C462),2))=8,"NW","GL"))</f>
        <v>EC</v>
      </c>
      <c r="W488" s="45" t="str">
        <f>IF(AND(E462="TRACK WARRANT AUTHORITY",G462&lt;10),"OMIT","KEEP")</f>
        <v>KEEP</v>
      </c>
    </row>
    <row r="489" spans="1:23" hidden="1" x14ac:dyDescent="0.25">
      <c r="A489" s="24">
        <v>42580.830196759256</v>
      </c>
      <c r="B489" s="4" t="s">
        <v>532</v>
      </c>
      <c r="C489" s="4" t="s">
        <v>908</v>
      </c>
      <c r="D489" s="4" t="s">
        <v>73</v>
      </c>
      <c r="E489" s="4" t="s">
        <v>515</v>
      </c>
      <c r="F489" s="3">
        <v>0</v>
      </c>
      <c r="G489" s="3">
        <v>46</v>
      </c>
      <c r="H489" s="3">
        <v>726</v>
      </c>
      <c r="I489" s="4" t="s">
        <v>516</v>
      </c>
      <c r="J489" s="3">
        <v>575</v>
      </c>
      <c r="K489" s="4" t="s">
        <v>76</v>
      </c>
      <c r="L489" s="69" t="str">
        <f>VLOOKUP(C489,'[6]Trips&amp;Operators'!$C$1:$E$9999,3,0)</f>
        <v>KILLION</v>
      </c>
      <c r="M489" s="18" t="s">
        <v>81</v>
      </c>
      <c r="N489" s="17"/>
      <c r="O489" s="17" t="str">
        <f t="shared" si="14"/>
        <v>29</v>
      </c>
      <c r="P489" s="52">
        <f t="shared" si="15"/>
        <v>42580</v>
      </c>
      <c r="Q489" s="66" t="str">
        <f>VLOOKUP(C489,'[6]Train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89" s="67" t="str">
        <f>VLOOKUP(C463,'[6]Train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16:12:01-0600',mode:absolute,to:'2016-07-29 19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489" s="68" t="str">
        <f>astrogrep_path&amp;" /spath="&amp;search_path&amp;" /stypes=""*"&amp;T489&amp;"*"&amp;TEXT(A463-utc_offset/24,"YYYYMMDD")&amp;LEFT(TEXT(A463-utc_offset/24,"HH"),1)&amp;"*"" /stext="" "&amp;TEXT(A463-utc_offset/24,"HH")&amp;search_regexp&amp;""" /e /r /s"</f>
        <v>"C:\Program Files (x86)\AstroGrep\AstroGrep.exe" /spath="C:\Users\stu\Documents\Analysis\2016-02-23 RTDC Observations" /stypes="*4041*201607292*" /stext=" 23:.+((SYSTEM_STATE.+slice.+state.+changed )|(ment ac)|(system.+state.+changed )|(\|lc)|(penalty)|(\[timeout)|(PRM\|1\|D))" /e /r /s</v>
      </c>
      <c r="T489" s="18" t="str">
        <f>MID(B463,13,4)</f>
        <v>4041</v>
      </c>
      <c r="U489" s="24">
        <f>A463+6/24</f>
        <v>42580.978402777779</v>
      </c>
      <c r="V489" s="45" t="str">
        <f>IF(VALUE(LEFT(IF(LEN(C463)=6,"0"&amp;C463,C463),2))&lt;=2,"EC",IF(VALUE(LEFT(IF(LEN(C463)=6,"0"&amp;C463,C463),2))=8,"NW","GL"))</f>
        <v>EC</v>
      </c>
      <c r="W489" s="45" t="str">
        <f>IF(AND(E463="TRACK WARRANT AUTHORITY",G463&lt;10),"OMIT","KEEP")</f>
        <v>KEEP</v>
      </c>
    </row>
    <row r="490" spans="1:23" hidden="1" x14ac:dyDescent="0.25">
      <c r="A490" s="24">
        <v>42580.87127314815</v>
      </c>
      <c r="B490" s="4" t="s">
        <v>532</v>
      </c>
      <c r="C490" s="4" t="s">
        <v>909</v>
      </c>
      <c r="D490" s="4" t="s">
        <v>73</v>
      </c>
      <c r="E490" s="4" t="s">
        <v>515</v>
      </c>
      <c r="F490" s="3">
        <v>0</v>
      </c>
      <c r="G490" s="3">
        <v>143</v>
      </c>
      <c r="H490" s="3">
        <v>1153</v>
      </c>
      <c r="I490" s="4" t="s">
        <v>516</v>
      </c>
      <c r="J490" s="3">
        <v>575</v>
      </c>
      <c r="K490" s="4" t="s">
        <v>76</v>
      </c>
      <c r="L490" s="69" t="str">
        <f>VLOOKUP(C490,'[6]Trips&amp;Operators'!$C$1:$E$9999,3,0)</f>
        <v>KILLION</v>
      </c>
      <c r="M490" s="18" t="s">
        <v>81</v>
      </c>
      <c r="N490" s="17"/>
      <c r="O490" s="17" t="str">
        <f t="shared" si="14"/>
        <v>29</v>
      </c>
      <c r="P490" s="52">
        <f t="shared" si="15"/>
        <v>42580</v>
      </c>
      <c r="Q490" s="66" t="str">
        <f>VLOOKUP(C490,'[6]Train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90" s="67" t="str">
        <f>VLOOKUP(C464,'[6]Train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07:38:40-0600',mode:absolute,to:'2016-07-29 10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490" s="68" t="str">
        <f>astrogrep_path&amp;" /spath="&amp;search_path&amp;" /stypes=""*"&amp;T490&amp;"*"&amp;TEXT(A464-utc_offset/24,"YYYYMMDD")&amp;LEFT(TEXT(A464-utc_offset/24,"HH"),1)&amp;"*"" /stext="" "&amp;TEXT(A464-utc_offset/24,"HH")&amp;search_regexp&amp;""" /e /r /s"</f>
        <v>"C:\Program Files (x86)\AstroGrep\AstroGrep.exe" /spath="C:\Users\stu\Documents\Analysis\2016-02-23 RTDC Observations" /stypes="*4041*201607291*" /stext=" 15:.+((SYSTEM_STATE.+slice.+state.+changed )|(ment ac)|(system.+state.+changed )|(\|lc)|(penalty)|(\[timeout)|(PRM\|1\|D))" /e /r /s</v>
      </c>
      <c r="T490" s="18" t="str">
        <f>MID(B464,13,4)</f>
        <v>4041</v>
      </c>
      <c r="U490" s="24">
        <f>A464+6/24</f>
        <v>42580.642592592594</v>
      </c>
      <c r="V490" s="45" t="str">
        <f>IF(VALUE(LEFT(IF(LEN(C464)=6,"0"&amp;C464,C464),2))&lt;=2,"EC",IF(VALUE(LEFT(IF(LEN(C464)=6,"0"&amp;C464,C464),2))=8,"NW","GL"))</f>
        <v>EC</v>
      </c>
      <c r="W490" s="45" t="str">
        <f>IF(AND(E464="TRACK WARRANT AUTHORITY",G464&lt;10),"OMIT","KEEP")</f>
        <v>KEEP</v>
      </c>
    </row>
    <row r="491" spans="1:23" hidden="1" x14ac:dyDescent="0.25">
      <c r="A491" s="24">
        <v>42580.871770833335</v>
      </c>
      <c r="B491" s="4" t="s">
        <v>532</v>
      </c>
      <c r="C491" s="4" t="s">
        <v>909</v>
      </c>
      <c r="D491" s="4" t="s">
        <v>73</v>
      </c>
      <c r="E491" s="4" t="s">
        <v>515</v>
      </c>
      <c r="F491" s="3">
        <v>0</v>
      </c>
      <c r="G491" s="3">
        <v>69</v>
      </c>
      <c r="H491" s="3">
        <v>820</v>
      </c>
      <c r="I491" s="4" t="s">
        <v>516</v>
      </c>
      <c r="J491" s="3">
        <v>575</v>
      </c>
      <c r="K491" s="4" t="s">
        <v>76</v>
      </c>
      <c r="L491" s="69" t="str">
        <f>VLOOKUP(C491,'[6]Trips&amp;Operators'!$C$1:$E$9999,3,0)</f>
        <v>KILLION</v>
      </c>
      <c r="M491" s="18" t="s">
        <v>81</v>
      </c>
      <c r="N491" s="17"/>
      <c r="O491" s="17" t="str">
        <f t="shared" si="14"/>
        <v>29</v>
      </c>
      <c r="P491" s="52">
        <f t="shared" si="15"/>
        <v>42580</v>
      </c>
      <c r="Q491" s="66" t="str">
        <f>VLOOKUP(C491,'[6]Train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91" s="67" t="str">
        <f>VLOOKUP(C465,'[6]Train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10:37:13-0600',mode:absolute,to:'2016-07-29 13:18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491" s="68" t="str">
        <f>astrogrep_path&amp;" /spath="&amp;search_path&amp;" /stypes=""*"&amp;T491&amp;"*"&amp;TEXT(A465-utc_offset/24,"YYYYMMDD")&amp;LEFT(TEXT(A465-utc_offset/24,"HH"),1)&amp;"*"" /stext="" "&amp;TEXT(A465-utc_offset/24,"HH")&amp;search_regexp&amp;""" /e /r /s"</f>
        <v>"C:\Program Files (x86)\AstroGrep\AstroGrep.exe" /spath="C:\Users\stu\Documents\Analysis\2016-02-23 RTDC Observations" /stypes="*4015*201607291*" /stext=" 18:.+((SYSTEM_STATE.+slice.+state.+changed )|(ment ac)|(system.+state.+changed )|(\|lc)|(penalty)|(\[timeout)|(PRM\|1\|D))" /e /r /s</v>
      </c>
      <c r="T491" s="18" t="str">
        <f>MID(B465,13,4)</f>
        <v>4015</v>
      </c>
      <c r="U491" s="24">
        <f>A465+6/24</f>
        <v>42580.762499999997</v>
      </c>
      <c r="V491" s="45" t="str">
        <f>IF(VALUE(LEFT(IF(LEN(C465)=6,"0"&amp;C465,C465),2))&lt;=2,"EC",IF(VALUE(LEFT(IF(LEN(C465)=6,"0"&amp;C465,C465),2))=8,"NW","GL"))</f>
        <v>EC</v>
      </c>
      <c r="W491" s="45" t="str">
        <f>IF(AND(E465="TRACK WARRANT AUTHORITY",G465&lt;10),"OMIT","KEEP")</f>
        <v>KEEP</v>
      </c>
    </row>
    <row r="492" spans="1:23" hidden="1" x14ac:dyDescent="0.25">
      <c r="A492" s="24">
        <v>42580.872175925928</v>
      </c>
      <c r="B492" s="4" t="s">
        <v>532</v>
      </c>
      <c r="C492" s="4" t="s">
        <v>909</v>
      </c>
      <c r="D492" s="4" t="s">
        <v>73</v>
      </c>
      <c r="E492" s="4" t="s">
        <v>515</v>
      </c>
      <c r="F492" s="3">
        <v>0</v>
      </c>
      <c r="G492" s="3">
        <v>37</v>
      </c>
      <c r="H492" s="3">
        <v>733</v>
      </c>
      <c r="I492" s="4" t="s">
        <v>516</v>
      </c>
      <c r="J492" s="3">
        <v>575</v>
      </c>
      <c r="K492" s="4" t="s">
        <v>76</v>
      </c>
      <c r="L492" s="69" t="str">
        <f>VLOOKUP(C492,'[6]Trips&amp;Operators'!$C$1:$E$9999,3,0)</f>
        <v>KILLION</v>
      </c>
      <c r="M492" s="18" t="s">
        <v>81</v>
      </c>
      <c r="N492" s="17"/>
      <c r="O492" s="17" t="str">
        <f t="shared" si="14"/>
        <v>29</v>
      </c>
      <c r="P492" s="52">
        <f t="shared" si="15"/>
        <v>42580</v>
      </c>
      <c r="Q492" s="66" t="str">
        <f>VLOOKUP(C492,'[6]Train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92" s="67" t="str">
        <f>VLOOKUP(C466,'[6]Train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12:40:31-0600',mode:absolute,to:'2016-07-29 15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492" s="68" t="str">
        <f>astrogrep_path&amp;" /spath="&amp;search_path&amp;" /stypes=""*"&amp;T492&amp;"*"&amp;TEXT(A466-utc_offset/24,"YYYYMMDD")&amp;LEFT(TEXT(A466-utc_offset/24,"HH"),1)&amp;"*"" /stext="" "&amp;TEXT(A466-utc_offset/24,"HH")&amp;search_regexp&amp;""" /e /r /s"</f>
        <v>"C:\Program Files (x86)\AstroGrep\AstroGrep.exe" /spath="C:\Users\stu\Documents\Analysis\2016-02-23 RTDC Observations" /stypes="*4041*201607292*" /stext=" 20:.+((SYSTEM_STATE.+slice.+state.+changed )|(ment ac)|(system.+state.+changed )|(\|lc)|(penalty)|(\[timeout)|(PRM\|1\|D))" /e /r /s</v>
      </c>
      <c r="T492" s="18" t="str">
        <f>MID(B466,13,4)</f>
        <v>4041</v>
      </c>
      <c r="U492" s="24">
        <f>A466+6/24</f>
        <v>42580.857800925929</v>
      </c>
      <c r="V492" s="45" t="str">
        <f>IF(VALUE(LEFT(IF(LEN(C466)=6,"0"&amp;C466,C466),2))&lt;=2,"EC",IF(VALUE(LEFT(IF(LEN(C466)=6,"0"&amp;C466,C466),2))=8,"NW","GL"))</f>
        <v>EC</v>
      </c>
      <c r="W492" s="45" t="str">
        <f>IF(AND(E466="TRACK WARRANT AUTHORITY",G466&lt;10),"OMIT","KEEP")</f>
        <v>KEEP</v>
      </c>
    </row>
    <row r="493" spans="1:23" hidden="1" x14ac:dyDescent="0.25">
      <c r="A493" s="24">
        <v>42580.914004629631</v>
      </c>
      <c r="B493" s="4" t="s">
        <v>532</v>
      </c>
      <c r="C493" s="4" t="s">
        <v>910</v>
      </c>
      <c r="D493" s="4" t="s">
        <v>73</v>
      </c>
      <c r="E493" s="4" t="s">
        <v>515</v>
      </c>
      <c r="F493" s="3">
        <v>0</v>
      </c>
      <c r="G493" s="3">
        <v>22</v>
      </c>
      <c r="H493" s="3">
        <v>650</v>
      </c>
      <c r="I493" s="4" t="s">
        <v>516</v>
      </c>
      <c r="J493" s="3">
        <v>575</v>
      </c>
      <c r="K493" s="4" t="s">
        <v>76</v>
      </c>
      <c r="L493" s="69" t="str">
        <f>VLOOKUP(C493,'[6]Trips&amp;Operators'!$C$1:$E$9999,3,0)</f>
        <v>CHIONE</v>
      </c>
      <c r="M493" s="18" t="s">
        <v>81</v>
      </c>
      <c r="N493" s="17"/>
      <c r="O493" s="17" t="str">
        <f t="shared" si="14"/>
        <v>29</v>
      </c>
      <c r="P493" s="52">
        <f t="shared" si="15"/>
        <v>42580</v>
      </c>
      <c r="Q493" s="66" t="str">
        <f>VLOOKUP(C493,'[6]Train Runs'!$A$13:$AE$801,31,0)</f>
        <v>aws s3 cp s3://rtdc.mdm.uploadarchive/RTDC4017/2016-07-29/ "C:\Users\stu\Documents\Analysis\2016-02-23 RTDC Observations"\RTDC4017\2016-07-29 --recursive &amp; "C:\Users\stu\Documents\GitHub\mrs-test-scripts\Headless Mode &amp; Sideloading\WalkAndUnGZ.bat" "C:\Users\stu\Documents\Analysis\2016-02-23 RTDC Observations"\RTDC4017\2016-07-29 &amp; 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</v>
      </c>
      <c r="R493" s="67" t="str">
        <f>VLOOKUP(C467,'[6]Train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16:36:31-0600',mode:absolute,to:'2016-07-29 19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493" s="68" t="str">
        <f>astrogrep_path&amp;" /spath="&amp;search_path&amp;" /stypes=""*"&amp;T493&amp;"*"&amp;TEXT(A467-utc_offset/24,"YYYYMMDD")&amp;LEFT(TEXT(A467-utc_offset/24,"HH"),1)&amp;"*"" /stext="" "&amp;TEXT(A467-utc_offset/24,"HH")&amp;search_regexp&amp;""" /e /r /s"</f>
        <v>"C:\Program Files (x86)\AstroGrep\AstroGrep.exe" /spath="C:\Users\stu\Documents\Analysis\2016-02-23 RTDC Observations" /stypes="*4037*201607300*" /stext=" 00:.+((SYSTEM_STATE.+slice.+state.+changed )|(ment ac)|(system.+state.+changed )|(\|lc)|(penalty)|(\[timeout)|(PRM\|1\|D))" /e /r /s</v>
      </c>
      <c r="T493" s="18" t="str">
        <f>MID(B467,13,4)</f>
        <v>4037</v>
      </c>
      <c r="U493" s="24">
        <f>A467+6/24</f>
        <v>42581.015208333331</v>
      </c>
      <c r="V493" s="45" t="str">
        <f>IF(VALUE(LEFT(IF(LEN(C467)=6,"0"&amp;C467,C467),2))&lt;=2,"EC",IF(VALUE(LEFT(IF(LEN(C467)=6,"0"&amp;C467,C467),2))=8,"NW","GL"))</f>
        <v>EC</v>
      </c>
      <c r="W493" s="45" t="str">
        <f>IF(AND(E467="TRACK WARRANT AUTHORITY",G467&lt;10),"OMIT","KEEP")</f>
        <v>KEEP</v>
      </c>
    </row>
    <row r="494" spans="1:23" hidden="1" x14ac:dyDescent="0.25">
      <c r="A494" s="24">
        <v>42580.274641203701</v>
      </c>
      <c r="B494" s="49" t="s">
        <v>602</v>
      </c>
      <c r="C494" s="4" t="s">
        <v>911</v>
      </c>
      <c r="D494" s="4" t="s">
        <v>73</v>
      </c>
      <c r="E494" s="49" t="s">
        <v>515</v>
      </c>
      <c r="F494" s="3">
        <v>0</v>
      </c>
      <c r="G494" s="3">
        <v>48</v>
      </c>
      <c r="H494" s="3">
        <v>58929</v>
      </c>
      <c r="I494" s="49" t="s">
        <v>516</v>
      </c>
      <c r="J494" s="3">
        <v>59048</v>
      </c>
      <c r="K494" s="4" t="s">
        <v>80</v>
      </c>
      <c r="L494" s="69" t="str">
        <f>VLOOKUP(C494,'[6]Trips&amp;Operators'!$C$1:$E$9999,3,0)</f>
        <v>YORK</v>
      </c>
      <c r="M494" s="18" t="s">
        <v>81</v>
      </c>
      <c r="N494" s="17"/>
      <c r="O494" s="17" t="str">
        <f t="shared" si="14"/>
        <v>29</v>
      </c>
      <c r="P494" s="52">
        <f t="shared" si="15"/>
        <v>42580</v>
      </c>
      <c r="Q494" s="66" t="str">
        <f>VLOOKUP(C494,'[6]Train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494" s="67" t="str">
        <f>VLOOKUP(C468,'[6]Train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17:21:11-0600',mode:absolute,to:'2016-07-29 20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494" s="68" t="str">
        <f>astrogrep_path&amp;" /spath="&amp;search_path&amp;" /stypes=""*"&amp;T494&amp;"*"&amp;TEXT(A468-utc_offset/24,"YYYYMMDD")&amp;LEFT(TEXT(A468-utc_offset/24,"HH"),1)&amp;"*"" /stext="" "&amp;TEXT(A468-utc_offset/24,"HH")&amp;search_regexp&amp;""" /e /r /s"</f>
        <v>"C:\Program Files (x86)\AstroGrep\AstroGrep.exe" /spath="C:\Users\stu\Documents\Analysis\2016-02-23 RTDC Observations" /stypes="*4028*201607300*" /stext=" 01:.+((SYSTEM_STATE.+slice.+state.+changed )|(ment ac)|(system.+state.+changed )|(\|lc)|(penalty)|(\[timeout)|(PRM\|1\|D))" /e /r /s</v>
      </c>
      <c r="T494" s="18" t="str">
        <f>MID(B468,13,4)</f>
        <v>4028</v>
      </c>
      <c r="U494" s="24">
        <f>A468+6/24</f>
        <v>42581.045648148145</v>
      </c>
      <c r="V494" s="45" t="str">
        <f>IF(VALUE(LEFT(IF(LEN(C468)=6,"0"&amp;C468,C468),2))&lt;=2,"EC",IF(VALUE(LEFT(IF(LEN(C468)=6,"0"&amp;C468,C468),2))=8,"NW","GL"))</f>
        <v>EC</v>
      </c>
      <c r="W494" s="45" t="str">
        <f>IF(AND(E468="TRACK WARRANT AUTHORITY",G468&lt;10),"OMIT","KEEP")</f>
        <v>KEEP</v>
      </c>
    </row>
    <row r="495" spans="1:23" hidden="1" x14ac:dyDescent="0.25">
      <c r="A495" s="24">
        <v>42580.2965625</v>
      </c>
      <c r="B495" s="49" t="s">
        <v>96</v>
      </c>
      <c r="C495" s="4" t="s">
        <v>912</v>
      </c>
      <c r="D495" s="4" t="s">
        <v>73</v>
      </c>
      <c r="E495" s="49" t="s">
        <v>515</v>
      </c>
      <c r="F495" s="3">
        <v>0</v>
      </c>
      <c r="G495" s="3">
        <v>53</v>
      </c>
      <c r="H495" s="3">
        <v>58886</v>
      </c>
      <c r="I495" s="49" t="s">
        <v>516</v>
      </c>
      <c r="J495" s="3">
        <v>59048</v>
      </c>
      <c r="K495" s="4" t="s">
        <v>80</v>
      </c>
      <c r="L495" s="69" t="str">
        <f>VLOOKUP(C495,'[6]Trips&amp;Operators'!$C$1:$E$9999,3,0)</f>
        <v>STRICKLAND</v>
      </c>
      <c r="M495" s="18" t="s">
        <v>81</v>
      </c>
      <c r="N495" s="17"/>
      <c r="O495" s="17" t="str">
        <f t="shared" si="14"/>
        <v>29</v>
      </c>
      <c r="P495" s="52">
        <f t="shared" si="15"/>
        <v>42580</v>
      </c>
      <c r="Q495" s="66" t="str">
        <f>VLOOKUP(C495,'[6]Train Runs'!$A$13:$AE$801,31,0)</f>
        <v>aws s3 cp s3://rtdc.mdm.uploadarchive/RTDC4031/2016-07-29/ "C:\Users\stu\Documents\Analysis\2016-02-23 RTDC Observations"\RTDC4031\2016-07-29 --recursive &amp; "C:\Users\stu\Documents\GitHub\mrs-test-scripts\Headless Mode &amp; Sideloading\WalkAndUnGZ.bat" "C:\Users\stu\Documents\Analysis\2016-02-23 RTDC Observations"\RTDC4031\2016-07-29 &amp; aws s3 cp s3://rtdc.mdm.uploadarchive/RTDC4031/2016-07-30/ "C:\Users\stu\Documents\Analysis\2016-02-23 RTDC Observations"\RTDC4031\2016-07-30 --recursive &amp; "C:\Users\stu\Documents\GitHub\mrs-test-scripts\Headless Mode &amp; Sideloading\WalkAndUnGZ.bat" "C:\Users\stu\Documents\Analysis\2016-02-23 RTDC Observations"\RTDC4031\2016-07-30</v>
      </c>
      <c r="R495" s="67" t="str">
        <f>VLOOKUP(C469,'[6]Train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06:25:11-0600',mode:absolute,to:'2016-07-29 09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495" s="68" t="str">
        <f>astrogrep_path&amp;" /spath="&amp;search_path&amp;" /stypes=""*"&amp;T495&amp;"*"&amp;TEXT(A469-utc_offset/24,"YYYYMMDD")&amp;LEFT(TEXT(A469-utc_offset/24,"HH"),1)&amp;"*"" /stext="" "&amp;TEXT(A469-utc_offset/24,"HH")&amp;search_regexp&amp;""" /e /r /s"</f>
        <v>"C:\Program Files (x86)\AstroGrep\AstroGrep.exe" /spath="C:\Users\stu\Documents\Analysis\2016-02-23 RTDC Observations" /stypes="*4007*201607291*" /stext=" 14:.+((SYSTEM_STATE.+slice.+state.+changed )|(ment ac)|(system.+state.+changed )|(\|lc)|(penalty)|(\[timeout)|(PRM\|1\|D))" /e /r /s</v>
      </c>
      <c r="T495" s="18" t="str">
        <f>MID(B469,13,4)</f>
        <v>4007</v>
      </c>
      <c r="U495" s="24">
        <f>A469+6/24</f>
        <v>42580.587893518517</v>
      </c>
      <c r="V495" s="45" t="str">
        <f>IF(VALUE(LEFT(IF(LEN(C469)=6,"0"&amp;C469,C469),2))&lt;=2,"EC",IF(VALUE(LEFT(IF(LEN(C469)=6,"0"&amp;C469,C469),2))=8,"NW","GL"))</f>
        <v>EC</v>
      </c>
      <c r="W495" s="45" t="str">
        <f>IF(AND(E469="TRACK WARRANT AUTHORITY",G469&lt;10),"OMIT","KEEP")</f>
        <v>KEEP</v>
      </c>
    </row>
    <row r="496" spans="1:23" hidden="1" x14ac:dyDescent="0.25">
      <c r="A496" s="24">
        <v>42580.568368055552</v>
      </c>
      <c r="B496" s="49" t="s">
        <v>602</v>
      </c>
      <c r="C496" s="4" t="s">
        <v>901</v>
      </c>
      <c r="D496" s="4" t="s">
        <v>73</v>
      </c>
      <c r="E496" s="49" t="s">
        <v>515</v>
      </c>
      <c r="F496" s="3">
        <v>0</v>
      </c>
      <c r="G496" s="3">
        <v>108</v>
      </c>
      <c r="H496" s="3">
        <v>58587</v>
      </c>
      <c r="I496" s="49" t="s">
        <v>516</v>
      </c>
      <c r="J496" s="3">
        <v>59048</v>
      </c>
      <c r="K496" s="4" t="s">
        <v>80</v>
      </c>
      <c r="L496" s="69" t="str">
        <f>VLOOKUP(C496,'[6]Trips&amp;Operators'!$C$1:$E$9999,3,0)</f>
        <v>KILLION</v>
      </c>
      <c r="M496" s="18" t="s">
        <v>81</v>
      </c>
      <c r="N496" s="17"/>
      <c r="O496" s="17" t="str">
        <f t="shared" si="14"/>
        <v>29</v>
      </c>
      <c r="P496" s="52">
        <f t="shared" si="15"/>
        <v>42580</v>
      </c>
      <c r="Q496" s="66" t="str">
        <f>VLOOKUP(C496,'[6]Train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496" s="67" t="str">
        <f>VLOOKUP(C470,'[6]Train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09:53:34-0600',mode:absolute,to:'2016-07-29 12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496" s="68" t="str">
        <f>astrogrep_path&amp;" /spath="&amp;search_path&amp;" /stypes=""*"&amp;T496&amp;"*"&amp;TEXT(A470-utc_offset/24,"YYYYMMDD")&amp;LEFT(TEXT(A470-utc_offset/24,"HH"),1)&amp;"*"" /stext="" "&amp;TEXT(A470-utc_offset/24,"HH")&amp;search_regexp&amp;""" /e /r /s"</f>
        <v>"C:\Program Files (x86)\AstroGrep\AstroGrep.exe" /spath="C:\Users\stu\Documents\Analysis\2016-02-23 RTDC Observations" /stypes="*4007*201607291*" /stext=" 17:.+((SYSTEM_STATE.+slice.+state.+changed )|(ment ac)|(system.+state.+changed )|(\|lc)|(penalty)|(\[timeout)|(PRM\|1\|D))" /e /r /s</v>
      </c>
      <c r="T496" s="18" t="str">
        <f>MID(B470,13,4)</f>
        <v>4007</v>
      </c>
      <c r="U496" s="24">
        <f>A470+6/24</f>
        <v>42580.733703703707</v>
      </c>
      <c r="V496" s="45" t="str">
        <f>IF(VALUE(LEFT(IF(LEN(C470)=6,"0"&amp;C470,C470),2))&lt;=2,"EC",IF(VALUE(LEFT(IF(LEN(C470)=6,"0"&amp;C470,C470),2))=8,"NW","GL"))</f>
        <v>EC</v>
      </c>
      <c r="W496" s="45" t="str">
        <f>IF(AND(E470="TRACK WARRANT AUTHORITY",G470&lt;10),"OMIT","KEEP")</f>
        <v>KEEP</v>
      </c>
    </row>
    <row r="497" spans="1:23" hidden="1" x14ac:dyDescent="0.25">
      <c r="A497" s="24">
        <v>42580.568935185183</v>
      </c>
      <c r="B497" s="49" t="s">
        <v>602</v>
      </c>
      <c r="C497" s="4" t="s">
        <v>901</v>
      </c>
      <c r="D497" s="4" t="s">
        <v>73</v>
      </c>
      <c r="E497" s="49" t="s">
        <v>515</v>
      </c>
      <c r="F497" s="3">
        <v>0</v>
      </c>
      <c r="G497" s="3">
        <v>53</v>
      </c>
      <c r="H497" s="3">
        <v>58824</v>
      </c>
      <c r="I497" s="49" t="s">
        <v>516</v>
      </c>
      <c r="J497" s="3">
        <v>59048</v>
      </c>
      <c r="K497" s="4" t="s">
        <v>80</v>
      </c>
      <c r="L497" s="69" t="str">
        <f>VLOOKUP(C497,'[6]Trips&amp;Operators'!$C$1:$E$9999,3,0)</f>
        <v>KILLION</v>
      </c>
      <c r="M497" s="18" t="s">
        <v>81</v>
      </c>
      <c r="N497" s="17"/>
      <c r="O497" s="17" t="str">
        <f t="shared" si="14"/>
        <v>29</v>
      </c>
      <c r="P497" s="52">
        <f t="shared" si="15"/>
        <v>42580</v>
      </c>
      <c r="Q497" s="66" t="str">
        <f>VLOOKUP(C497,'[6]Train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497" s="67" t="str">
        <f>VLOOKUP(C471,'[6]Train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11:40:47-0600',mode:absolute,to:'2016-07-29 14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497" s="68" t="str">
        <f>astrogrep_path&amp;" /spath="&amp;search_path&amp;" /stypes=""*"&amp;T497&amp;"*"&amp;TEXT(A471-utc_offset/24,"YYYYMMDD")&amp;LEFT(TEXT(A471-utc_offset/24,"HH"),1)&amp;"*"" /stext="" "&amp;TEXT(A471-utc_offset/24,"HH")&amp;search_regexp&amp;""" /e /r /s"</f>
        <v>"C:\Program Files (x86)\AstroGrep\AstroGrep.exe" /spath="C:\Users\stu\Documents\Analysis\2016-02-23 RTDC Observations" /stypes="*4007*201607291*" /stext=" 19:.+((SYSTEM_STATE.+slice.+state.+changed )|(ment ac)|(system.+state.+changed )|(\|lc)|(penalty)|(\[timeout)|(PRM\|1\|D))" /e /r /s</v>
      </c>
      <c r="T497" s="18" t="str">
        <f>MID(B471,13,4)</f>
        <v>4007</v>
      </c>
      <c r="U497" s="24">
        <f>A471+6/24</f>
        <v>42580.806354166663</v>
      </c>
      <c r="V497" s="45" t="str">
        <f>IF(VALUE(LEFT(IF(LEN(C471)=6,"0"&amp;C471,C471),2))&lt;=2,"EC",IF(VALUE(LEFT(IF(LEN(C471)=6,"0"&amp;C471,C471),2))=8,"NW","GL"))</f>
        <v>EC</v>
      </c>
      <c r="W497" s="45" t="str">
        <f>IF(AND(E471="TRACK WARRANT AUTHORITY",G471&lt;10),"OMIT","KEEP")</f>
        <v>KEEP</v>
      </c>
    </row>
    <row r="498" spans="1:23" hidden="1" x14ac:dyDescent="0.25">
      <c r="A498" s="24">
        <v>42580.569351851853</v>
      </c>
      <c r="B498" s="49" t="s">
        <v>602</v>
      </c>
      <c r="C498" s="4" t="s">
        <v>901</v>
      </c>
      <c r="D498" s="4" t="s">
        <v>73</v>
      </c>
      <c r="E498" s="49" t="s">
        <v>515</v>
      </c>
      <c r="F498" s="3">
        <v>0</v>
      </c>
      <c r="G498" s="3">
        <v>20</v>
      </c>
      <c r="H498" s="3">
        <v>58950</v>
      </c>
      <c r="I498" s="49" t="s">
        <v>516</v>
      </c>
      <c r="J498" s="3">
        <v>59048</v>
      </c>
      <c r="K498" s="4" t="s">
        <v>80</v>
      </c>
      <c r="L498" s="69" t="str">
        <f>VLOOKUP(C498,'[6]Trips&amp;Operators'!$C$1:$E$9999,3,0)</f>
        <v>KILLION</v>
      </c>
      <c r="M498" s="18" t="s">
        <v>81</v>
      </c>
      <c r="N498" s="17"/>
      <c r="O498" s="17" t="str">
        <f t="shared" si="14"/>
        <v>29</v>
      </c>
      <c r="P498" s="52">
        <f t="shared" si="15"/>
        <v>42580</v>
      </c>
      <c r="Q498" s="66" t="str">
        <f>VLOOKUP(C498,'[6]Train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498" s="67" t="str">
        <f>VLOOKUP(C472,'[6]Train Runs'!$A$13:$AE$801,22,0)</f>
        <v>https://search-rtdc-monitor-bjffxe2xuh6vdkpspy63sjmuny.us-east-1.es.amazonaws.com/_plugin/kibana/#/discover/Steve-Slow-Train-Analysis-(2080s-and-2083s)?_g=(refreshInterval:(display:Off,section:0,value:0),time:(from:'2016-07-29 20:57:57-0600',mode:absolute,to:'2016-07-29 23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498" s="68" t="str">
        <f>astrogrep_path&amp;" /spath="&amp;search_path&amp;" /stypes=""*"&amp;T498&amp;"*"&amp;TEXT(A472-utc_offset/24,"YYYYMMDD")&amp;LEFT(TEXT(A472-utc_offset/24,"HH"),1)&amp;"*"" /stext="" "&amp;TEXT(A472-utc_offset/24,"HH")&amp;search_regexp&amp;""" /e /r /s"</f>
        <v>"C:\Program Files (x86)\AstroGrep\AstroGrep.exe" /spath="C:\Users\stu\Documents\Analysis\2016-02-23 RTDC Observations" /stypes="*4042*201607300*" /stext=" 04:.+((SYSTEM_STATE.+slice.+state.+changed )|(ment ac)|(system.+state.+changed )|(\|lc)|(penalty)|(\[timeout)|(PRM\|1\|D))" /e /r /s</v>
      </c>
      <c r="T498" s="18" t="str">
        <f>MID(B472,13,4)</f>
        <v>4042</v>
      </c>
      <c r="U498" s="24">
        <f>A472+6/24</f>
        <v>42581.194155092591</v>
      </c>
      <c r="V498" s="45" t="str">
        <f>IF(VALUE(LEFT(IF(LEN(C472)=6,"0"&amp;C472,C472),2))&lt;=2,"EC",IF(VALUE(LEFT(IF(LEN(C472)=6,"0"&amp;C472,C472),2))=8,"NW","GL"))</f>
        <v>EC</v>
      </c>
      <c r="W498" s="45" t="str">
        <f>IF(AND(E472="TRACK WARRANT AUTHORITY",G472&lt;10),"OMIT","KEEP")</f>
        <v>KEEP</v>
      </c>
    </row>
    <row r="499" spans="1:23" hidden="1" x14ac:dyDescent="0.25">
      <c r="A499" s="24">
        <v>42580.608194444445</v>
      </c>
      <c r="B499" s="49" t="s">
        <v>602</v>
      </c>
      <c r="C499" s="4" t="s">
        <v>913</v>
      </c>
      <c r="D499" s="4" t="s">
        <v>73</v>
      </c>
      <c r="E499" s="49" t="s">
        <v>515</v>
      </c>
      <c r="F499" s="3">
        <v>0</v>
      </c>
      <c r="G499" s="3">
        <v>84</v>
      </c>
      <c r="H499" s="3">
        <v>58769</v>
      </c>
      <c r="I499" s="49" t="s">
        <v>516</v>
      </c>
      <c r="J499" s="3">
        <v>59048</v>
      </c>
      <c r="K499" s="4" t="s">
        <v>80</v>
      </c>
      <c r="L499" s="69" t="str">
        <f>VLOOKUP(C499,'[6]Trips&amp;Operators'!$C$1:$E$9999,3,0)</f>
        <v>KILLION</v>
      </c>
      <c r="M499" s="18" t="s">
        <v>81</v>
      </c>
      <c r="N499" s="17"/>
      <c r="O499" s="17" t="str">
        <f t="shared" si="14"/>
        <v>29</v>
      </c>
      <c r="P499" s="52">
        <f t="shared" si="15"/>
        <v>42580</v>
      </c>
      <c r="Q499" s="66" t="str">
        <f>VLOOKUP(C499,'[6]Train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499" s="67" t="str">
        <f>VLOOKUP(C473,'[6]Train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18:17:38-0600',mode:absolute,to:'2016-07-29 20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499" s="68" t="str">
        <f>astrogrep_path&amp;" /spath="&amp;search_path&amp;" /stypes=""*"&amp;T499&amp;"*"&amp;TEXT(A473-utc_offset/24,"YYYYMMDD")&amp;LEFT(TEXT(A473-utc_offset/24,"HH"),1)&amp;"*"" /stext="" "&amp;TEXT(A473-utc_offset/24,"HH")&amp;search_regexp&amp;""" /e /r /s"</f>
        <v>"C:\Program Files (x86)\AstroGrep\AstroGrep.exe" /spath="C:\Users\stu\Documents\Analysis\2016-02-23 RTDC Observations" /stypes="*4016*201607300*" /stext=" 01:.+((SYSTEM_STATE.+slice.+state.+changed )|(ment ac)|(system.+state.+changed )|(\|lc)|(penalty)|(\[timeout)|(PRM\|1\|D))" /e /r /s</v>
      </c>
      <c r="T499" s="18" t="str">
        <f>MID(B473,13,4)</f>
        <v>4016</v>
      </c>
      <c r="U499" s="24">
        <f>A473+6/24</f>
        <v>42581.057708333334</v>
      </c>
      <c r="V499" s="45" t="str">
        <f>IF(VALUE(LEFT(IF(LEN(C473)=6,"0"&amp;C473,C473),2))&lt;=2,"EC",IF(VALUE(LEFT(IF(LEN(C473)=6,"0"&amp;C473,C473),2))=8,"NW","GL"))</f>
        <v>GL</v>
      </c>
      <c r="W499" s="45" t="str">
        <f>IF(AND(E473="TRACK WARRANT AUTHORITY",G473&lt;10),"OMIT","KEEP")</f>
        <v>KEEP</v>
      </c>
    </row>
    <row r="500" spans="1:23" hidden="1" x14ac:dyDescent="0.25">
      <c r="A500" s="24">
        <v>42580.857685185183</v>
      </c>
      <c r="B500" s="4" t="s">
        <v>602</v>
      </c>
      <c r="C500" s="4" t="s">
        <v>914</v>
      </c>
      <c r="D500" s="4" t="s">
        <v>73</v>
      </c>
      <c r="E500" s="4" t="s">
        <v>515</v>
      </c>
      <c r="F500" s="3">
        <v>0</v>
      </c>
      <c r="G500" s="3">
        <v>83</v>
      </c>
      <c r="H500" s="3">
        <v>58756</v>
      </c>
      <c r="I500" s="4" t="s">
        <v>516</v>
      </c>
      <c r="J500" s="3">
        <v>59048</v>
      </c>
      <c r="K500" s="4" t="s">
        <v>80</v>
      </c>
      <c r="L500" s="69" t="str">
        <f>VLOOKUP(C500,'[6]Trips&amp;Operators'!$C$1:$E$9999,3,0)</f>
        <v>KILLION</v>
      </c>
      <c r="M500" s="18" t="s">
        <v>81</v>
      </c>
      <c r="N500" s="17"/>
      <c r="O500" s="17" t="str">
        <f t="shared" si="14"/>
        <v>29</v>
      </c>
      <c r="P500" s="52">
        <f t="shared" si="15"/>
        <v>42580</v>
      </c>
      <c r="Q500" s="66" t="str">
        <f>VLOOKUP(C500,'[6]Train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500" s="67" t="str">
        <f>VLOOKUP(C474,'[6]Train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02:49:04-0600',mode:absolute,to:'2016-07-29 05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500" s="68" t="str">
        <f>astrogrep_path&amp;" /spath="&amp;search_path&amp;" /stypes=""*"&amp;T500&amp;"*"&amp;TEXT(A474-utc_offset/24,"YYYYMMDD")&amp;LEFT(TEXT(A474-utc_offset/24,"HH"),1)&amp;"*"" /stext="" "&amp;TEXT(A474-utc_offset/24,"HH")&amp;search_regexp&amp;""" /e /r /s"</f>
        <v>"C:\Program Files (x86)\AstroGrep\AstroGrep.exe" /spath="C:\Users\stu\Documents\Analysis\2016-02-23 RTDC Observations" /stypes="*4015*201607291*" /stext=" 10:.+((SYSTEM_STATE.+slice.+state.+changed )|(ment ac)|(system.+state.+changed )|(\|lc)|(penalty)|(\[timeout)|(PRM\|1\|D))" /e /r /s</v>
      </c>
      <c r="T500" s="18" t="str">
        <f>MID(B474,13,4)</f>
        <v>4015</v>
      </c>
      <c r="U500" s="24">
        <f>A474+6/24</f>
        <v>42580.41846064815</v>
      </c>
      <c r="V500" s="45" t="str">
        <f>IF(VALUE(LEFT(IF(LEN(C474)=6,"0"&amp;C474,C474),2))&lt;=2,"EC",IF(VALUE(LEFT(IF(LEN(C474)=6,"0"&amp;C474,C474),2))=8,"NW","GL"))</f>
        <v>GL</v>
      </c>
      <c r="W500" s="45" t="str">
        <f>IF(AND(E474="TRACK WARRANT AUTHORITY",G474&lt;10),"OMIT","KEEP")</f>
        <v>KEEP</v>
      </c>
    </row>
    <row r="501" spans="1:23" hidden="1" x14ac:dyDescent="0.25">
      <c r="A501" s="24">
        <v>42580.858159722222</v>
      </c>
      <c r="B501" s="4" t="s">
        <v>602</v>
      </c>
      <c r="C501" s="4" t="s">
        <v>914</v>
      </c>
      <c r="D501" s="4" t="s">
        <v>73</v>
      </c>
      <c r="E501" s="4" t="s">
        <v>515</v>
      </c>
      <c r="F501" s="3">
        <v>0</v>
      </c>
      <c r="G501" s="3">
        <v>40</v>
      </c>
      <c r="H501" s="3">
        <v>58928</v>
      </c>
      <c r="I501" s="4" t="s">
        <v>516</v>
      </c>
      <c r="J501" s="3">
        <v>59048</v>
      </c>
      <c r="K501" s="4" t="s">
        <v>80</v>
      </c>
      <c r="L501" s="69" t="str">
        <f>VLOOKUP(C501,'[6]Trips&amp;Operators'!$C$1:$E$9999,3,0)</f>
        <v>KILLION</v>
      </c>
      <c r="M501" s="18" t="s">
        <v>81</v>
      </c>
      <c r="N501" s="17"/>
      <c r="O501" s="17" t="str">
        <f t="shared" si="14"/>
        <v>29</v>
      </c>
      <c r="P501" s="52">
        <f t="shared" si="15"/>
        <v>42580</v>
      </c>
      <c r="Q501" s="66" t="str">
        <f>VLOOKUP(C501,'[6]Train Runs'!$A$13:$AE$801,31,0)</f>
        <v>aws s3 cp s3://rtdc.mdm.uploadarchive/RTDC4018/2016-07-29/ "C:\Users\stu\Documents\Analysis\2016-02-23 RTDC Observations"\RTDC4018\2016-07-29 --recursive &amp; "C:\Users\stu\Documents\GitHub\mrs-test-scripts\Headless Mode &amp; Sideloading\WalkAndUnGZ.bat" "C:\Users\stu\Documents\Analysis\2016-02-23 RTDC Observations"\RTDC4018\2016-07-29 &amp; 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</v>
      </c>
      <c r="R501" s="67" t="str">
        <f>VLOOKUP(C475,'[6]Train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14:38:51-0600',mode:absolute,to:'2016-07-29 16:47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01" s="68" t="str">
        <f>astrogrep_path&amp;" /spath="&amp;search_path&amp;" /stypes=""*"&amp;T501&amp;"*"&amp;TEXT(A475-utc_offset/24,"YYYYMMDD")&amp;LEFT(TEXT(A475-utc_offset/24,"HH"),1)&amp;"*"" /stext="" "&amp;TEXT(A475-utc_offset/24,"HH")&amp;search_regexp&amp;""" /e /r /s"</f>
        <v>"C:\Program Files (x86)\AstroGrep\AstroGrep.exe" /spath="C:\Users\stu\Documents\Analysis\2016-02-23 RTDC Observations" /stypes="*4032*201607292*" /stext=" 21:.+((SYSTEM_STATE.+slice.+state.+changed )|(ment ac)|(system.+state.+changed )|(\|lc)|(penalty)|(\[timeout)|(PRM\|1\|D))" /e /r /s</v>
      </c>
      <c r="T501" s="18" t="str">
        <f>MID(B475,13,4)</f>
        <v>4032</v>
      </c>
      <c r="U501" s="24">
        <f>A475+6/24</f>
        <v>42580.900995370372</v>
      </c>
      <c r="V501" s="45" t="str">
        <f>IF(VALUE(LEFT(IF(LEN(C475)=6,"0"&amp;C475,C475),2))&lt;=2,"EC",IF(VALUE(LEFT(IF(LEN(C475)=6,"0"&amp;C475,C475),2))=8,"NW","GL"))</f>
        <v>GL</v>
      </c>
      <c r="W501" s="45" t="str">
        <f>IF(AND(E475="TRACK WARRANT AUTHORITY",G475&lt;10),"OMIT","KEEP")</f>
        <v>KEEP</v>
      </c>
    </row>
    <row r="502" spans="1:23" hidden="1" x14ac:dyDescent="0.25">
      <c r="A502" s="24">
        <v>42581.715162037035</v>
      </c>
      <c r="B502" s="49" t="s">
        <v>529</v>
      </c>
      <c r="C502" s="4" t="s">
        <v>915</v>
      </c>
      <c r="D502" s="4" t="s">
        <v>73</v>
      </c>
      <c r="E502" s="49" t="s">
        <v>78</v>
      </c>
      <c r="F502" s="3">
        <v>0</v>
      </c>
      <c r="G502" s="3">
        <v>489</v>
      </c>
      <c r="H502" s="3">
        <v>38639</v>
      </c>
      <c r="I502" s="49" t="s">
        <v>79</v>
      </c>
      <c r="J502" s="3">
        <v>37462</v>
      </c>
      <c r="K502" s="4" t="s">
        <v>76</v>
      </c>
      <c r="L502" s="69" t="str">
        <f>VLOOKUP(C502,'[7]Trips&amp;Operators'!$C$1:$E$9999,3,0)</f>
        <v>MAYBERRY</v>
      </c>
      <c r="M502" s="18" t="s">
        <v>81</v>
      </c>
      <c r="N502" s="17" t="s">
        <v>493</v>
      </c>
      <c r="O502" s="17" t="str">
        <f t="shared" si="14"/>
        <v>30</v>
      </c>
      <c r="P502" s="52">
        <f t="shared" si="15"/>
        <v>42581</v>
      </c>
      <c r="Q502" s="66" t="str">
        <f>VLOOKUP(C502,'[7]Train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02" s="67" t="str">
        <f>VLOOKUP(C476,'[6]Train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03:09:13-0600',mode:absolute,to:'2016-07-29 05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502" s="68" t="str">
        <f>astrogrep_path&amp;" /spath="&amp;search_path&amp;" /stypes=""*"&amp;T502&amp;"*"&amp;TEXT(A476-utc_offset/24,"YYYYMMDD")&amp;LEFT(TEXT(A476-utc_offset/24,"HH"),1)&amp;"*"" /stext="" "&amp;TEXT(A476-utc_offset/24,"HH")&amp;search_regexp&amp;""" /e /r /s"</f>
        <v>"C:\Program Files (x86)\AstroGrep\AstroGrep.exe" /spath="C:\Users\stu\Documents\Analysis\2016-02-23 RTDC Observations" /stypes="*4037*201607291*" /stext=" 10:.+((SYSTEM_STATE.+slice.+state.+changed )|(ment ac)|(system.+state.+changed )|(\|lc)|(penalty)|(\[timeout)|(PRM\|1\|D))" /e /r /s</v>
      </c>
      <c r="T502" s="18" t="str">
        <f>MID(B476,13,4)</f>
        <v>4037</v>
      </c>
      <c r="U502" s="24">
        <f>A476+6/24</f>
        <v>42580.429537037038</v>
      </c>
      <c r="V502" s="45" t="str">
        <f>IF(VALUE(LEFT(IF(LEN(C476)=6,"0"&amp;C476,C476),2))&lt;=2,"EC",IF(VALUE(LEFT(IF(LEN(C476)=6,"0"&amp;C476,C476),2))=8,"NW","GL"))</f>
        <v>GL</v>
      </c>
      <c r="W502" s="45" t="str">
        <f>IF(AND(E476="TRACK WARRANT AUTHORITY",G476&lt;10),"OMIT","KEEP")</f>
        <v>KEEP</v>
      </c>
    </row>
    <row r="503" spans="1:23" hidden="1" x14ac:dyDescent="0.25">
      <c r="A503" s="24">
        <v>42581.370358796295</v>
      </c>
      <c r="B503" s="49" t="s">
        <v>596</v>
      </c>
      <c r="C503" s="4" t="s">
        <v>916</v>
      </c>
      <c r="D503" s="4" t="s">
        <v>73</v>
      </c>
      <c r="E503" s="49" t="s">
        <v>78</v>
      </c>
      <c r="F503" s="3">
        <v>0</v>
      </c>
      <c r="G503" s="3">
        <v>531</v>
      </c>
      <c r="H503" s="3">
        <v>43267</v>
      </c>
      <c r="I503" s="49" t="s">
        <v>79</v>
      </c>
      <c r="J503" s="3">
        <v>42961</v>
      </c>
      <c r="K503" s="4" t="s">
        <v>76</v>
      </c>
      <c r="L503" s="69" t="str">
        <f>VLOOKUP(C503,'[7]Trips&amp;Operators'!$C$1:$E$9999,3,0)</f>
        <v>MALAVE</v>
      </c>
      <c r="M503" s="18" t="s">
        <v>81</v>
      </c>
      <c r="N503" s="17" t="s">
        <v>493</v>
      </c>
      <c r="O503" s="17" t="str">
        <f t="shared" si="14"/>
        <v>30</v>
      </c>
      <c r="P503" s="52">
        <f t="shared" si="15"/>
        <v>42581</v>
      </c>
      <c r="Q503" s="66" t="str">
        <f>VLOOKUP(C503,'[7]Train Runs'!$A$13:$AE$755,31,0)</f>
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</c>
      <c r="R503" s="67" t="str">
        <f>VLOOKUP(C477,'[6]Train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06:41:29-0600',mode:absolute,to:'2016-07-29 09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503" s="68" t="str">
        <f>astrogrep_path&amp;" /spath="&amp;search_path&amp;" /stypes=""*"&amp;T503&amp;"*"&amp;TEXT(A477-utc_offset/24,"YYYYMMDD")&amp;LEFT(TEXT(A477-utc_offset/24,"HH"),1)&amp;"*"" /stext="" "&amp;TEXT(A477-utc_offset/24,"HH")&amp;search_regexp&amp;""" /e /r /s"</f>
        <v>"C:\Program Files (x86)\AstroGrep\AstroGrep.exe" /spath="C:\Users\stu\Documents\Analysis\2016-02-23 RTDC Observations" /stypes="*4031*201607291*" /stext=" 13:.+((SYSTEM_STATE.+slice.+state.+changed )|(ment ac)|(system.+state.+changed )|(\|lc)|(penalty)|(\[timeout)|(PRM\|1\|D))" /e /r /s</v>
      </c>
      <c r="T503" s="18" t="str">
        <f>MID(B477,13,4)</f>
        <v>4031</v>
      </c>
      <c r="U503" s="24">
        <f>A477+6/24</f>
        <v>42580.579085648147</v>
      </c>
      <c r="V503" s="45" t="str">
        <f>IF(VALUE(LEFT(IF(LEN(C477)=6,"0"&amp;C477,C477),2))&lt;=2,"EC",IF(VALUE(LEFT(IF(LEN(C477)=6,"0"&amp;C477,C477),2))=8,"NW","GL"))</f>
        <v>NW</v>
      </c>
      <c r="W503" s="45" t="str">
        <f>IF(AND(E477="TRACK WARRANT AUTHORITY",G477&lt;10),"OMIT","KEEP")</f>
        <v>KEEP</v>
      </c>
    </row>
    <row r="504" spans="1:23" hidden="1" x14ac:dyDescent="0.25">
      <c r="A504" s="24">
        <v>42581.571608796294</v>
      </c>
      <c r="B504" s="4" t="s">
        <v>86</v>
      </c>
      <c r="C504" s="4" t="s">
        <v>917</v>
      </c>
      <c r="D504" s="4" t="s">
        <v>73</v>
      </c>
      <c r="E504" s="4" t="s">
        <v>78</v>
      </c>
      <c r="F504" s="3">
        <v>110</v>
      </c>
      <c r="G504" s="3">
        <v>436</v>
      </c>
      <c r="H504" s="3">
        <v>60766</v>
      </c>
      <c r="I504" s="4" t="s">
        <v>79</v>
      </c>
      <c r="J504" s="3">
        <v>63069</v>
      </c>
      <c r="K504" s="4" t="s">
        <v>80</v>
      </c>
      <c r="L504" s="69" t="str">
        <f>VLOOKUP(C504,'[7]Trips&amp;Operators'!$C$1:$E$9999,3,0)</f>
        <v>REBOLETTI</v>
      </c>
      <c r="M504" s="18" t="s">
        <v>81</v>
      </c>
      <c r="N504" s="17" t="s">
        <v>493</v>
      </c>
      <c r="O504" s="17" t="str">
        <f t="shared" si="14"/>
        <v>30</v>
      </c>
      <c r="P504" s="52">
        <f t="shared" si="15"/>
        <v>42581</v>
      </c>
      <c r="Q504" s="66" t="str">
        <f>VLOOKUP(C504,'[7]Train Runs'!$A$13:$AE$755,31,0)</f>
        <v>aws s3 cp s3://rtdc.mdm.uploadarchive/RTDC4016/2016-07-30/ "C:\Users\stu\Documents\Analysis\2016-02-23 RTDC Observations"\RTDC4016\2016-07-30 --recursive &amp; "C:\Users\stu\Documents\GitHub\mrs-test-scripts\Headless Mode &amp; Sideloading\WalkAndUnGZ.bat" "C:\Users\stu\Documents\Analysis\2016-02-23 RTDC Observations"\RTDC4016\2016-07-30 &amp; aws s3 cp s3://rtdc.mdm.uploadarchive/RTDC4016/2016-07-31/ "C:\Users\stu\Documents\Analysis\2016-02-23 RTDC Observations"\RTDC4016\2016-07-31 --recursive &amp; "C:\Users\stu\Documents\GitHub\mrs-test-scripts\Headless Mode &amp; Sideloading\WalkAndUnGZ.bat" "C:\Users\stu\Documents\Analysis\2016-02-23 RTDC Observations"\RTDC4016\2016-07-31</v>
      </c>
      <c r="R504" s="67" t="str">
        <f>VLOOKUP(C478,'[6]Train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12:00:22-0600',mode:absolute,to:'2016-07-29 14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04" s="68" t="str">
        <f>astrogrep_path&amp;" /spath="&amp;search_path&amp;" /stypes=""*"&amp;T504&amp;"*"&amp;TEXT(A478-utc_offset/24,"YYYYMMDD")&amp;LEFT(TEXT(A478-utc_offset/24,"HH"),1)&amp;"*"" /stext="" "&amp;TEXT(A478-utc_offset/24,"HH")&amp;search_regexp&amp;""" /e /r /s"</f>
        <v>"C:\Program Files (x86)\AstroGrep\AstroGrep.exe" /spath="C:\Users\stu\Documents\Analysis\2016-02-23 RTDC Observations" /stypes="*4018*201607291*" /stext=" 19:.+((SYSTEM_STATE.+slice.+state.+changed )|(ment ac)|(system.+state.+changed )|(\|lc)|(penalty)|(\[timeout)|(PRM\|1\|D))" /e /r /s</v>
      </c>
      <c r="T504" s="18" t="str">
        <f>MID(B478,13,4)</f>
        <v>4018</v>
      </c>
      <c r="U504" s="24">
        <f>A478+6/24</f>
        <v>42580.808182870373</v>
      </c>
      <c r="V504" s="45" t="str">
        <f>IF(VALUE(LEFT(IF(LEN(C478)=6,"0"&amp;C478,C478),2))&lt;=2,"EC",IF(VALUE(LEFT(IF(LEN(C478)=6,"0"&amp;C478,C478),2))=8,"NW","GL"))</f>
        <v>NW</v>
      </c>
      <c r="W504" s="45" t="str">
        <f>IF(AND(E478="TRACK WARRANT AUTHORITY",G478&lt;10),"OMIT","KEEP")</f>
        <v>KEEP</v>
      </c>
    </row>
    <row r="505" spans="1:23" hidden="1" x14ac:dyDescent="0.25">
      <c r="A505" s="24">
        <v>42581.619791666664</v>
      </c>
      <c r="B505" s="4" t="s">
        <v>85</v>
      </c>
      <c r="C505" s="4" t="s">
        <v>918</v>
      </c>
      <c r="D505" s="4" t="s">
        <v>73</v>
      </c>
      <c r="E505" s="4" t="s">
        <v>78</v>
      </c>
      <c r="F505" s="3">
        <v>0</v>
      </c>
      <c r="G505" s="3">
        <v>379</v>
      </c>
      <c r="H505" s="3">
        <v>127063</v>
      </c>
      <c r="I505" s="4" t="s">
        <v>79</v>
      </c>
      <c r="J505" s="3">
        <v>127562</v>
      </c>
      <c r="K505" s="4" t="s">
        <v>80</v>
      </c>
      <c r="L505" s="69" t="str">
        <f>VLOOKUP(C505,'[7]Trips&amp;Operators'!$C$1:$E$9999,3,0)</f>
        <v>STEWART</v>
      </c>
      <c r="M505" s="18" t="s">
        <v>81</v>
      </c>
      <c r="N505" s="17" t="s">
        <v>493</v>
      </c>
      <c r="O505" s="17" t="str">
        <f t="shared" si="14"/>
        <v>30</v>
      </c>
      <c r="P505" s="52">
        <f t="shared" si="15"/>
        <v>42581</v>
      </c>
      <c r="Q505" s="66" t="str">
        <f>VLOOKUP(C505,'[7]Train Runs'!$A$13:$AE$755,31,0)</f>
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</c>
      <c r="R505" s="67" t="str">
        <f>VLOOKUP(C479,'[6]Train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16:39:19-0600',mode:absolute,to:'2016-07-29 19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505" s="68" t="str">
        <f>astrogrep_path&amp;" /spath="&amp;search_path&amp;" /stypes=""*"&amp;T505&amp;"*"&amp;TEXT(A479-utc_offset/24,"YYYYMMDD")&amp;LEFT(TEXT(A479-utc_offset/24,"HH"),1)&amp;"*"" /stext="" "&amp;TEXT(A479-utc_offset/24,"HH")&amp;search_regexp&amp;""" /e /r /s"</f>
        <v>"C:\Program Files (x86)\AstroGrep\AstroGrep.exe" /spath="C:\Users\stu\Documents\Analysis\2016-02-23 RTDC Observations" /stypes="*4031*201607300*" /stext=" 00:.+((SYSTEM_STATE.+slice.+state.+changed )|(ment ac)|(system.+state.+changed )|(\|lc)|(penalty)|(\[timeout)|(PRM\|1\|D))" /e /r /s</v>
      </c>
      <c r="T505" s="18" t="str">
        <f>MID(B479,13,4)</f>
        <v>4031</v>
      </c>
      <c r="U505" s="24">
        <f>A479+6/24</f>
        <v>42581.001701388886</v>
      </c>
      <c r="V505" s="45" t="str">
        <f>IF(VALUE(LEFT(IF(LEN(C479)=6,"0"&amp;C479,C479),2))&lt;=2,"EC",IF(VALUE(LEFT(IF(LEN(C479)=6,"0"&amp;C479,C479),2))=8,"NW","GL"))</f>
        <v>NW</v>
      </c>
      <c r="W505" s="45" t="str">
        <f>IF(AND(E479="TRACK WARRANT AUTHORITY",G479&lt;10),"OMIT","KEEP")</f>
        <v>KEEP</v>
      </c>
    </row>
    <row r="506" spans="1:23" hidden="1" x14ac:dyDescent="0.25">
      <c r="A506" s="24">
        <v>42581.687916666669</v>
      </c>
      <c r="B506" s="4" t="s">
        <v>523</v>
      </c>
      <c r="C506" s="4" t="s">
        <v>919</v>
      </c>
      <c r="D506" s="4" t="s">
        <v>73</v>
      </c>
      <c r="E506" s="4" t="s">
        <v>83</v>
      </c>
      <c r="F506" s="3">
        <v>300</v>
      </c>
      <c r="G506" s="3">
        <v>479</v>
      </c>
      <c r="H506" s="3">
        <v>24658</v>
      </c>
      <c r="I506" s="4" t="s">
        <v>75</v>
      </c>
      <c r="J506" s="3">
        <v>21848</v>
      </c>
      <c r="K506" s="4" t="s">
        <v>76</v>
      </c>
      <c r="L506" s="69" t="str">
        <f>VLOOKUP(C506,'[7]Trips&amp;Operators'!$C$1:$E$9999,3,0)</f>
        <v>MOSES</v>
      </c>
      <c r="M506" s="18" t="s">
        <v>81</v>
      </c>
      <c r="N506" s="17"/>
      <c r="O506" s="17" t="str">
        <f t="shared" si="14"/>
        <v>30</v>
      </c>
      <c r="P506" s="52">
        <f t="shared" si="15"/>
        <v>42581</v>
      </c>
      <c r="Q506" s="66" t="str">
        <f>VLOOKUP(C506,'[7]Train Runs'!$A$13:$AE$755,31,0)</f>
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</c>
      <c r="R506" s="67" t="str">
        <f>VLOOKUP(C480,'[6]Train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05:10:52-0600',mode:absolute,to:'2016-07-29 07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06" s="68" t="str">
        <f>astrogrep_path&amp;" /spath="&amp;search_path&amp;" /stypes=""*"&amp;T506&amp;"*"&amp;TEXT(A480-utc_offset/24,"YYYYMMDD")&amp;LEFT(TEXT(A480-utc_offset/24,"HH"),1)&amp;"*"" /stext="" "&amp;TEXT(A480-utc_offset/24,"HH")&amp;search_regexp&amp;""" /e /r /s"</f>
        <v>"C:\Program Files (x86)\AstroGrep\AstroGrep.exe" /spath="C:\Users\stu\Documents\Analysis\2016-02-23 RTDC Observations" /stypes="*4032*201607291*" /stext=" 12:.+((SYSTEM_STATE.+slice.+state.+changed )|(ment ac)|(system.+state.+changed )|(\|lc)|(penalty)|(\[timeout)|(PRM\|1\|D))" /e /r /s</v>
      </c>
      <c r="T506" s="18" t="str">
        <f>MID(B480,13,4)</f>
        <v>4032</v>
      </c>
      <c r="U506" s="24">
        <f>A480+6/24</f>
        <v>42580.510555555556</v>
      </c>
      <c r="V506" s="45" t="str">
        <f>IF(VALUE(LEFT(IF(LEN(C480)=6,"0"&amp;C480,C480),2))&lt;=2,"EC",IF(VALUE(LEFT(IF(LEN(C480)=6,"0"&amp;C480,C480),2))=8,"NW","GL"))</f>
        <v>NW</v>
      </c>
      <c r="W506" s="45" t="str">
        <f>IF(AND(E480="TRACK WARRANT AUTHORITY",G480&lt;10),"OMIT","KEEP")</f>
        <v>KEEP</v>
      </c>
    </row>
    <row r="507" spans="1:23" hidden="1" x14ac:dyDescent="0.25">
      <c r="A507" s="24">
        <v>42581.791238425925</v>
      </c>
      <c r="B507" s="4" t="s">
        <v>529</v>
      </c>
      <c r="C507" s="4" t="s">
        <v>920</v>
      </c>
      <c r="D507" s="4" t="s">
        <v>73</v>
      </c>
      <c r="E507" s="4" t="s">
        <v>83</v>
      </c>
      <c r="F507" s="3">
        <v>300</v>
      </c>
      <c r="G507" s="3">
        <v>464</v>
      </c>
      <c r="H507" s="3">
        <v>23974</v>
      </c>
      <c r="I507" s="4" t="s">
        <v>75</v>
      </c>
      <c r="J507" s="3">
        <v>21848</v>
      </c>
      <c r="K507" s="4" t="s">
        <v>76</v>
      </c>
      <c r="L507" s="69" t="str">
        <f>VLOOKUP(C507,'[7]Trips&amp;Operators'!$C$1:$E$9999,3,0)</f>
        <v>MAYBERRY</v>
      </c>
      <c r="M507" s="18" t="s">
        <v>81</v>
      </c>
      <c r="N507" s="17"/>
      <c r="O507" s="17" t="str">
        <f t="shared" si="14"/>
        <v>30</v>
      </c>
      <c r="P507" s="52">
        <f t="shared" si="15"/>
        <v>42581</v>
      </c>
      <c r="Q507" s="66" t="str">
        <f>VLOOKUP(C507,'[7]Train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07" s="67" t="str">
        <f>VLOOKUP(C481,'[6]Train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12:00:22-0600',mode:absolute,to:'2016-07-29 14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07" s="68" t="str">
        <f>astrogrep_path&amp;" /spath="&amp;search_path&amp;" /stypes=""*"&amp;T507&amp;"*"&amp;TEXT(A481-utc_offset/24,"YYYYMMDD")&amp;LEFT(TEXT(A481-utc_offset/24,"HH"),1)&amp;"*"" /stext="" "&amp;TEXT(A481-utc_offset/24,"HH")&amp;search_regexp&amp;""" /e /r /s"</f>
        <v>"C:\Program Files (x86)\AstroGrep\AstroGrep.exe" /spath="C:\Users\stu\Documents\Analysis\2016-02-23 RTDC Observations" /stypes="*4018*201607291*" /stext=" 19:.+((SYSTEM_STATE.+slice.+state.+changed )|(ment ac)|(system.+state.+changed )|(\|lc)|(penalty)|(\[timeout)|(PRM\|1\|D))" /e /r /s</v>
      </c>
      <c r="T507" s="18" t="str">
        <f>MID(B481,13,4)</f>
        <v>4018</v>
      </c>
      <c r="U507" s="24">
        <f>A481+6/24</f>
        <v>42580.810532407406</v>
      </c>
      <c r="V507" s="45" t="str">
        <f>IF(VALUE(LEFT(IF(LEN(C481)=6,"0"&amp;C481,C481),2))&lt;=2,"EC",IF(VALUE(LEFT(IF(LEN(C481)=6,"0"&amp;C481,C481),2))=8,"NW","GL"))</f>
        <v>NW</v>
      </c>
      <c r="W507" s="45" t="str">
        <f>IF(AND(E481="TRACK WARRANT AUTHORITY",G481&lt;10),"OMIT","KEEP")</f>
        <v>KEEP</v>
      </c>
    </row>
    <row r="508" spans="1:23" hidden="1" x14ac:dyDescent="0.25">
      <c r="A508" s="24">
        <v>42581.644953703704</v>
      </c>
      <c r="B508" s="4" t="s">
        <v>529</v>
      </c>
      <c r="C508" s="4" t="s">
        <v>921</v>
      </c>
      <c r="D508" s="4" t="s">
        <v>73</v>
      </c>
      <c r="E508" s="4" t="s">
        <v>83</v>
      </c>
      <c r="F508" s="3">
        <v>200</v>
      </c>
      <c r="G508" s="3">
        <v>254</v>
      </c>
      <c r="H508" s="3">
        <v>30580</v>
      </c>
      <c r="I508" s="4" t="s">
        <v>75</v>
      </c>
      <c r="J508" s="3">
        <v>30562</v>
      </c>
      <c r="K508" s="4" t="s">
        <v>76</v>
      </c>
      <c r="L508" s="69" t="str">
        <f>VLOOKUP(C508,'[7]Trips&amp;Operators'!$C$1:$E$9999,3,0)</f>
        <v>MAYBERRY</v>
      </c>
      <c r="M508" s="18" t="s">
        <v>81</v>
      </c>
      <c r="N508" s="17"/>
      <c r="O508" s="17" t="str">
        <f t="shared" si="14"/>
        <v>30</v>
      </c>
      <c r="P508" s="52">
        <f t="shared" si="15"/>
        <v>42581</v>
      </c>
      <c r="Q508" s="66" t="str">
        <f>VLOOKUP(C508,'[7]Train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08" s="67" t="str">
        <f>VLOOKUP(C482,'[6]Train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05:10:52-0600',mode:absolute,to:'2016-07-29 07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08" s="68" t="str">
        <f>astrogrep_path&amp;" /spath="&amp;search_path&amp;" /stypes=""*"&amp;T508&amp;"*"&amp;TEXT(A482-utc_offset/24,"YYYYMMDD")&amp;LEFT(TEXT(A482-utc_offset/24,"HH"),1)&amp;"*"" /stext="" "&amp;TEXT(A482-utc_offset/24,"HH")&amp;search_regexp&amp;""" /e /r /s"</f>
        <v>"C:\Program Files (x86)\AstroGrep\AstroGrep.exe" /spath="C:\Users\stu\Documents\Analysis\2016-02-23 RTDC Observations" /stypes="*4032*201607291*" /stext=" 12:.+((SYSTEM_STATE.+slice.+state.+changed )|(ment ac)|(system.+state.+changed )|(\|lc)|(penalty)|(\[timeout)|(PRM\|1\|D))" /e /r /s</v>
      </c>
      <c r="T508" s="18" t="str">
        <f>MID(B482,13,4)</f>
        <v>4032</v>
      </c>
      <c r="U508" s="24">
        <f>A482+6/24</f>
        <v>42580.520277777781</v>
      </c>
      <c r="V508" s="45" t="str">
        <f>IF(VALUE(LEFT(IF(LEN(C482)=6,"0"&amp;C482,C482),2))&lt;=2,"EC",IF(VALUE(LEFT(IF(LEN(C482)=6,"0"&amp;C482,C482),2))=8,"NW","GL"))</f>
        <v>NW</v>
      </c>
      <c r="W508" s="45" t="str">
        <f>IF(AND(E482="TRACK WARRANT AUTHORITY",G482&lt;10),"OMIT","KEEP")</f>
        <v>KEEP</v>
      </c>
    </row>
    <row r="509" spans="1:23" hidden="1" x14ac:dyDescent="0.25">
      <c r="A509" s="24">
        <v>42581.650335648148</v>
      </c>
      <c r="B509" s="4" t="s">
        <v>552</v>
      </c>
      <c r="C509" s="4" t="s">
        <v>922</v>
      </c>
      <c r="D509" s="4" t="s">
        <v>73</v>
      </c>
      <c r="E509" s="4" t="s">
        <v>83</v>
      </c>
      <c r="F509" s="3">
        <v>150</v>
      </c>
      <c r="G509" s="3">
        <v>298</v>
      </c>
      <c r="H509" s="3">
        <v>229321</v>
      </c>
      <c r="I509" s="4" t="s">
        <v>75</v>
      </c>
      <c r="J509" s="3">
        <v>230436</v>
      </c>
      <c r="K509" s="4" t="s">
        <v>80</v>
      </c>
      <c r="L509" s="69" t="str">
        <f>VLOOKUP(C509,'[7]Trips&amp;Operators'!$C$1:$E$9999,3,0)</f>
        <v>MOSES</v>
      </c>
      <c r="M509" s="18" t="s">
        <v>81</v>
      </c>
      <c r="N509" s="17"/>
      <c r="O509" s="17" t="str">
        <f t="shared" si="14"/>
        <v>30</v>
      </c>
      <c r="P509" s="52">
        <f t="shared" si="15"/>
        <v>42581</v>
      </c>
      <c r="Q509" s="66" t="str">
        <f>VLOOKUP(C509,'[7]Train Runs'!$A$13:$AE$755,31,0)</f>
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</c>
      <c r="R509" s="67" t="str">
        <f>VLOOKUP(C483,'[6]Train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07:13:44-0600',mode:absolute,to:'2016-07-29 09:33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09" s="68" t="str">
        <f>astrogrep_path&amp;" /spath="&amp;search_path&amp;" /stypes=""*"&amp;T509&amp;"*"&amp;TEXT(A483-utc_offset/24,"YYYYMMDD")&amp;LEFT(TEXT(A483-utc_offset/24,"HH"),1)&amp;"*"" /stext="" "&amp;TEXT(A483-utc_offset/24,"HH")&amp;search_regexp&amp;""" /e /r /s"</f>
        <v>"C:\Program Files (x86)\AstroGrep\AstroGrep.exe" /spath="C:\Users\stu\Documents\Analysis\2016-02-23 RTDC Observations" /stypes="*4032*201607291*" /stext=" 14:.+((SYSTEM_STATE.+slice.+state.+changed )|(ment ac)|(system.+state.+changed )|(\|lc)|(penalty)|(\[timeout)|(PRM\|1\|D))" /e /r /s</v>
      </c>
      <c r="T509" s="18" t="str">
        <f>MID(B483,13,4)</f>
        <v>4032</v>
      </c>
      <c r="U509" s="24">
        <f>A483+6/24</f>
        <v>42580.606030092589</v>
      </c>
      <c r="V509" s="45" t="str">
        <f>IF(VALUE(LEFT(IF(LEN(C483)=6,"0"&amp;C483,C483),2))&lt;=2,"EC",IF(VALUE(LEFT(IF(LEN(C483)=6,"0"&amp;C483,C483),2))=8,"NW","GL"))</f>
        <v>NW</v>
      </c>
      <c r="W509" s="45" t="str">
        <f>IF(AND(E483="TRACK WARRANT AUTHORITY",G483&lt;10),"OMIT","KEEP")</f>
        <v>KEEP</v>
      </c>
    </row>
    <row r="510" spans="1:23" hidden="1" x14ac:dyDescent="0.25">
      <c r="A510" s="24">
        <v>42581.328414351854</v>
      </c>
      <c r="B510" s="4" t="s">
        <v>602</v>
      </c>
      <c r="C510" s="4" t="s">
        <v>923</v>
      </c>
      <c r="D510" s="4" t="s">
        <v>73</v>
      </c>
      <c r="E510" s="4" t="s">
        <v>83</v>
      </c>
      <c r="F510" s="3">
        <v>150</v>
      </c>
      <c r="G510" s="3">
        <v>201</v>
      </c>
      <c r="H510" s="3">
        <v>231518</v>
      </c>
      <c r="I510" s="4" t="s">
        <v>75</v>
      </c>
      <c r="J510" s="3">
        <v>232080</v>
      </c>
      <c r="K510" s="4" t="s">
        <v>80</v>
      </c>
      <c r="L510" s="69" t="str">
        <f>VLOOKUP(C510,'[7]Trips&amp;Operators'!$C$1:$E$9999,3,0)</f>
        <v>STRICKLAND</v>
      </c>
      <c r="M510" s="18" t="s">
        <v>81</v>
      </c>
      <c r="N510" s="17"/>
      <c r="O510" s="17" t="str">
        <f t="shared" si="14"/>
        <v>30</v>
      </c>
      <c r="P510" s="52">
        <f t="shared" si="15"/>
        <v>42581</v>
      </c>
      <c r="Q510" s="66" t="str">
        <f>VLOOKUP(C510,'[7]Train Runs'!$A$13:$AE$755,31,0)</f>
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</c>
      <c r="R510" s="67" t="str">
        <f>VLOOKUP(C484,'[6]Train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12:41:52-0600',mode:absolute,to:'2016-07-29 14:59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0" s="68" t="str">
        <f>astrogrep_path&amp;" /spath="&amp;search_path&amp;" /stypes=""*"&amp;T510&amp;"*"&amp;TEXT(A484-utc_offset/24,"YYYYMMDD")&amp;LEFT(TEXT(A484-utc_offset/24,"HH"),1)&amp;"*"" /stext="" "&amp;TEXT(A484-utc_offset/24,"HH")&amp;search_regexp&amp;""" /e /r /s"</f>
        <v>"C:\Program Files (x86)\AstroGrep\AstroGrep.exe" /spath="C:\Users\stu\Documents\Analysis\2016-02-23 RTDC Observations" /stypes="*4017*201607291*" /stext=" 19:.+((SYSTEM_STATE.+slice.+state.+changed )|(ment ac)|(system.+state.+changed )|(\|lc)|(penalty)|(\[timeout)|(PRM\|1\|D))" /e /r /s</v>
      </c>
      <c r="T510" s="18" t="str">
        <f>MID(B484,13,4)</f>
        <v>4017</v>
      </c>
      <c r="U510" s="24">
        <f>A484+6/24</f>
        <v>42580.832268518519</v>
      </c>
      <c r="V510" s="45" t="str">
        <f>IF(VALUE(LEFT(IF(LEN(C484)=6,"0"&amp;C484,C484),2))&lt;=2,"EC",IF(VALUE(LEFT(IF(LEN(C484)=6,"0"&amp;C484,C484),2))=8,"NW","GL"))</f>
        <v>NW</v>
      </c>
      <c r="W510" s="45" t="str">
        <f>IF(AND(E484="TRACK WARRANT AUTHORITY",G484&lt;10),"OMIT","KEEP")</f>
        <v>KEEP</v>
      </c>
    </row>
    <row r="511" spans="1:23" hidden="1" x14ac:dyDescent="0.25">
      <c r="A511" s="24">
        <v>42581.590011574073</v>
      </c>
      <c r="B511" s="4" t="s">
        <v>95</v>
      </c>
      <c r="C511" s="4" t="s">
        <v>924</v>
      </c>
      <c r="D511" s="4" t="s">
        <v>73</v>
      </c>
      <c r="E511" s="4" t="s">
        <v>87</v>
      </c>
      <c r="F511" s="3">
        <v>0</v>
      </c>
      <c r="G511" s="3">
        <v>502</v>
      </c>
      <c r="H511" s="3">
        <v>135412</v>
      </c>
      <c r="I511" s="4" t="s">
        <v>88</v>
      </c>
      <c r="J511" s="3">
        <v>133166</v>
      </c>
      <c r="K511" s="4" t="s">
        <v>76</v>
      </c>
      <c r="L511" s="69" t="str">
        <f>VLOOKUP(C511,'[7]Trips&amp;Operators'!$C$1:$E$9999,3,0)</f>
        <v>BARTLETT</v>
      </c>
      <c r="M511" s="18" t="s">
        <v>77</v>
      </c>
      <c r="N511" s="17" t="s">
        <v>925</v>
      </c>
      <c r="O511" s="17" t="str">
        <f t="shared" si="14"/>
        <v>30</v>
      </c>
      <c r="P511" s="52">
        <f t="shared" si="15"/>
        <v>42581</v>
      </c>
      <c r="Q511" s="66" t="str">
        <f>VLOOKUP(C511,'[7]Train Runs'!$A$13:$AE$755,31,0)</f>
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</c>
      <c r="R511" s="67" t="str">
        <f>VLOOKUP(C485,'[6]Train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14:38:03-0600',mode:absolute,to:'2016-07-29 16:56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1" s="68" t="str">
        <f>astrogrep_path&amp;" /spath="&amp;search_path&amp;" /stypes=""*"&amp;T511&amp;"*"&amp;TEXT(A485-utc_offset/24,"YYYYMMDD")&amp;LEFT(TEXT(A485-utc_offset/24,"HH"),1)&amp;"*"" /stext="" "&amp;TEXT(A485-utc_offset/24,"HH")&amp;search_regexp&amp;""" /e /r /s"</f>
        <v>"C:\Program Files (x86)\AstroGrep\AstroGrep.exe" /spath="C:\Users\stu\Documents\Analysis\2016-02-23 RTDC Observations" /stypes="*4017*201607292*" /stext=" 21:.+((SYSTEM_STATE.+slice.+state.+changed )|(ment ac)|(system.+state.+changed )|(\|lc)|(penalty)|(\[timeout)|(PRM\|1\|D))" /e /r /s</v>
      </c>
      <c r="T511" s="18" t="str">
        <f>MID(B485,13,4)</f>
        <v>4017</v>
      </c>
      <c r="U511" s="24">
        <f>A485+6/24</f>
        <v>42580.91375</v>
      </c>
      <c r="V511" s="45" t="str">
        <f>IF(VALUE(LEFT(IF(LEN(C485)=6,"0"&amp;C485,C485),2))&lt;=2,"EC",IF(VALUE(LEFT(IF(LEN(C485)=6,"0"&amp;C485,C485),2))=8,"NW","GL"))</f>
        <v>NW</v>
      </c>
      <c r="W511" s="45" t="str">
        <f>IF(AND(E485="TRACK WARRANT AUTHORITY",G485&lt;10),"OMIT","KEEP")</f>
        <v>KEEP</v>
      </c>
    </row>
    <row r="512" spans="1:23" hidden="1" x14ac:dyDescent="0.25">
      <c r="A512" s="24">
        <v>42581.480196759258</v>
      </c>
      <c r="B512" s="4" t="s">
        <v>529</v>
      </c>
      <c r="C512" s="4" t="s">
        <v>926</v>
      </c>
      <c r="D512" s="4" t="s">
        <v>73</v>
      </c>
      <c r="E512" s="4" t="s">
        <v>87</v>
      </c>
      <c r="F512" s="3">
        <v>0</v>
      </c>
      <c r="G512" s="3">
        <v>543</v>
      </c>
      <c r="H512" s="3">
        <v>194704</v>
      </c>
      <c r="I512" s="4" t="s">
        <v>88</v>
      </c>
      <c r="J512" s="3">
        <v>191723</v>
      </c>
      <c r="K512" s="4" t="s">
        <v>76</v>
      </c>
      <c r="L512" s="69" t="str">
        <f>VLOOKUP(C512,'[7]Trips&amp;Operators'!$C$1:$E$9999,3,0)</f>
        <v>MAYBERRY</v>
      </c>
      <c r="M512" s="18" t="s">
        <v>81</v>
      </c>
      <c r="N512" s="17" t="s">
        <v>927</v>
      </c>
      <c r="O512" s="17" t="str">
        <f t="shared" si="14"/>
        <v>30</v>
      </c>
      <c r="P512" s="52">
        <f t="shared" si="15"/>
        <v>42581</v>
      </c>
      <c r="Q512" s="66" t="str">
        <f>VLOOKUP(C512,'[7]Train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12" s="67" t="str">
        <f>VLOOKUP(C486,'[6]Train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14:38:03-0600',mode:absolute,to:'2016-07-29 16:56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2" s="68" t="str">
        <f>astrogrep_path&amp;" /spath="&amp;search_path&amp;" /stypes=""*"&amp;T512&amp;"*"&amp;TEXT(A486-utc_offset/24,"YYYYMMDD")&amp;LEFT(TEXT(A486-utc_offset/24,"HH"),1)&amp;"*"" /stext="" "&amp;TEXT(A486-utc_offset/24,"HH")&amp;search_regexp&amp;""" /e /r /s"</f>
        <v>"C:\Program Files (x86)\AstroGrep\AstroGrep.exe" /spath="C:\Users\stu\Documents\Analysis\2016-02-23 RTDC Observations" /stypes="*4017*201607292*" /stext=" 21:.+((SYSTEM_STATE.+slice.+state.+changed )|(ment ac)|(system.+state.+changed )|(\|lc)|(penalty)|(\[timeout)|(PRM\|1\|D))" /e /r /s</v>
      </c>
      <c r="T512" s="18" t="str">
        <f>MID(B486,13,4)</f>
        <v>4017</v>
      </c>
      <c r="U512" s="24">
        <f>A486+6/24</f>
        <v>42580.914212962962</v>
      </c>
      <c r="V512" s="45" t="str">
        <f>IF(VALUE(LEFT(IF(LEN(C486)=6,"0"&amp;C486,C486),2))&lt;=2,"EC",IF(VALUE(LEFT(IF(LEN(C486)=6,"0"&amp;C486,C486),2))=8,"NW","GL"))</f>
        <v>NW</v>
      </c>
      <c r="W512" s="45" t="str">
        <f>IF(AND(E486="TRACK WARRANT AUTHORITY",G486&lt;10),"OMIT","KEEP")</f>
        <v>KEEP</v>
      </c>
    </row>
    <row r="513" spans="1:23" hidden="1" x14ac:dyDescent="0.25">
      <c r="A513" s="24">
        <v>42581.636828703704</v>
      </c>
      <c r="B513" s="4" t="s">
        <v>532</v>
      </c>
      <c r="C513" s="4" t="s">
        <v>928</v>
      </c>
      <c r="D513" s="4" t="s">
        <v>73</v>
      </c>
      <c r="E513" s="4" t="s">
        <v>87</v>
      </c>
      <c r="F513" s="3">
        <v>0</v>
      </c>
      <c r="G513" s="3">
        <v>465</v>
      </c>
      <c r="H513" s="3">
        <v>194185</v>
      </c>
      <c r="I513" s="4" t="s">
        <v>88</v>
      </c>
      <c r="J513" s="3">
        <v>191723</v>
      </c>
      <c r="K513" s="4" t="s">
        <v>76</v>
      </c>
      <c r="L513" s="69" t="str">
        <f>VLOOKUP(C513,'[7]Trips&amp;Operators'!$C$1:$E$9999,3,0)</f>
        <v>WEBSTER</v>
      </c>
      <c r="M513" s="18" t="s">
        <v>81</v>
      </c>
      <c r="N513" s="17" t="s">
        <v>929</v>
      </c>
      <c r="O513" s="17" t="str">
        <f t="shared" si="14"/>
        <v>30</v>
      </c>
      <c r="P513" s="52">
        <f t="shared" si="15"/>
        <v>42581</v>
      </c>
      <c r="Q513" s="66" t="str">
        <f>VLOOKUP(C513,'[7]Train Runs'!$A$13:$AE$755,31,0)</f>
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</c>
      <c r="R513" s="67" t="str">
        <f>VLOOKUP(C487,'[6]Train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15:09:33-0600',mode:absolute,to:'2016-07-29 17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13" s="68" t="str">
        <f>astrogrep_path&amp;" /spath="&amp;search_path&amp;" /stypes=""*"&amp;T513&amp;"*"&amp;TEXT(A487-utc_offset/24,"YYYYMMDD")&amp;LEFT(TEXT(A487-utc_offset/24,"HH"),1)&amp;"*"" /stext="" "&amp;TEXT(A487-utc_offset/24,"HH")&amp;search_regexp&amp;""" /e /r /s"</f>
        <v>"C:\Program Files (x86)\AstroGrep\AstroGrep.exe" /spath="C:\Users\stu\Documents\Analysis\2016-02-23 RTDC Observations" /stypes="*4032*201607292*" /stext=" 22:.+((SYSTEM_STATE.+slice.+state.+changed )|(ment ac)|(system.+state.+changed )|(\|lc)|(penalty)|(\[timeout)|(PRM\|1\|D))" /e /r /s</v>
      </c>
      <c r="T513" s="18" t="str">
        <f>MID(B487,13,4)</f>
        <v>4032</v>
      </c>
      <c r="U513" s="24">
        <f>A487+6/24</f>
        <v>42580.93472222222</v>
      </c>
      <c r="V513" s="45" t="str">
        <f>IF(VALUE(LEFT(IF(LEN(C487)=6,"0"&amp;C487,C487),2))&lt;=2,"EC",IF(VALUE(LEFT(IF(LEN(C487)=6,"0"&amp;C487,C487),2))=8,"NW","GL"))</f>
        <v>NW</v>
      </c>
      <c r="W513" s="45" t="str">
        <f>IF(AND(E487="TRACK WARRANT AUTHORITY",G487&lt;10),"OMIT","KEEP")</f>
        <v>KEEP</v>
      </c>
    </row>
    <row r="514" spans="1:23" hidden="1" x14ac:dyDescent="0.25">
      <c r="A514" s="24">
        <v>42581.296273148146</v>
      </c>
      <c r="B514" s="4" t="s">
        <v>532</v>
      </c>
      <c r="C514" s="4" t="s">
        <v>930</v>
      </c>
      <c r="D514" s="4" t="s">
        <v>73</v>
      </c>
      <c r="E514" s="4" t="s">
        <v>515</v>
      </c>
      <c r="F514" s="3">
        <v>0</v>
      </c>
      <c r="G514" s="3">
        <v>59</v>
      </c>
      <c r="H514" s="3">
        <v>200</v>
      </c>
      <c r="I514" s="4" t="s">
        <v>516</v>
      </c>
      <c r="J514" s="3">
        <v>1</v>
      </c>
      <c r="K514" s="4" t="s">
        <v>76</v>
      </c>
      <c r="L514" s="69" t="str">
        <f>VLOOKUP(C514,'[7]Trips&amp;Operators'!$C$1:$E$9999,3,0)</f>
        <v>STRICKLAND</v>
      </c>
      <c r="M514" s="18" t="s">
        <v>81</v>
      </c>
      <c r="N514" s="17"/>
      <c r="O514" s="17" t="str">
        <f t="shared" ref="O514:O577" si="16">RIGHT(C514,2)</f>
        <v>30</v>
      </c>
      <c r="P514" s="52">
        <f t="shared" ref="P514:P577" si="17">42522+O514+29</f>
        <v>42581</v>
      </c>
      <c r="Q514" s="66" t="str">
        <f>VLOOKUP(C514,'[7]Train Runs'!$A$13:$AE$755,31,0)</f>
        <v>aws s3 cp s3://rtdc.mdm.uploadarchive/RTDC4017/2016-07-30/ "C:\Users\stu\Documents\Analysis\2016-02-23 RTDC Observations"\RTDC4017\2016-07-30 --recursive &amp; "C:\Users\stu\Documents\GitHub\mrs-test-scripts\Headless Mode &amp; Sideloading\WalkAndUnGZ.bat" "C:\Users\stu\Documents\Analysis\2016-02-23 RTDC Observations"\RTDC4017\2016-07-30 &amp; aws s3 cp s3://rtdc.mdm.uploadarchive/RTDC4017/2016-07-31/ "C:\Users\stu\Documents\Analysis\2016-02-23 RTDC Observations"\RTDC4017\2016-07-31 --recursive &amp; "C:\Users\stu\Documents\GitHub\mrs-test-scripts\Headless Mode &amp; Sideloading\WalkAndUnGZ.bat" "C:\Users\stu\Documents\Analysis\2016-02-23 RTDC Observations"\RTDC4017\2016-07-31</v>
      </c>
      <c r="R514" s="67" t="str">
        <f>VLOOKUP(C488,'[6]Train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18:37:25-0600',mode:absolute,to:'2016-07-29 20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4" s="68" t="str">
        <f>astrogrep_path&amp;" /spath="&amp;search_path&amp;" /stypes=""*"&amp;T514&amp;"*"&amp;TEXT(A488-utc_offset/24,"YYYYMMDD")&amp;LEFT(TEXT(A488-utc_offset/24,"HH"),1)&amp;"*"" /stext="" "&amp;TEXT(A488-utc_offset/24,"HH")&amp;search_regexp&amp;""" /e /r /s"</f>
        <v>"C:\Program Files (x86)\AstroGrep\AstroGrep.exe" /spath="C:\Users\stu\Documents\Analysis\2016-02-23 RTDC Observations" /stypes="*4017*201607300*" /stext=" 01:.+((SYSTEM_STATE.+slice.+state.+changed )|(ment ac)|(system.+state.+changed )|(\|lc)|(penalty)|(\[timeout)|(PRM\|1\|D))" /e /r /s</v>
      </c>
      <c r="T514" s="18" t="str">
        <f>MID(B488,13,4)</f>
        <v>4017</v>
      </c>
      <c r="U514" s="24">
        <f>A488+6/24</f>
        <v>42581.079768518517</v>
      </c>
      <c r="V514" s="45" t="str">
        <f>IF(VALUE(LEFT(IF(LEN(C488)=6,"0"&amp;C488,C488),2))&lt;=2,"EC",IF(VALUE(LEFT(IF(LEN(C488)=6,"0"&amp;C488,C488),2))=8,"NW","GL"))</f>
        <v>NW</v>
      </c>
      <c r="W514" s="45" t="str">
        <f>IF(AND(E488="TRACK WARRANT AUTHORITY",G488&lt;10),"OMIT","KEEP")</f>
        <v>KEEP</v>
      </c>
    </row>
    <row r="515" spans="1:23" hidden="1" x14ac:dyDescent="0.25">
      <c r="A515" s="24">
        <v>42581.38857638889</v>
      </c>
      <c r="B515" s="4" t="s">
        <v>95</v>
      </c>
      <c r="C515" s="4" t="s">
        <v>931</v>
      </c>
      <c r="D515" s="4" t="s">
        <v>73</v>
      </c>
      <c r="E515" s="4" t="s">
        <v>515</v>
      </c>
      <c r="F515" s="3">
        <v>0</v>
      </c>
      <c r="G515" s="3">
        <v>68</v>
      </c>
      <c r="H515" s="3">
        <v>216</v>
      </c>
      <c r="I515" s="4" t="s">
        <v>516</v>
      </c>
      <c r="J515" s="3">
        <v>1</v>
      </c>
      <c r="K515" s="4" t="s">
        <v>76</v>
      </c>
      <c r="L515" s="69" t="str">
        <f>VLOOKUP(C515,'[7]Trips&amp;Operators'!$C$1:$E$9999,3,0)</f>
        <v>ACKERMAN</v>
      </c>
      <c r="M515" s="18" t="s">
        <v>81</v>
      </c>
      <c r="N515" s="17"/>
      <c r="O515" s="17" t="str">
        <f t="shared" si="16"/>
        <v>30</v>
      </c>
      <c r="P515" s="52">
        <f t="shared" si="17"/>
        <v>42581</v>
      </c>
      <c r="Q515" s="66" t="str">
        <f>VLOOKUP(C515,'[7]Train Runs'!$A$13:$AE$755,31,0)</f>
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</c>
      <c r="R515" s="67" t="str">
        <f>VLOOKUP(C489,'[6]Train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18:37:25-0600',mode:absolute,to:'2016-07-29 20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5" s="68" t="str">
        <f>astrogrep_path&amp;" /spath="&amp;search_path&amp;" /stypes=""*"&amp;T515&amp;"*"&amp;TEXT(A489-utc_offset/24,"YYYYMMDD")&amp;LEFT(TEXT(A489-utc_offset/24,"HH"),1)&amp;"*"" /stext="" "&amp;TEXT(A489-utc_offset/24,"HH")&amp;search_regexp&amp;""" /e /r /s"</f>
        <v>"C:\Program Files (x86)\AstroGrep\AstroGrep.exe" /spath="C:\Users\stu\Documents\Analysis\2016-02-23 RTDC Observations" /stypes="*4017*201607300*" /stext=" 01:.+((SYSTEM_STATE.+slice.+state.+changed )|(ment ac)|(system.+state.+changed )|(\|lc)|(penalty)|(\[timeout)|(PRM\|1\|D))" /e /r /s</v>
      </c>
      <c r="T515" s="18" t="str">
        <f>MID(B489,13,4)</f>
        <v>4017</v>
      </c>
      <c r="U515" s="24">
        <f>A489+6/24</f>
        <v>42581.080196759256</v>
      </c>
      <c r="V515" s="45" t="str">
        <f>IF(VALUE(LEFT(IF(LEN(C489)=6,"0"&amp;C489,C489),2))&lt;=2,"EC",IF(VALUE(LEFT(IF(LEN(C489)=6,"0"&amp;C489,C489),2))=8,"NW","GL"))</f>
        <v>NW</v>
      </c>
      <c r="W515" s="45" t="str">
        <f>IF(AND(E489="TRACK WARRANT AUTHORITY",G489&lt;10),"OMIT","KEEP")</f>
        <v>KEEP</v>
      </c>
    </row>
    <row r="516" spans="1:23" hidden="1" x14ac:dyDescent="0.25">
      <c r="A516" s="24">
        <v>42581.461631944447</v>
      </c>
      <c r="B516" s="4" t="s">
        <v>95</v>
      </c>
      <c r="C516" s="4" t="s">
        <v>932</v>
      </c>
      <c r="D516" s="4" t="s">
        <v>73</v>
      </c>
      <c r="E516" s="4" t="s">
        <v>515</v>
      </c>
      <c r="F516" s="3">
        <v>0</v>
      </c>
      <c r="G516" s="3">
        <v>56</v>
      </c>
      <c r="H516" s="3">
        <v>165</v>
      </c>
      <c r="I516" s="4" t="s">
        <v>516</v>
      </c>
      <c r="J516" s="3">
        <v>1</v>
      </c>
      <c r="K516" s="4" t="s">
        <v>76</v>
      </c>
      <c r="L516" s="69" t="str">
        <f>VLOOKUP(C516,'[7]Trips&amp;Operators'!$C$1:$E$9999,3,0)</f>
        <v>ACKERMAN</v>
      </c>
      <c r="M516" s="18" t="s">
        <v>81</v>
      </c>
      <c r="N516" s="17"/>
      <c r="O516" s="17" t="str">
        <f t="shared" si="16"/>
        <v>30</v>
      </c>
      <c r="P516" s="52">
        <f t="shared" si="17"/>
        <v>42581</v>
      </c>
      <c r="Q516" s="66" t="str">
        <f>VLOOKUP(C516,'[7]Train Runs'!$A$13:$AE$755,31,0)</f>
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</c>
      <c r="R516" s="67" t="str">
        <f>VLOOKUP(C490,'[6]Train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19:38:31-0600',mode:absolute,to:'2016-07-29 21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6" s="68" t="str">
        <f>astrogrep_path&amp;" /spath="&amp;search_path&amp;" /stypes=""*"&amp;T516&amp;"*"&amp;TEXT(A490-utc_offset/24,"YYYYMMDD")&amp;LEFT(TEXT(A490-utc_offset/24,"HH"),1)&amp;"*"" /stext="" "&amp;TEXT(A490-utc_offset/24,"HH")&amp;search_regexp&amp;""" /e /r /s"</f>
        <v>"C:\Program Files (x86)\AstroGrep\AstroGrep.exe" /spath="C:\Users\stu\Documents\Analysis\2016-02-23 RTDC Observations" /stypes="*4017*201607300*" /stext=" 02:.+((SYSTEM_STATE.+slice.+state.+changed )|(ment ac)|(system.+state.+changed )|(\|lc)|(penalty)|(\[timeout)|(PRM\|1\|D))" /e /r /s</v>
      </c>
      <c r="T516" s="18" t="str">
        <f>MID(B490,13,4)</f>
        <v>4017</v>
      </c>
      <c r="U516" s="24">
        <f>A490+6/24</f>
        <v>42581.12127314815</v>
      </c>
      <c r="V516" s="45" t="str">
        <f>IF(VALUE(LEFT(IF(LEN(C490)=6,"0"&amp;C490,C490),2))&lt;=2,"EC",IF(VALUE(LEFT(IF(LEN(C490)=6,"0"&amp;C490,C490),2))=8,"NW","GL"))</f>
        <v>NW</v>
      </c>
      <c r="W516" s="45" t="str">
        <f>IF(AND(E490="TRACK WARRANT AUTHORITY",G490&lt;10),"OMIT","KEEP")</f>
        <v>KEEP</v>
      </c>
    </row>
    <row r="517" spans="1:23" hidden="1" x14ac:dyDescent="0.25">
      <c r="A517" s="24">
        <v>42581.504004629627</v>
      </c>
      <c r="B517" s="4" t="s">
        <v>529</v>
      </c>
      <c r="C517" s="4" t="s">
        <v>926</v>
      </c>
      <c r="D517" s="4" t="s">
        <v>73</v>
      </c>
      <c r="E517" s="4" t="s">
        <v>515</v>
      </c>
      <c r="F517" s="3">
        <v>0</v>
      </c>
      <c r="G517" s="3">
        <v>64</v>
      </c>
      <c r="H517" s="3">
        <v>271</v>
      </c>
      <c r="I517" s="4" t="s">
        <v>516</v>
      </c>
      <c r="J517" s="3">
        <v>1</v>
      </c>
      <c r="K517" s="4" t="s">
        <v>76</v>
      </c>
      <c r="L517" s="69" t="str">
        <f>VLOOKUP(C517,'[7]Trips&amp;Operators'!$C$1:$E$9999,3,0)</f>
        <v>MAYBERRY</v>
      </c>
      <c r="M517" s="18" t="s">
        <v>81</v>
      </c>
      <c r="N517" s="17"/>
      <c r="O517" s="17" t="str">
        <f t="shared" si="16"/>
        <v>30</v>
      </c>
      <c r="P517" s="52">
        <f t="shared" si="17"/>
        <v>42581</v>
      </c>
      <c r="Q517" s="66" t="str">
        <f>VLOOKUP(C517,'[7]Train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17" s="67" t="str">
        <f>VLOOKUP(C491,'[6]Train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19:38:31-0600',mode:absolute,to:'2016-07-29 21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7" s="68" t="str">
        <f>astrogrep_path&amp;" /spath="&amp;search_path&amp;" /stypes=""*"&amp;T517&amp;"*"&amp;TEXT(A491-utc_offset/24,"YYYYMMDD")&amp;LEFT(TEXT(A491-utc_offset/24,"HH"),1)&amp;"*"" /stext="" "&amp;TEXT(A491-utc_offset/24,"HH")&amp;search_regexp&amp;""" /e /r /s"</f>
        <v>"C:\Program Files (x86)\AstroGrep\AstroGrep.exe" /spath="C:\Users\stu\Documents\Analysis\2016-02-23 RTDC Observations" /stypes="*4017*201607300*" /stext=" 02:.+((SYSTEM_STATE.+slice.+state.+changed )|(ment ac)|(system.+state.+changed )|(\|lc)|(penalty)|(\[timeout)|(PRM\|1\|D))" /e /r /s</v>
      </c>
      <c r="T517" s="18" t="str">
        <f>MID(B491,13,4)</f>
        <v>4017</v>
      </c>
      <c r="U517" s="24">
        <f>A491+6/24</f>
        <v>42581.121770833335</v>
      </c>
      <c r="V517" s="45" t="str">
        <f>IF(VALUE(LEFT(IF(LEN(C491)=6,"0"&amp;C491,C491),2))&lt;=2,"EC",IF(VALUE(LEFT(IF(LEN(C491)=6,"0"&amp;C491,C491),2))=8,"NW","GL"))</f>
        <v>NW</v>
      </c>
      <c r="W517" s="45" t="str">
        <f>IF(AND(E491="TRACK WARRANT AUTHORITY",G491&lt;10),"OMIT","KEEP")</f>
        <v>KEEP</v>
      </c>
    </row>
    <row r="518" spans="1:23" hidden="1" x14ac:dyDescent="0.25">
      <c r="A518" s="24">
        <v>42581.578368055554</v>
      </c>
      <c r="B518" s="4" t="s">
        <v>529</v>
      </c>
      <c r="C518" s="4" t="s">
        <v>933</v>
      </c>
      <c r="D518" s="4" t="s">
        <v>73</v>
      </c>
      <c r="E518" s="4" t="s">
        <v>515</v>
      </c>
      <c r="F518" s="3">
        <v>0</v>
      </c>
      <c r="G518" s="3">
        <v>60</v>
      </c>
      <c r="H518" s="3">
        <v>216</v>
      </c>
      <c r="I518" s="4" t="s">
        <v>516</v>
      </c>
      <c r="J518" s="3">
        <v>1</v>
      </c>
      <c r="K518" s="4" t="s">
        <v>76</v>
      </c>
      <c r="L518" s="69" t="str">
        <f>VLOOKUP(C518,'[7]Trips&amp;Operators'!$C$1:$E$9999,3,0)</f>
        <v>MAYBERRY</v>
      </c>
      <c r="M518" s="18" t="s">
        <v>81</v>
      </c>
      <c r="N518" s="17"/>
      <c r="O518" s="17" t="str">
        <f t="shared" si="16"/>
        <v>30</v>
      </c>
      <c r="P518" s="52">
        <f t="shared" si="17"/>
        <v>42581</v>
      </c>
      <c r="Q518" s="66" t="str">
        <f>VLOOKUP(C518,'[7]Train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18" s="67" t="str">
        <f>VLOOKUP(C492,'[6]Train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19:38:31-0600',mode:absolute,to:'2016-07-29 21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8" s="68" t="str">
        <f>astrogrep_path&amp;" /spath="&amp;search_path&amp;" /stypes=""*"&amp;T518&amp;"*"&amp;TEXT(A492-utc_offset/24,"YYYYMMDD")&amp;LEFT(TEXT(A492-utc_offset/24,"HH"),1)&amp;"*"" /stext="" "&amp;TEXT(A492-utc_offset/24,"HH")&amp;search_regexp&amp;""" /e /r /s"</f>
        <v>"C:\Program Files (x86)\AstroGrep\AstroGrep.exe" /spath="C:\Users\stu\Documents\Analysis\2016-02-23 RTDC Observations" /stypes="*4017*201607300*" /stext=" 02:.+((SYSTEM_STATE.+slice.+state.+changed )|(ment ac)|(system.+state.+changed )|(\|lc)|(penalty)|(\[timeout)|(PRM\|1\|D))" /e /r /s</v>
      </c>
      <c r="T518" s="18" t="str">
        <f>MID(B492,13,4)</f>
        <v>4017</v>
      </c>
      <c r="U518" s="24">
        <f>A492+6/24</f>
        <v>42581.122175925928</v>
      </c>
      <c r="V518" s="45" t="str">
        <f>IF(VALUE(LEFT(IF(LEN(C492)=6,"0"&amp;C492,C492),2))&lt;=2,"EC",IF(VALUE(LEFT(IF(LEN(C492)=6,"0"&amp;C492,C492),2))=8,"NW","GL"))</f>
        <v>NW</v>
      </c>
      <c r="W518" s="45" t="str">
        <f>IF(AND(E492="TRACK WARRANT AUTHORITY",G492&lt;10),"OMIT","KEEP")</f>
        <v>KEEP</v>
      </c>
    </row>
    <row r="519" spans="1:23" hidden="1" x14ac:dyDescent="0.25">
      <c r="A519" s="24">
        <v>42581.651319444441</v>
      </c>
      <c r="B519" s="4" t="s">
        <v>529</v>
      </c>
      <c r="C519" s="4" t="s">
        <v>921</v>
      </c>
      <c r="D519" s="4" t="s">
        <v>73</v>
      </c>
      <c r="E519" s="4" t="s">
        <v>515</v>
      </c>
      <c r="F519" s="3">
        <v>0</v>
      </c>
      <c r="G519" s="3">
        <v>56</v>
      </c>
      <c r="H519" s="3">
        <v>201</v>
      </c>
      <c r="I519" s="4" t="s">
        <v>516</v>
      </c>
      <c r="J519" s="3">
        <v>1</v>
      </c>
      <c r="K519" s="4" t="s">
        <v>76</v>
      </c>
      <c r="L519" s="69" t="str">
        <f>VLOOKUP(C519,'[7]Trips&amp;Operators'!$C$1:$E$9999,3,0)</f>
        <v>MAYBERRY</v>
      </c>
      <c r="M519" s="18" t="s">
        <v>81</v>
      </c>
      <c r="N519" s="17"/>
      <c r="O519" s="17" t="str">
        <f t="shared" si="16"/>
        <v>30</v>
      </c>
      <c r="P519" s="52">
        <f t="shared" si="17"/>
        <v>42581</v>
      </c>
      <c r="Q519" s="66" t="str">
        <f>VLOOKUP(C519,'[7]Train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19" s="67" t="str">
        <f>VLOOKUP(C493,'[6]Train Runs'!$A$13:$AE$801,22,0)</f>
        <v>https://search-rtdc-monitor-bjffxe2xuh6vdkpspy63sjmuny.us-east-1.es.amazonaws.com/_plugin/kibana/#/discover/Steve-Slow-Train-Analysis-(2080s-and-2083s)?_g=(refreshInterval:(display:Off,section:0,value:0),time:(from:'2016-07-29 20:39:43-0600',mode:absolute,to:'2016-07-29 22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19" s="68" t="str">
        <f>astrogrep_path&amp;" /spath="&amp;search_path&amp;" /stypes=""*"&amp;T519&amp;"*"&amp;TEXT(A493-utc_offset/24,"YYYYMMDD")&amp;LEFT(TEXT(A493-utc_offset/24,"HH"),1)&amp;"*"" /stext="" "&amp;TEXT(A493-utc_offset/24,"HH")&amp;search_regexp&amp;""" /e /r /s"</f>
        <v>"C:\Program Files (x86)\AstroGrep\AstroGrep.exe" /spath="C:\Users\stu\Documents\Analysis\2016-02-23 RTDC Observations" /stypes="*4017*201607300*" /stext=" 03:.+((SYSTEM_STATE.+slice.+state.+changed )|(ment ac)|(system.+state.+changed )|(\|lc)|(penalty)|(\[timeout)|(PRM\|1\|D))" /e /r /s</v>
      </c>
      <c r="T519" s="18" t="str">
        <f>MID(B493,13,4)</f>
        <v>4017</v>
      </c>
      <c r="U519" s="24">
        <f>A493+6/24</f>
        <v>42581.164004629631</v>
      </c>
      <c r="V519" s="45" t="str">
        <f>IF(VALUE(LEFT(IF(LEN(C493)=6,"0"&amp;C493,C493),2))&lt;=2,"EC",IF(VALUE(LEFT(IF(LEN(C493)=6,"0"&amp;C493,C493),2))=8,"NW","GL"))</f>
        <v>NW</v>
      </c>
      <c r="W519" s="45" t="str">
        <f>IF(AND(E493="TRACK WARRANT AUTHORITY",G493&lt;10),"OMIT","KEEP")</f>
        <v>KEEP</v>
      </c>
    </row>
    <row r="520" spans="1:23" hidden="1" x14ac:dyDescent="0.25">
      <c r="A520" s="24">
        <v>42581.670428240737</v>
      </c>
      <c r="B520" s="4" t="s">
        <v>596</v>
      </c>
      <c r="C520" s="4" t="s">
        <v>934</v>
      </c>
      <c r="D520" s="4" t="s">
        <v>73</v>
      </c>
      <c r="E520" s="4" t="s">
        <v>515</v>
      </c>
      <c r="F520" s="3">
        <v>0</v>
      </c>
      <c r="G520" s="3">
        <v>66</v>
      </c>
      <c r="H520" s="3">
        <v>218</v>
      </c>
      <c r="I520" s="4" t="s">
        <v>516</v>
      </c>
      <c r="J520" s="3">
        <v>1</v>
      </c>
      <c r="K520" s="4" t="s">
        <v>76</v>
      </c>
      <c r="L520" s="69" t="str">
        <f>VLOOKUP(C520,'[7]Trips&amp;Operators'!$C$1:$E$9999,3,0)</f>
        <v>STEWART</v>
      </c>
      <c r="M520" s="18" t="s">
        <v>81</v>
      </c>
      <c r="N520" s="17"/>
      <c r="O520" s="17" t="str">
        <f t="shared" si="16"/>
        <v>30</v>
      </c>
      <c r="P520" s="52">
        <f t="shared" si="17"/>
        <v>42581</v>
      </c>
      <c r="Q520" s="66" t="str">
        <f>VLOOKUP(C520,'[7]Train Runs'!$A$13:$AE$755,31,0)</f>
        <v>aws s3 cp s3://rtdc.mdm.uploadarchive/RTDC4028/2016-07-30/ "C:\Users\stu\Documents\Analysis\2016-02-23 RTDC Observations"\RTDC4028\2016-07-30 --recursive &amp; "C:\Users\stu\Documents\GitHub\mrs-test-scripts\Headless Mode &amp; Sideloading\WalkAndUnGZ.bat" "C:\Users\stu\Documents\Analysis\2016-02-23 RTDC Observations"\RTDC4028\2016-07-30 &amp; 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</v>
      </c>
      <c r="R520" s="67" t="str">
        <f>VLOOKUP(C494,'[6]Train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05:12:04-0600',mode:absolute,to:'2016-07-29 07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20" s="68" t="str">
        <f>astrogrep_path&amp;" /spath="&amp;search_path&amp;" /stypes=""*"&amp;T520&amp;"*"&amp;TEXT(A494-utc_offset/24,"YYYYMMDD")&amp;LEFT(TEXT(A494-utc_offset/24,"HH"),1)&amp;"*"" /stext="" "&amp;TEXT(A494-utc_offset/24,"HH")&amp;search_regexp&amp;""" /e /r /s"</f>
        <v>"C:\Program Files (x86)\AstroGrep\AstroGrep.exe" /spath="C:\Users\stu\Documents\Analysis\2016-02-23 RTDC Observations" /stypes="*4018*201607291*" /stext=" 12:.+((SYSTEM_STATE.+slice.+state.+changed )|(ment ac)|(system.+state.+changed )|(\|lc)|(penalty)|(\[timeout)|(PRM\|1\|D))" /e /r /s</v>
      </c>
      <c r="T520" s="18" t="str">
        <f>MID(B494,13,4)</f>
        <v>4018</v>
      </c>
      <c r="U520" s="24">
        <f>A494+6/24</f>
        <v>42580.524641203701</v>
      </c>
      <c r="V520" s="45" t="str">
        <f>IF(VALUE(LEFT(IF(LEN(C494)=6,"0"&amp;C494,C494),2))&lt;=2,"EC",IF(VALUE(LEFT(IF(LEN(C494)=6,"0"&amp;C494,C494),2))=8,"NW","GL"))</f>
        <v>NW</v>
      </c>
      <c r="W520" s="45" t="str">
        <f>IF(AND(E494="TRACK WARRANT AUTHORITY",G494&lt;10),"OMIT","KEEP")</f>
        <v>KEEP</v>
      </c>
    </row>
    <row r="521" spans="1:23" hidden="1" x14ac:dyDescent="0.25">
      <c r="A521" s="24">
        <v>42581.723495370374</v>
      </c>
      <c r="B521" s="4" t="s">
        <v>529</v>
      </c>
      <c r="C521" s="4" t="s">
        <v>915</v>
      </c>
      <c r="D521" s="4" t="s">
        <v>73</v>
      </c>
      <c r="E521" s="4" t="s">
        <v>515</v>
      </c>
      <c r="F521" s="3">
        <v>0</v>
      </c>
      <c r="G521" s="3">
        <v>49</v>
      </c>
      <c r="H521" s="3">
        <v>150</v>
      </c>
      <c r="I521" s="4" t="s">
        <v>516</v>
      </c>
      <c r="J521" s="3">
        <v>1</v>
      </c>
      <c r="K521" s="4" t="s">
        <v>76</v>
      </c>
      <c r="L521" s="69" t="str">
        <f>VLOOKUP(C521,'[7]Trips&amp;Operators'!$C$1:$E$9999,3,0)</f>
        <v>MAYBERRY</v>
      </c>
      <c r="M521" s="18" t="s">
        <v>81</v>
      </c>
      <c r="N521" s="17"/>
      <c r="O521" s="17" t="str">
        <f t="shared" si="16"/>
        <v>30</v>
      </c>
      <c r="P521" s="52">
        <f t="shared" si="17"/>
        <v>42581</v>
      </c>
      <c r="Q521" s="66" t="str">
        <f>VLOOKUP(C521,'[7]Train Runs'!$A$13:$AE$755,31,0)</f>
        <v>aws s3 cp s3://rtdc.mdm.uploadarchive/RTDC4012/2016-07-30/ "C:\Users\stu\Documents\Analysis\2016-02-23 RTDC Observations"\RTDC4012\2016-07-30 --recursive &amp; "C:\Users\stu\Documents\GitHub\mrs-test-scripts\Headless Mode &amp; Sideloading\WalkAndUnGZ.bat" "C:\Users\stu\Documents\Analysis\2016-02-23 RTDC Observations"\RTDC4012\2016-07-30 &amp; 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</v>
      </c>
      <c r="R521" s="67" t="str">
        <f>VLOOKUP(C495,'[6]Train Runs'!$A$13:$AE$801,22,0)</f>
        <v>https://search-rtdc-monitor-bjffxe2xuh6vdkpspy63sjmuny.us-east-1.es.amazonaws.com/_plugin/kibana/#/discover/Steve-Slow-Train-Analysis-(2080s-and-2083s)?_g=(refreshInterval:(display:Off,section:0,value:0),time:(from:'2016-07-29 05:44:37-0600',mode:absolute,to:'2016-07-29 08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521" s="68" t="str">
        <f>astrogrep_path&amp;" /spath="&amp;search_path&amp;" /stypes=""*"&amp;T521&amp;"*"&amp;TEXT(A495-utc_offset/24,"YYYYMMDD")&amp;LEFT(TEXT(A495-utc_offset/24,"HH"),1)&amp;"*"" /stext="" "&amp;TEXT(A495-utc_offset/24,"HH")&amp;search_regexp&amp;""" /e /r /s"</f>
        <v>"C:\Program Files (x86)\AstroGrep\AstroGrep.exe" /spath="C:\Users\stu\Documents\Analysis\2016-02-23 RTDC Observations" /stypes="*4031*201607291*" /stext=" 13:.+((SYSTEM_STATE.+slice.+state.+changed )|(ment ac)|(system.+state.+changed )|(\|lc)|(penalty)|(\[timeout)|(PRM\|1\|D))" /e /r /s</v>
      </c>
      <c r="T521" s="18" t="str">
        <f>MID(B495,13,4)</f>
        <v>4031</v>
      </c>
      <c r="U521" s="24">
        <f>A495+6/24</f>
        <v>42580.5465625</v>
      </c>
      <c r="V521" s="45" t="str">
        <f>IF(VALUE(LEFT(IF(LEN(C495)=6,"0"&amp;C495,C495),2))&lt;=2,"EC",IF(VALUE(LEFT(IF(LEN(C495)=6,"0"&amp;C495,C495),2))=8,"NW","GL"))</f>
        <v>NW</v>
      </c>
      <c r="W521" s="45" t="str">
        <f>IF(AND(E495="TRACK WARRANT AUTHORITY",G495&lt;10),"OMIT","KEEP")</f>
        <v>KEEP</v>
      </c>
    </row>
    <row r="522" spans="1:23" hidden="1" x14ac:dyDescent="0.25">
      <c r="A522" s="24">
        <v>42581.765150462961</v>
      </c>
      <c r="B522" s="4" t="s">
        <v>523</v>
      </c>
      <c r="C522" s="4" t="s">
        <v>935</v>
      </c>
      <c r="D522" s="4" t="s">
        <v>73</v>
      </c>
      <c r="E522" s="4" t="s">
        <v>515</v>
      </c>
      <c r="F522" s="3">
        <v>0</v>
      </c>
      <c r="G522" s="3">
        <v>82</v>
      </c>
      <c r="H522" s="3">
        <v>314</v>
      </c>
      <c r="I522" s="4" t="s">
        <v>516</v>
      </c>
      <c r="J522" s="3">
        <v>1</v>
      </c>
      <c r="K522" s="4" t="s">
        <v>76</v>
      </c>
      <c r="L522" s="69" t="str">
        <f>VLOOKUP(C522,'[7]Trips&amp;Operators'!$C$1:$E$9999,3,0)</f>
        <v>MOSES</v>
      </c>
      <c r="M522" s="18" t="s">
        <v>81</v>
      </c>
      <c r="N522" s="17"/>
      <c r="O522" s="17" t="str">
        <f t="shared" si="16"/>
        <v>30</v>
      </c>
      <c r="P522" s="52">
        <f t="shared" si="17"/>
        <v>42581</v>
      </c>
      <c r="Q522" s="66" t="str">
        <f>VLOOKUP(C522,'[7]Train Runs'!$A$13:$AE$755,31,0)</f>
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</c>
      <c r="R522" s="67" t="str">
        <f>VLOOKUP(C496,'[6]Train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12:00:22-0600',mode:absolute,to:'2016-07-29 14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22" s="68" t="str">
        <f>astrogrep_path&amp;" /spath="&amp;search_path&amp;" /stypes=""*"&amp;T522&amp;"*"&amp;TEXT(A496-utc_offset/24,"YYYYMMDD")&amp;LEFT(TEXT(A496-utc_offset/24,"HH"),1)&amp;"*"" /stext="" "&amp;TEXT(A496-utc_offset/24,"HH")&amp;search_regexp&amp;""" /e /r /s"</f>
        <v>"C:\Program Files (x86)\AstroGrep\AstroGrep.exe" /spath="C:\Users\stu\Documents\Analysis\2016-02-23 RTDC Observations" /stypes="*4018*201607291*" /stext=" 19:.+((SYSTEM_STATE.+slice.+state.+changed )|(ment ac)|(system.+state.+changed )|(\|lc)|(penalty)|(\[timeout)|(PRM\|1\|D))" /e /r /s</v>
      </c>
      <c r="T522" s="18" t="str">
        <f>MID(B496,13,4)</f>
        <v>4018</v>
      </c>
      <c r="U522" s="24">
        <f>A496+6/24</f>
        <v>42580.818368055552</v>
      </c>
      <c r="V522" s="45" t="str">
        <f>IF(VALUE(LEFT(IF(LEN(C496)=6,"0"&amp;C496,C496),2))&lt;=2,"EC",IF(VALUE(LEFT(IF(LEN(C496)=6,"0"&amp;C496,C496),2))=8,"NW","GL"))</f>
        <v>NW</v>
      </c>
      <c r="W522" s="45" t="str">
        <f>IF(AND(E496="TRACK WARRANT AUTHORITY",G496&lt;10),"OMIT","KEEP")</f>
        <v>KEEP</v>
      </c>
    </row>
    <row r="523" spans="1:23" hidden="1" x14ac:dyDescent="0.25">
      <c r="A523" s="24">
        <v>42581.765532407408</v>
      </c>
      <c r="B523" s="4" t="s">
        <v>523</v>
      </c>
      <c r="C523" s="4" t="s">
        <v>935</v>
      </c>
      <c r="D523" s="4" t="s">
        <v>73</v>
      </c>
      <c r="E523" s="4" t="s">
        <v>515</v>
      </c>
      <c r="F523" s="3">
        <v>0</v>
      </c>
      <c r="G523" s="3">
        <v>41</v>
      </c>
      <c r="H523" s="3">
        <v>201</v>
      </c>
      <c r="I523" s="4" t="s">
        <v>516</v>
      </c>
      <c r="J523" s="3">
        <v>1</v>
      </c>
      <c r="K523" s="4" t="s">
        <v>76</v>
      </c>
      <c r="L523" s="69" t="str">
        <f>VLOOKUP(C523,'[7]Trips&amp;Operators'!$C$1:$E$9999,3,0)</f>
        <v>MOSES</v>
      </c>
      <c r="M523" s="18" t="s">
        <v>81</v>
      </c>
      <c r="N523" s="17"/>
      <c r="O523" s="17" t="str">
        <f t="shared" si="16"/>
        <v>30</v>
      </c>
      <c r="P523" s="52">
        <f t="shared" si="17"/>
        <v>42581</v>
      </c>
      <c r="Q523" s="66" t="str">
        <f>VLOOKUP(C523,'[7]Train Runs'!$A$13:$AE$755,31,0)</f>
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</c>
      <c r="R523" s="67" t="str">
        <f>VLOOKUP(C497,'[6]Train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12:00:22-0600',mode:absolute,to:'2016-07-29 14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23" s="68" t="str">
        <f>astrogrep_path&amp;" /spath="&amp;search_path&amp;" /stypes=""*"&amp;T523&amp;"*"&amp;TEXT(A497-utc_offset/24,"YYYYMMDD")&amp;LEFT(TEXT(A497-utc_offset/24,"HH"),1)&amp;"*"" /stext="" "&amp;TEXT(A497-utc_offset/24,"HH")&amp;search_regexp&amp;""" /e /r /s"</f>
        <v>"C:\Program Files (x86)\AstroGrep\AstroGrep.exe" /spath="C:\Users\stu\Documents\Analysis\2016-02-23 RTDC Observations" /stypes="*4018*201607291*" /stext=" 19:.+((SYSTEM_STATE.+slice.+state.+changed )|(ment ac)|(system.+state.+changed )|(\|lc)|(penalty)|(\[timeout)|(PRM\|1\|D))" /e /r /s</v>
      </c>
      <c r="T523" s="18" t="str">
        <f>MID(B497,13,4)</f>
        <v>4018</v>
      </c>
      <c r="U523" s="24">
        <f>A497+6/24</f>
        <v>42580.818935185183</v>
      </c>
      <c r="V523" s="45" t="str">
        <f>IF(VALUE(LEFT(IF(LEN(C497)=6,"0"&amp;C497,C497),2))&lt;=2,"EC",IF(VALUE(LEFT(IF(LEN(C497)=6,"0"&amp;C497,C497),2))=8,"NW","GL"))</f>
        <v>NW</v>
      </c>
      <c r="W523" s="45" t="str">
        <f>IF(AND(E497="TRACK WARRANT AUTHORITY",G497&lt;10),"OMIT","KEEP")</f>
        <v>KEEP</v>
      </c>
    </row>
    <row r="524" spans="1:23" hidden="1" x14ac:dyDescent="0.25">
      <c r="A524" s="24">
        <v>42581.765925925924</v>
      </c>
      <c r="B524" s="4" t="s">
        <v>523</v>
      </c>
      <c r="C524" s="4" t="s">
        <v>935</v>
      </c>
      <c r="D524" s="4" t="s">
        <v>73</v>
      </c>
      <c r="E524" s="4" t="s">
        <v>515</v>
      </c>
      <c r="F524" s="3">
        <v>0</v>
      </c>
      <c r="G524" s="3">
        <v>14</v>
      </c>
      <c r="H524" s="3">
        <v>123</v>
      </c>
      <c r="I524" s="4" t="s">
        <v>516</v>
      </c>
      <c r="J524" s="3">
        <v>1</v>
      </c>
      <c r="K524" s="4" t="s">
        <v>76</v>
      </c>
      <c r="L524" s="69" t="str">
        <f>VLOOKUP(C524,'[7]Trips&amp;Operators'!$C$1:$E$9999,3,0)</f>
        <v>MOSES</v>
      </c>
      <c r="M524" s="18" t="s">
        <v>81</v>
      </c>
      <c r="N524" s="17"/>
      <c r="O524" s="17" t="str">
        <f t="shared" si="16"/>
        <v>30</v>
      </c>
      <c r="P524" s="52">
        <f t="shared" si="17"/>
        <v>42581</v>
      </c>
      <c r="Q524" s="66" t="str">
        <f>VLOOKUP(C524,'[7]Train Runs'!$A$13:$AE$755,31,0)</f>
        <v>aws s3 cp s3://rtdc.mdm.uploadarchive/RTDC4043/2016-07-30/ "C:\Users\stu\Documents\Analysis\2016-02-23 RTDC Observations"\RTDC4043\2016-07-30 --recursive &amp; "C:\Users\stu\Documents\GitHub\mrs-test-scripts\Headless Mode &amp; Sideloading\WalkAndUnGZ.bat" "C:\Users\stu\Documents\Analysis\2016-02-23 RTDC Observations"\RTDC4043\2016-07-30 &amp; aws s3 cp s3://rtdc.mdm.uploadarchive/RTDC4043/2016-07-31/ "C:\Users\stu\Documents\Analysis\2016-02-23 RTDC Observations"\RTDC4043\2016-07-31 --recursive &amp; "C:\Users\stu\Documents\GitHub\mrs-test-scripts\Headless Mode &amp; Sideloading\WalkAndUnGZ.bat" "C:\Users\stu\Documents\Analysis\2016-02-23 RTDC Observations"\RTDC4043\2016-07-31</v>
      </c>
      <c r="R524" s="67" t="str">
        <f>VLOOKUP(C498,'[6]Train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12:00:22-0600',mode:absolute,to:'2016-07-29 14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24" s="68" t="str">
        <f>astrogrep_path&amp;" /spath="&amp;search_path&amp;" /stypes=""*"&amp;T524&amp;"*"&amp;TEXT(A498-utc_offset/24,"YYYYMMDD")&amp;LEFT(TEXT(A498-utc_offset/24,"HH"),1)&amp;"*"" /stext="" "&amp;TEXT(A498-utc_offset/24,"HH")&amp;search_regexp&amp;""" /e /r /s"</f>
        <v>"C:\Program Files (x86)\AstroGrep\AstroGrep.exe" /spath="C:\Users\stu\Documents\Analysis\2016-02-23 RTDC Observations" /stypes="*4018*201607291*" /stext=" 19:.+((SYSTEM_STATE.+slice.+state.+changed )|(ment ac)|(system.+state.+changed )|(\|lc)|(penalty)|(\[timeout)|(PRM\|1\|D))" /e /r /s</v>
      </c>
      <c r="T524" s="18" t="str">
        <f>MID(B498,13,4)</f>
        <v>4018</v>
      </c>
      <c r="U524" s="24">
        <f>A498+6/24</f>
        <v>42580.819351851853</v>
      </c>
      <c r="V524" s="45" t="str">
        <f>IF(VALUE(LEFT(IF(LEN(C498)=6,"0"&amp;C498,C498),2))&lt;=2,"EC",IF(VALUE(LEFT(IF(LEN(C498)=6,"0"&amp;C498,C498),2))=8,"NW","GL"))</f>
        <v>NW</v>
      </c>
      <c r="W524" s="45" t="str">
        <f>IF(AND(E498="TRACK WARRANT AUTHORITY",G498&lt;10),"OMIT","KEEP")</f>
        <v>KEEP</v>
      </c>
    </row>
    <row r="525" spans="1:23" hidden="1" x14ac:dyDescent="0.25">
      <c r="A525" s="24">
        <v>42581.776377314818</v>
      </c>
      <c r="B525" s="4" t="s">
        <v>89</v>
      </c>
      <c r="C525" s="4" t="s">
        <v>936</v>
      </c>
      <c r="D525" s="4" t="s">
        <v>73</v>
      </c>
      <c r="E525" s="4" t="s">
        <v>515</v>
      </c>
      <c r="F525" s="3">
        <v>0</v>
      </c>
      <c r="G525" s="3">
        <v>50</v>
      </c>
      <c r="H525" s="3">
        <v>163</v>
      </c>
      <c r="I525" s="4" t="s">
        <v>516</v>
      </c>
      <c r="J525" s="3">
        <v>1</v>
      </c>
      <c r="K525" s="4" t="s">
        <v>76</v>
      </c>
      <c r="L525" s="69" t="str">
        <f>VLOOKUP(C525,'[7]Trips&amp;Operators'!$C$1:$E$9999,3,0)</f>
        <v>REBOLETTI</v>
      </c>
      <c r="M525" s="18" t="s">
        <v>81</v>
      </c>
      <c r="N525" s="17"/>
      <c r="O525" s="17" t="str">
        <f t="shared" si="16"/>
        <v>30</v>
      </c>
      <c r="P525" s="52">
        <f t="shared" si="17"/>
        <v>42581</v>
      </c>
      <c r="Q525" s="66" t="str">
        <f>VLOOKUP(C525,'[7]Train Runs'!$A$13:$AE$755,31,0)</f>
        <v>aws s3 cp s3://rtdc.mdm.uploadarchive/RTDC4015/2016-07-30/ "C:\Users\stu\Documents\Analysis\2016-02-23 RTDC Observations"\RTDC4015\2016-07-30 --recursive &amp; "C:\Users\stu\Documents\GitHub\mrs-test-scripts\Headless Mode &amp; Sideloading\WalkAndUnGZ.bat" "C:\Users\stu\Documents\Analysis\2016-02-23 RTDC Observations"\RTDC4015\2016-07-30 &amp; 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</v>
      </c>
      <c r="R525" s="67" t="str">
        <f>VLOOKUP(C499,'[6]Train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13:11:28-0600',mode:absolute,to:'2016-07-29 15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25" s="68" t="str">
        <f>astrogrep_path&amp;" /spath="&amp;search_path&amp;" /stypes=""*"&amp;T525&amp;"*"&amp;TEXT(A499-utc_offset/24,"YYYYMMDD")&amp;LEFT(TEXT(A499-utc_offset/24,"HH"),1)&amp;"*"" /stext="" "&amp;TEXT(A499-utc_offset/24,"HH")&amp;search_regexp&amp;""" /e /r /s"</f>
        <v>"C:\Program Files (x86)\AstroGrep\AstroGrep.exe" /spath="C:\Users\stu\Documents\Analysis\2016-02-23 RTDC Observations" /stypes="*4018*201607292*" /stext=" 20:.+((SYSTEM_STATE.+slice.+state.+changed )|(ment ac)|(system.+state.+changed )|(\|lc)|(penalty)|(\[timeout)|(PRM\|1\|D))" /e /r /s</v>
      </c>
      <c r="T525" s="18" t="str">
        <f>MID(B499,13,4)</f>
        <v>4018</v>
      </c>
      <c r="U525" s="24">
        <f>A499+6/24</f>
        <v>42580.858194444445</v>
      </c>
      <c r="V525" s="45" t="str">
        <f>IF(VALUE(LEFT(IF(LEN(C499)=6,"0"&amp;C499,C499),2))&lt;=2,"EC",IF(VALUE(LEFT(IF(LEN(C499)=6,"0"&amp;C499,C499),2))=8,"NW","GL"))</f>
        <v>NW</v>
      </c>
      <c r="W525" s="45" t="str">
        <f>IF(AND(E499="TRACK WARRANT AUTHORITY",G499&lt;10),"OMIT","KEEP")</f>
        <v>KEEP</v>
      </c>
    </row>
    <row r="526" spans="1:23" hidden="1" x14ac:dyDescent="0.25">
      <c r="A526" s="24">
        <v>42581.827372685184</v>
      </c>
      <c r="B526" s="4" t="s">
        <v>95</v>
      </c>
      <c r="C526" s="4" t="s">
        <v>937</v>
      </c>
      <c r="D526" s="4" t="s">
        <v>73</v>
      </c>
      <c r="E526" s="4" t="s">
        <v>515</v>
      </c>
      <c r="F526" s="3">
        <v>0</v>
      </c>
      <c r="G526" s="3">
        <v>31</v>
      </c>
      <c r="H526" s="3">
        <v>147</v>
      </c>
      <c r="I526" s="4" t="s">
        <v>516</v>
      </c>
      <c r="J526" s="3">
        <v>1</v>
      </c>
      <c r="K526" s="4" t="s">
        <v>76</v>
      </c>
      <c r="L526" s="69" t="str">
        <f>VLOOKUP(C526,'[7]Trips&amp;Operators'!$C$1:$E$9999,3,0)</f>
        <v>CHANDLER</v>
      </c>
      <c r="M526" s="18" t="s">
        <v>81</v>
      </c>
      <c r="N526" s="17"/>
      <c r="O526" s="17" t="str">
        <f t="shared" si="16"/>
        <v>30</v>
      </c>
      <c r="P526" s="52">
        <f t="shared" si="17"/>
        <v>42581</v>
      </c>
      <c r="Q526" s="66" t="str">
        <f>VLOOKUP(C526,'[7]Train Runs'!$A$13:$AE$755,31,0)</f>
        <v>aws s3 cp s3://rtdc.mdm.uploadarchive/RTDC4032/2016-07-30/ "C:\Users\stu\Documents\Analysis\2016-02-23 RTDC Observations"\RTDC4032\2016-07-30 --recursive &amp; "C:\Users\stu\Documents\GitHub\mrs-test-scripts\Headless Mode &amp; Sideloading\WalkAndUnGZ.bat" "C:\Users\stu\Documents\Analysis\2016-02-23 RTDC Observations"\RTDC4032\2016-07-30 &amp; 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</v>
      </c>
      <c r="R526" s="67" t="str">
        <f>VLOOKUP(C500,'[6]Train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18:58:38-0600',mode:absolute,to:'2016-07-29 21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26" s="68" t="str">
        <f>astrogrep_path&amp;" /spath="&amp;search_path&amp;" /stypes=""*"&amp;T526&amp;"*"&amp;TEXT(A500-utc_offset/24,"YYYYMMDD")&amp;LEFT(TEXT(A500-utc_offset/24,"HH"),1)&amp;"*"" /stext="" "&amp;TEXT(A500-utc_offset/24,"HH")&amp;search_regexp&amp;""" /e /r /s"</f>
        <v>"C:\Program Files (x86)\AstroGrep\AstroGrep.exe" /spath="C:\Users\stu\Documents\Analysis\2016-02-23 RTDC Observations" /stypes="*4018*201607300*" /stext=" 02:.+((SYSTEM_STATE.+slice.+state.+changed )|(ment ac)|(system.+state.+changed )|(\|lc)|(penalty)|(\[timeout)|(PRM\|1\|D))" /e /r /s</v>
      </c>
      <c r="T526" s="18" t="str">
        <f>MID(B500,13,4)</f>
        <v>4018</v>
      </c>
      <c r="U526" s="24">
        <f>A500+6/24</f>
        <v>42581.107685185183</v>
      </c>
      <c r="V526" s="45" t="str">
        <f>IF(VALUE(LEFT(IF(LEN(C500)=6,"0"&amp;C500,C500),2))&lt;=2,"EC",IF(VALUE(LEFT(IF(LEN(C500)=6,"0"&amp;C500,C500),2))=8,"NW","GL"))</f>
        <v>NW</v>
      </c>
      <c r="W526" s="45" t="str">
        <f>IF(AND(E500="TRACK WARRANT AUTHORITY",G500&lt;10),"OMIT","KEEP")</f>
        <v>KEEP</v>
      </c>
    </row>
    <row r="527" spans="1:23" hidden="1" x14ac:dyDescent="0.25">
      <c r="A527" s="24">
        <v>42581.337430555555</v>
      </c>
      <c r="B527" s="4" t="s">
        <v>85</v>
      </c>
      <c r="C527" s="4" t="s">
        <v>938</v>
      </c>
      <c r="D527" s="4" t="s">
        <v>73</v>
      </c>
      <c r="E527" s="4" t="s">
        <v>515</v>
      </c>
      <c r="F527" s="3">
        <v>0</v>
      </c>
      <c r="G527" s="3">
        <v>151</v>
      </c>
      <c r="H527" s="3">
        <v>232843</v>
      </c>
      <c r="I527" s="4" t="s">
        <v>516</v>
      </c>
      <c r="J527" s="3">
        <v>233491</v>
      </c>
      <c r="K527" s="4" t="s">
        <v>80</v>
      </c>
      <c r="L527" s="69" t="str">
        <f>VLOOKUP(C527,'[7]Trips&amp;Operators'!$C$1:$E$9999,3,0)</f>
        <v>MALAVE</v>
      </c>
      <c r="M527" s="18" t="s">
        <v>81</v>
      </c>
      <c r="N527" s="17"/>
      <c r="O527" s="17" t="str">
        <f t="shared" si="16"/>
        <v>30</v>
      </c>
      <c r="P527" s="52">
        <f t="shared" si="17"/>
        <v>42581</v>
      </c>
      <c r="Q527" s="66" t="str">
        <f>VLOOKUP(C527,'[7]Train Runs'!$A$13:$AE$755,31,0)</f>
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</c>
      <c r="R527" s="67" t="str">
        <f>VLOOKUP(C501,'[6]Train Runs'!$A$13:$AE$801,22,0)</f>
        <v>https://search-rtdc-monitor-bjffxe2xuh6vdkpspy63sjmuny.us-east-1.es.amazonaws.com/_plugin/kibana/#/discover/Steve-Slow-Train-Analysis-(2080s-and-2083s)?_g=(refreshInterval:(display:Off,section:0,value:0),time:(from:'2016-07-29 18:58:38-0600',mode:absolute,to:'2016-07-29 21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27" s="68" t="str">
        <f>astrogrep_path&amp;" /spath="&amp;search_path&amp;" /stypes=""*"&amp;T527&amp;"*"&amp;TEXT(A501-utc_offset/24,"YYYYMMDD")&amp;LEFT(TEXT(A501-utc_offset/24,"HH"),1)&amp;"*"" /stext="" "&amp;TEXT(A501-utc_offset/24,"HH")&amp;search_regexp&amp;""" /e /r /s"</f>
        <v>"C:\Program Files (x86)\AstroGrep\AstroGrep.exe" /spath="C:\Users\stu\Documents\Analysis\2016-02-23 RTDC Observations" /stypes="*4018*201607300*" /stext=" 02:.+((SYSTEM_STATE.+slice.+state.+changed )|(ment ac)|(system.+state.+changed )|(\|lc)|(penalty)|(\[timeout)|(PRM\|1\|D))" /e /r /s</v>
      </c>
      <c r="T527" s="18" t="str">
        <f>MID(B501,13,4)</f>
        <v>4018</v>
      </c>
      <c r="U527" s="24">
        <f>A501+6/24</f>
        <v>42581.108159722222</v>
      </c>
      <c r="V527" s="45" t="str">
        <f>IF(VALUE(LEFT(IF(LEN(C501)=6,"0"&amp;C501,C501),2))&lt;=2,"EC",IF(VALUE(LEFT(IF(LEN(C501)=6,"0"&amp;C501,C501),2))=8,"NW","GL"))</f>
        <v>NW</v>
      </c>
      <c r="W527" s="45" t="str">
        <f>IF(AND(E501="TRACK WARRANT AUTHORITY",G501&lt;10),"OMIT","KEEP")</f>
        <v>KEEP</v>
      </c>
    </row>
    <row r="528" spans="1:23" hidden="1" x14ac:dyDescent="0.25">
      <c r="A528" s="24">
        <v>42581.358402777776</v>
      </c>
      <c r="B528" s="4" t="s">
        <v>552</v>
      </c>
      <c r="C528" s="4" t="s">
        <v>939</v>
      </c>
      <c r="D528" s="4" t="s">
        <v>73</v>
      </c>
      <c r="E528" s="4" t="s">
        <v>515</v>
      </c>
      <c r="F528" s="3">
        <v>0</v>
      </c>
      <c r="G528" s="3">
        <v>39</v>
      </c>
      <c r="H528" s="3">
        <v>233347</v>
      </c>
      <c r="I528" s="4" t="s">
        <v>516</v>
      </c>
      <c r="J528" s="3">
        <v>233491</v>
      </c>
      <c r="K528" s="4" t="s">
        <v>80</v>
      </c>
      <c r="L528" s="69" t="str">
        <f>VLOOKUP(C528,'[7]Trips&amp;Operators'!$C$1:$E$9999,3,0)</f>
        <v>SANTIZO</v>
      </c>
      <c r="M528" s="18" t="s">
        <v>81</v>
      </c>
      <c r="N528" s="17"/>
      <c r="O528" s="17" t="str">
        <f t="shared" si="16"/>
        <v>30</v>
      </c>
      <c r="P528" s="52">
        <f t="shared" si="17"/>
        <v>42581</v>
      </c>
      <c r="Q528" s="66" t="str">
        <f>VLOOKUP(C528,'[7]Train Runs'!$A$13:$AE$755,31,0)</f>
        <v>aws s3 cp s3://rtdc.mdm.uploadarchive/RTDC4007/2016-07-30/ "C:\Users\stu\Documents\Analysis\2016-02-23 RTDC Observations"\RTDC4007\2016-07-30 --recursive &amp; "C:\Users\stu\Documents\GitHub\mrs-test-scripts\Headless Mode &amp; Sideloading\WalkAndUnGZ.bat" "C:\Users\stu\Documents\Analysis\2016-02-23 RTDC Observations"\RTDC4007\2016-07-30 &amp; aws s3 cp s3://rtdc.mdm.uploadarchive/RTDC4007/2016-07-31/ "C:\Users\stu\Documents\Analysis\2016-02-23 RTDC Observations"\RTDC4007\2016-07-31 --recursive &amp; "C:\Users\stu\Documents\GitHub\mrs-test-scripts\Headless Mode &amp; Sideloading\WalkAndUnGZ.bat" "C:\Users\stu\Documents\Analysis\2016-02-23 RTDC Observations"\RTDC4007\2016-07-31</v>
      </c>
      <c r="R528" s="67" t="str">
        <f>VLOOKUP(C502,'[7]Train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15:30:48-0600',mode:absolute,to:'2016-07-30 18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28" s="68" t="str">
        <f>astrogrep_path&amp;" /spath="&amp;search_path&amp;" /stypes=""*"&amp;T528&amp;"*"&amp;TEXT(A502-utc_offset/24,"YYYYMMDD")&amp;LEFT(TEXT(A502-utc_offset/24,"HH"),1)&amp;"*"" /stext="" "&amp;TEXT(A502-utc_offset/24,"HH")&amp;search_regexp&amp;""" /e /r /s"</f>
        <v>"C:\Program Files (x86)\AstroGrep\AstroGrep.exe" /spath="C:\Users\stu\Documents\Analysis\2016-02-23 RTDC Observations" /stypes="*4012*201607302*" /stext=" 23:.+((SYSTEM_STATE.+slice.+state.+changed )|(ment ac)|(system.+state.+changed )|(\|lc)|(penalty)|(\[timeout)|(PRM\|1\|D))" /e /r /s</v>
      </c>
      <c r="T528" s="18" t="str">
        <f>MID(B502,13,4)</f>
        <v>4012</v>
      </c>
      <c r="U528" s="24">
        <f>A502+6/24</f>
        <v>42581.965162037035</v>
      </c>
      <c r="V528" s="45" t="str">
        <f>IF(VALUE(LEFT(IF(LEN(C502)=6,"0"&amp;C502,C502),2))&lt;=2,"EC",IF(OR(VALUE(LEFT(IF(LEN(C502)=6,"0"&amp;C502,C502),2))=8,VALUE(LEFT(IF(LEN(C502)=6,"0"&amp;C502,C502),2))=18),"NW","GL"))</f>
        <v>EC</v>
      </c>
      <c r="W528" s="45" t="str">
        <f>IF(AND(E502="TRACK WARRANT AUTHORITY",G502&lt;10),"OMIT","KEEP")</f>
        <v>KEEP</v>
      </c>
    </row>
    <row r="529" spans="1:23" hidden="1" x14ac:dyDescent="0.25">
      <c r="A529" s="24">
        <v>42581.558668981481</v>
      </c>
      <c r="B529" s="4" t="s">
        <v>85</v>
      </c>
      <c r="C529" s="4" t="s">
        <v>940</v>
      </c>
      <c r="D529" s="4" t="s">
        <v>73</v>
      </c>
      <c r="E529" s="4" t="s">
        <v>515</v>
      </c>
      <c r="F529" s="3">
        <v>0</v>
      </c>
      <c r="G529" s="3">
        <v>72</v>
      </c>
      <c r="H529" s="3">
        <v>233232</v>
      </c>
      <c r="I529" s="4" t="s">
        <v>516</v>
      </c>
      <c r="J529" s="3">
        <v>233491</v>
      </c>
      <c r="K529" s="4" t="s">
        <v>80</v>
      </c>
      <c r="L529" s="69" t="str">
        <f>VLOOKUP(C529,'[7]Trips&amp;Operators'!$C$1:$E$9999,3,0)</f>
        <v>STEWART</v>
      </c>
      <c r="M529" s="18" t="s">
        <v>81</v>
      </c>
      <c r="N529" s="17"/>
      <c r="O529" s="17" t="str">
        <f t="shared" si="16"/>
        <v>30</v>
      </c>
      <c r="P529" s="52">
        <f t="shared" si="17"/>
        <v>42581</v>
      </c>
      <c r="Q529" s="66" t="str">
        <f>VLOOKUP(C529,'[7]Train Runs'!$A$13:$AE$755,31,0)</f>
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</c>
      <c r="R529" s="67" t="str">
        <f>VLOOKUP(C503,'[7]Train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07:23:38-0600',mode:absolute,to:'2016-07-30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529" s="68" t="str">
        <f>astrogrep_path&amp;" /spath="&amp;search_path&amp;" /stypes=""*"&amp;T529&amp;"*"&amp;TEXT(A503-utc_offset/24,"YYYYMMDD")&amp;LEFT(TEXT(A503-utc_offset/24,"HH"),1)&amp;"*"" /stext="" "&amp;TEXT(A503-utc_offset/24,"HH")&amp;search_regexp&amp;""" /e /r /s"</f>
        <v>"C:\Program Files (x86)\AstroGrep\AstroGrep.exe" /spath="C:\Users\stu\Documents\Analysis\2016-02-23 RTDC Observations" /stypes="*4028*201607301*" /stext=" 14:.+((SYSTEM_STATE.+slice.+state.+changed )|(ment ac)|(system.+state.+changed )|(\|lc)|(penalty)|(\[timeout)|(PRM\|1\|D))" /e /r /s</v>
      </c>
      <c r="T529" s="18" t="str">
        <f>MID(B503,13,4)</f>
        <v>4028</v>
      </c>
      <c r="U529" s="24">
        <f>A503+6/24</f>
        <v>42581.620358796295</v>
      </c>
      <c r="V529" s="45" t="str">
        <f>IF(VALUE(LEFT(IF(LEN(C503)=6,"0"&amp;C503,C503),2))&lt;=2,"EC",IF(OR(VALUE(LEFT(IF(LEN(C503)=6,"0"&amp;C503,C503),2))=8,VALUE(LEFT(IF(LEN(C503)=6,"0"&amp;C503,C503),2))=18),"NW","GL"))</f>
        <v>EC</v>
      </c>
      <c r="W529" s="45" t="str">
        <f>IF(AND(E503="TRACK WARRANT AUTHORITY",G503&lt;10),"OMIT","KEEP")</f>
        <v>KEEP</v>
      </c>
    </row>
    <row r="530" spans="1:23" hidden="1" x14ac:dyDescent="0.25">
      <c r="A530" s="24">
        <v>42581.702141203707</v>
      </c>
      <c r="B530" s="4" t="s">
        <v>85</v>
      </c>
      <c r="C530" s="4" t="s">
        <v>941</v>
      </c>
      <c r="D530" s="4" t="s">
        <v>73</v>
      </c>
      <c r="E530" s="4" t="s">
        <v>515</v>
      </c>
      <c r="F530" s="3">
        <v>0</v>
      </c>
      <c r="G530" s="3">
        <v>77</v>
      </c>
      <c r="H530" s="3">
        <v>233195</v>
      </c>
      <c r="I530" s="4" t="s">
        <v>516</v>
      </c>
      <c r="J530" s="3">
        <v>233491</v>
      </c>
      <c r="K530" s="4" t="s">
        <v>80</v>
      </c>
      <c r="L530" s="69" t="str">
        <f>VLOOKUP(C530,'[7]Trips&amp;Operators'!$C$1:$E$9999,3,0)</f>
        <v>STEWART</v>
      </c>
      <c r="M530" s="18" t="s">
        <v>81</v>
      </c>
      <c r="N530" s="17"/>
      <c r="O530" s="17" t="str">
        <f t="shared" si="16"/>
        <v>30</v>
      </c>
      <c r="P530" s="52">
        <f t="shared" si="17"/>
        <v>42581</v>
      </c>
      <c r="Q530" s="66" t="str">
        <f>VLOOKUP(C530,'[7]Train Runs'!$A$13:$AE$755,31,0)</f>
        <v>aws s3 cp s3://rtdc.mdm.uploadarchive/RTDC4027/2016-07-30/ "C:\Users\stu\Documents\Analysis\2016-02-23 RTDC Observations"\RTDC4027\2016-07-30 --recursive &amp; "C:\Users\stu\Documents\GitHub\mrs-test-scripts\Headless Mode &amp; Sideloading\WalkAndUnGZ.bat" "C:\Users\stu\Documents\Analysis\2016-02-23 RTDC Observations"\RTDC4027\2016-07-30 &amp; aws s3 cp s3://rtdc.mdm.uploadarchive/RTDC4027/2016-07-31/ "C:\Users\stu\Documents\Analysis\2016-02-23 RTDC Observations"\RTDC4027\2016-07-31 --recursive &amp; "C:\Users\stu\Documents\GitHub\mrs-test-scripts\Headless Mode &amp; Sideloading\WalkAndUnGZ.bat" "C:\Users\stu\Documents\Analysis\2016-02-23 RTDC Observations"\RTDC4027\2016-07-31</v>
      </c>
      <c r="R530" s="67" t="str">
        <f>VLOOKUP(C504,'[7]Train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12:24:55-0600',mode:absolute,to:'2016-07-30 15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530" s="68" t="str">
        <f>astrogrep_path&amp;" /spath="&amp;search_path&amp;" /stypes=""*"&amp;T530&amp;"*"&amp;TEXT(A504-utc_offset/24,"YYYYMMDD")&amp;LEFT(TEXT(A504-utc_offset/24,"HH"),1)&amp;"*"" /stext="" "&amp;TEXT(A504-utc_offset/24,"HH")&amp;search_regexp&amp;""" /e /r /s"</f>
        <v>"C:\Program Files (x86)\AstroGrep\AstroGrep.exe" /spath="C:\Users\stu\Documents\Analysis\2016-02-23 RTDC Observations" /stypes="*4016*201607301*" /stext=" 19:.+((SYSTEM_STATE.+slice.+state.+changed )|(ment ac)|(system.+state.+changed )|(\|lc)|(penalty)|(\[timeout)|(PRM\|1\|D))" /e /r /s</v>
      </c>
      <c r="T530" s="18" t="str">
        <f>MID(B504,13,4)</f>
        <v>4016</v>
      </c>
      <c r="U530" s="24">
        <f>A504+6/24</f>
        <v>42581.821608796294</v>
      </c>
      <c r="V530" s="45" t="str">
        <f>IF(VALUE(LEFT(IF(LEN(C504)=6,"0"&amp;C504,C504),2))&lt;=2,"EC",IF(OR(VALUE(LEFT(IF(LEN(C504)=6,"0"&amp;C504,C504),2))=8,VALUE(LEFT(IF(LEN(C504)=6,"0"&amp;C504,C504),2))=18),"NW","GL"))</f>
        <v>EC</v>
      </c>
      <c r="W530" s="45" t="str">
        <f>IF(AND(E504="TRACK WARRANT AUTHORITY",G504&lt;10),"OMIT","KEEP")</f>
        <v>KEEP</v>
      </c>
    </row>
    <row r="531" spans="1:23" hidden="1" x14ac:dyDescent="0.25">
      <c r="A531" s="24">
        <v>42581.921388888892</v>
      </c>
      <c r="B531" s="4" t="s">
        <v>602</v>
      </c>
      <c r="C531" s="4" t="s">
        <v>942</v>
      </c>
      <c r="D531" s="4" t="s">
        <v>73</v>
      </c>
      <c r="E531" s="4" t="s">
        <v>515</v>
      </c>
      <c r="F531" s="3">
        <v>0</v>
      </c>
      <c r="G531" s="3">
        <v>75</v>
      </c>
      <c r="H531" s="3">
        <v>233221</v>
      </c>
      <c r="I531" s="4" t="s">
        <v>516</v>
      </c>
      <c r="J531" s="3">
        <v>233491</v>
      </c>
      <c r="K531" s="4" t="s">
        <v>80</v>
      </c>
      <c r="L531" s="69" t="str">
        <f>VLOOKUP(C531,'[7]Trips&amp;Operators'!$C$1:$E$9999,3,0)</f>
        <v>KILLION</v>
      </c>
      <c r="M531" s="18" t="s">
        <v>81</v>
      </c>
      <c r="N531" s="17"/>
      <c r="O531" s="17" t="str">
        <f t="shared" si="16"/>
        <v>30</v>
      </c>
      <c r="P531" s="52">
        <f t="shared" si="17"/>
        <v>42581</v>
      </c>
      <c r="Q531" s="66" t="str">
        <f>VLOOKUP(C531,'[7]Train Runs'!$A$13:$AE$755,31,0)</f>
        <v>aws s3 cp s3://rtdc.mdm.uploadarchive/RTDC4018/2016-07-30/ "C:\Users\stu\Documents\Analysis\2016-02-23 RTDC Observations"\RTDC4018\2016-07-30 --recursive &amp; "C:\Users\stu\Documents\GitHub\mrs-test-scripts\Headless Mode &amp; Sideloading\WalkAndUnGZ.bat" "C:\Users\stu\Documents\Analysis\2016-02-23 RTDC Observations"\RTDC4018\2016-07-30 &amp; aws s3 cp s3://rtdc.mdm.uploadarchive/RTDC4018/2016-07-31/ "C:\Users\stu\Documents\Analysis\2016-02-23 RTDC Observations"\RTDC4018\2016-07-31 --recursive &amp; "C:\Users\stu\Documents\GitHub\mrs-test-scripts\Headless Mode &amp; Sideloading\WalkAndUnGZ.bat" "C:\Users\stu\Documents\Analysis\2016-02-23 RTDC Observations"\RTDC4018\2016-07-31</v>
      </c>
      <c r="R531" s="67" t="str">
        <f>VLOOKUP(C505,'[7]Train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13:27:04-0600',mode:absolute,to:'2016-07-30 16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531" s="68" t="str">
        <f>astrogrep_path&amp;" /spath="&amp;search_path&amp;" /stypes=""*"&amp;T531&amp;"*"&amp;TEXT(A505-utc_offset/24,"YYYYMMDD")&amp;LEFT(TEXT(A505-utc_offset/24,"HH"),1)&amp;"*"" /stext="" "&amp;TEXT(A505-utc_offset/24,"HH")&amp;search_regexp&amp;""" /e /r /s"</f>
        <v>"C:\Program Files (x86)\AstroGrep\AstroGrep.exe" /spath="C:\Users\stu\Documents\Analysis\2016-02-23 RTDC Observations" /stypes="*4027*201607302*" /stext=" 20:.+((SYSTEM_STATE.+slice.+state.+changed )|(ment ac)|(system.+state.+changed )|(\|lc)|(penalty)|(\[timeout)|(PRM\|1\|D))" /e /r /s</v>
      </c>
      <c r="T531" s="18" t="str">
        <f>MID(B505,13,4)</f>
        <v>4027</v>
      </c>
      <c r="U531" s="24">
        <f>A505+6/24</f>
        <v>42581.869791666664</v>
      </c>
      <c r="V531" s="45" t="str">
        <f>IF(VALUE(LEFT(IF(LEN(C505)=6,"0"&amp;C505,C505),2))&lt;=2,"EC",IF(OR(VALUE(LEFT(IF(LEN(C505)=6,"0"&amp;C505,C505),2))=8,VALUE(LEFT(IF(LEN(C505)=6,"0"&amp;C505,C505),2))=18),"NW","GL"))</f>
        <v>EC</v>
      </c>
      <c r="W531" s="45" t="str">
        <f>IF(AND(E505="TRACK WARRANT AUTHORITY",G505&lt;10),"OMIT","KEEP")</f>
        <v>KEEP</v>
      </c>
    </row>
    <row r="532" spans="1:23" hidden="1" x14ac:dyDescent="0.25">
      <c r="A532" s="24">
        <v>42581.825844907406</v>
      </c>
      <c r="B532" s="4" t="s">
        <v>85</v>
      </c>
      <c r="C532" s="4" t="s">
        <v>943</v>
      </c>
      <c r="D532" s="4" t="s">
        <v>73</v>
      </c>
      <c r="E532" s="4" t="s">
        <v>87</v>
      </c>
      <c r="F532" s="3">
        <v>0</v>
      </c>
      <c r="G532" s="3">
        <v>282</v>
      </c>
      <c r="H532" s="3">
        <v>15233</v>
      </c>
      <c r="I532" s="4" t="s">
        <v>88</v>
      </c>
      <c r="J532" s="3">
        <v>16577</v>
      </c>
      <c r="K532" s="4" t="s">
        <v>80</v>
      </c>
      <c r="L532" s="69" t="str">
        <f>VLOOKUP(C532,'[7]Trips&amp;Operators'!$C$1:$E$9999,3,0)</f>
        <v>WEBSTER</v>
      </c>
      <c r="M532" s="18" t="s">
        <v>81</v>
      </c>
      <c r="N532" s="17"/>
      <c r="O532" s="17" t="str">
        <f t="shared" si="16"/>
        <v>30</v>
      </c>
      <c r="P532" s="52">
        <f t="shared" si="17"/>
        <v>42581</v>
      </c>
      <c r="Q532" s="66" t="e">
        <f>VLOOKUP(C532,'[7]Train Runs'!$A$13:$AE$755,31,0)</f>
        <v>#N/A</v>
      </c>
      <c r="R532" s="67" t="str">
        <f>VLOOKUP(C506,'[7]Train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14:51:24-0600',mode:absolute,to:'2016-07-30 17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532" s="68" t="str">
        <f>astrogrep_path&amp;" /spath="&amp;search_path&amp;" /stypes=""*"&amp;T532&amp;"*"&amp;TEXT(A506-utc_offset/24,"YYYYMMDD")&amp;LEFT(TEXT(A506-utc_offset/24,"HH"),1)&amp;"*"" /stext="" "&amp;TEXT(A506-utc_offset/24,"HH")&amp;search_regexp&amp;""" /e /r /s"</f>
        <v>"C:\Program Files (x86)\AstroGrep\AstroGrep.exe" /spath="C:\Users\stu\Documents\Analysis\2016-02-23 RTDC Observations" /stypes="*4043*201607302*" /stext=" 22:.+((SYSTEM_STATE.+slice.+state.+changed )|(ment ac)|(system.+state.+changed )|(\|lc)|(penalty)|(\[timeout)|(PRM\|1\|D))" /e /r /s</v>
      </c>
      <c r="T532" s="18" t="str">
        <f>MID(B506,13,4)</f>
        <v>4043</v>
      </c>
      <c r="U532" s="24">
        <f>A506+6/24</f>
        <v>42581.937916666669</v>
      </c>
      <c r="V532" s="45" t="str">
        <f>IF(VALUE(LEFT(IF(LEN(C506)=6,"0"&amp;C506,C506),2))&lt;=2,"EC",IF(OR(VALUE(LEFT(IF(LEN(C506)=6,"0"&amp;C506,C506),2))=8,VALUE(LEFT(IF(LEN(C506)=6,"0"&amp;C506,C506),2))=18),"NW","GL"))</f>
        <v>EC</v>
      </c>
      <c r="W532" s="45" t="str">
        <f>IF(AND(E506="TRACK WARRANT AUTHORITY",G506&lt;10),"OMIT","KEEP")</f>
        <v>KEEP</v>
      </c>
    </row>
    <row r="533" spans="1:23" hidden="1" x14ac:dyDescent="0.25">
      <c r="A533" s="24">
        <v>42581.207280092596</v>
      </c>
      <c r="B533" s="4" t="s">
        <v>93</v>
      </c>
      <c r="C533" s="4" t="s">
        <v>944</v>
      </c>
      <c r="D533" s="4" t="s">
        <v>73</v>
      </c>
      <c r="E533" s="4" t="s">
        <v>87</v>
      </c>
      <c r="F533" s="3">
        <v>0</v>
      </c>
      <c r="G533" s="3">
        <v>71</v>
      </c>
      <c r="H533" s="3">
        <v>28847</v>
      </c>
      <c r="I533" s="4" t="s">
        <v>88</v>
      </c>
      <c r="J533" s="3">
        <v>28990</v>
      </c>
      <c r="K533" s="4" t="s">
        <v>80</v>
      </c>
      <c r="L533" s="69" t="str">
        <f>VLOOKUP(C533,'[7]Trips&amp;Operators'!$C$1:$E$9999,3,0)</f>
        <v>HELVIE</v>
      </c>
      <c r="M533" s="18" t="s">
        <v>81</v>
      </c>
      <c r="N533" s="17"/>
      <c r="O533" s="17" t="str">
        <f t="shared" si="16"/>
        <v>30</v>
      </c>
      <c r="P533" s="52">
        <f t="shared" si="17"/>
        <v>42581</v>
      </c>
      <c r="Q533" s="66" t="str">
        <f>VLOOKUP(C533,'[7]Train Runs'!$A$13:$AE$755,31,0)</f>
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</c>
      <c r="R533" s="67" t="str">
        <f>VLOOKUP(C507,'[7]Train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17:20:29-0600',mode:absolute,to:'2016-07-30 20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33" s="68" t="str">
        <f>astrogrep_path&amp;" /spath="&amp;search_path&amp;" /stypes=""*"&amp;T533&amp;"*"&amp;TEXT(A507-utc_offset/24,"YYYYMMDD")&amp;LEFT(TEXT(A507-utc_offset/24,"HH"),1)&amp;"*"" /stext="" "&amp;TEXT(A507-utc_offset/24,"HH")&amp;search_regexp&amp;""" /e /r /s"</f>
        <v>"C:\Program Files (x86)\AstroGrep\AstroGrep.exe" /spath="C:\Users\stu\Documents\Analysis\2016-02-23 RTDC Observations" /stypes="*4012*201607310*" /stext=" 00:.+((SYSTEM_STATE.+slice.+state.+changed )|(ment ac)|(system.+state.+changed )|(\|lc)|(penalty)|(\[timeout)|(PRM\|1\|D))" /e /r /s</v>
      </c>
      <c r="T533" s="18" t="str">
        <f>MID(B507,13,4)</f>
        <v>4012</v>
      </c>
      <c r="U533" s="24">
        <f>A507+6/24</f>
        <v>42582.041238425925</v>
      </c>
      <c r="V533" s="45" t="str">
        <f>IF(VALUE(LEFT(IF(LEN(C507)=6,"0"&amp;C507,C507),2))&lt;=2,"EC",IF(OR(VALUE(LEFT(IF(LEN(C507)=6,"0"&amp;C507,C507),2))=8,VALUE(LEFT(IF(LEN(C507)=6,"0"&amp;C507,C507),2))=18),"NW","GL"))</f>
        <v>EC</v>
      </c>
      <c r="W533" s="45" t="str">
        <f>IF(AND(E507="TRACK WARRANT AUTHORITY",G507&lt;10),"OMIT","KEEP")</f>
        <v>KEEP</v>
      </c>
    </row>
    <row r="534" spans="1:23" hidden="1" x14ac:dyDescent="0.25">
      <c r="A534" s="24">
        <v>42581.229525462964</v>
      </c>
      <c r="B534" s="4" t="s">
        <v>494</v>
      </c>
      <c r="C534" s="4" t="s">
        <v>945</v>
      </c>
      <c r="D534" s="4" t="s">
        <v>73</v>
      </c>
      <c r="E534" s="4" t="s">
        <v>87</v>
      </c>
      <c r="F534" s="3">
        <v>0</v>
      </c>
      <c r="G534" s="3">
        <v>108</v>
      </c>
      <c r="H534" s="3">
        <v>28986</v>
      </c>
      <c r="I534" s="4" t="s">
        <v>88</v>
      </c>
      <c r="J534" s="3">
        <v>28990</v>
      </c>
      <c r="K534" s="4" t="s">
        <v>80</v>
      </c>
      <c r="L534" s="69" t="str">
        <f>VLOOKUP(C534,'[7]Trips&amp;Operators'!$C$1:$E$9999,3,0)</f>
        <v>YORK</v>
      </c>
      <c r="M534" s="18" t="s">
        <v>81</v>
      </c>
      <c r="N534" s="17"/>
      <c r="O534" s="17" t="str">
        <f t="shared" si="16"/>
        <v>30</v>
      </c>
      <c r="P534" s="52">
        <f t="shared" si="17"/>
        <v>42581</v>
      </c>
      <c r="Q534" s="66" t="str">
        <f>VLOOKUP(C534,'[7]Train Runs'!$A$13:$AE$755,31,0)</f>
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</c>
      <c r="R534" s="67" t="str">
        <f>VLOOKUP(C508,'[7]Train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13:51:33-0600',mode:absolute,to:'2016-07-30 16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34" s="68" t="str">
        <f>astrogrep_path&amp;" /spath="&amp;search_path&amp;" /stypes=""*"&amp;T534&amp;"*"&amp;TEXT(A508-utc_offset/24,"YYYYMMDD")&amp;LEFT(TEXT(A508-utc_offset/24,"HH"),1)&amp;"*"" /stext="" "&amp;TEXT(A508-utc_offset/24,"HH")&amp;search_regexp&amp;""" /e /r /s"</f>
        <v>"C:\Program Files (x86)\AstroGrep\AstroGrep.exe" /spath="C:\Users\stu\Documents\Analysis\2016-02-23 RTDC Observations" /stypes="*4012*201607302*" /stext=" 21:.+((SYSTEM_STATE.+slice.+state.+changed )|(ment ac)|(system.+state.+changed )|(\|lc)|(penalty)|(\[timeout)|(PRM\|1\|D))" /e /r /s</v>
      </c>
      <c r="T534" s="18" t="str">
        <f>MID(B508,13,4)</f>
        <v>4012</v>
      </c>
      <c r="U534" s="24">
        <f>A508+6/24</f>
        <v>42581.894953703704</v>
      </c>
      <c r="V534" s="45" t="str">
        <f>IF(VALUE(LEFT(IF(LEN(C508)=6,"0"&amp;C508,C508),2))&lt;=2,"EC",IF(OR(VALUE(LEFT(IF(LEN(C508)=6,"0"&amp;C508,C508),2))=8,VALUE(LEFT(IF(LEN(C508)=6,"0"&amp;C508,C508),2))=18),"NW","GL"))</f>
        <v>EC</v>
      </c>
      <c r="W534" s="45" t="str">
        <f>IF(AND(E508="TRACK WARRANT AUTHORITY",G508&lt;10),"OMIT","KEEP")</f>
        <v>KEEP</v>
      </c>
    </row>
    <row r="535" spans="1:23" hidden="1" x14ac:dyDescent="0.25">
      <c r="A535" s="24">
        <v>42581.804444444446</v>
      </c>
      <c r="B535" s="4" t="s">
        <v>92</v>
      </c>
      <c r="C535" s="4" t="s">
        <v>946</v>
      </c>
      <c r="D535" s="4" t="s">
        <v>84</v>
      </c>
      <c r="E535" s="4" t="s">
        <v>676</v>
      </c>
      <c r="F535" s="3">
        <v>100</v>
      </c>
      <c r="G535" s="3">
        <v>162</v>
      </c>
      <c r="H535" s="3">
        <v>11283</v>
      </c>
      <c r="I535" s="4" t="s">
        <v>79</v>
      </c>
      <c r="J535" s="3">
        <v>10701</v>
      </c>
      <c r="K535" s="4" t="s">
        <v>80</v>
      </c>
      <c r="L535" s="69" t="str">
        <f>VLOOKUP(C535,'[7]Trips&amp;Operators'!$C$1:$E$9999,3,0)</f>
        <v>MAYBERRY</v>
      </c>
      <c r="M535" s="18" t="s">
        <v>81</v>
      </c>
      <c r="N535" s="17"/>
      <c r="O535" s="17" t="str">
        <f t="shared" si="16"/>
        <v>30</v>
      </c>
      <c r="P535" s="52">
        <f t="shared" si="17"/>
        <v>42581</v>
      </c>
      <c r="Q535" s="66" t="str">
        <f>VLOOKUP(C535,'[7]Train Runs'!$A$13:$AE$755,31,0)</f>
        <v>aws s3 cp s3://rtdc.mdm.uploadarchive/RTDC4014/2016-07-30/ "C:\Users\stu\Documents\Analysis\2016-02-23 RTDC Observations"\RTDC4014\2016-07-30 --recursive &amp; "C:\Users\stu\Documents\GitHub\mrs-test-scripts\Headless Mode &amp; Sideloading\WalkAndUnGZ.bat" "C:\Users\stu\Documents\Analysis\2016-02-23 RTDC Observations"\RTDC4014\2016-07-30 &amp; 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</v>
      </c>
      <c r="R535" s="67" t="str">
        <f>VLOOKUP(C509,'[7]Train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13:55:43-0600',mode:absolute,to:'2016-07-30 16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535" s="68" t="str">
        <f>astrogrep_path&amp;" /spath="&amp;search_path&amp;" /stypes=""*"&amp;T535&amp;"*"&amp;TEXT(A509-utc_offset/24,"YYYYMMDD")&amp;LEFT(TEXT(A509-utc_offset/24,"HH"),1)&amp;"*"" /stext="" "&amp;TEXT(A509-utc_offset/24,"HH")&amp;search_regexp&amp;""" /e /r /s"</f>
        <v>"C:\Program Files (x86)\AstroGrep\AstroGrep.exe" /spath="C:\Users\stu\Documents\Analysis\2016-02-23 RTDC Observations" /stypes="*4007*201607302*" /stext=" 21:.+((SYSTEM_STATE.+slice.+state.+changed )|(ment ac)|(system.+state.+changed )|(\|lc)|(penalty)|(\[timeout)|(PRM\|1\|D))" /e /r /s</v>
      </c>
      <c r="T535" s="18" t="str">
        <f>MID(B509,13,4)</f>
        <v>4007</v>
      </c>
      <c r="U535" s="24">
        <f>A509+6/24</f>
        <v>42581.900335648148</v>
      </c>
      <c r="V535" s="45" t="str">
        <f>IF(VALUE(LEFT(IF(LEN(C509)=6,"0"&amp;C509,C509),2))&lt;=2,"EC",IF(OR(VALUE(LEFT(IF(LEN(C509)=6,"0"&amp;C509,C509),2))=8,VALUE(LEFT(IF(LEN(C509)=6,"0"&amp;C509,C509),2))=18),"NW","GL"))</f>
        <v>EC</v>
      </c>
      <c r="W535" s="45" t="str">
        <f>IF(AND(E509="TRACK WARRANT AUTHORITY",G509&lt;10),"OMIT","KEEP")</f>
        <v>KEEP</v>
      </c>
    </row>
    <row r="536" spans="1:23" hidden="1" x14ac:dyDescent="0.25">
      <c r="A536" s="24">
        <v>42581.923541666663</v>
      </c>
      <c r="B536" s="4" t="s">
        <v>491</v>
      </c>
      <c r="C536" s="4" t="s">
        <v>947</v>
      </c>
      <c r="D536" s="4" t="s">
        <v>73</v>
      </c>
      <c r="E536" s="4" t="s">
        <v>676</v>
      </c>
      <c r="F536" s="3">
        <v>100</v>
      </c>
      <c r="G536" s="3">
        <v>221</v>
      </c>
      <c r="H536" s="3">
        <v>11595</v>
      </c>
      <c r="I536" s="4" t="s">
        <v>79</v>
      </c>
      <c r="J536" s="3">
        <v>11000</v>
      </c>
      <c r="K536" s="4" t="s">
        <v>76</v>
      </c>
      <c r="L536" s="69" t="str">
        <f>VLOOKUP(C536,'[7]Trips&amp;Operators'!$C$1:$E$9999,3,0)</f>
        <v>ADANE</v>
      </c>
      <c r="M536" s="18" t="s">
        <v>81</v>
      </c>
      <c r="N536" s="17"/>
      <c r="O536" s="17" t="str">
        <f t="shared" si="16"/>
        <v>30</v>
      </c>
      <c r="P536" s="52">
        <f t="shared" si="17"/>
        <v>42581</v>
      </c>
      <c r="Q536" s="66" t="str">
        <f>VLOOKUP(C536,'[7]Train Runs'!$A$13:$AE$755,31,0)</f>
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</c>
      <c r="R536" s="67" t="str">
        <f>VLOOKUP(C510,'[7]Train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06:09:29-0600',mode:absolute,to:'2016-07-30 08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36" s="68" t="str">
        <f>astrogrep_path&amp;" /spath="&amp;search_path&amp;" /stypes=""*"&amp;T536&amp;"*"&amp;TEXT(A510-utc_offset/24,"YYYYMMDD")&amp;LEFT(TEXT(A510-utc_offset/24,"HH"),1)&amp;"*"" /stext="" "&amp;TEXT(A510-utc_offset/24,"HH")&amp;search_regexp&amp;""" /e /r /s"</f>
        <v>"C:\Program Files (x86)\AstroGrep\AstroGrep.exe" /spath="C:\Users\stu\Documents\Analysis\2016-02-23 RTDC Observations" /stypes="*4018*201607301*" /stext=" 13:.+((SYSTEM_STATE.+slice.+state.+changed )|(ment ac)|(system.+state.+changed )|(\|lc)|(penalty)|(\[timeout)|(PRM\|1\|D))" /e /r /s</v>
      </c>
      <c r="T536" s="18" t="str">
        <f>MID(B510,13,4)</f>
        <v>4018</v>
      </c>
      <c r="U536" s="24">
        <f>A510+6/24</f>
        <v>42581.578414351854</v>
      </c>
      <c r="V536" s="45" t="str">
        <f>IF(VALUE(LEFT(IF(LEN(C510)=6,"0"&amp;C510,C510),2))&lt;=2,"EC",IF(OR(VALUE(LEFT(IF(LEN(C510)=6,"0"&amp;C510,C510),2))=8,VALUE(LEFT(IF(LEN(C510)=6,"0"&amp;C510,C510),2))=18),"NW","GL"))</f>
        <v>EC</v>
      </c>
      <c r="W536" s="45" t="str">
        <f>IF(AND(E510="TRACK WARRANT AUTHORITY",G510&lt;10),"OMIT","KEEP")</f>
        <v>KEEP</v>
      </c>
    </row>
    <row r="537" spans="1:23" hidden="1" x14ac:dyDescent="0.25">
      <c r="A537" s="24">
        <v>42581.967893518522</v>
      </c>
      <c r="B537" s="4" t="s">
        <v>491</v>
      </c>
      <c r="C537" s="4" t="s">
        <v>948</v>
      </c>
      <c r="D537" s="4" t="s">
        <v>73</v>
      </c>
      <c r="E537" s="4" t="s">
        <v>515</v>
      </c>
      <c r="F537" s="3">
        <v>0</v>
      </c>
      <c r="G537" s="3">
        <v>61</v>
      </c>
      <c r="H537" s="3">
        <v>790</v>
      </c>
      <c r="I537" s="4" t="s">
        <v>516</v>
      </c>
      <c r="J537" s="3">
        <v>575</v>
      </c>
      <c r="K537" s="4" t="s">
        <v>76</v>
      </c>
      <c r="L537" s="69" t="str">
        <f>VLOOKUP(C537,'[7]Trips&amp;Operators'!$C$1:$E$9999,3,0)</f>
        <v>STORY</v>
      </c>
      <c r="M537" s="18" t="s">
        <v>81</v>
      </c>
      <c r="N537" s="17"/>
      <c r="O537" s="17" t="str">
        <f t="shared" si="16"/>
        <v>30</v>
      </c>
      <c r="P537" s="52">
        <f t="shared" si="17"/>
        <v>42581</v>
      </c>
      <c r="Q537" s="66" t="str">
        <f>VLOOKUP(C537,'[7]Train Runs'!$A$13:$AE$755,31,0)</f>
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</c>
      <c r="R537" s="67" t="str">
        <f>VLOOKUP(C511,'[7]Train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12:49:13-0600',mode:absolute,to:'2016-07-30 15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37" s="68" t="str">
        <f>astrogrep_path&amp;" /spath="&amp;search_path&amp;" /stypes=""*"&amp;T537&amp;"*"&amp;TEXT(A511-utc_offset/24,"YYYYMMDD")&amp;LEFT(TEXT(A511-utc_offset/24,"HH"),1)&amp;"*"" /stext="" "&amp;TEXT(A511-utc_offset/24,"HH")&amp;search_regexp&amp;""" /e /r /s"</f>
        <v>"C:\Program Files (x86)\AstroGrep\AstroGrep.exe" /spath="C:\Users\stu\Documents\Analysis\2016-02-23 RTDC Observations" /stypes="*4032*201607302*" /stext=" 20:.+((SYSTEM_STATE.+slice.+state.+changed )|(ment ac)|(system.+state.+changed )|(\|lc)|(penalty)|(\[timeout)|(PRM\|1\|D))" /e /r /s</v>
      </c>
      <c r="T537" s="18" t="str">
        <f>MID(B511,13,4)</f>
        <v>4032</v>
      </c>
      <c r="U537" s="24">
        <f>A511+6/24</f>
        <v>42581.840011574073</v>
      </c>
      <c r="V537" s="45" t="str">
        <f>IF(VALUE(LEFT(IF(LEN(C511)=6,"0"&amp;C511,C511),2))&lt;=2,"EC",IF(OR(VALUE(LEFT(IF(LEN(C511)=6,"0"&amp;C511,C511),2))=8,VALUE(LEFT(IF(LEN(C511)=6,"0"&amp;C511,C511),2))=18),"NW","GL"))</f>
        <v>EC</v>
      </c>
      <c r="W537" s="45" t="str">
        <f>IF(AND(E511="TRACK WARRANT AUTHORITY",G511&lt;10),"OMIT","KEEP")</f>
        <v>KEEP</v>
      </c>
    </row>
    <row r="538" spans="1:23" hidden="1" x14ac:dyDescent="0.25">
      <c r="A538" s="24">
        <v>42581.954745370371</v>
      </c>
      <c r="B538" s="4" t="s">
        <v>93</v>
      </c>
      <c r="C538" s="4" t="s">
        <v>949</v>
      </c>
      <c r="D538" s="4" t="s">
        <v>73</v>
      </c>
      <c r="E538" s="4" t="s">
        <v>515</v>
      </c>
      <c r="F538" s="3">
        <v>0</v>
      </c>
      <c r="G538" s="3">
        <v>41</v>
      </c>
      <c r="H538" s="3">
        <v>58960</v>
      </c>
      <c r="I538" s="4" t="s">
        <v>516</v>
      </c>
      <c r="J538" s="3">
        <v>59048</v>
      </c>
      <c r="K538" s="4" t="s">
        <v>80</v>
      </c>
      <c r="L538" s="69" t="str">
        <f>VLOOKUP(C538,'[7]Trips&amp;Operators'!$C$1:$E$9999,3,0)</f>
        <v>DE LA ROSA</v>
      </c>
      <c r="M538" s="18" t="s">
        <v>81</v>
      </c>
      <c r="N538" s="17"/>
      <c r="O538" s="17" t="str">
        <f t="shared" si="16"/>
        <v>30</v>
      </c>
      <c r="P538" s="52">
        <f t="shared" si="17"/>
        <v>42581</v>
      </c>
      <c r="Q538" s="66" t="str">
        <f>VLOOKUP(C538,'[7]Train Runs'!$A$13:$AE$755,31,0)</f>
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</c>
      <c r="R538" s="67" t="str">
        <f>VLOOKUP(C512,'[7]Train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10:12:29-0600',mode:absolute,to:'2016-07-30 13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38" s="68" t="str">
        <f>astrogrep_path&amp;" /spath="&amp;search_path&amp;" /stypes=""*"&amp;T538&amp;"*"&amp;TEXT(A512-utc_offset/24,"YYYYMMDD")&amp;LEFT(TEXT(A512-utc_offset/24,"HH"),1)&amp;"*"" /stext="" "&amp;TEXT(A512-utc_offset/24,"HH")&amp;search_regexp&amp;""" /e /r /s"</f>
        <v>"C:\Program Files (x86)\AstroGrep\AstroGrep.exe" /spath="C:\Users\stu\Documents\Analysis\2016-02-23 RTDC Observations" /stypes="*4012*201607301*" /stext=" 17:.+((SYSTEM_STATE.+slice.+state.+changed )|(ment ac)|(system.+state.+changed )|(\|lc)|(penalty)|(\[timeout)|(PRM\|1\|D))" /e /r /s</v>
      </c>
      <c r="T538" s="18" t="str">
        <f>MID(B512,13,4)</f>
        <v>4012</v>
      </c>
      <c r="U538" s="24">
        <f>A512+6/24</f>
        <v>42581.730196759258</v>
      </c>
      <c r="V538" s="45" t="str">
        <f>IF(VALUE(LEFT(IF(LEN(C512)=6,"0"&amp;C512,C512),2))&lt;=2,"EC",IF(OR(VALUE(LEFT(IF(LEN(C512)=6,"0"&amp;C512,C512),2))=8,VALUE(LEFT(IF(LEN(C512)=6,"0"&amp;C512,C512),2))=18),"NW","GL"))</f>
        <v>EC</v>
      </c>
      <c r="W538" s="45" t="str">
        <f>IF(AND(E512="TRACK WARRANT AUTHORITY",G512&lt;10),"OMIT","KEEP")</f>
        <v>KEEP</v>
      </c>
    </row>
    <row r="539" spans="1:23" hidden="1" x14ac:dyDescent="0.25">
      <c r="A539" s="24">
        <v>42582.010752314818</v>
      </c>
      <c r="B539" s="4" t="s">
        <v>518</v>
      </c>
      <c r="C539" s="4" t="s">
        <v>950</v>
      </c>
      <c r="D539" s="4" t="s">
        <v>73</v>
      </c>
      <c r="E539" s="4" t="s">
        <v>515</v>
      </c>
      <c r="F539" s="3">
        <v>0</v>
      </c>
      <c r="G539" s="3">
        <v>161</v>
      </c>
      <c r="H539" s="3">
        <v>58125</v>
      </c>
      <c r="I539" s="4" t="s">
        <v>516</v>
      </c>
      <c r="J539" s="3">
        <v>59048</v>
      </c>
      <c r="K539" s="4" t="s">
        <v>80</v>
      </c>
      <c r="L539" s="69" t="str">
        <f>VLOOKUP(C539,'[7]Trips&amp;Operators'!$C$1:$E$9999,3,0)</f>
        <v>STAMBAUGH</v>
      </c>
      <c r="M539" s="18" t="s">
        <v>81</v>
      </c>
      <c r="N539" s="17"/>
      <c r="O539" s="17" t="str">
        <f t="shared" si="16"/>
        <v>30</v>
      </c>
      <c r="P539" s="52">
        <f t="shared" si="17"/>
        <v>42581</v>
      </c>
      <c r="Q539" s="66" t="str">
        <f>VLOOKUP(C539,'[7]Train Runs'!$A$13:$AE$755,31,0)</f>
        <v>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 &amp; 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</v>
      </c>
      <c r="R539" s="67" t="str">
        <f>VLOOKUP(C513,'[7]Train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14:00:21-0600',mode:absolute,to:'2016-07-30 16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39" s="68" t="str">
        <f>astrogrep_path&amp;" /spath="&amp;search_path&amp;" /stypes=""*"&amp;T539&amp;"*"&amp;TEXT(A513-utc_offset/24,"YYYYMMDD")&amp;LEFT(TEXT(A513-utc_offset/24,"HH"),1)&amp;"*"" /stext="" "&amp;TEXT(A513-utc_offset/24,"HH")&amp;search_regexp&amp;""" /e /r /s"</f>
        <v>"C:\Program Files (x86)\AstroGrep\AstroGrep.exe" /spath="C:\Users\stu\Documents\Analysis\2016-02-23 RTDC Observations" /stypes="*4017*201607302*" /stext=" 21:.+((SYSTEM_STATE.+slice.+state.+changed )|(ment ac)|(system.+state.+changed )|(\|lc)|(penalty)|(\[timeout)|(PRM\|1\|D))" /e /r /s</v>
      </c>
      <c r="T539" s="18" t="str">
        <f>MID(B513,13,4)</f>
        <v>4017</v>
      </c>
      <c r="U539" s="24">
        <f>A513+6/24</f>
        <v>42581.886828703704</v>
      </c>
      <c r="V539" s="45" t="str">
        <f>IF(VALUE(LEFT(IF(LEN(C513)=6,"0"&amp;C513,C513),2))&lt;=2,"EC",IF(OR(VALUE(LEFT(IF(LEN(C513)=6,"0"&amp;C513,C513),2))=8,VALUE(LEFT(IF(LEN(C513)=6,"0"&amp;C513,C513),2))=18),"NW","GL"))</f>
        <v>EC</v>
      </c>
      <c r="W539" s="45" t="str">
        <f>IF(AND(E513="TRACK WARRANT AUTHORITY",G513&lt;10),"OMIT","KEEP")</f>
        <v>KEEP</v>
      </c>
    </row>
    <row r="540" spans="1:23" hidden="1" x14ac:dyDescent="0.25">
      <c r="A540" s="24">
        <v>42581.969409722224</v>
      </c>
      <c r="B540" s="4" t="s">
        <v>518</v>
      </c>
      <c r="C540" s="4" t="s">
        <v>951</v>
      </c>
      <c r="D540" s="4" t="s">
        <v>73</v>
      </c>
      <c r="E540" s="4" t="s">
        <v>515</v>
      </c>
      <c r="F540" s="3">
        <v>0</v>
      </c>
      <c r="G540" s="3">
        <v>118</v>
      </c>
      <c r="H540" s="3">
        <v>58539</v>
      </c>
      <c r="I540" s="4" t="s">
        <v>516</v>
      </c>
      <c r="J540" s="3">
        <v>59058</v>
      </c>
      <c r="K540" s="4" t="s">
        <v>80</v>
      </c>
      <c r="L540" s="69" t="str">
        <f>VLOOKUP(C540,'[7]Trips&amp;Operators'!$C$1:$E$9999,3,0)</f>
        <v>STAMBAUGH</v>
      </c>
      <c r="M540" s="18" t="s">
        <v>81</v>
      </c>
      <c r="N540" s="17"/>
      <c r="O540" s="17" t="str">
        <f t="shared" si="16"/>
        <v>30</v>
      </c>
      <c r="P540" s="52">
        <f t="shared" si="17"/>
        <v>42581</v>
      </c>
      <c r="Q540" s="66" t="str">
        <f>VLOOKUP(C540,'[7]Train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40" s="67" t="str">
        <f>VLOOKUP(C514,'[7]Train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05:21:46-0600',mode:absolute,to:'2016-07-30 08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540" s="68" t="str">
        <f>astrogrep_path&amp;" /spath="&amp;search_path&amp;" /stypes=""*"&amp;T540&amp;"*"&amp;TEXT(A514-utc_offset/24,"YYYYMMDD")&amp;LEFT(TEXT(A514-utc_offset/24,"HH"),1)&amp;"*"" /stext="" "&amp;TEXT(A514-utc_offset/24,"HH")&amp;search_regexp&amp;""" /e /r /s"</f>
        <v>"C:\Program Files (x86)\AstroGrep\AstroGrep.exe" /spath="C:\Users\stu\Documents\Analysis\2016-02-23 RTDC Observations" /stypes="*4017*201607301*" /stext=" 13:.+((SYSTEM_STATE.+slice.+state.+changed )|(ment ac)|(system.+state.+changed )|(\|lc)|(penalty)|(\[timeout)|(PRM\|1\|D))" /e /r /s</v>
      </c>
      <c r="T540" s="18" t="str">
        <f>MID(B514,13,4)</f>
        <v>4017</v>
      </c>
      <c r="U540" s="24">
        <f>A514+6/24</f>
        <v>42581.546273148146</v>
      </c>
      <c r="V540" s="45" t="str">
        <f>IF(VALUE(LEFT(IF(LEN(C514)=6,"0"&amp;C514,C514),2))&lt;=2,"EC",IF(OR(VALUE(LEFT(IF(LEN(C514)=6,"0"&amp;C514,C514),2))=8,VALUE(LEFT(IF(LEN(C514)=6,"0"&amp;C514,C514),2))=18),"NW","GL"))</f>
        <v>EC</v>
      </c>
      <c r="W540" s="45" t="str">
        <f>IF(AND(E514="TRACK WARRANT AUTHORITY",G514&lt;10),"OMIT","KEEP")</f>
        <v>KEEP</v>
      </c>
    </row>
    <row r="541" spans="1:23" hidden="1" x14ac:dyDescent="0.25">
      <c r="A541" s="24">
        <v>42581.257488425923</v>
      </c>
      <c r="B541" s="4" t="s">
        <v>518</v>
      </c>
      <c r="C541" s="4" t="s">
        <v>952</v>
      </c>
      <c r="D541" s="4" t="s">
        <v>84</v>
      </c>
      <c r="E541" s="4" t="s">
        <v>83</v>
      </c>
      <c r="F541" s="3">
        <v>450</v>
      </c>
      <c r="G541" s="3">
        <v>500</v>
      </c>
      <c r="H541" s="3">
        <v>14640</v>
      </c>
      <c r="I541" s="4" t="s">
        <v>75</v>
      </c>
      <c r="J541" s="3">
        <v>13572</v>
      </c>
      <c r="K541" s="4" t="s">
        <v>80</v>
      </c>
      <c r="L541" s="69" t="str">
        <f>VLOOKUP(C541,'[7]Trips&amp;Operators'!$C$1:$E$9999,3,0)</f>
        <v>MADLOM</v>
      </c>
      <c r="M541" s="18" t="s">
        <v>81</v>
      </c>
      <c r="N541" s="17"/>
      <c r="O541" s="17" t="str">
        <f t="shared" si="16"/>
        <v>30</v>
      </c>
      <c r="P541" s="52">
        <f t="shared" si="17"/>
        <v>42581</v>
      </c>
      <c r="Q541" s="66" t="str">
        <f>VLOOKUP(C541,'[7]Train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41" s="67" t="str">
        <f>VLOOKUP(C515,'[7]Train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07:30:29-0600',mode:absolute,to:'2016-07-30 10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41" s="68" t="str">
        <f>astrogrep_path&amp;" /spath="&amp;search_path&amp;" /stypes=""*"&amp;T541&amp;"*"&amp;TEXT(A515-utc_offset/24,"YYYYMMDD")&amp;LEFT(TEXT(A515-utc_offset/24,"HH"),1)&amp;"*"" /stext="" "&amp;TEXT(A515-utc_offset/24,"HH")&amp;search_regexp&amp;""" /e /r /s"</f>
        <v>"C:\Program Files (x86)\AstroGrep\AstroGrep.exe" /spath="C:\Users\stu\Documents\Analysis\2016-02-23 RTDC Observations" /stypes="*4032*201607301*" /stext=" 15:.+((SYSTEM_STATE.+slice.+state.+changed )|(ment ac)|(system.+state.+changed )|(\|lc)|(penalty)|(\[timeout)|(PRM\|1\|D))" /e /r /s</v>
      </c>
      <c r="T541" s="18" t="str">
        <f>MID(B515,13,4)</f>
        <v>4032</v>
      </c>
      <c r="U541" s="24">
        <f>A515+6/24</f>
        <v>42581.63857638889</v>
      </c>
      <c r="V541" s="45" t="str">
        <f>IF(VALUE(LEFT(IF(LEN(C515)=6,"0"&amp;C515,C515),2))&lt;=2,"EC",IF(OR(VALUE(LEFT(IF(LEN(C515)=6,"0"&amp;C515,C515),2))=8,VALUE(LEFT(IF(LEN(C515)=6,"0"&amp;C515,C515),2))=18),"NW","GL"))</f>
        <v>EC</v>
      </c>
      <c r="W541" s="45" t="str">
        <f>IF(AND(E515="TRACK WARRANT AUTHORITY",G515&lt;10),"OMIT","KEEP")</f>
        <v>KEEP</v>
      </c>
    </row>
    <row r="542" spans="1:23" hidden="1" x14ac:dyDescent="0.25">
      <c r="A542" s="24">
        <v>42581.767650462964</v>
      </c>
      <c r="B542" s="4" t="s">
        <v>494</v>
      </c>
      <c r="C542" s="4" t="s">
        <v>953</v>
      </c>
      <c r="D542" s="4" t="s">
        <v>84</v>
      </c>
      <c r="E542" s="4" t="s">
        <v>83</v>
      </c>
      <c r="F542" s="3">
        <v>500</v>
      </c>
      <c r="G542" s="3">
        <v>557</v>
      </c>
      <c r="H542" s="3">
        <v>16148</v>
      </c>
      <c r="I542" s="4" t="s">
        <v>75</v>
      </c>
      <c r="J542" s="3">
        <v>14402</v>
      </c>
      <c r="K542" s="4" t="s">
        <v>80</v>
      </c>
      <c r="L542" s="69" t="str">
        <f>VLOOKUP(C542,'[7]Trips&amp;Operators'!$C$1:$E$9999,3,0)</f>
        <v>ADANE</v>
      </c>
      <c r="M542" s="18" t="s">
        <v>81</v>
      </c>
      <c r="N542" s="17"/>
      <c r="O542" s="17" t="str">
        <f t="shared" si="16"/>
        <v>30</v>
      </c>
      <c r="P542" s="52">
        <f t="shared" si="17"/>
        <v>42581</v>
      </c>
      <c r="Q542" s="66" t="str">
        <f>VLOOKUP(C542,'[7]Train Runs'!$A$13:$AE$755,31,0)</f>
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</c>
      <c r="R542" s="67" t="str">
        <f>VLOOKUP(C516,'[7]Train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09:17:54-0600',mode:absolute,to:'2016-07-30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42" s="68" t="str">
        <f>astrogrep_path&amp;" /spath="&amp;search_path&amp;" /stypes=""*"&amp;T542&amp;"*"&amp;TEXT(A516-utc_offset/24,"YYYYMMDD")&amp;LEFT(TEXT(A516-utc_offset/24,"HH"),1)&amp;"*"" /stext="" "&amp;TEXT(A516-utc_offset/24,"HH")&amp;search_regexp&amp;""" /e /r /s"</f>
        <v>"C:\Program Files (x86)\AstroGrep\AstroGrep.exe" /spath="C:\Users\stu\Documents\Analysis\2016-02-23 RTDC Observations" /stypes="*4032*201607301*" /stext=" 17:.+((SYSTEM_STATE.+slice.+state.+changed )|(ment ac)|(system.+state.+changed )|(\|lc)|(penalty)|(\[timeout)|(PRM\|1\|D))" /e /r /s</v>
      </c>
      <c r="T542" s="18" t="str">
        <f>MID(B516,13,4)</f>
        <v>4032</v>
      </c>
      <c r="U542" s="24">
        <f>A516+6/24</f>
        <v>42581.711631944447</v>
      </c>
      <c r="V542" s="45" t="str">
        <f>IF(VALUE(LEFT(IF(LEN(C516)=6,"0"&amp;C516,C516),2))&lt;=2,"EC",IF(OR(VALUE(LEFT(IF(LEN(C516)=6,"0"&amp;C516,C516),2))=8,VALUE(LEFT(IF(LEN(C516)=6,"0"&amp;C516,C516),2))=18),"NW","GL"))</f>
        <v>EC</v>
      </c>
      <c r="W542" s="45" t="str">
        <f>IF(AND(E516="TRACK WARRANT AUTHORITY",G516&lt;10),"OMIT","KEEP")</f>
        <v>KEEP</v>
      </c>
    </row>
    <row r="543" spans="1:23" hidden="1" x14ac:dyDescent="0.25">
      <c r="A543" s="24">
        <v>42581.296759259261</v>
      </c>
      <c r="B543" s="4" t="s">
        <v>518</v>
      </c>
      <c r="C543" s="4" t="s">
        <v>954</v>
      </c>
      <c r="D543" s="4" t="s">
        <v>73</v>
      </c>
      <c r="E543" s="4" t="s">
        <v>83</v>
      </c>
      <c r="F543" s="3">
        <v>300</v>
      </c>
      <c r="G543" s="3">
        <v>418</v>
      </c>
      <c r="H543" s="3">
        <v>19297</v>
      </c>
      <c r="I543" s="4" t="s">
        <v>75</v>
      </c>
      <c r="J543" s="3">
        <v>21314</v>
      </c>
      <c r="K543" s="4" t="s">
        <v>80</v>
      </c>
      <c r="L543" s="69" t="str">
        <f>VLOOKUP(C543,'[7]Trips&amp;Operators'!$C$1:$E$9999,3,0)</f>
        <v>MADLOM</v>
      </c>
      <c r="M543" s="18" t="s">
        <v>81</v>
      </c>
      <c r="N543" s="17"/>
      <c r="O543" s="17" t="str">
        <f t="shared" si="16"/>
        <v>30</v>
      </c>
      <c r="P543" s="52">
        <f t="shared" si="17"/>
        <v>42581</v>
      </c>
      <c r="Q543" s="66" t="str">
        <f>VLOOKUP(C543,'[7]Train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43" s="67" t="str">
        <f>VLOOKUP(C517,'[7]Train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10:12:29-0600',mode:absolute,to:'2016-07-30 13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43" s="68" t="str">
        <f>astrogrep_path&amp;" /spath="&amp;search_path&amp;" /stypes=""*"&amp;T543&amp;"*"&amp;TEXT(A517-utc_offset/24,"YYYYMMDD")&amp;LEFT(TEXT(A517-utc_offset/24,"HH"),1)&amp;"*"" /stext="" "&amp;TEXT(A517-utc_offset/24,"HH")&amp;search_regexp&amp;""" /e /r /s"</f>
        <v>"C:\Program Files (x86)\AstroGrep\AstroGrep.exe" /spath="C:\Users\stu\Documents\Analysis\2016-02-23 RTDC Observations" /stypes="*4012*201607301*" /stext=" 18:.+((SYSTEM_STATE.+slice.+state.+changed )|(ment ac)|(system.+state.+changed )|(\|lc)|(penalty)|(\[timeout)|(PRM\|1\|D))" /e /r /s</v>
      </c>
      <c r="T543" s="18" t="str">
        <f>MID(B517,13,4)</f>
        <v>4012</v>
      </c>
      <c r="U543" s="24">
        <f>A517+6/24</f>
        <v>42581.754004629627</v>
      </c>
      <c r="V543" s="45" t="str">
        <f>IF(VALUE(LEFT(IF(LEN(C517)=6,"0"&amp;C517,C517),2))&lt;=2,"EC",IF(OR(VALUE(LEFT(IF(LEN(C517)=6,"0"&amp;C517,C517),2))=8,VALUE(LEFT(IF(LEN(C517)=6,"0"&amp;C517,C517),2))=18),"NW","GL"))</f>
        <v>EC</v>
      </c>
      <c r="W543" s="45" t="str">
        <f>IF(AND(E517="TRACK WARRANT AUTHORITY",G517&lt;10),"OMIT","KEEP")</f>
        <v>KEEP</v>
      </c>
    </row>
    <row r="544" spans="1:23" hidden="1" x14ac:dyDescent="0.25">
      <c r="A544" s="24">
        <v>42581.340266203704</v>
      </c>
      <c r="B544" s="4" t="s">
        <v>518</v>
      </c>
      <c r="C544" s="4" t="s">
        <v>955</v>
      </c>
      <c r="D544" s="4" t="s">
        <v>84</v>
      </c>
      <c r="E544" s="4" t="s">
        <v>83</v>
      </c>
      <c r="F544" s="3">
        <v>300</v>
      </c>
      <c r="G544" s="3">
        <v>360</v>
      </c>
      <c r="H544" s="3">
        <v>23042</v>
      </c>
      <c r="I544" s="4" t="s">
        <v>75</v>
      </c>
      <c r="J544" s="3">
        <v>21314</v>
      </c>
      <c r="K544" s="4" t="s">
        <v>80</v>
      </c>
      <c r="L544" s="69" t="str">
        <f>VLOOKUP(C544,'[7]Trips&amp;Operators'!$C$1:$E$9999,3,0)</f>
        <v>MADLOM</v>
      </c>
      <c r="M544" s="18" t="s">
        <v>81</v>
      </c>
      <c r="N544" s="17"/>
      <c r="O544" s="17" t="str">
        <f t="shared" si="16"/>
        <v>30</v>
      </c>
      <c r="P544" s="52">
        <f t="shared" si="17"/>
        <v>42581</v>
      </c>
      <c r="Q544" s="66" t="str">
        <f>VLOOKUP(C544,'[7]Train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44" s="67" t="str">
        <f>VLOOKUP(C518,'[7]Train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12:04:04-0600',mode:absolute,to:'2016-07-30 14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44" s="68" t="str">
        <f>astrogrep_path&amp;" /spath="&amp;search_path&amp;" /stypes=""*"&amp;T544&amp;"*"&amp;TEXT(A518-utc_offset/24,"YYYYMMDD")&amp;LEFT(TEXT(A518-utc_offset/24,"HH"),1)&amp;"*"" /stext="" "&amp;TEXT(A518-utc_offset/24,"HH")&amp;search_regexp&amp;""" /e /r /s"</f>
        <v>"C:\Program Files (x86)\AstroGrep\AstroGrep.exe" /spath="C:\Users\stu\Documents\Analysis\2016-02-23 RTDC Observations" /stypes="*4012*201607301*" /stext=" 19:.+((SYSTEM_STATE.+slice.+state.+changed )|(ment ac)|(system.+state.+changed )|(\|lc)|(penalty)|(\[timeout)|(PRM\|1\|D))" /e /r /s</v>
      </c>
      <c r="T544" s="18" t="str">
        <f>MID(B518,13,4)</f>
        <v>4012</v>
      </c>
      <c r="U544" s="24">
        <f>A518+6/24</f>
        <v>42581.828368055554</v>
      </c>
      <c r="V544" s="45" t="str">
        <f>IF(VALUE(LEFT(IF(LEN(C518)=6,"0"&amp;C518,C518),2))&lt;=2,"EC",IF(OR(VALUE(LEFT(IF(LEN(C518)=6,"0"&amp;C518,C518),2))=8,VALUE(LEFT(IF(LEN(C518)=6,"0"&amp;C518,C518),2))=18),"NW","GL"))</f>
        <v>EC</v>
      </c>
      <c r="W544" s="45" t="str">
        <f>IF(AND(E518="TRACK WARRANT AUTHORITY",G518&lt;10),"OMIT","KEEP")</f>
        <v>KEEP</v>
      </c>
    </row>
    <row r="545" spans="1:23" hidden="1" x14ac:dyDescent="0.25">
      <c r="A545" s="24">
        <v>42581.671493055554</v>
      </c>
      <c r="B545" s="4" t="s">
        <v>518</v>
      </c>
      <c r="C545" s="4" t="s">
        <v>956</v>
      </c>
      <c r="D545" s="4" t="s">
        <v>73</v>
      </c>
      <c r="E545" s="4" t="s">
        <v>83</v>
      </c>
      <c r="F545" s="3">
        <v>300</v>
      </c>
      <c r="G545" s="3">
        <v>382</v>
      </c>
      <c r="H545" s="3">
        <v>19445</v>
      </c>
      <c r="I545" s="4" t="s">
        <v>75</v>
      </c>
      <c r="J545" s="3">
        <v>21314</v>
      </c>
      <c r="K545" s="4" t="s">
        <v>80</v>
      </c>
      <c r="L545" s="69" t="str">
        <f>VLOOKUP(C545,'[7]Trips&amp;Operators'!$C$1:$E$9999,3,0)</f>
        <v>STORY</v>
      </c>
      <c r="M545" s="18" t="s">
        <v>81</v>
      </c>
      <c r="N545" s="17"/>
      <c r="O545" s="17" t="str">
        <f t="shared" si="16"/>
        <v>30</v>
      </c>
      <c r="P545" s="52">
        <f t="shared" si="17"/>
        <v>42581</v>
      </c>
      <c r="Q545" s="66" t="str">
        <f>VLOOKUP(C545,'[7]Train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45" s="67" t="str">
        <f>VLOOKUP(C519,'[7]Train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13:51:33-0600',mode:absolute,to:'2016-07-30 16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45" s="68" t="str">
        <f>astrogrep_path&amp;" /spath="&amp;search_path&amp;" /stypes=""*"&amp;T545&amp;"*"&amp;TEXT(A519-utc_offset/24,"YYYYMMDD")&amp;LEFT(TEXT(A519-utc_offset/24,"HH"),1)&amp;"*"" /stext="" "&amp;TEXT(A519-utc_offset/24,"HH")&amp;search_regexp&amp;""" /e /r /s"</f>
        <v>"C:\Program Files (x86)\AstroGrep\AstroGrep.exe" /spath="C:\Users\stu\Documents\Analysis\2016-02-23 RTDC Observations" /stypes="*4012*201607302*" /stext=" 21:.+((SYSTEM_STATE.+slice.+state.+changed )|(ment ac)|(system.+state.+changed )|(\|lc)|(penalty)|(\[timeout)|(PRM\|1\|D))" /e /r /s</v>
      </c>
      <c r="T545" s="18" t="str">
        <f>MID(B519,13,4)</f>
        <v>4012</v>
      </c>
      <c r="U545" s="24">
        <f>A519+6/24</f>
        <v>42581.901319444441</v>
      </c>
      <c r="V545" s="45" t="str">
        <f>IF(VALUE(LEFT(IF(LEN(C519)=6,"0"&amp;C519,C519),2))&lt;=2,"EC",IF(OR(VALUE(LEFT(IF(LEN(C519)=6,"0"&amp;C519,C519),2))=8,VALUE(LEFT(IF(LEN(C519)=6,"0"&amp;C519,C519),2))=18),"NW","GL"))</f>
        <v>EC</v>
      </c>
      <c r="W545" s="45" t="str">
        <f>IF(AND(E519="TRACK WARRANT AUTHORITY",G519&lt;10),"OMIT","KEEP")</f>
        <v>KEEP</v>
      </c>
    </row>
    <row r="546" spans="1:23" hidden="1" x14ac:dyDescent="0.25">
      <c r="A546" s="24">
        <v>42581.368692129632</v>
      </c>
      <c r="B546" s="4" t="s">
        <v>93</v>
      </c>
      <c r="C546" s="4" t="s">
        <v>957</v>
      </c>
      <c r="D546" s="4" t="s">
        <v>73</v>
      </c>
      <c r="E546" s="4" t="s">
        <v>83</v>
      </c>
      <c r="F546" s="3">
        <v>150</v>
      </c>
      <c r="G546" s="3">
        <v>286</v>
      </c>
      <c r="H546" s="3">
        <v>56393</v>
      </c>
      <c r="I546" s="4" t="s">
        <v>75</v>
      </c>
      <c r="J546" s="3">
        <v>57008</v>
      </c>
      <c r="K546" s="4" t="s">
        <v>80</v>
      </c>
      <c r="L546" s="69" t="str">
        <f>VLOOKUP(C546,'[7]Trips&amp;Operators'!$C$1:$E$9999,3,0)</f>
        <v>HELVIE</v>
      </c>
      <c r="M546" s="18" t="s">
        <v>81</v>
      </c>
      <c r="N546" s="17"/>
      <c r="O546" s="17" t="str">
        <f t="shared" si="16"/>
        <v>30</v>
      </c>
      <c r="P546" s="52">
        <f t="shared" si="17"/>
        <v>42581</v>
      </c>
      <c r="Q546" s="66" t="str">
        <f>VLOOKUP(C546,'[7]Train Runs'!$A$13:$AE$755,31,0)</f>
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</c>
      <c r="R546" s="67" t="str">
        <f>VLOOKUP(C520,'[7]Train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14:22:48-0600',mode:absolute,to:'2016-07-30 17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546" s="68" t="str">
        <f>astrogrep_path&amp;" /spath="&amp;search_path&amp;" /stypes=""*"&amp;T546&amp;"*"&amp;TEXT(A520-utc_offset/24,"YYYYMMDD")&amp;LEFT(TEXT(A520-utc_offset/24,"HH"),1)&amp;"*"" /stext="" "&amp;TEXT(A520-utc_offset/24,"HH")&amp;search_regexp&amp;""" /e /r /s"</f>
        <v>"C:\Program Files (x86)\AstroGrep\AstroGrep.exe" /spath="C:\Users\stu\Documents\Analysis\2016-02-23 RTDC Observations" /stypes="*4028*201607302*" /stext=" 22:.+((SYSTEM_STATE.+slice.+state.+changed )|(ment ac)|(system.+state.+changed )|(\|lc)|(penalty)|(\[timeout)|(PRM\|1\|D))" /e /r /s</v>
      </c>
      <c r="T546" s="18" t="str">
        <f>MID(B520,13,4)</f>
        <v>4028</v>
      </c>
      <c r="U546" s="24">
        <f>A520+6/24</f>
        <v>42581.920428240737</v>
      </c>
      <c r="V546" s="45" t="str">
        <f>IF(VALUE(LEFT(IF(LEN(C520)=6,"0"&amp;C520,C520),2))&lt;=2,"EC",IF(OR(VALUE(LEFT(IF(LEN(C520)=6,"0"&amp;C520,C520),2))=8,VALUE(LEFT(IF(LEN(C520)=6,"0"&amp;C520,C520),2))=18),"NW","GL"))</f>
        <v>EC</v>
      </c>
      <c r="W546" s="45" t="str">
        <f>IF(AND(E520="TRACK WARRANT AUTHORITY",G520&lt;10),"OMIT","KEEP")</f>
        <v>KEEP</v>
      </c>
    </row>
    <row r="547" spans="1:23" hidden="1" x14ac:dyDescent="0.25">
      <c r="A547" s="24">
        <v>42581.393773148149</v>
      </c>
      <c r="B547" s="4" t="s">
        <v>494</v>
      </c>
      <c r="C547" s="4" t="s">
        <v>360</v>
      </c>
      <c r="D547" s="4" t="s">
        <v>73</v>
      </c>
      <c r="E547" s="4" t="s">
        <v>87</v>
      </c>
      <c r="F547" s="3">
        <v>0</v>
      </c>
      <c r="G547" s="3">
        <v>609</v>
      </c>
      <c r="H547" s="3">
        <v>27976</v>
      </c>
      <c r="I547" s="4" t="s">
        <v>88</v>
      </c>
      <c r="J547" s="3">
        <v>28990</v>
      </c>
      <c r="K547" s="4" t="s">
        <v>80</v>
      </c>
      <c r="L547" s="69" t="str">
        <f>VLOOKUP(C547,'[7]Trips&amp;Operators'!$C$1:$E$9999,3,0)</f>
        <v>YORK</v>
      </c>
      <c r="M547" s="18" t="s">
        <v>81</v>
      </c>
      <c r="N547" s="17" t="s">
        <v>958</v>
      </c>
      <c r="O547" s="17" t="str">
        <f t="shared" si="16"/>
        <v>30</v>
      </c>
      <c r="P547" s="52">
        <f t="shared" si="17"/>
        <v>42581</v>
      </c>
      <c r="Q547" s="66" t="str">
        <f>VLOOKUP(C547,'[7]Train Runs'!$A$13:$AE$755,31,0)</f>
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</c>
      <c r="R547" s="67" t="str">
        <f>VLOOKUP(C521,'[7]Train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15:30:48-0600',mode:absolute,to:'2016-07-30 18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47" s="68" t="str">
        <f>astrogrep_path&amp;" /spath="&amp;search_path&amp;" /stypes=""*"&amp;T547&amp;"*"&amp;TEXT(A521-utc_offset/24,"YYYYMMDD")&amp;LEFT(TEXT(A521-utc_offset/24,"HH"),1)&amp;"*"" /stext="" "&amp;TEXT(A521-utc_offset/24,"HH")&amp;search_regexp&amp;""" /e /r /s"</f>
        <v>"C:\Program Files (x86)\AstroGrep\AstroGrep.exe" /spath="C:\Users\stu\Documents\Analysis\2016-02-23 RTDC Observations" /stypes="*4012*201607302*" /stext=" 23:.+((SYSTEM_STATE.+slice.+state.+changed )|(ment ac)|(system.+state.+changed )|(\|lc)|(penalty)|(\[timeout)|(PRM\|1\|D))" /e /r /s</v>
      </c>
      <c r="T547" s="18" t="str">
        <f>MID(B521,13,4)</f>
        <v>4012</v>
      </c>
      <c r="U547" s="24">
        <f>A521+6/24</f>
        <v>42581.973495370374</v>
      </c>
      <c r="V547" s="45" t="str">
        <f>IF(VALUE(LEFT(IF(LEN(C521)=6,"0"&amp;C521,C521),2))&lt;=2,"EC",IF(OR(VALUE(LEFT(IF(LEN(C521)=6,"0"&amp;C521,C521),2))=8,VALUE(LEFT(IF(LEN(C521)=6,"0"&amp;C521,C521),2))=18),"NW","GL"))</f>
        <v>EC</v>
      </c>
      <c r="W547" s="45" t="str">
        <f>IF(AND(E521="TRACK WARRANT AUTHORITY",G521&lt;10),"OMIT","KEEP")</f>
        <v>KEEP</v>
      </c>
    </row>
    <row r="548" spans="1:23" hidden="1" x14ac:dyDescent="0.25">
      <c r="A548" s="24">
        <v>42581.906666666669</v>
      </c>
      <c r="B548" s="4" t="s">
        <v>494</v>
      </c>
      <c r="C548" s="4" t="s">
        <v>959</v>
      </c>
      <c r="D548" s="4" t="s">
        <v>73</v>
      </c>
      <c r="E548" s="4" t="s">
        <v>87</v>
      </c>
      <c r="F548" s="3">
        <v>0</v>
      </c>
      <c r="G548" s="3">
        <v>588</v>
      </c>
      <c r="H548" s="3">
        <v>28249</v>
      </c>
      <c r="I548" s="4" t="s">
        <v>88</v>
      </c>
      <c r="J548" s="3">
        <v>28990</v>
      </c>
      <c r="K548" s="4" t="s">
        <v>80</v>
      </c>
      <c r="L548" s="69" t="str">
        <f>VLOOKUP(C548,'[7]Trips&amp;Operators'!$C$1:$E$9999,3,0)</f>
        <v>ADANE</v>
      </c>
      <c r="M548" s="18" t="s">
        <v>81</v>
      </c>
      <c r="N548" s="17" t="s">
        <v>958</v>
      </c>
      <c r="O548" s="17" t="str">
        <f t="shared" si="16"/>
        <v>30</v>
      </c>
      <c r="P548" s="52">
        <f t="shared" si="17"/>
        <v>42581</v>
      </c>
      <c r="Q548" s="66" t="str">
        <f>VLOOKUP(C548,'[7]Train Runs'!$A$13:$AE$755,31,0)</f>
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</c>
      <c r="R548" s="67" t="str">
        <f>VLOOKUP(C522,'[7]Train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16:32:24-0600',mode:absolute,to:'2016-07-30 19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548" s="68" t="str">
        <f>astrogrep_path&amp;" /spath="&amp;search_path&amp;" /stypes=""*"&amp;T548&amp;"*"&amp;TEXT(A522-utc_offset/24,"YYYYMMDD")&amp;LEFT(TEXT(A522-utc_offset/24,"HH"),1)&amp;"*"" /stext="" "&amp;TEXT(A522-utc_offset/24,"HH")&amp;search_regexp&amp;""" /e /r /s"</f>
        <v>"C:\Program Files (x86)\AstroGrep\AstroGrep.exe" /spath="C:\Users\stu\Documents\Analysis\2016-02-23 RTDC Observations" /stypes="*4043*201607310*" /stext=" 00:.+((SYSTEM_STATE.+slice.+state.+changed )|(ment ac)|(system.+state.+changed )|(\|lc)|(penalty)|(\[timeout)|(PRM\|1\|D))" /e /r /s</v>
      </c>
      <c r="T548" s="18" t="str">
        <f>MID(B522,13,4)</f>
        <v>4043</v>
      </c>
      <c r="U548" s="24">
        <f>A522+6/24</f>
        <v>42582.015150462961</v>
      </c>
      <c r="V548" s="45" t="str">
        <f>IF(VALUE(LEFT(IF(LEN(C522)=6,"0"&amp;C522,C522),2))&lt;=2,"EC",IF(OR(VALUE(LEFT(IF(LEN(C522)=6,"0"&amp;C522,C522),2))=8,VALUE(LEFT(IF(LEN(C522)=6,"0"&amp;C522,C522),2))=18),"NW","GL"))</f>
        <v>EC</v>
      </c>
      <c r="W548" s="45" t="str">
        <f>IF(AND(E522="TRACK WARRANT AUTHORITY",G522&lt;10),"OMIT","KEEP")</f>
        <v>KEEP</v>
      </c>
    </row>
    <row r="549" spans="1:23" x14ac:dyDescent="0.25">
      <c r="A549" s="24">
        <v>42581.450104166666</v>
      </c>
      <c r="B549" s="4" t="s">
        <v>93</v>
      </c>
      <c r="C549" s="4" t="s">
        <v>960</v>
      </c>
      <c r="D549" s="4" t="s">
        <v>73</v>
      </c>
      <c r="E549" s="4" t="s">
        <v>87</v>
      </c>
      <c r="F549" s="3">
        <v>0</v>
      </c>
      <c r="G549" s="3">
        <v>526</v>
      </c>
      <c r="H549" s="3">
        <v>34307</v>
      </c>
      <c r="I549" s="4" t="s">
        <v>88</v>
      </c>
      <c r="J549" s="3">
        <v>34671</v>
      </c>
      <c r="K549" s="4" t="s">
        <v>80</v>
      </c>
      <c r="L549" s="69" t="str">
        <f>VLOOKUP(C549,'[7]Trips&amp;Operators'!$C$1:$E$9999,3,0)</f>
        <v>HELVIE</v>
      </c>
      <c r="M549" s="18" t="s">
        <v>77</v>
      </c>
      <c r="N549" s="17" t="s">
        <v>47</v>
      </c>
      <c r="O549" s="17" t="str">
        <f t="shared" si="16"/>
        <v>30</v>
      </c>
      <c r="P549" s="52">
        <f t="shared" si="17"/>
        <v>42581</v>
      </c>
      <c r="Q549" s="66" t="str">
        <f>VLOOKUP(C549,'[7]Train Runs'!$A$13:$AE$755,31,0)</f>
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</c>
      <c r="R549" s="67" t="str">
        <f>VLOOKUP(C523,'[7]Train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16:32:24-0600',mode:absolute,to:'2016-07-30 19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549" s="68" t="str">
        <f>astrogrep_path&amp;" /spath="&amp;search_path&amp;" /stypes=""*"&amp;T549&amp;"*"&amp;TEXT(A523-utc_offset/24,"YYYYMMDD")&amp;LEFT(TEXT(A523-utc_offset/24,"HH"),1)&amp;"*"" /stext="" "&amp;TEXT(A523-utc_offset/24,"HH")&amp;search_regexp&amp;""" /e /r /s"</f>
        <v>"C:\Program Files (x86)\AstroGrep\AstroGrep.exe" /spath="C:\Users\stu\Documents\Analysis\2016-02-23 RTDC Observations" /stypes="*4043*201607310*" /stext=" 00:.+((SYSTEM_STATE.+slice.+state.+changed )|(ment ac)|(system.+state.+changed )|(\|lc)|(penalty)|(\[timeout)|(PRM\|1\|D))" /e /r /s</v>
      </c>
      <c r="T549" s="18" t="str">
        <f>MID(B523,13,4)</f>
        <v>4043</v>
      </c>
      <c r="U549" s="24">
        <f>A523+6/24</f>
        <v>42582.015532407408</v>
      </c>
      <c r="V549" s="45" t="str">
        <f>IF(VALUE(LEFT(IF(LEN(C523)=6,"0"&amp;C523,C523),2))&lt;=2,"EC",IF(OR(VALUE(LEFT(IF(LEN(C523)=6,"0"&amp;C523,C523),2))=8,VALUE(LEFT(IF(LEN(C523)=6,"0"&amp;C523,C523),2))=18),"NW","GL"))</f>
        <v>EC</v>
      </c>
      <c r="W549" s="45" t="str">
        <f>IF(AND(E523="TRACK WARRANT AUTHORITY",G523&lt;10),"OMIT","KEEP")</f>
        <v>KEEP</v>
      </c>
    </row>
    <row r="550" spans="1:23" x14ac:dyDescent="0.25">
      <c r="A550" s="24">
        <v>42581.742048611108</v>
      </c>
      <c r="B550" s="4" t="s">
        <v>93</v>
      </c>
      <c r="C550" s="4" t="s">
        <v>961</v>
      </c>
      <c r="D550" s="4" t="s">
        <v>73</v>
      </c>
      <c r="E550" s="4" t="s">
        <v>87</v>
      </c>
      <c r="F550" s="3">
        <v>0</v>
      </c>
      <c r="G550" s="3">
        <v>417</v>
      </c>
      <c r="H550" s="3">
        <v>36959</v>
      </c>
      <c r="I550" s="4" t="s">
        <v>88</v>
      </c>
      <c r="J550" s="3">
        <v>37602</v>
      </c>
      <c r="K550" s="4" t="s">
        <v>80</v>
      </c>
      <c r="L550" s="69" t="str">
        <f>VLOOKUP(C550,'[7]Trips&amp;Operators'!$C$1:$E$9999,3,0)</f>
        <v>DE LA ROSA</v>
      </c>
      <c r="M550" s="18" t="s">
        <v>77</v>
      </c>
      <c r="N550" s="17" t="s">
        <v>47</v>
      </c>
      <c r="O550" s="17" t="str">
        <f t="shared" si="16"/>
        <v>30</v>
      </c>
      <c r="P550" s="52">
        <f t="shared" si="17"/>
        <v>42581</v>
      </c>
      <c r="Q550" s="66" t="str">
        <f>VLOOKUP(C550,'[7]Train Runs'!$A$13:$AE$755,31,0)</f>
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</c>
      <c r="R550" s="67" t="str">
        <f>VLOOKUP(C524,'[7]Train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16:32:24-0600',mode:absolute,to:'2016-07-30 19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550" s="68" t="str">
        <f>astrogrep_path&amp;" /spath="&amp;search_path&amp;" /stypes=""*"&amp;T550&amp;"*"&amp;TEXT(A524-utc_offset/24,"YYYYMMDD")&amp;LEFT(TEXT(A524-utc_offset/24,"HH"),1)&amp;"*"" /stext="" "&amp;TEXT(A524-utc_offset/24,"HH")&amp;search_regexp&amp;""" /e /r /s"</f>
        <v>"C:\Program Files (x86)\AstroGrep\AstroGrep.exe" /spath="C:\Users\stu\Documents\Analysis\2016-02-23 RTDC Observations" /stypes="*4043*201607310*" /stext=" 00:.+((SYSTEM_STATE.+slice.+state.+changed )|(ment ac)|(system.+state.+changed )|(\|lc)|(penalty)|(\[timeout)|(PRM\|1\|D))" /e /r /s</v>
      </c>
      <c r="T550" s="18" t="str">
        <f>MID(B524,13,4)</f>
        <v>4043</v>
      </c>
      <c r="U550" s="24">
        <f>A524+6/24</f>
        <v>42582.015925925924</v>
      </c>
      <c r="V550" s="45" t="str">
        <f>IF(VALUE(LEFT(IF(LEN(C524)=6,"0"&amp;C524,C524),2))&lt;=2,"EC",IF(OR(VALUE(LEFT(IF(LEN(C524)=6,"0"&amp;C524,C524),2))=8,VALUE(LEFT(IF(LEN(C524)=6,"0"&amp;C524,C524),2))=18),"NW","GL"))</f>
        <v>EC</v>
      </c>
      <c r="W550" s="45" t="str">
        <f>IF(AND(E524="TRACK WARRANT AUTHORITY",G524&lt;10),"OMIT","KEEP")</f>
        <v>KEEP</v>
      </c>
    </row>
    <row r="551" spans="1:23" x14ac:dyDescent="0.25">
      <c r="A551" s="24">
        <v>42581.574791666666</v>
      </c>
      <c r="B551" s="4" t="s">
        <v>93</v>
      </c>
      <c r="C551" s="4" t="s">
        <v>361</v>
      </c>
      <c r="D551" s="4" t="s">
        <v>73</v>
      </c>
      <c r="E551" s="4" t="s">
        <v>510</v>
      </c>
      <c r="F551" s="3">
        <v>0</v>
      </c>
      <c r="G551" s="3">
        <v>586</v>
      </c>
      <c r="H551" s="3">
        <v>27844</v>
      </c>
      <c r="I551" s="4" t="s">
        <v>511</v>
      </c>
      <c r="J551" s="3">
        <v>28990</v>
      </c>
      <c r="K551" s="4" t="s">
        <v>80</v>
      </c>
      <c r="L551" s="69" t="str">
        <f>VLOOKUP(C551,'[7]Trips&amp;Operators'!$C$1:$E$9999,3,0)</f>
        <v>DE LA ROSA</v>
      </c>
      <c r="M551" s="18" t="s">
        <v>77</v>
      </c>
      <c r="N551" s="17" t="s">
        <v>47</v>
      </c>
      <c r="O551" s="17" t="str">
        <f t="shared" si="16"/>
        <v>30</v>
      </c>
      <c r="P551" s="52">
        <f t="shared" si="17"/>
        <v>42581</v>
      </c>
      <c r="Q551" s="66" t="str">
        <f>VLOOKUP(C551,'[7]Train Runs'!$A$13:$AE$755,31,0)</f>
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</c>
      <c r="R551" s="67" t="str">
        <f>VLOOKUP(C525,'[7]Train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16:47:35-0600',mode:absolute,to:'2016-07-30 19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551" s="68" t="str">
        <f>astrogrep_path&amp;" /spath="&amp;search_path&amp;" /stypes=""*"&amp;T551&amp;"*"&amp;TEXT(A525-utc_offset/24,"YYYYMMDD")&amp;LEFT(TEXT(A525-utc_offset/24,"HH"),1)&amp;"*"" /stext="" "&amp;TEXT(A525-utc_offset/24,"HH")&amp;search_regexp&amp;""" /e /r /s"</f>
        <v>"C:\Program Files (x86)\AstroGrep\AstroGrep.exe" /spath="C:\Users\stu\Documents\Analysis\2016-02-23 RTDC Observations" /stypes="*4015*201607310*" /stext=" 00:.+((SYSTEM_STATE.+slice.+state.+changed )|(ment ac)|(system.+state.+changed )|(\|lc)|(penalty)|(\[timeout)|(PRM\|1\|D))" /e /r /s</v>
      </c>
      <c r="T551" s="18" t="str">
        <f>MID(B525,13,4)</f>
        <v>4015</v>
      </c>
      <c r="U551" s="24">
        <f>A525+6/24</f>
        <v>42582.026377314818</v>
      </c>
      <c r="V551" s="45" t="str">
        <f>IF(VALUE(LEFT(IF(LEN(C525)=6,"0"&amp;C525,C525),2))&lt;=2,"EC",IF(OR(VALUE(LEFT(IF(LEN(C525)=6,"0"&amp;C525,C525),2))=8,VALUE(LEFT(IF(LEN(C525)=6,"0"&amp;C525,C525),2))=18),"NW","GL"))</f>
        <v>EC</v>
      </c>
      <c r="W551" s="45" t="str">
        <f>IF(AND(E525="TRACK WARRANT AUTHORITY",G525&lt;10),"OMIT","KEEP")</f>
        <v>KEEP</v>
      </c>
    </row>
    <row r="552" spans="1:23" hidden="1" x14ac:dyDescent="0.25">
      <c r="A552" s="24">
        <v>42581.477465277778</v>
      </c>
      <c r="B552" s="4" t="s">
        <v>91</v>
      </c>
      <c r="C552" s="4" t="s">
        <v>962</v>
      </c>
      <c r="D552" s="4" t="s">
        <v>73</v>
      </c>
      <c r="E552" s="4" t="s">
        <v>676</v>
      </c>
      <c r="F552" s="3">
        <v>100</v>
      </c>
      <c r="G552" s="3">
        <v>210</v>
      </c>
      <c r="H552" s="3">
        <v>11466</v>
      </c>
      <c r="I552" s="4" t="s">
        <v>79</v>
      </c>
      <c r="J552" s="3">
        <v>11000</v>
      </c>
      <c r="K552" s="4" t="s">
        <v>76</v>
      </c>
      <c r="L552" s="69" t="str">
        <f>VLOOKUP(C552,'[7]Trips&amp;Operators'!$C$1:$E$9999,3,0)</f>
        <v>HELVIE</v>
      </c>
      <c r="M552" s="18" t="s">
        <v>81</v>
      </c>
      <c r="N552" s="17"/>
      <c r="O552" s="17" t="str">
        <f t="shared" si="16"/>
        <v>30</v>
      </c>
      <c r="P552" s="52">
        <f t="shared" si="17"/>
        <v>42581</v>
      </c>
      <c r="Q552" s="66" t="str">
        <f>VLOOKUP(C552,'[7]Train Runs'!$A$13:$AE$755,31,0)</f>
        <v>aws s3 cp s3://rtdc.mdm.uploadarchive/RTDC4037/2016-07-30/ "C:\Users\stu\Documents\Analysis\2016-02-23 RTDC Observations"\RTDC4037\2016-07-30 --recursive &amp; "C:\Users\stu\Documents\GitHub\mrs-test-scripts\Headless Mode &amp; Sideloading\WalkAndUnGZ.bat" "C:\Users\stu\Documents\Analysis\2016-02-23 RTDC Observations"\RTDC4037\2016-07-30 &amp; 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</v>
      </c>
      <c r="R552" s="67" t="str">
        <f>VLOOKUP(C526,'[7]Train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18:11:21-0600',mode:absolute,to:'2016-07-30 20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52" s="68" t="str">
        <f>astrogrep_path&amp;" /spath="&amp;search_path&amp;" /stypes=""*"&amp;T552&amp;"*"&amp;TEXT(A526-utc_offset/24,"YYYYMMDD")&amp;LEFT(TEXT(A526-utc_offset/24,"HH"),1)&amp;"*"" /stext="" "&amp;TEXT(A526-utc_offset/24,"HH")&amp;search_regexp&amp;""" /e /r /s"</f>
        <v>"C:\Program Files (x86)\AstroGrep\AstroGrep.exe" /spath="C:\Users\stu\Documents\Analysis\2016-02-23 RTDC Observations" /stypes="*4032*201607310*" /stext=" 01:.+((SYSTEM_STATE.+slice.+state.+changed )|(ment ac)|(system.+state.+changed )|(\|lc)|(penalty)|(\[timeout)|(PRM\|1\|D))" /e /r /s</v>
      </c>
      <c r="T552" s="18" t="str">
        <f>MID(B526,13,4)</f>
        <v>4032</v>
      </c>
      <c r="U552" s="24">
        <f>A526+6/24</f>
        <v>42582.077372685184</v>
      </c>
      <c r="V552" s="45" t="str">
        <f>IF(VALUE(LEFT(IF(LEN(C526)=6,"0"&amp;C526,C526),2))&lt;=2,"EC",IF(OR(VALUE(LEFT(IF(LEN(C526)=6,"0"&amp;C526,C526),2))=8,VALUE(LEFT(IF(LEN(C526)=6,"0"&amp;C526,C526),2))=18),"NW","GL"))</f>
        <v>EC</v>
      </c>
      <c r="W552" s="45" t="str">
        <f>IF(AND(E526="TRACK WARRANT AUTHORITY",G526&lt;10),"OMIT","KEEP")</f>
        <v>KEEP</v>
      </c>
    </row>
    <row r="553" spans="1:23" hidden="1" x14ac:dyDescent="0.25">
      <c r="A553" s="24">
        <v>42581.671967592592</v>
      </c>
      <c r="B553" s="4" t="s">
        <v>491</v>
      </c>
      <c r="C553" s="4" t="s">
        <v>963</v>
      </c>
      <c r="D553" s="4" t="s">
        <v>73</v>
      </c>
      <c r="E553" s="4" t="s">
        <v>676</v>
      </c>
      <c r="F553" s="3">
        <v>100</v>
      </c>
      <c r="G553" s="3">
        <v>265</v>
      </c>
      <c r="H553" s="3">
        <v>11899</v>
      </c>
      <c r="I553" s="4" t="s">
        <v>79</v>
      </c>
      <c r="J553" s="3">
        <v>11000</v>
      </c>
      <c r="K553" s="4" t="s">
        <v>76</v>
      </c>
      <c r="L553" s="69" t="str">
        <f>VLOOKUP(C553,'[7]Trips&amp;Operators'!$C$1:$E$9999,3,0)</f>
        <v>ADANE</v>
      </c>
      <c r="M553" s="18" t="s">
        <v>81</v>
      </c>
      <c r="N553" s="17"/>
      <c r="O553" s="17" t="str">
        <f t="shared" si="16"/>
        <v>30</v>
      </c>
      <c r="P553" s="52">
        <f t="shared" si="17"/>
        <v>42581</v>
      </c>
      <c r="Q553" s="66" t="str">
        <f>VLOOKUP(C553,'[7]Train Runs'!$A$13:$AE$755,31,0)</f>
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</c>
      <c r="R553" s="67" t="str">
        <f>VLOOKUP(C527,'[7]Train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06:27:48-0600',mode:absolute,to:'2016-07-30 09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553" s="68" t="str">
        <f>astrogrep_path&amp;" /spath="&amp;search_path&amp;" /stypes=""*"&amp;T553&amp;"*"&amp;TEXT(A527-utc_offset/24,"YYYYMMDD")&amp;LEFT(TEXT(A527-utc_offset/24,"HH"),1)&amp;"*"" /stext="" "&amp;TEXT(A527-utc_offset/24,"HH")&amp;search_regexp&amp;""" /e /r /s"</f>
        <v>"C:\Program Files (x86)\AstroGrep\AstroGrep.exe" /spath="C:\Users\stu\Documents\Analysis\2016-02-23 RTDC Observations" /stypes="*4027*201607301*" /stext=" 14:.+((SYSTEM_STATE.+slice.+state.+changed )|(ment ac)|(system.+state.+changed )|(\|lc)|(penalty)|(\[timeout)|(PRM\|1\|D))" /e /r /s</v>
      </c>
      <c r="T553" s="18" t="str">
        <f>MID(B527,13,4)</f>
        <v>4027</v>
      </c>
      <c r="U553" s="24">
        <f>A527+6/24</f>
        <v>42581.587430555555</v>
      </c>
      <c r="V553" s="45" t="str">
        <f>IF(VALUE(LEFT(IF(LEN(C527)=6,"0"&amp;C527,C527),2))&lt;=2,"EC",IF(OR(VALUE(LEFT(IF(LEN(C527)=6,"0"&amp;C527,C527),2))=8,VALUE(LEFT(IF(LEN(C527)=6,"0"&amp;C527,C527),2))=18),"NW","GL"))</f>
        <v>EC</v>
      </c>
      <c r="W553" s="45" t="str">
        <f>IF(AND(E527="TRACK WARRANT AUTHORITY",G527&lt;10),"OMIT","KEEP")</f>
        <v>KEEP</v>
      </c>
    </row>
    <row r="554" spans="1:23" hidden="1" x14ac:dyDescent="0.25">
      <c r="A554" s="24">
        <v>42581.662118055552</v>
      </c>
      <c r="B554" s="4" t="s">
        <v>506</v>
      </c>
      <c r="C554" s="4" t="s">
        <v>964</v>
      </c>
      <c r="D554" s="4" t="s">
        <v>73</v>
      </c>
      <c r="E554" s="4" t="s">
        <v>515</v>
      </c>
      <c r="F554" s="3">
        <v>0</v>
      </c>
      <c r="G554" s="3">
        <v>26</v>
      </c>
      <c r="H554" s="3">
        <v>628</v>
      </c>
      <c r="I554" s="4" t="s">
        <v>516</v>
      </c>
      <c r="J554" s="3">
        <v>575</v>
      </c>
      <c r="K554" s="4" t="s">
        <v>76</v>
      </c>
      <c r="L554" s="69" t="str">
        <f>VLOOKUP(C554,'[7]Trips&amp;Operators'!$C$1:$E$9999,3,0)</f>
        <v>STORY</v>
      </c>
      <c r="M554" s="18" t="s">
        <v>81</v>
      </c>
      <c r="N554" s="17"/>
      <c r="O554" s="17" t="str">
        <f t="shared" si="16"/>
        <v>30</v>
      </c>
      <c r="P554" s="52">
        <f t="shared" si="17"/>
        <v>42581</v>
      </c>
      <c r="Q554" s="66" t="str">
        <f>VLOOKUP(C554,'[7]Train Runs'!$A$13:$AE$755,31,0)</f>
        <v>aws s3 cp s3://rtdc.mdm.uploadarchive/RTDC4026/2016-07-30/ "C:\Users\stu\Documents\Analysis\2016-02-23 RTDC Observations"\RTDC4026\2016-07-30 --recursive &amp; "C:\Users\stu\Documents\GitHub\mrs-test-scripts\Headless Mode &amp; Sideloading\WalkAndUnGZ.bat" "C:\Users\stu\Documents\Analysis\2016-02-23 RTDC Observations"\RTDC4026\2016-07-30 &amp; 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</v>
      </c>
      <c r="R554" s="67" t="str">
        <f>VLOOKUP(C528,'[7]Train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06:56:39-0600',mode:absolute,to:'2016-07-30 09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554" s="68" t="str">
        <f>astrogrep_path&amp;" /spath="&amp;search_path&amp;" /stypes=""*"&amp;T554&amp;"*"&amp;TEXT(A528-utc_offset/24,"YYYYMMDD")&amp;LEFT(TEXT(A528-utc_offset/24,"HH"),1)&amp;"*"" /stext="" "&amp;TEXT(A528-utc_offset/24,"HH")&amp;search_regexp&amp;""" /e /r /s"</f>
        <v>"C:\Program Files (x86)\AstroGrep\AstroGrep.exe" /spath="C:\Users\stu\Documents\Analysis\2016-02-23 RTDC Observations" /stypes="*4007*201607301*" /stext=" 14:.+((SYSTEM_STATE.+slice.+state.+changed )|(ment ac)|(system.+state.+changed )|(\|lc)|(penalty)|(\[timeout)|(PRM\|1\|D))" /e /r /s</v>
      </c>
      <c r="T554" s="18" t="str">
        <f>MID(B528,13,4)</f>
        <v>4007</v>
      </c>
      <c r="U554" s="24">
        <f>A528+6/24</f>
        <v>42581.608402777776</v>
      </c>
      <c r="V554" s="45" t="str">
        <f>IF(VALUE(LEFT(IF(LEN(C528)=6,"0"&amp;C528,C528),2))&lt;=2,"EC",IF(OR(VALUE(LEFT(IF(LEN(C528)=6,"0"&amp;C528,C528),2))=8,VALUE(LEFT(IF(LEN(C528)=6,"0"&amp;C528,C528),2))=18),"NW","GL"))</f>
        <v>EC</v>
      </c>
      <c r="W554" s="45" t="str">
        <f>IF(AND(E528="TRACK WARRANT AUTHORITY",G528&lt;10),"OMIT","KEEP")</f>
        <v>KEEP</v>
      </c>
    </row>
    <row r="555" spans="1:23" hidden="1" x14ac:dyDescent="0.25">
      <c r="A555" s="24">
        <v>42581.716724537036</v>
      </c>
      <c r="B555" s="4" t="s">
        <v>491</v>
      </c>
      <c r="C555" s="4" t="s">
        <v>965</v>
      </c>
      <c r="D555" s="4" t="s">
        <v>73</v>
      </c>
      <c r="E555" s="4" t="s">
        <v>515</v>
      </c>
      <c r="F555" s="3">
        <v>0</v>
      </c>
      <c r="G555" s="3">
        <v>37</v>
      </c>
      <c r="H555" s="3">
        <v>668</v>
      </c>
      <c r="I555" s="4" t="s">
        <v>516</v>
      </c>
      <c r="J555" s="3">
        <v>575</v>
      </c>
      <c r="K555" s="4" t="s">
        <v>76</v>
      </c>
      <c r="L555" s="69" t="str">
        <f>VLOOKUP(C555,'[7]Trips&amp;Operators'!$C$1:$E$9999,3,0)</f>
        <v>ADANE</v>
      </c>
      <c r="M555" s="18" t="s">
        <v>81</v>
      </c>
      <c r="N555" s="17"/>
      <c r="O555" s="17" t="str">
        <f t="shared" si="16"/>
        <v>30</v>
      </c>
      <c r="P555" s="52">
        <f t="shared" si="17"/>
        <v>42581</v>
      </c>
      <c r="Q555" s="66" t="str">
        <f>VLOOKUP(C555,'[7]Train Runs'!$A$13:$AE$755,31,0)</f>
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</c>
      <c r="R555" s="67" t="str">
        <f>VLOOKUP(C529,'[7]Train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11:41:48-0600',mode:absolute,to:'2016-07-30 14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555" s="68" t="str">
        <f>astrogrep_path&amp;" /spath="&amp;search_path&amp;" /stypes=""*"&amp;T555&amp;"*"&amp;TEXT(A529-utc_offset/24,"YYYYMMDD")&amp;LEFT(TEXT(A529-utc_offset/24,"HH"),1)&amp;"*"" /stext="" "&amp;TEXT(A529-utc_offset/24,"HH")&amp;search_regexp&amp;""" /e /r /s"</f>
        <v>"C:\Program Files (x86)\AstroGrep\AstroGrep.exe" /spath="C:\Users\stu\Documents\Analysis\2016-02-23 RTDC Observations" /stypes="*4027*201607301*" /stext=" 19:.+((SYSTEM_STATE.+slice.+state.+changed )|(ment ac)|(system.+state.+changed )|(\|lc)|(penalty)|(\[timeout)|(PRM\|1\|D))" /e /r /s</v>
      </c>
      <c r="T555" s="18" t="str">
        <f>MID(B529,13,4)</f>
        <v>4027</v>
      </c>
      <c r="U555" s="24">
        <f>A529+6/24</f>
        <v>42581.808668981481</v>
      </c>
      <c r="V555" s="45" t="str">
        <f>IF(VALUE(LEFT(IF(LEN(C529)=6,"0"&amp;C529,C529),2))&lt;=2,"EC",IF(OR(VALUE(LEFT(IF(LEN(C529)=6,"0"&amp;C529,C529),2))=8,VALUE(LEFT(IF(LEN(C529)=6,"0"&amp;C529,C529),2))=18),"NW","GL"))</f>
        <v>EC</v>
      </c>
      <c r="W555" s="45" t="str">
        <f>IF(AND(E529="TRACK WARRANT AUTHORITY",G529&lt;10),"OMIT","KEEP")</f>
        <v>KEEP</v>
      </c>
    </row>
    <row r="556" spans="1:23" hidden="1" x14ac:dyDescent="0.25">
      <c r="A556" s="24">
        <v>42581.841863425929</v>
      </c>
      <c r="B556" s="4" t="s">
        <v>491</v>
      </c>
      <c r="C556" s="4" t="s">
        <v>966</v>
      </c>
      <c r="D556" s="4" t="s">
        <v>73</v>
      </c>
      <c r="E556" s="4" t="s">
        <v>515</v>
      </c>
      <c r="F556" s="3">
        <v>0</v>
      </c>
      <c r="G556" s="3">
        <v>34</v>
      </c>
      <c r="H556" s="3">
        <v>673</v>
      </c>
      <c r="I556" s="4" t="s">
        <v>516</v>
      </c>
      <c r="J556" s="3">
        <v>575</v>
      </c>
      <c r="K556" s="4" t="s">
        <v>76</v>
      </c>
      <c r="L556" s="69" t="str">
        <f>VLOOKUP(C556,'[7]Trips&amp;Operators'!$C$1:$E$9999,3,0)</f>
        <v>ADANE</v>
      </c>
      <c r="M556" s="18" t="s">
        <v>81</v>
      </c>
      <c r="N556" s="17"/>
      <c r="O556" s="17" t="str">
        <f t="shared" si="16"/>
        <v>30</v>
      </c>
      <c r="P556" s="52">
        <f t="shared" si="17"/>
        <v>42581</v>
      </c>
      <c r="Q556" s="66" t="str">
        <f>VLOOKUP(C556,'[7]Train Runs'!$A$13:$AE$755,31,0)</f>
        <v>aws s3 cp s3://rtdc.mdm.uploadarchive/RTDC4019/2016-07-30/ "C:\Users\stu\Documents\Analysis\2016-02-23 RTDC Observations"\RTDC4019\2016-07-30 --recursive &amp; "C:\Users\stu\Documents\GitHub\mrs-test-scripts\Headless Mode &amp; Sideloading\WalkAndUnGZ.bat" "C:\Users\stu\Documents\Analysis\2016-02-23 RTDC Observations"\RTDC4019\2016-07-30 &amp; 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</v>
      </c>
      <c r="R556" s="67" t="str">
        <f>VLOOKUP(C530,'[7]Train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15:09:29-0600',mode:absolute,to:'2016-07-30 17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556" s="68" t="str">
        <f>astrogrep_path&amp;" /spath="&amp;search_path&amp;" /stypes=""*"&amp;T556&amp;"*"&amp;TEXT(A530-utc_offset/24,"YYYYMMDD")&amp;LEFT(TEXT(A530-utc_offset/24,"HH"),1)&amp;"*"" /stext="" "&amp;TEXT(A530-utc_offset/24,"HH")&amp;search_regexp&amp;""" /e /r /s"</f>
        <v>"C:\Program Files (x86)\AstroGrep\AstroGrep.exe" /spath="C:\Users\stu\Documents\Analysis\2016-02-23 RTDC Observations" /stypes="*4027*201607302*" /stext=" 22:.+((SYSTEM_STATE.+slice.+state.+changed )|(ment ac)|(system.+state.+changed )|(\|lc)|(penalty)|(\[timeout)|(PRM\|1\|D))" /e /r /s</v>
      </c>
      <c r="T556" s="18" t="str">
        <f>MID(B530,13,4)</f>
        <v>4027</v>
      </c>
      <c r="U556" s="24">
        <f>A530+6/24</f>
        <v>42581.952141203707</v>
      </c>
      <c r="V556" s="45" t="str">
        <f>IF(VALUE(LEFT(IF(LEN(C530)=6,"0"&amp;C530,C530),2))&lt;=2,"EC",IF(OR(VALUE(LEFT(IF(LEN(C530)=6,"0"&amp;C530,C530),2))=8,VALUE(LEFT(IF(LEN(C530)=6,"0"&amp;C530,C530),2))=18),"NW","GL"))</f>
        <v>EC</v>
      </c>
      <c r="W556" s="45" t="str">
        <f>IF(AND(E530="TRACK WARRANT AUTHORITY",G530&lt;10),"OMIT","KEEP")</f>
        <v>KEEP</v>
      </c>
    </row>
    <row r="557" spans="1:23" hidden="1" x14ac:dyDescent="0.25">
      <c r="A557" s="24">
        <v>42581.721990740742</v>
      </c>
      <c r="B557" s="4" t="s">
        <v>518</v>
      </c>
      <c r="C557" s="4" t="s">
        <v>967</v>
      </c>
      <c r="D557" s="4" t="s">
        <v>73</v>
      </c>
      <c r="E557" s="4" t="s">
        <v>515</v>
      </c>
      <c r="F557" s="3">
        <v>0</v>
      </c>
      <c r="G557" s="3">
        <v>25</v>
      </c>
      <c r="H557" s="3">
        <v>58969</v>
      </c>
      <c r="I557" s="4" t="s">
        <v>516</v>
      </c>
      <c r="J557" s="3">
        <v>59048</v>
      </c>
      <c r="K557" s="4" t="s">
        <v>80</v>
      </c>
      <c r="L557" s="69" t="str">
        <f>VLOOKUP(C557,'[7]Trips&amp;Operators'!$C$1:$E$9999,3,0)</f>
        <v>STAMBAUGH</v>
      </c>
      <c r="M557" s="18" t="s">
        <v>81</v>
      </c>
      <c r="N557" s="17"/>
      <c r="O557" s="17" t="str">
        <f t="shared" si="16"/>
        <v>30</v>
      </c>
      <c r="P557" s="52">
        <f t="shared" si="17"/>
        <v>42581</v>
      </c>
      <c r="Q557" s="66" t="str">
        <f>VLOOKUP(C557,'[7]Train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57" s="67" t="str">
        <f>VLOOKUP(C531,'[7]Train Runs'!$A$13:$AE$755,22,0)</f>
        <v>https://search-rtdc-monitor-bjffxe2xuh6vdkpspy63sjmuny.us-east-1.es.amazonaws.com/_plugin/kibana/#/discover/Steve-Slow-Train-Analysis-(2080s-and-2083s)?_g=(refreshInterval:(display:Off,section:0,value:0),time:(from:'2016-07-30 20:09:58-0600',mode:absolute,to:'2016-07-30 23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557" s="68" t="str">
        <f>astrogrep_path&amp;" /spath="&amp;search_path&amp;" /stypes=""*"&amp;T557&amp;"*"&amp;TEXT(A531-utc_offset/24,"YYYYMMDD")&amp;LEFT(TEXT(A531-utc_offset/24,"HH"),1)&amp;"*"" /stext="" "&amp;TEXT(A531-utc_offset/24,"HH")&amp;search_regexp&amp;""" /e /r /s"</f>
        <v>"C:\Program Files (x86)\AstroGrep\AstroGrep.exe" /spath="C:\Users\stu\Documents\Analysis\2016-02-23 RTDC Observations" /stypes="*4018*201607310*" /stext=" 04:.+((SYSTEM_STATE.+slice.+state.+changed )|(ment ac)|(system.+state.+changed )|(\|lc)|(penalty)|(\[timeout)|(PRM\|1\|D))" /e /r /s</v>
      </c>
      <c r="T557" s="18" t="str">
        <f>MID(B531,13,4)</f>
        <v>4018</v>
      </c>
      <c r="U557" s="24">
        <f>A531+6/24</f>
        <v>42582.171388888892</v>
      </c>
      <c r="V557" s="45" t="str">
        <f>IF(VALUE(LEFT(IF(LEN(C531)=6,"0"&amp;C531,C531),2))&lt;=2,"EC",IF(OR(VALUE(LEFT(IF(LEN(C531)=6,"0"&amp;C531,C531),2))=8,VALUE(LEFT(IF(LEN(C531)=6,"0"&amp;C531,C531),2))=18),"NW","GL"))</f>
        <v>EC</v>
      </c>
      <c r="W557" s="45" t="str">
        <f>IF(AND(E531="TRACK WARRANT AUTHORITY",G531&lt;10),"OMIT","KEEP")</f>
        <v>KEEP</v>
      </c>
    </row>
    <row r="558" spans="1:23" hidden="1" x14ac:dyDescent="0.25">
      <c r="A558" s="24">
        <v>42581.747534722221</v>
      </c>
      <c r="B558" s="4" t="s">
        <v>93</v>
      </c>
      <c r="C558" s="4" t="s">
        <v>961</v>
      </c>
      <c r="D558" s="4" t="s">
        <v>73</v>
      </c>
      <c r="E558" s="4" t="s">
        <v>515</v>
      </c>
      <c r="F558" s="3">
        <v>0</v>
      </c>
      <c r="G558" s="3">
        <v>32</v>
      </c>
      <c r="H558" s="3">
        <v>59005</v>
      </c>
      <c r="I558" s="4" t="s">
        <v>516</v>
      </c>
      <c r="J558" s="3">
        <v>59048</v>
      </c>
      <c r="K558" s="4" t="s">
        <v>80</v>
      </c>
      <c r="L558" s="69" t="str">
        <f>VLOOKUP(C558,'[7]Trips&amp;Operators'!$C$1:$E$9999,3,0)</f>
        <v>DE LA ROSA</v>
      </c>
      <c r="M558" s="18" t="s">
        <v>81</v>
      </c>
      <c r="N558" s="17"/>
      <c r="O558" s="17" t="str">
        <f t="shared" si="16"/>
        <v>30</v>
      </c>
      <c r="P558" s="52">
        <f t="shared" si="17"/>
        <v>42581</v>
      </c>
      <c r="Q558" s="66" t="str">
        <f>VLOOKUP(C558,'[7]Train Runs'!$A$13:$AE$755,31,0)</f>
        <v>aws s3 cp s3://rtdc.mdm.uploadarchive/RTDC4038/2016-07-30/ "C:\Users\stu\Documents\Analysis\2016-02-23 RTDC Observations"\RTDC4038\2016-07-30 --recursive &amp; "C:\Users\stu\Documents\GitHub\mrs-test-scripts\Headless Mode &amp; Sideloading\WalkAndUnGZ.bat" "C:\Users\stu\Documents\Analysis\2016-02-23 RTDC Observations"\RTDC4038\2016-07-30 &amp; 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</v>
      </c>
      <c r="R558" s="67" t="e">
        <f>VLOOKUP(C532,'[7]Train Runs'!$A$13:$AE$755,22,0)</f>
        <v>#N/A</v>
      </c>
      <c r="S558" s="68" t="str">
        <f>astrogrep_path&amp;" /spath="&amp;search_path&amp;" /stypes=""*"&amp;T558&amp;"*"&amp;TEXT(A532-utc_offset/24,"YYYYMMDD")&amp;LEFT(TEXT(A532-utc_offset/24,"HH"),1)&amp;"*"" /stext="" "&amp;TEXT(A532-utc_offset/24,"HH")&amp;search_regexp&amp;""" /e /r /s"</f>
        <v>"C:\Program Files (x86)\AstroGrep\AstroGrep.exe" /spath="C:\Users\stu\Documents\Analysis\2016-02-23 RTDC Observations" /stypes="*4027*201607310*" /stext=" 01:.+((SYSTEM_STATE.+slice.+state.+changed )|(ment ac)|(system.+state.+changed )|(\|lc)|(penalty)|(\[timeout)|(PRM\|1\|D))" /e /r /s</v>
      </c>
      <c r="T558" s="18" t="str">
        <f>MID(B532,13,4)</f>
        <v>4027</v>
      </c>
      <c r="U558" s="24">
        <f>A532+6/24</f>
        <v>42582.075844907406</v>
      </c>
      <c r="V558" s="45" t="str">
        <f>IF(VALUE(LEFT(IF(LEN(C532)=6,"0"&amp;C532,C532),2))&lt;=2,"EC",IF(OR(VALUE(LEFT(IF(LEN(C532)=6,"0"&amp;C532,C532),2))=8,VALUE(LEFT(IF(LEN(C532)=6,"0"&amp;C532,C532),2))=18),"NW","GL"))</f>
        <v>GL</v>
      </c>
      <c r="W558" s="45" t="str">
        <f>IF(AND(E532="TRACK WARRANT AUTHORITY",G532&lt;10),"OMIT","KEEP")</f>
        <v>KEEP</v>
      </c>
    </row>
    <row r="559" spans="1:23" hidden="1" x14ac:dyDescent="0.25">
      <c r="A559" s="24">
        <v>42581.886736111112</v>
      </c>
      <c r="B559" s="4" t="s">
        <v>518</v>
      </c>
      <c r="C559" s="4" t="s">
        <v>968</v>
      </c>
      <c r="D559" s="4" t="s">
        <v>73</v>
      </c>
      <c r="E559" s="4" t="s">
        <v>515</v>
      </c>
      <c r="F559" s="3">
        <v>0</v>
      </c>
      <c r="G559" s="3">
        <v>17</v>
      </c>
      <c r="H559" s="3">
        <v>59016</v>
      </c>
      <c r="I559" s="4" t="s">
        <v>516</v>
      </c>
      <c r="J559" s="3">
        <v>59048</v>
      </c>
      <c r="K559" s="4" t="s">
        <v>80</v>
      </c>
      <c r="L559" s="69" t="str">
        <f>VLOOKUP(C559,'[7]Trips&amp;Operators'!$C$1:$E$9999,3,0)</f>
        <v>STAMBAUGH</v>
      </c>
      <c r="M559" s="18" t="s">
        <v>81</v>
      </c>
      <c r="N559" s="17"/>
      <c r="O559" s="17" t="str">
        <f t="shared" si="16"/>
        <v>30</v>
      </c>
      <c r="P559" s="52">
        <f t="shared" si="17"/>
        <v>42581</v>
      </c>
      <c r="Q559" s="66" t="str">
        <f>VLOOKUP(C559,'[7]Train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59" s="67" t="str">
        <f>VLOOKUP(C533,'[7]Train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03:55:39-0600',mode:absolute,to:'2016-07-30 06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559" s="68" t="str">
        <f>astrogrep_path&amp;" /spath="&amp;search_path&amp;" /stypes=""*"&amp;T559&amp;"*"&amp;TEXT(A533-utc_offset/24,"YYYYMMDD")&amp;LEFT(TEXT(A533-utc_offset/24,"HH"),1)&amp;"*"" /stext="" "&amp;TEXT(A533-utc_offset/24,"HH")&amp;search_regexp&amp;""" /e /r /s"</f>
        <v>"C:\Program Files (x86)\AstroGrep\AstroGrep.exe" /spath="C:\Users\stu\Documents\Analysis\2016-02-23 RTDC Observations" /stypes="*4038*201607301*" /stext=" 10:.+((SYSTEM_STATE.+slice.+state.+changed )|(ment ac)|(system.+state.+changed )|(\|lc)|(penalty)|(\[timeout)|(PRM\|1\|D))" /e /r /s</v>
      </c>
      <c r="T559" s="18" t="str">
        <f>MID(B533,13,4)</f>
        <v>4038</v>
      </c>
      <c r="U559" s="24">
        <f>A533+6/24</f>
        <v>42581.457280092596</v>
      </c>
      <c r="V559" s="45" t="str">
        <f>IF(VALUE(LEFT(IF(LEN(C533)=6,"0"&amp;C533,C533),2))&lt;=2,"EC",IF(OR(VALUE(LEFT(IF(LEN(C533)=6,"0"&amp;C533,C533),2))=8,VALUE(LEFT(IF(LEN(C533)=6,"0"&amp;C533,C533),2))=18),"NW","GL"))</f>
        <v>GL</v>
      </c>
      <c r="W559" s="45" t="str">
        <f>IF(AND(E533="TRACK WARRANT AUTHORITY",G533&lt;10),"OMIT","KEEP")</f>
        <v>KEEP</v>
      </c>
    </row>
    <row r="560" spans="1:23" hidden="1" x14ac:dyDescent="0.25">
      <c r="A560" s="24">
        <v>42581.263784722221</v>
      </c>
      <c r="B560" s="4" t="s">
        <v>518</v>
      </c>
      <c r="C560" s="4" t="s">
        <v>952</v>
      </c>
      <c r="D560" s="4" t="s">
        <v>73</v>
      </c>
      <c r="E560" s="4" t="s">
        <v>515</v>
      </c>
      <c r="F560" s="3">
        <v>0</v>
      </c>
      <c r="G560" s="3">
        <v>111</v>
      </c>
      <c r="H560" s="3">
        <v>58664</v>
      </c>
      <c r="I560" s="4" t="s">
        <v>516</v>
      </c>
      <c r="J560" s="3">
        <v>59058</v>
      </c>
      <c r="K560" s="4" t="s">
        <v>80</v>
      </c>
      <c r="L560" s="69" t="str">
        <f>VLOOKUP(C560,'[7]Trips&amp;Operators'!$C$1:$E$9999,3,0)</f>
        <v>MADLOM</v>
      </c>
      <c r="M560" s="18" t="s">
        <v>81</v>
      </c>
      <c r="N560" s="17"/>
      <c r="O560" s="17" t="str">
        <f t="shared" si="16"/>
        <v>30</v>
      </c>
      <c r="P560" s="52">
        <f t="shared" si="17"/>
        <v>42581</v>
      </c>
      <c r="Q560" s="66" t="str">
        <f>VLOOKUP(C560,'[7]Train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60" s="67" t="str">
        <f>VLOOKUP(C534,'[7]Train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04:26:37-0600',mode:absolute,to:'2016-07-30 06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560" s="68" t="str">
        <f>astrogrep_path&amp;" /spath="&amp;search_path&amp;" /stypes=""*"&amp;T560&amp;"*"&amp;TEXT(A534-utc_offset/24,"YYYYMMDD")&amp;LEFT(TEXT(A534-utc_offset/24,"HH"),1)&amp;"*"" /stext="" "&amp;TEXT(A534-utc_offset/24,"HH")&amp;search_regexp&amp;""" /e /r /s"</f>
        <v>"C:\Program Files (x86)\AstroGrep\AstroGrep.exe" /spath="C:\Users\stu\Documents\Analysis\2016-02-23 RTDC Observations" /stypes="*4020*201607301*" /stext=" 11:.+((SYSTEM_STATE.+slice.+state.+changed )|(ment ac)|(system.+state.+changed )|(\|lc)|(penalty)|(\[timeout)|(PRM\|1\|D))" /e /r /s</v>
      </c>
      <c r="T560" s="18" t="str">
        <f>MID(B534,13,4)</f>
        <v>4020</v>
      </c>
      <c r="U560" s="24">
        <f>A534+6/24</f>
        <v>42581.479525462964</v>
      </c>
      <c r="V560" s="45" t="str">
        <f>IF(VALUE(LEFT(IF(LEN(C534)=6,"0"&amp;C534,C534),2))&lt;=2,"EC",IF(OR(VALUE(LEFT(IF(LEN(C534)=6,"0"&amp;C534,C534),2))=8,VALUE(LEFT(IF(LEN(C534)=6,"0"&amp;C534,C534),2))=18),"NW","GL"))</f>
        <v>GL</v>
      </c>
      <c r="W560" s="45" t="str">
        <f>IF(AND(E534="TRACK WARRANT AUTHORITY",G534&lt;10),"OMIT","KEEP")</f>
        <v>KEEP</v>
      </c>
    </row>
    <row r="561" spans="1:23" hidden="1" x14ac:dyDescent="0.25">
      <c r="A561" s="24">
        <v>42581.264236111114</v>
      </c>
      <c r="B561" s="4" t="s">
        <v>518</v>
      </c>
      <c r="C561" s="4" t="s">
        <v>952</v>
      </c>
      <c r="D561" s="4" t="s">
        <v>73</v>
      </c>
      <c r="E561" s="4" t="s">
        <v>515</v>
      </c>
      <c r="F561" s="3">
        <v>0</v>
      </c>
      <c r="G561" s="3">
        <v>49</v>
      </c>
      <c r="H561" s="3">
        <v>58852</v>
      </c>
      <c r="I561" s="4" t="s">
        <v>516</v>
      </c>
      <c r="J561" s="3">
        <v>59058</v>
      </c>
      <c r="K561" s="4" t="s">
        <v>80</v>
      </c>
      <c r="L561" s="69" t="str">
        <f>VLOOKUP(C561,'[7]Trips&amp;Operators'!$C$1:$E$9999,3,0)</f>
        <v>MADLOM</v>
      </c>
      <c r="M561" s="18" t="s">
        <v>81</v>
      </c>
      <c r="N561" s="17"/>
      <c r="O561" s="17" t="str">
        <f t="shared" si="16"/>
        <v>30</v>
      </c>
      <c r="P561" s="52">
        <f t="shared" si="17"/>
        <v>42581</v>
      </c>
      <c r="Q561" s="66" t="str">
        <f>VLOOKUP(C561,'[7]Train Runs'!$A$13:$AE$755,31,0)</f>
        <v>aws s3 cp s3://rtdc.mdm.uploadarchive/RTDC4025/2016-07-30/ "C:\Users\stu\Documents\Analysis\2016-02-23 RTDC Observations"\RTDC4025\2016-07-30 --recursive &amp; "C:\Users\stu\Documents\GitHub\mrs-test-scripts\Headless Mode &amp; Sideloading\WalkAndUnGZ.bat" "C:\Users\stu\Documents\Analysis\2016-02-23 RTDC Observations"\RTDC4025\2016-07-30 &amp; aws s3 cp s3://rtdc.mdm.uploadarchive/RTDC4025/2016-07-31/ "C:\Users\stu\Documents\Analysis\2016-02-23 RTDC Observations"\RTDC4025\2016-07-31 --recursive &amp; "C:\Users\stu\Documents\GitHub\mrs-test-scripts\Headless Mode &amp; Sideloading\WalkAndUnGZ.bat" "C:\Users\stu\Documents\Analysis\2016-02-23 RTDC Observations"\RTDC4025\2016-07-31</v>
      </c>
      <c r="R561" s="67" t="str">
        <f>VLOOKUP(C535,'[7]Train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18:11:03-0600',mode:absolute,to:'2016-07-30 20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561" s="68" t="str">
        <f>astrogrep_path&amp;" /spath="&amp;search_path&amp;" /stypes=""*"&amp;T561&amp;"*"&amp;TEXT(A535-utc_offset/24,"YYYYMMDD")&amp;LEFT(TEXT(A535-utc_offset/24,"HH"),1)&amp;"*"" /stext="" "&amp;TEXT(A535-utc_offset/24,"HH")&amp;search_regexp&amp;""" /e /r /s"</f>
        <v>"C:\Program Files (x86)\AstroGrep\AstroGrep.exe" /spath="C:\Users\stu\Documents\Analysis\2016-02-23 RTDC Observations" /stypes="*4014*201607310*" /stext=" 01:.+((SYSTEM_STATE.+slice.+state.+changed )|(ment ac)|(system.+state.+changed )|(\|lc)|(penalty)|(\[timeout)|(PRM\|1\|D))" /e /r /s</v>
      </c>
      <c r="T561" s="18" t="str">
        <f>MID(B535,13,4)</f>
        <v>4014</v>
      </c>
      <c r="U561" s="24">
        <f>A535+6/24</f>
        <v>42582.054444444446</v>
      </c>
      <c r="V561" s="45" t="str">
        <f>IF(VALUE(LEFT(IF(LEN(C535)=6,"0"&amp;C535,C535),2))&lt;=2,"EC",IF(OR(VALUE(LEFT(IF(LEN(C535)=6,"0"&amp;C535,C535),2))=8,VALUE(LEFT(IF(LEN(C535)=6,"0"&amp;C535,C535),2))=18),"NW","GL"))</f>
        <v>GL</v>
      </c>
      <c r="W561" s="45" t="str">
        <f>IF(AND(E535="TRACK WARRANT AUTHORITY",G535&lt;10),"OMIT","KEEP")</f>
        <v>KEEP</v>
      </c>
    </row>
    <row r="562" spans="1:23" hidden="1" x14ac:dyDescent="0.25">
      <c r="A562" s="24">
        <v>42581.482037037036</v>
      </c>
      <c r="B562" s="4" t="s">
        <v>494</v>
      </c>
      <c r="C562" s="4" t="s">
        <v>969</v>
      </c>
      <c r="D562" s="4" t="s">
        <v>73</v>
      </c>
      <c r="E562" s="4" t="s">
        <v>515</v>
      </c>
      <c r="F562" s="3">
        <v>0</v>
      </c>
      <c r="G562" s="3">
        <v>99</v>
      </c>
      <c r="H562" s="3">
        <v>58666</v>
      </c>
      <c r="I562" s="4" t="s">
        <v>516</v>
      </c>
      <c r="J562" s="3">
        <v>59058</v>
      </c>
      <c r="K562" s="4" t="s">
        <v>80</v>
      </c>
      <c r="L562" s="69" t="str">
        <f>VLOOKUP(C562,'[7]Trips&amp;Operators'!$C$1:$E$9999,3,0)</f>
        <v>YORK</v>
      </c>
      <c r="M562" s="18" t="s">
        <v>81</v>
      </c>
      <c r="N562" s="17"/>
      <c r="O562" s="17" t="str">
        <f t="shared" si="16"/>
        <v>30</v>
      </c>
      <c r="P562" s="52">
        <f t="shared" si="17"/>
        <v>42581</v>
      </c>
      <c r="Q562" s="66" t="str">
        <f>VLOOKUP(C562,'[7]Train Runs'!$A$13:$AE$755,31,0)</f>
        <v>aws s3 cp s3://rtdc.mdm.uploadarchive/RTDC4020/2016-07-30/ "C:\Users\stu\Documents\Analysis\2016-02-23 RTDC Observations"\RTDC4020\2016-07-30 --recursive &amp; "C:\Users\stu\Documents\GitHub\mrs-test-scripts\Headless Mode &amp; Sideloading\WalkAndUnGZ.bat" "C:\Users\stu\Documents\Analysis\2016-02-23 RTDC Observations"\RTDC4020\2016-07-30 &amp; 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</v>
      </c>
      <c r="R562" s="67" t="str">
        <f>VLOOKUP(C536,'[7]Train Runs'!$A$13:$AE$755,22,0)</f>
        <v>https://search-rtdc-monitor-bjffxe2xuh6vdkpspy63sjmuny.us-east-1.es.amazonaws.com/_plugin/kibana/#/discover/Steve-Slow-Train-Analysis-(2080s-and-2083s)?_g=(refreshInterval:(display:Off,section:0,value:0),time:(from:'2016-07-30 20:55:46-0600',mode:absolute,to:'2016-07-30 23:14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562" s="68" t="str">
        <f>astrogrep_path&amp;" /spath="&amp;search_path&amp;" /stypes=""*"&amp;T562&amp;"*"&amp;TEXT(A536-utc_offset/24,"YYYYMMDD")&amp;LEFT(TEXT(A536-utc_offset/24,"HH"),1)&amp;"*"" /stext="" "&amp;TEXT(A536-utc_offset/24,"HH")&amp;search_regexp&amp;""" /e /r /s"</f>
        <v>"C:\Program Files (x86)\AstroGrep\AstroGrep.exe" /spath="C:\Users\stu\Documents\Analysis\2016-02-23 RTDC Observations" /stypes="*4019*201607310*" /stext=" 04:.+((SYSTEM_STATE.+slice.+state.+changed )|(ment ac)|(system.+state.+changed )|(\|lc)|(penalty)|(\[timeout)|(PRM\|1\|D))" /e /r /s</v>
      </c>
      <c r="T562" s="18" t="str">
        <f>MID(B536,13,4)</f>
        <v>4019</v>
      </c>
      <c r="U562" s="24">
        <f>A536+6/24</f>
        <v>42582.173541666663</v>
      </c>
      <c r="V562" s="45" t="str">
        <f>IF(VALUE(LEFT(IF(LEN(C536)=6,"0"&amp;C536,C536),2))&lt;=2,"EC",IF(OR(VALUE(LEFT(IF(LEN(C536)=6,"0"&amp;C536,C536),2))=8,VALUE(LEFT(IF(LEN(C536)=6,"0"&amp;C536,C536),2))=18),"NW","GL"))</f>
        <v>GL</v>
      </c>
      <c r="W562" s="45" t="str">
        <f>IF(AND(E536="TRACK WARRANT AUTHORITY",G536&lt;10),"OMIT","KEEP")</f>
        <v>KEEP</v>
      </c>
    </row>
    <row r="563" spans="1:23" hidden="1" x14ac:dyDescent="0.25">
      <c r="A563" s="24">
        <v>42582.423171296294</v>
      </c>
      <c r="B563" s="49" t="s">
        <v>494</v>
      </c>
      <c r="C563" s="4" t="s">
        <v>970</v>
      </c>
      <c r="D563" s="4" t="s">
        <v>73</v>
      </c>
      <c r="E563" s="49" t="s">
        <v>78</v>
      </c>
      <c r="F563" s="3">
        <v>0</v>
      </c>
      <c r="G563" s="3">
        <v>299</v>
      </c>
      <c r="H563" s="3">
        <v>36484</v>
      </c>
      <c r="I563" s="49" t="s">
        <v>79</v>
      </c>
      <c r="J563" s="3">
        <v>36642</v>
      </c>
      <c r="K563" s="4" t="s">
        <v>80</v>
      </c>
      <c r="L563" s="69" t="str">
        <f>VLOOKUP(C563,'[8]Trips&amp;Operators'!$C$1:$E$9999,3,0)</f>
        <v>MALAVE</v>
      </c>
      <c r="M563" s="18" t="s">
        <v>81</v>
      </c>
      <c r="N563" s="17" t="s">
        <v>493</v>
      </c>
      <c r="O563" s="17" t="str">
        <f t="shared" si="16"/>
        <v>31</v>
      </c>
      <c r="P563" s="52">
        <f t="shared" si="17"/>
        <v>42582</v>
      </c>
      <c r="Q563" s="66" t="str">
        <f>VLOOKUP(C563,'[8]Train Runs'!$A$13:$AE$789,31,0)</f>
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</c>
      <c r="R563" s="67" t="str">
        <f>VLOOKUP(C537,'[7]Train Runs'!$A$13:$AE$755,22,0)</f>
        <v>https://search-rtdc-monitor-bjffxe2xuh6vdkpspy63sjmuny.us-east-1.es.amazonaws.com/_plugin/kibana/#/discover/Steve-Slow-Train-Analysis-(2080s-and-2083s)?_g=(refreshInterval:(display:Off,section:0,value:0),time:(from:'2016-07-30 21:44:04-0600',mode:absolute,to:'2016-07-31 00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563" s="68" t="str">
        <f>astrogrep_path&amp;" /spath="&amp;search_path&amp;" /stypes=""*"&amp;T563&amp;"*"&amp;TEXT(A537-utc_offset/24,"YYYYMMDD")&amp;LEFT(TEXT(A537-utc_offset/24,"HH"),1)&amp;"*"" /stext="" "&amp;TEXT(A537-utc_offset/24,"HH")&amp;search_regexp&amp;""" /e /r /s"</f>
        <v>"C:\Program Files (x86)\AstroGrep\AstroGrep.exe" /spath="C:\Users\stu\Documents\Analysis\2016-02-23 RTDC Observations" /stypes="*4019*201607310*" /stext=" 05:.+((SYSTEM_STATE.+slice.+state.+changed )|(ment ac)|(system.+state.+changed )|(\|lc)|(penalty)|(\[timeout)|(PRM\|1\|D))" /e /r /s</v>
      </c>
      <c r="T563" s="18" t="str">
        <f>MID(B537,13,4)</f>
        <v>4019</v>
      </c>
      <c r="U563" s="24">
        <f>A537+6/24</f>
        <v>42582.217893518522</v>
      </c>
      <c r="V563" s="45" t="str">
        <f>IF(VALUE(LEFT(IF(LEN(C537)=6,"0"&amp;C537,C537),2))&lt;=2,"EC",IF(OR(VALUE(LEFT(IF(LEN(C537)=6,"0"&amp;C537,C537),2))=8,VALUE(LEFT(IF(LEN(C537)=6,"0"&amp;C537,C537),2))=18),"NW","GL"))</f>
        <v>GL</v>
      </c>
      <c r="W563" s="45" t="str">
        <f>IF(AND(E537="TRACK WARRANT AUTHORITY",G537&lt;10),"OMIT","KEEP")</f>
        <v>KEEP</v>
      </c>
    </row>
    <row r="564" spans="1:23" hidden="1" x14ac:dyDescent="0.25">
      <c r="A564" s="24">
        <v>42582.45480324074</v>
      </c>
      <c r="B564" s="4" t="s">
        <v>573</v>
      </c>
      <c r="C564" s="4" t="s">
        <v>971</v>
      </c>
      <c r="D564" s="4" t="s">
        <v>73</v>
      </c>
      <c r="E564" s="4" t="s">
        <v>78</v>
      </c>
      <c r="F564" s="3">
        <v>0</v>
      </c>
      <c r="G564" s="3">
        <v>447</v>
      </c>
      <c r="H564" s="3">
        <v>38707</v>
      </c>
      <c r="I564" s="4" t="s">
        <v>79</v>
      </c>
      <c r="J564" s="3">
        <v>37462</v>
      </c>
      <c r="K564" s="4" t="s">
        <v>76</v>
      </c>
      <c r="L564" s="69" t="str">
        <f>VLOOKUP(C564,'[8]Trips&amp;Operators'!$C$1:$E$9999,3,0)</f>
        <v>REBOLETTI</v>
      </c>
      <c r="M564" s="18" t="s">
        <v>81</v>
      </c>
      <c r="N564" s="17" t="s">
        <v>493</v>
      </c>
      <c r="O564" s="17" t="str">
        <f t="shared" si="16"/>
        <v>31</v>
      </c>
      <c r="P564" s="52">
        <f t="shared" si="17"/>
        <v>42582</v>
      </c>
      <c r="Q564" s="66" t="str">
        <f>VLOOKUP(C564,'[8]Train Runs'!$A$13:$AE$789,31,0)</f>
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</c>
      <c r="R564" s="67" t="str">
        <f>VLOOKUP(C538,'[7]Train Runs'!$A$13:$AE$755,22,0)</f>
        <v>https://search-rtdc-monitor-bjffxe2xuh6vdkpspy63sjmuny.us-east-1.es.amazonaws.com/_plugin/kibana/#/discover/Steve-Slow-Train-Analysis-(2080s-and-2083s)?_g=(refreshInterval:(display:Off,section:0,value:0),time:(from:'2016-07-30 21:38:31-0600',mode:absolute,to:'2016-07-30 23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564" s="68" t="str">
        <f>astrogrep_path&amp;" /spath="&amp;search_path&amp;" /stypes=""*"&amp;T564&amp;"*"&amp;TEXT(A538-utc_offset/24,"YYYYMMDD")&amp;LEFT(TEXT(A538-utc_offset/24,"HH"),1)&amp;"*"" /stext="" "&amp;TEXT(A538-utc_offset/24,"HH")&amp;search_regexp&amp;""" /e /r /s"</f>
        <v>"C:\Program Files (x86)\AstroGrep\AstroGrep.exe" /spath="C:\Users\stu\Documents\Analysis\2016-02-23 RTDC Observations" /stypes="*4038*201607310*" /stext=" 04:.+((SYSTEM_STATE.+slice.+state.+changed )|(ment ac)|(system.+state.+changed )|(\|lc)|(penalty)|(\[timeout)|(PRM\|1\|D))" /e /r /s</v>
      </c>
      <c r="T564" s="18" t="str">
        <f>MID(B538,13,4)</f>
        <v>4038</v>
      </c>
      <c r="U564" s="24">
        <f>A538+6/24</f>
        <v>42582.204745370371</v>
      </c>
      <c r="V564" s="45" t="str">
        <f>IF(VALUE(LEFT(IF(LEN(C538)=6,"0"&amp;C538,C538),2))&lt;=2,"EC",IF(OR(VALUE(LEFT(IF(LEN(C538)=6,"0"&amp;C538,C538),2))=8,VALUE(LEFT(IF(LEN(C538)=6,"0"&amp;C538,C538),2))=18),"NW","GL"))</f>
        <v>GL</v>
      </c>
      <c r="W564" s="45" t="str">
        <f>IF(AND(E538="TRACK WARRANT AUTHORITY",G538&lt;10),"OMIT","KEEP")</f>
        <v>KEEP</v>
      </c>
    </row>
    <row r="565" spans="1:23" hidden="1" x14ac:dyDescent="0.25">
      <c r="A565" s="24">
        <v>42582.660324074073</v>
      </c>
      <c r="B565" s="4" t="s">
        <v>91</v>
      </c>
      <c r="C565" s="4" t="s">
        <v>972</v>
      </c>
      <c r="D565" s="4" t="s">
        <v>73</v>
      </c>
      <c r="E565" s="4" t="s">
        <v>78</v>
      </c>
      <c r="F565" s="3">
        <v>180</v>
      </c>
      <c r="G565" s="3">
        <v>256</v>
      </c>
      <c r="H565" s="3">
        <v>63456</v>
      </c>
      <c r="I565" s="4" t="s">
        <v>79</v>
      </c>
      <c r="J565" s="3">
        <v>63309</v>
      </c>
      <c r="K565" s="4" t="s">
        <v>76</v>
      </c>
      <c r="L565" s="69" t="str">
        <f>VLOOKUP(C565,'[8]Trips&amp;Operators'!$C$1:$E$9999,3,0)</f>
        <v>STORY</v>
      </c>
      <c r="M565" s="18" t="s">
        <v>81</v>
      </c>
      <c r="N565" s="17" t="s">
        <v>493</v>
      </c>
      <c r="O565" s="17" t="str">
        <f t="shared" si="16"/>
        <v>31</v>
      </c>
      <c r="P565" s="52">
        <f t="shared" si="17"/>
        <v>42582</v>
      </c>
      <c r="Q565" s="66" t="str">
        <f>VLOOKUP(C565,'[8]Train Runs'!$A$13:$AE$789,31,0)</f>
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</c>
      <c r="R565" s="67" t="str">
        <f>VLOOKUP(C539,'[7]Train Runs'!$A$13:$AE$755,22,0)</f>
        <v>https://search-rtdc-monitor-bjffxe2xuh6vdkpspy63sjmuny.us-east-1.es.amazonaws.com/_plugin/kibana/#/discover/Steve-Slow-Train-Analysis-(2080s-and-2083s)?_g=(refreshInterval:(display:Off,section:0,value:0),time:(from:'2016-07-30 23:00:34-0600',mode:absolute,to:'2016-07-31 01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65" s="68" t="str">
        <f>astrogrep_path&amp;" /spath="&amp;search_path&amp;" /stypes=""*"&amp;T565&amp;"*"&amp;TEXT(A539-utc_offset/24,"YYYYMMDD")&amp;LEFT(TEXT(A539-utc_offset/24,"HH"),1)&amp;"*"" /stext="" "&amp;TEXT(A539-utc_offset/24,"HH")&amp;search_regexp&amp;""" /e /r /s"</f>
        <v>"C:\Program Files (x86)\AstroGrep\AstroGrep.exe" /spath="C:\Users\stu\Documents\Analysis\2016-02-23 RTDC Observations" /stypes="*4025*201607310*" /stext=" 06:.+((SYSTEM_STATE.+slice.+state.+changed )|(ment ac)|(system.+state.+changed )|(\|lc)|(penalty)|(\[timeout)|(PRM\|1\|D))" /e /r /s</v>
      </c>
      <c r="T565" s="18" t="str">
        <f>MID(B539,13,4)</f>
        <v>4025</v>
      </c>
      <c r="U565" s="24">
        <f>A539+6/24</f>
        <v>42582.260752314818</v>
      </c>
      <c r="V565" s="45" t="str">
        <f>IF(VALUE(LEFT(IF(LEN(C539)=6,"0"&amp;C539,C539),2))&lt;=2,"EC",IF(OR(VALUE(LEFT(IF(LEN(C539)=6,"0"&amp;C539,C539),2))=8,VALUE(LEFT(IF(LEN(C539)=6,"0"&amp;C539,C539),2))=18),"NW","GL"))</f>
        <v>GL</v>
      </c>
      <c r="W565" s="45" t="str">
        <f>IF(AND(E539="TRACK WARRANT AUTHORITY",G539&lt;10),"OMIT","KEEP")</f>
        <v>KEEP</v>
      </c>
    </row>
    <row r="566" spans="1:23" hidden="1" x14ac:dyDescent="0.25">
      <c r="A566" s="24">
        <v>42582.56695601852</v>
      </c>
      <c r="B566" s="49" t="s">
        <v>547</v>
      </c>
      <c r="C566" s="4" t="s">
        <v>973</v>
      </c>
      <c r="D566" s="4" t="s">
        <v>73</v>
      </c>
      <c r="E566" s="49" t="s">
        <v>78</v>
      </c>
      <c r="F566" s="3">
        <v>0</v>
      </c>
      <c r="G566" s="3">
        <v>229</v>
      </c>
      <c r="H566" s="3">
        <v>102435</v>
      </c>
      <c r="I566" s="49" t="s">
        <v>79</v>
      </c>
      <c r="J566" s="3">
        <v>103738</v>
      </c>
      <c r="K566" s="4" t="s">
        <v>80</v>
      </c>
      <c r="L566" s="69" t="str">
        <f>VLOOKUP(C566,'[8]Trips&amp;Operators'!$C$1:$E$9999,3,0)</f>
        <v>BARTLETT</v>
      </c>
      <c r="M566" s="18" t="s">
        <v>81</v>
      </c>
      <c r="N566" s="17" t="s">
        <v>106</v>
      </c>
      <c r="O566" s="17" t="str">
        <f t="shared" si="16"/>
        <v>31</v>
      </c>
      <c r="P566" s="52">
        <f t="shared" si="17"/>
        <v>42582</v>
      </c>
      <c r="Q566" s="66" t="str">
        <f>VLOOKUP(C566,'[8]Train Runs'!$A$13:$AE$789,31,0)</f>
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</c>
      <c r="R566" s="67" t="str">
        <f>VLOOKUP(C540,'[7]Train Runs'!$A$13:$AE$755,22,0)</f>
        <v>https://search-rtdc-monitor-bjffxe2xuh6vdkpspy63sjmuny.us-east-1.es.amazonaws.com/_plugin/kibana/#/discover/Steve-Slow-Train-Analysis-(2080s-and-2083s)?_g=(refreshInterval:(display:Off,section:0,value:0),time:(from:'2016-07-30 21:58:27-0600',mode:absolute,to:'2016-07-31 00:16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66" s="68" t="str">
        <f>astrogrep_path&amp;" /spath="&amp;search_path&amp;" /stypes=""*"&amp;T566&amp;"*"&amp;TEXT(A540-utc_offset/24,"YYYYMMDD")&amp;LEFT(TEXT(A540-utc_offset/24,"HH"),1)&amp;"*"" /stext="" "&amp;TEXT(A540-utc_offset/24,"HH")&amp;search_regexp&amp;""" /e /r /s"</f>
        <v>"C:\Program Files (x86)\AstroGrep\AstroGrep.exe" /spath="C:\Users\stu\Documents\Analysis\2016-02-23 RTDC Observations" /stypes="*4025*201607310*" /stext=" 05:.+((SYSTEM_STATE.+slice.+state.+changed )|(ment ac)|(system.+state.+changed )|(\|lc)|(penalty)|(\[timeout)|(PRM\|1\|D))" /e /r /s</v>
      </c>
      <c r="T566" s="18" t="str">
        <f>MID(B540,13,4)</f>
        <v>4025</v>
      </c>
      <c r="U566" s="24">
        <f>A540+6/24</f>
        <v>42582.219409722224</v>
      </c>
      <c r="V566" s="45" t="str">
        <f>IF(VALUE(LEFT(IF(LEN(C540)=6,"0"&amp;C540,C540),2))&lt;=2,"EC",IF(OR(VALUE(LEFT(IF(LEN(C540)=6,"0"&amp;C540,C540),2))=8,VALUE(LEFT(IF(LEN(C540)=6,"0"&amp;C540,C540),2))=18),"NW","GL"))</f>
        <v>GL</v>
      </c>
      <c r="W566" s="45" t="str">
        <f>IF(AND(E540="TRACK WARRANT AUTHORITY",G540&lt;10),"OMIT","KEEP")</f>
        <v>KEEP</v>
      </c>
    </row>
    <row r="567" spans="1:23" hidden="1" x14ac:dyDescent="0.25">
      <c r="A567" s="24">
        <v>42582.484861111108</v>
      </c>
      <c r="B567" s="49" t="s">
        <v>584</v>
      </c>
      <c r="C567" s="4" t="s">
        <v>974</v>
      </c>
      <c r="D567" s="4" t="s">
        <v>73</v>
      </c>
      <c r="E567" s="49" t="s">
        <v>78</v>
      </c>
      <c r="F567" s="3">
        <v>0</v>
      </c>
      <c r="G567" s="3">
        <v>323</v>
      </c>
      <c r="H567" s="3">
        <v>105785</v>
      </c>
      <c r="I567" s="49" t="s">
        <v>79</v>
      </c>
      <c r="J567" s="3">
        <v>103800</v>
      </c>
      <c r="K567" s="4" t="s">
        <v>76</v>
      </c>
      <c r="L567" s="69" t="str">
        <f>VLOOKUP(C567,'[8]Trips&amp;Operators'!$C$1:$E$9999,3,0)</f>
        <v>STRICKLAND</v>
      </c>
      <c r="M567" s="18" t="s">
        <v>81</v>
      </c>
      <c r="N567" s="17" t="s">
        <v>106</v>
      </c>
      <c r="O567" s="17" t="str">
        <f t="shared" si="16"/>
        <v>31</v>
      </c>
      <c r="P567" s="52">
        <f t="shared" si="17"/>
        <v>42582</v>
      </c>
      <c r="Q567" s="66" t="str">
        <f>VLOOKUP(C567,'[8]Train Runs'!$A$13:$AE$789,31,0)</f>
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</c>
      <c r="R567" s="67" t="str">
        <f>VLOOKUP(C541,'[7]Train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05:01:27-0600',mode:absolute,to:'2016-07-30 07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67" s="68" t="str">
        <f>astrogrep_path&amp;" /spath="&amp;search_path&amp;" /stypes=""*"&amp;T567&amp;"*"&amp;TEXT(A541-utc_offset/24,"YYYYMMDD")&amp;LEFT(TEXT(A541-utc_offset/24,"HH"),1)&amp;"*"" /stext="" "&amp;TEXT(A541-utc_offset/24,"HH")&amp;search_regexp&amp;""" /e /r /s"</f>
        <v>"C:\Program Files (x86)\AstroGrep\AstroGrep.exe" /spath="C:\Users\stu\Documents\Analysis\2016-02-23 RTDC Observations" /stypes="*4025*201607301*" /stext=" 12:.+((SYSTEM_STATE.+slice.+state.+changed )|(ment ac)|(system.+state.+changed )|(\|lc)|(penalty)|(\[timeout)|(PRM\|1\|D))" /e /r /s</v>
      </c>
      <c r="T567" s="18" t="str">
        <f>MID(B541,13,4)</f>
        <v>4025</v>
      </c>
      <c r="U567" s="24">
        <f>A541+6/24</f>
        <v>42581.507488425923</v>
      </c>
      <c r="V567" s="45" t="str">
        <f>IF(VALUE(LEFT(IF(LEN(C541)=6,"0"&amp;C541,C541),2))&lt;=2,"EC",IF(OR(VALUE(LEFT(IF(LEN(C541)=6,"0"&amp;C541,C541),2))=8,VALUE(LEFT(IF(LEN(C541)=6,"0"&amp;C541,C541),2))=18),"NW","GL"))</f>
        <v>NW</v>
      </c>
      <c r="W567" s="45" t="str">
        <f>IF(AND(E541="TRACK WARRANT AUTHORITY",G541&lt;10),"OMIT","KEEP")</f>
        <v>KEEP</v>
      </c>
    </row>
    <row r="568" spans="1:23" hidden="1" x14ac:dyDescent="0.25">
      <c r="A568" s="24">
        <v>42582.492754629631</v>
      </c>
      <c r="B568" s="4" t="s">
        <v>529</v>
      </c>
      <c r="C568" s="4" t="s">
        <v>367</v>
      </c>
      <c r="D568" s="4" t="s">
        <v>73</v>
      </c>
      <c r="E568" s="4" t="s">
        <v>78</v>
      </c>
      <c r="F568" s="3">
        <v>0</v>
      </c>
      <c r="G568" s="3">
        <v>242</v>
      </c>
      <c r="H568" s="3">
        <v>110233</v>
      </c>
      <c r="I568" s="4" t="s">
        <v>79</v>
      </c>
      <c r="J568" s="3">
        <v>109135</v>
      </c>
      <c r="K568" s="4" t="s">
        <v>76</v>
      </c>
      <c r="L568" s="69" t="str">
        <f>VLOOKUP(C568,'[8]Trips&amp;Operators'!$C$1:$E$9999,3,0)</f>
        <v>MAYBERRY</v>
      </c>
      <c r="M568" s="18" t="s">
        <v>81</v>
      </c>
      <c r="N568" s="17" t="s">
        <v>493</v>
      </c>
      <c r="O568" s="17" t="str">
        <f t="shared" si="16"/>
        <v>31</v>
      </c>
      <c r="P568" s="52">
        <f t="shared" si="17"/>
        <v>42582</v>
      </c>
      <c r="Q568" s="66" t="str">
        <f>VLOOKUP(C568,'[8]Train Runs'!$A$13:$AE$789,31,0)</f>
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</c>
      <c r="R568" s="67" t="str">
        <f>VLOOKUP(C542,'[7]Train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17:17:22-0600',mode:absolute,to:'2016-07-30 19:33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568" s="68" t="str">
        <f>astrogrep_path&amp;" /spath="&amp;search_path&amp;" /stypes=""*"&amp;T568&amp;"*"&amp;TEXT(A542-utc_offset/24,"YYYYMMDD")&amp;LEFT(TEXT(A542-utc_offset/24,"HH"),1)&amp;"*"" /stext="" "&amp;TEXT(A542-utc_offset/24,"HH")&amp;search_regexp&amp;""" /e /r /s"</f>
        <v>"C:\Program Files (x86)\AstroGrep\AstroGrep.exe" /spath="C:\Users\stu\Documents\Analysis\2016-02-23 RTDC Observations" /stypes="*4020*201607310*" /stext=" 00:.+((SYSTEM_STATE.+slice.+state.+changed )|(ment ac)|(system.+state.+changed )|(\|lc)|(penalty)|(\[timeout)|(PRM\|1\|D))" /e /r /s</v>
      </c>
      <c r="T568" s="18" t="str">
        <f>MID(B542,13,4)</f>
        <v>4020</v>
      </c>
      <c r="U568" s="24">
        <f>A542+6/24</f>
        <v>42582.017650462964</v>
      </c>
      <c r="V568" s="45" t="str">
        <f>IF(VALUE(LEFT(IF(LEN(C542)=6,"0"&amp;C542,C542),2))&lt;=2,"EC",IF(OR(VALUE(LEFT(IF(LEN(C542)=6,"0"&amp;C542,C542),2))=8,VALUE(LEFT(IF(LEN(C542)=6,"0"&amp;C542,C542),2))=18),"NW","GL"))</f>
        <v>NW</v>
      </c>
      <c r="W568" s="45" t="str">
        <f>IF(AND(E542="TRACK WARRANT AUTHORITY",G542&lt;10),"OMIT","KEEP")</f>
        <v>KEEP</v>
      </c>
    </row>
    <row r="569" spans="1:23" hidden="1" x14ac:dyDescent="0.25">
      <c r="A569" s="24">
        <v>42582.49324074074</v>
      </c>
      <c r="B569" s="49" t="s">
        <v>529</v>
      </c>
      <c r="C569" s="4" t="s">
        <v>367</v>
      </c>
      <c r="D569" s="4" t="s">
        <v>73</v>
      </c>
      <c r="E569" s="49" t="s">
        <v>78</v>
      </c>
      <c r="F569" s="3">
        <v>40</v>
      </c>
      <c r="G569" s="3">
        <v>112</v>
      </c>
      <c r="H569" s="3">
        <v>109336</v>
      </c>
      <c r="I569" s="49" t="s">
        <v>79</v>
      </c>
      <c r="J569" s="3">
        <v>109135</v>
      </c>
      <c r="K569" s="4" t="s">
        <v>76</v>
      </c>
      <c r="L569" s="69" t="str">
        <f>VLOOKUP(C569,'[8]Trips&amp;Operators'!$C$1:$E$9999,3,0)</f>
        <v>MAYBERRY</v>
      </c>
      <c r="M569" s="18" t="s">
        <v>81</v>
      </c>
      <c r="N569" s="17" t="s">
        <v>493</v>
      </c>
      <c r="O569" s="17" t="str">
        <f t="shared" si="16"/>
        <v>31</v>
      </c>
      <c r="P569" s="52">
        <f t="shared" si="17"/>
        <v>42582</v>
      </c>
      <c r="Q569" s="66" t="str">
        <f>VLOOKUP(C569,'[8]Train Runs'!$A$13:$AE$789,31,0)</f>
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</c>
      <c r="R569" s="67" t="str">
        <f>VLOOKUP(C543,'[7]Train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05:58:55-0600',mode:absolute,to:'2016-07-30 08:17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69" s="68" t="str">
        <f>astrogrep_path&amp;" /spath="&amp;search_path&amp;" /stypes=""*"&amp;T569&amp;"*"&amp;TEXT(A543-utc_offset/24,"YYYYMMDD")&amp;LEFT(TEXT(A543-utc_offset/24,"HH"),1)&amp;"*"" /stext="" "&amp;TEXT(A543-utc_offset/24,"HH")&amp;search_regexp&amp;""" /e /r /s"</f>
        <v>"C:\Program Files (x86)\AstroGrep\AstroGrep.exe" /spath="C:\Users\stu\Documents\Analysis\2016-02-23 RTDC Observations" /stypes="*4025*201607301*" /stext=" 13:.+((SYSTEM_STATE.+slice.+state.+changed )|(ment ac)|(system.+state.+changed )|(\|lc)|(penalty)|(\[timeout)|(PRM\|1\|D))" /e /r /s</v>
      </c>
      <c r="T569" s="18" t="str">
        <f>MID(B543,13,4)</f>
        <v>4025</v>
      </c>
      <c r="U569" s="24">
        <f>A543+6/24</f>
        <v>42581.546759259261</v>
      </c>
      <c r="V569" s="45" t="str">
        <f>IF(VALUE(LEFT(IF(LEN(C543)=6,"0"&amp;C543,C543),2))&lt;=2,"EC",IF(OR(VALUE(LEFT(IF(LEN(C543)=6,"0"&amp;C543,C543),2))=8,VALUE(LEFT(IF(LEN(C543)=6,"0"&amp;C543,C543),2))=18),"NW","GL"))</f>
        <v>NW</v>
      </c>
      <c r="W569" s="45" t="str">
        <f>IF(AND(E543="TRACK WARRANT AUTHORITY",G543&lt;10),"OMIT","KEEP")</f>
        <v>KEEP</v>
      </c>
    </row>
    <row r="570" spans="1:23" hidden="1" x14ac:dyDescent="0.25">
      <c r="A570" s="24">
        <v>42582.530381944445</v>
      </c>
      <c r="B570" s="49" t="s">
        <v>506</v>
      </c>
      <c r="C570" s="4" t="s">
        <v>975</v>
      </c>
      <c r="D570" s="4" t="s">
        <v>73</v>
      </c>
      <c r="E570" s="49" t="s">
        <v>78</v>
      </c>
      <c r="F570" s="3">
        <v>0</v>
      </c>
      <c r="G570" s="3">
        <v>375</v>
      </c>
      <c r="H570" s="3">
        <v>111044</v>
      </c>
      <c r="I570" s="49" t="s">
        <v>79</v>
      </c>
      <c r="J570" s="3">
        <v>109135</v>
      </c>
      <c r="K570" s="4" t="s">
        <v>76</v>
      </c>
      <c r="L570" s="69" t="str">
        <f>VLOOKUP(C570,'[8]Trips&amp;Operators'!$C$1:$E$9999,3,0)</f>
        <v>BRUDER</v>
      </c>
      <c r="M570" s="18" t="s">
        <v>81</v>
      </c>
      <c r="N570" s="17" t="s">
        <v>493</v>
      </c>
      <c r="O570" s="17" t="str">
        <f t="shared" si="16"/>
        <v>31</v>
      </c>
      <c r="P570" s="52">
        <f t="shared" si="17"/>
        <v>42582</v>
      </c>
      <c r="Q570" s="66" t="str">
        <f>VLOOKUP(C570,'[8]Train Runs'!$A$13:$AE$789,31,0)</f>
        <v>aws s3 cp s3://rtdc.mdm.uploadarchive/RTDC4026/2016-07-31/ "C:\Users\stu\Documents\Analysis\2016-02-23 RTDC Observations"\RTDC4026\2016-07-31 --recursive &amp; "C:\Users\stu\Documents\GitHub\mrs-test-scripts\Headless Mode &amp; Sideloading\WalkAndUnGZ.bat" "C:\Users\stu\Documents\Analysis\2016-02-23 RTDC Observations"\RTDC4026\2016-07-31 &amp; 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</v>
      </c>
      <c r="R570" s="67" t="str">
        <f>VLOOKUP(C544,'[7]Train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06:57:33-0600',mode:absolute,to:'2016-07-30 09:19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70" s="68" t="str">
        <f>astrogrep_path&amp;" /spath="&amp;search_path&amp;" /stypes=""*"&amp;T570&amp;"*"&amp;TEXT(A544-utc_offset/24,"YYYYMMDD")&amp;LEFT(TEXT(A544-utc_offset/24,"HH"),1)&amp;"*"" /stext="" "&amp;TEXT(A544-utc_offset/24,"HH")&amp;search_regexp&amp;""" /e /r /s"</f>
        <v>"C:\Program Files (x86)\AstroGrep\AstroGrep.exe" /spath="C:\Users\stu\Documents\Analysis\2016-02-23 RTDC Observations" /stypes="*4025*201607301*" /stext=" 14:.+((SYSTEM_STATE.+slice.+state.+changed )|(ment ac)|(system.+state.+changed )|(\|lc)|(penalty)|(\[timeout)|(PRM\|1\|D))" /e /r /s</v>
      </c>
      <c r="T570" s="18" t="str">
        <f>MID(B544,13,4)</f>
        <v>4025</v>
      </c>
      <c r="U570" s="24">
        <f>A544+6/24</f>
        <v>42581.590266203704</v>
      </c>
      <c r="V570" s="45" t="str">
        <f>IF(VALUE(LEFT(IF(LEN(C544)=6,"0"&amp;C544,C544),2))&lt;=2,"EC",IF(OR(VALUE(LEFT(IF(LEN(C544)=6,"0"&amp;C544,C544),2))=8,VALUE(LEFT(IF(LEN(C544)=6,"0"&amp;C544,C544),2))=18),"NW","GL"))</f>
        <v>NW</v>
      </c>
      <c r="W570" s="45" t="str">
        <f>IF(AND(E544="TRACK WARRANT AUTHORITY",G544&lt;10),"OMIT","KEEP")</f>
        <v>KEEP</v>
      </c>
    </row>
    <row r="571" spans="1:23" hidden="1" x14ac:dyDescent="0.25">
      <c r="A571" s="24">
        <v>42582.542280092595</v>
      </c>
      <c r="B571" s="49" t="s">
        <v>491</v>
      </c>
      <c r="C571" s="4" t="s">
        <v>976</v>
      </c>
      <c r="D571" s="4" t="s">
        <v>73</v>
      </c>
      <c r="E571" s="49" t="s">
        <v>78</v>
      </c>
      <c r="F571" s="3">
        <v>0</v>
      </c>
      <c r="G571" s="3">
        <v>186</v>
      </c>
      <c r="H571" s="3">
        <v>110275</v>
      </c>
      <c r="I571" s="49" t="s">
        <v>79</v>
      </c>
      <c r="J571" s="3">
        <v>109135</v>
      </c>
      <c r="K571" s="4" t="s">
        <v>76</v>
      </c>
      <c r="L571" s="69" t="str">
        <f>VLOOKUP(C571,'[8]Trips&amp;Operators'!$C$1:$E$9999,3,0)</f>
        <v>MOSES</v>
      </c>
      <c r="M571" s="18" t="s">
        <v>81</v>
      </c>
      <c r="N571" s="17" t="s">
        <v>493</v>
      </c>
      <c r="O571" s="17" t="str">
        <f t="shared" si="16"/>
        <v>31</v>
      </c>
      <c r="P571" s="52">
        <f t="shared" si="17"/>
        <v>42582</v>
      </c>
      <c r="Q571" s="66" t="str">
        <f>VLOOKUP(C571,'[8]Train Runs'!$A$13:$AE$789,31,0)</f>
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</c>
      <c r="R571" s="67" t="str">
        <f>VLOOKUP(C545,'[7]Train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14:55:36-0600',mode:absolute,to:'2016-07-30 17:16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71" s="68" t="str">
        <f>astrogrep_path&amp;" /spath="&amp;search_path&amp;" /stypes=""*"&amp;T571&amp;"*"&amp;TEXT(A545-utc_offset/24,"YYYYMMDD")&amp;LEFT(TEXT(A545-utc_offset/24,"HH"),1)&amp;"*"" /stext="" "&amp;TEXT(A545-utc_offset/24,"HH")&amp;search_regexp&amp;""" /e /r /s"</f>
        <v>"C:\Program Files (x86)\AstroGrep\AstroGrep.exe" /spath="C:\Users\stu\Documents\Analysis\2016-02-23 RTDC Observations" /stypes="*4025*201607302*" /stext=" 22:.+((SYSTEM_STATE.+slice.+state.+changed )|(ment ac)|(system.+state.+changed )|(\|lc)|(penalty)|(\[timeout)|(PRM\|1\|D))" /e /r /s</v>
      </c>
      <c r="T571" s="18" t="str">
        <f>MID(B545,13,4)</f>
        <v>4025</v>
      </c>
      <c r="U571" s="24">
        <f>A545+6/24</f>
        <v>42581.921493055554</v>
      </c>
      <c r="V571" s="45" t="str">
        <f>IF(VALUE(LEFT(IF(LEN(C545)=6,"0"&amp;C545,C545),2))&lt;=2,"EC",IF(OR(VALUE(LEFT(IF(LEN(C545)=6,"0"&amp;C545,C545),2))=8,VALUE(LEFT(IF(LEN(C545)=6,"0"&amp;C545,C545),2))=18),"NW","GL"))</f>
        <v>NW</v>
      </c>
      <c r="W571" s="45" t="str">
        <f>IF(AND(E545="TRACK WARRANT AUTHORITY",G545&lt;10),"OMIT","KEEP")</f>
        <v>KEEP</v>
      </c>
    </row>
    <row r="572" spans="1:23" hidden="1" x14ac:dyDescent="0.25">
      <c r="A572" s="24">
        <v>42582.65896990741</v>
      </c>
      <c r="B572" s="4" t="s">
        <v>95</v>
      </c>
      <c r="C572" s="4" t="s">
        <v>977</v>
      </c>
      <c r="D572" s="4" t="s">
        <v>73</v>
      </c>
      <c r="E572" s="4" t="s">
        <v>83</v>
      </c>
      <c r="F572" s="3">
        <v>200</v>
      </c>
      <c r="G572" s="3">
        <v>277</v>
      </c>
      <c r="H572" s="3">
        <v>6212</v>
      </c>
      <c r="I572" s="4" t="s">
        <v>75</v>
      </c>
      <c r="J572" s="3">
        <v>5457</v>
      </c>
      <c r="K572" s="4" t="s">
        <v>76</v>
      </c>
      <c r="L572" s="69" t="str">
        <f>VLOOKUP(C572,'[8]Trips&amp;Operators'!$C$1:$E$9999,3,0)</f>
        <v>MAYBERRY</v>
      </c>
      <c r="M572" s="18" t="s">
        <v>81</v>
      </c>
      <c r="N572" s="17" t="s">
        <v>504</v>
      </c>
      <c r="O572" s="17" t="str">
        <f t="shared" si="16"/>
        <v>31</v>
      </c>
      <c r="P572" s="52">
        <f t="shared" si="17"/>
        <v>42582</v>
      </c>
      <c r="Q572" s="66" t="str">
        <f>VLOOKUP(C572,'[8]Train Runs'!$A$13:$AE$789,31,0)</f>
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</c>
      <c r="R572" s="67" t="str">
        <f>VLOOKUP(C546,'[7]Train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07:35:24-0600',mode:absolute,to:'2016-07-30 09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572" s="68" t="str">
        <f>astrogrep_path&amp;" /spath="&amp;search_path&amp;" /stypes=""*"&amp;T572&amp;"*"&amp;TEXT(A546-utc_offset/24,"YYYYMMDD")&amp;LEFT(TEXT(A546-utc_offset/24,"HH"),1)&amp;"*"" /stext="" "&amp;TEXT(A546-utc_offset/24,"HH")&amp;search_regexp&amp;""" /e /r /s"</f>
        <v>"C:\Program Files (x86)\AstroGrep\AstroGrep.exe" /spath="C:\Users\stu\Documents\Analysis\2016-02-23 RTDC Observations" /stypes="*4038*201607301*" /stext=" 14:.+((SYSTEM_STATE.+slice.+state.+changed )|(ment ac)|(system.+state.+changed )|(\|lc)|(penalty)|(\[timeout)|(PRM\|1\|D))" /e /r /s</v>
      </c>
      <c r="T572" s="18" t="str">
        <f>MID(B546,13,4)</f>
        <v>4038</v>
      </c>
      <c r="U572" s="24">
        <f>A546+6/24</f>
        <v>42581.618692129632</v>
      </c>
      <c r="V572" s="45" t="str">
        <f>IF(VALUE(LEFT(IF(LEN(C546)=6,"0"&amp;C546,C546),2))&lt;=2,"EC",IF(OR(VALUE(LEFT(IF(LEN(C546)=6,"0"&amp;C546,C546),2))=8,VALUE(LEFT(IF(LEN(C546)=6,"0"&amp;C546,C546),2))=18),"NW","GL"))</f>
        <v>NW</v>
      </c>
      <c r="W572" s="45" t="str">
        <f>IF(AND(E546="TRACK WARRANT AUTHORITY",G546&lt;10),"OMIT","KEEP")</f>
        <v>KEEP</v>
      </c>
    </row>
    <row r="573" spans="1:23" hidden="1" x14ac:dyDescent="0.25">
      <c r="A573" s="24">
        <v>42582.369791666664</v>
      </c>
      <c r="B573" s="49" t="s">
        <v>508</v>
      </c>
      <c r="C573" s="4" t="s">
        <v>978</v>
      </c>
      <c r="D573" s="4" t="s">
        <v>73</v>
      </c>
      <c r="E573" s="49" t="s">
        <v>83</v>
      </c>
      <c r="F573" s="3">
        <v>400</v>
      </c>
      <c r="G573" s="3">
        <v>688</v>
      </c>
      <c r="H573" s="3">
        <v>113428</v>
      </c>
      <c r="I573" s="49" t="s">
        <v>75</v>
      </c>
      <c r="J573" s="3">
        <v>116838</v>
      </c>
      <c r="K573" s="4" t="s">
        <v>80</v>
      </c>
      <c r="L573" s="69" t="str">
        <f>VLOOKUP(C573,'[8]Trips&amp;Operators'!$C$1:$E$9999,3,0)</f>
        <v>STRICKLAND</v>
      </c>
      <c r="M573" s="18" t="s">
        <v>81</v>
      </c>
      <c r="N573" s="17" t="s">
        <v>504</v>
      </c>
      <c r="O573" s="17" t="str">
        <f t="shared" si="16"/>
        <v>31</v>
      </c>
      <c r="P573" s="52">
        <f t="shared" si="17"/>
        <v>42582</v>
      </c>
      <c r="Q573" s="66" t="str">
        <f>VLOOKUP(C573,'[8]Train Runs'!$A$13:$AE$789,31,0)</f>
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</c>
      <c r="R573" s="67" t="str">
        <f>VLOOKUP(C547,'[7]Train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08:12:46-0600',mode:absolute,to:'2016-07-30 10:27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573" s="68" t="str">
        <f>astrogrep_path&amp;" /spath="&amp;search_path&amp;" /stypes=""*"&amp;T573&amp;"*"&amp;TEXT(A547-utc_offset/24,"YYYYMMDD")&amp;LEFT(TEXT(A547-utc_offset/24,"HH"),1)&amp;"*"" /stext="" "&amp;TEXT(A547-utc_offset/24,"HH")&amp;search_regexp&amp;""" /e /r /s"</f>
        <v>"C:\Program Files (x86)\AstroGrep\AstroGrep.exe" /spath="C:\Users\stu\Documents\Analysis\2016-02-23 RTDC Observations" /stypes="*4020*201607301*" /stext=" 15:.+((SYSTEM_STATE.+slice.+state.+changed )|(ment ac)|(system.+state.+changed )|(\|lc)|(penalty)|(\[timeout)|(PRM\|1\|D))" /e /r /s</v>
      </c>
      <c r="T573" s="18" t="str">
        <f>MID(B547,13,4)</f>
        <v>4020</v>
      </c>
      <c r="U573" s="24">
        <f>A547+6/24</f>
        <v>42581.643773148149</v>
      </c>
      <c r="V573" s="45" t="str">
        <f>IF(VALUE(LEFT(IF(LEN(C547)=6,"0"&amp;C547,C547),2))&lt;=2,"EC",IF(OR(VALUE(LEFT(IF(LEN(C547)=6,"0"&amp;C547,C547),2))=8,VALUE(LEFT(IF(LEN(C547)=6,"0"&amp;C547,C547),2))=18),"NW","GL"))</f>
        <v>NW</v>
      </c>
      <c r="W573" s="45" t="str">
        <f>IF(AND(E547="TRACK WARRANT AUTHORITY",G547&lt;10),"OMIT","KEEP")</f>
        <v>KEEP</v>
      </c>
    </row>
    <row r="574" spans="1:23" hidden="1" x14ac:dyDescent="0.25">
      <c r="A574" s="24">
        <v>42582.692384259259</v>
      </c>
      <c r="B574" s="49" t="s">
        <v>93</v>
      </c>
      <c r="C574" s="4" t="s">
        <v>979</v>
      </c>
      <c r="D574" s="4" t="s">
        <v>84</v>
      </c>
      <c r="E574" s="49" t="s">
        <v>83</v>
      </c>
      <c r="F574" s="3">
        <v>400</v>
      </c>
      <c r="G574" s="3">
        <v>450</v>
      </c>
      <c r="H574" s="3">
        <v>119767</v>
      </c>
      <c r="I574" s="49" t="s">
        <v>75</v>
      </c>
      <c r="J574" s="3">
        <v>116838</v>
      </c>
      <c r="K574" s="4" t="s">
        <v>80</v>
      </c>
      <c r="L574" s="69" t="str">
        <f>VLOOKUP(C574,'[8]Trips&amp;Operators'!$C$1:$E$9999,3,0)</f>
        <v>STORY</v>
      </c>
      <c r="M574" s="18" t="s">
        <v>81</v>
      </c>
      <c r="N574" s="17" t="s">
        <v>504</v>
      </c>
      <c r="O574" s="17" t="str">
        <f t="shared" si="16"/>
        <v>31</v>
      </c>
      <c r="P574" s="52">
        <f t="shared" si="17"/>
        <v>42582</v>
      </c>
      <c r="Q574" s="66" t="str">
        <f>VLOOKUP(C574,'[8]Train Runs'!$A$13:$AE$789,31,0)</f>
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</c>
      <c r="R574" s="67" t="str">
        <f>VLOOKUP(C548,'[7]Train Runs'!$A$13:$AE$755,22,0)</f>
        <v>https://search-rtdc-monitor-bjffxe2xuh6vdkpspy63sjmuny.us-east-1.es.amazonaws.com/_plugin/kibana/#/discover/Steve-Slow-Train-Analysis-(2080s-and-2083s)?_g=(refreshInterval:(display:Off,section:0,value:0),time:(from:'2016-07-30 20:18:49-0600',mode:absolute,to:'2016-07-30 22:29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574" s="68" t="str">
        <f>astrogrep_path&amp;" /spath="&amp;search_path&amp;" /stypes=""*"&amp;T574&amp;"*"&amp;TEXT(A548-utc_offset/24,"YYYYMMDD")&amp;LEFT(TEXT(A548-utc_offset/24,"HH"),1)&amp;"*"" /stext="" "&amp;TEXT(A548-utc_offset/24,"HH")&amp;search_regexp&amp;""" /e /r /s"</f>
        <v>"C:\Program Files (x86)\AstroGrep\AstroGrep.exe" /spath="C:\Users\stu\Documents\Analysis\2016-02-23 RTDC Observations" /stypes="*4020*201607310*" /stext=" 03:.+((SYSTEM_STATE.+slice.+state.+changed )|(ment ac)|(system.+state.+changed )|(\|lc)|(penalty)|(\[timeout)|(PRM\|1\|D))" /e /r /s</v>
      </c>
      <c r="T574" s="18" t="str">
        <f>MID(B548,13,4)</f>
        <v>4020</v>
      </c>
      <c r="U574" s="24">
        <f>A548+6/24</f>
        <v>42582.156666666669</v>
      </c>
      <c r="V574" s="45" t="str">
        <f>IF(VALUE(LEFT(IF(LEN(C548)=6,"0"&amp;C548,C548),2))&lt;=2,"EC",IF(OR(VALUE(LEFT(IF(LEN(C548)=6,"0"&amp;C548,C548),2))=8,VALUE(LEFT(IF(LEN(C548)=6,"0"&amp;C548,C548),2))=18),"NW","GL"))</f>
        <v>NW</v>
      </c>
      <c r="W574" s="45" t="str">
        <f>IF(AND(E548="TRACK WARRANT AUTHORITY",G548&lt;10),"OMIT","KEEP")</f>
        <v>KEEP</v>
      </c>
    </row>
    <row r="575" spans="1:23" hidden="1" x14ac:dyDescent="0.25">
      <c r="A575" s="24">
        <v>42582.638425925928</v>
      </c>
      <c r="B575" s="4" t="s">
        <v>95</v>
      </c>
      <c r="C575" s="4" t="s">
        <v>977</v>
      </c>
      <c r="D575" s="4" t="s">
        <v>84</v>
      </c>
      <c r="E575" s="4" t="s">
        <v>83</v>
      </c>
      <c r="F575" s="3">
        <v>600</v>
      </c>
      <c r="G575" s="3">
        <v>652</v>
      </c>
      <c r="H575" s="3">
        <v>184426</v>
      </c>
      <c r="I575" s="4" t="s">
        <v>75</v>
      </c>
      <c r="J575" s="3">
        <v>190834</v>
      </c>
      <c r="K575" s="4" t="s">
        <v>76</v>
      </c>
      <c r="L575" s="69" t="str">
        <f>VLOOKUP(C575,'[8]Trips&amp;Operators'!$C$1:$E$9999,3,0)</f>
        <v>MAYBERRY</v>
      </c>
      <c r="M575" s="18" t="s">
        <v>81</v>
      </c>
      <c r="N575" s="17" t="s">
        <v>504</v>
      </c>
      <c r="O575" s="17" t="str">
        <f t="shared" si="16"/>
        <v>31</v>
      </c>
      <c r="P575" s="52">
        <f t="shared" si="17"/>
        <v>42582</v>
      </c>
      <c r="Q575" s="66" t="str">
        <f>VLOOKUP(C575,'[8]Train Runs'!$A$13:$AE$789,31,0)</f>
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</c>
      <c r="R575" s="67" t="str">
        <f>VLOOKUP(C549,'[7]Train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09:37:30-0600',mode:absolute,to:'2016-07-30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575" s="68" t="str">
        <f>astrogrep_path&amp;" /spath="&amp;search_path&amp;" /stypes=""*"&amp;T575&amp;"*"&amp;TEXT(A549-utc_offset/24,"YYYYMMDD")&amp;LEFT(TEXT(A549-utc_offset/24,"HH"),1)&amp;"*"" /stext="" "&amp;TEXT(A549-utc_offset/24,"HH")&amp;search_regexp&amp;""" /e /r /s"</f>
        <v>"C:\Program Files (x86)\AstroGrep\AstroGrep.exe" /spath="C:\Users\stu\Documents\Analysis\2016-02-23 RTDC Observations" /stypes="*4038*201607301*" /stext=" 16:.+((SYSTEM_STATE.+slice.+state.+changed )|(ment ac)|(system.+state.+changed )|(\|lc)|(penalty)|(\[timeout)|(PRM\|1\|D))" /e /r /s</v>
      </c>
      <c r="T575" s="18" t="str">
        <f>MID(B549,13,4)</f>
        <v>4038</v>
      </c>
      <c r="U575" s="24">
        <f>A549+6/24</f>
        <v>42581.700104166666</v>
      </c>
      <c r="V575" s="45" t="str">
        <f>IF(VALUE(LEFT(IF(LEN(C549)=6,"0"&amp;C549,C549),2))&lt;=2,"EC",IF(OR(VALUE(LEFT(IF(LEN(C549)=6,"0"&amp;C549,C549),2))=8,VALUE(LEFT(IF(LEN(C549)=6,"0"&amp;C549,C549),2))=18),"NW","GL"))</f>
        <v>NW</v>
      </c>
      <c r="W575" s="45" t="str">
        <f>IF(AND(E549="TRACK WARRANT AUTHORITY",G549&lt;10),"OMIT","KEEP")</f>
        <v>KEEP</v>
      </c>
    </row>
    <row r="576" spans="1:23" hidden="1" x14ac:dyDescent="0.25">
      <c r="A576" s="24">
        <v>42582.636076388888</v>
      </c>
      <c r="B576" s="4" t="s">
        <v>93</v>
      </c>
      <c r="C576" s="4" t="s">
        <v>980</v>
      </c>
      <c r="D576" s="4" t="s">
        <v>73</v>
      </c>
      <c r="E576" s="4" t="s">
        <v>83</v>
      </c>
      <c r="F576" s="3">
        <v>550</v>
      </c>
      <c r="G576" s="3">
        <v>723</v>
      </c>
      <c r="H576" s="3">
        <v>219869</v>
      </c>
      <c r="I576" s="4" t="s">
        <v>75</v>
      </c>
      <c r="J576" s="3">
        <v>222090</v>
      </c>
      <c r="K576" s="4" t="s">
        <v>80</v>
      </c>
      <c r="L576" s="69" t="str">
        <f>VLOOKUP(C576,'[8]Trips&amp;Operators'!$C$1:$E$9999,3,0)</f>
        <v>STORY</v>
      </c>
      <c r="M576" s="18" t="s">
        <v>81</v>
      </c>
      <c r="N576" s="17" t="s">
        <v>504</v>
      </c>
      <c r="O576" s="17" t="str">
        <f t="shared" si="16"/>
        <v>31</v>
      </c>
      <c r="P576" s="52">
        <f t="shared" si="17"/>
        <v>42582</v>
      </c>
      <c r="Q576" s="66" t="str">
        <f>VLOOKUP(C576,'[8]Train Runs'!$A$13:$AE$789,31,0)</f>
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</c>
      <c r="R576" s="67" t="str">
        <f>VLOOKUP(C550,'[7]Train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16:37:01-0600',mode:absolute,to:'2016-07-30 18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576" s="68" t="str">
        <f>astrogrep_path&amp;" /spath="&amp;search_path&amp;" /stypes=""*"&amp;T576&amp;"*"&amp;TEXT(A550-utc_offset/24,"YYYYMMDD")&amp;LEFT(TEXT(A550-utc_offset/24,"HH"),1)&amp;"*"" /stext="" "&amp;TEXT(A550-utc_offset/24,"HH")&amp;search_regexp&amp;""" /e /r /s"</f>
        <v>"C:\Program Files (x86)\AstroGrep\AstroGrep.exe" /spath="C:\Users\stu\Documents\Analysis\2016-02-23 RTDC Observations" /stypes="*4038*201607302*" /stext=" 23:.+((SYSTEM_STATE.+slice.+state.+changed )|(ment ac)|(system.+state.+changed )|(\|lc)|(penalty)|(\[timeout)|(PRM\|1\|D))" /e /r /s</v>
      </c>
      <c r="T576" s="18" t="str">
        <f>MID(B550,13,4)</f>
        <v>4038</v>
      </c>
      <c r="U576" s="24">
        <f>A550+6/24</f>
        <v>42581.992048611108</v>
      </c>
      <c r="V576" s="45" t="str">
        <f>IF(VALUE(LEFT(IF(LEN(C550)=6,"0"&amp;C550,C550),2))&lt;=2,"EC",IF(OR(VALUE(LEFT(IF(LEN(C550)=6,"0"&amp;C550,C550),2))=8,VALUE(LEFT(IF(LEN(C550)=6,"0"&amp;C550,C550),2))=18),"NW","GL"))</f>
        <v>NW</v>
      </c>
      <c r="W576" s="45" t="str">
        <f>IF(AND(E550="TRACK WARRANT AUTHORITY",G550&lt;10),"OMIT","KEEP")</f>
        <v>KEEP</v>
      </c>
    </row>
    <row r="577" spans="1:23" hidden="1" x14ac:dyDescent="0.25">
      <c r="A577" s="24">
        <v>42582.316053240742</v>
      </c>
      <c r="B577" s="49" t="s">
        <v>97</v>
      </c>
      <c r="C577" s="4" t="s">
        <v>981</v>
      </c>
      <c r="D577" s="4" t="s">
        <v>84</v>
      </c>
      <c r="E577" s="49" t="s">
        <v>83</v>
      </c>
      <c r="F577" s="3">
        <v>350</v>
      </c>
      <c r="G577" s="3">
        <v>400</v>
      </c>
      <c r="H577" s="3">
        <v>227835</v>
      </c>
      <c r="I577" s="49" t="s">
        <v>75</v>
      </c>
      <c r="J577" s="3">
        <v>224578</v>
      </c>
      <c r="K577" s="4" t="s">
        <v>80</v>
      </c>
      <c r="L577" s="69" t="str">
        <f>VLOOKUP(C577,'[8]Trips&amp;Operators'!$C$1:$E$9999,3,0)</f>
        <v>STRICKLAND</v>
      </c>
      <c r="M577" s="18" t="s">
        <v>81</v>
      </c>
      <c r="N577" s="17" t="s">
        <v>504</v>
      </c>
      <c r="O577" s="17" t="str">
        <f t="shared" si="16"/>
        <v>31</v>
      </c>
      <c r="P577" s="52">
        <f t="shared" si="17"/>
        <v>42582</v>
      </c>
      <c r="Q577" s="66" t="str">
        <f>VLOOKUP(C577,'[8]Train Runs'!$A$13:$AE$789,31,0)</f>
        <v>aws s3 cp s3://rtdc.mdm.uploadarchive/RTDC4011/2016-07-31/ "C:\Users\stu\Documents\Analysis\2016-02-23 RTDC Observations"\RTDC4011\2016-07-31 --recursive &amp; "C:\Users\stu\Documents\GitHub\mrs-test-scripts\Headless Mode &amp; Sideloading\WalkAndUnGZ.bat" "C:\Users\stu\Documents\Analysis\2016-02-23 RTDC Observations"\RTDC4011\2016-07-31 &amp; 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</v>
      </c>
      <c r="R577" s="67" t="str">
        <f>VLOOKUP(C551,'[7]Train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12:36:01-0600',mode:absolute,to:'2016-07-30 14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577" s="68" t="str">
        <f>astrogrep_path&amp;" /spath="&amp;search_path&amp;" /stypes=""*"&amp;T577&amp;"*"&amp;TEXT(A551-utc_offset/24,"YYYYMMDD")&amp;LEFT(TEXT(A551-utc_offset/24,"HH"),1)&amp;"*"" /stext="" "&amp;TEXT(A551-utc_offset/24,"HH")&amp;search_regexp&amp;""" /e /r /s"</f>
        <v>"C:\Program Files (x86)\AstroGrep\AstroGrep.exe" /spath="C:\Users\stu\Documents\Analysis\2016-02-23 RTDC Observations" /stypes="*4038*201607301*" /stext=" 19:.+((SYSTEM_STATE.+slice.+state.+changed )|(ment ac)|(system.+state.+changed )|(\|lc)|(penalty)|(\[timeout)|(PRM\|1\|D))" /e /r /s</v>
      </c>
      <c r="T577" s="18" t="str">
        <f>MID(B551,13,4)</f>
        <v>4038</v>
      </c>
      <c r="U577" s="24">
        <f>A551+6/24</f>
        <v>42581.824791666666</v>
      </c>
      <c r="V577" s="45" t="str">
        <f>IF(VALUE(LEFT(IF(LEN(C551)=6,"0"&amp;C551,C551),2))&lt;=2,"EC",IF(OR(VALUE(LEFT(IF(LEN(C551)=6,"0"&amp;C551,C551),2))=8,VALUE(LEFT(IF(LEN(C551)=6,"0"&amp;C551,C551),2))=18),"NW","GL"))</f>
        <v>NW</v>
      </c>
      <c r="W577" s="45" t="str">
        <f>IF(AND(E551="TRACK WARRANT AUTHORITY",G551&lt;10),"OMIT","KEEP")</f>
        <v>KEEP</v>
      </c>
    </row>
    <row r="578" spans="1:23" hidden="1" x14ac:dyDescent="0.25">
      <c r="A578" s="24">
        <v>42582.635011574072</v>
      </c>
      <c r="B578" s="4" t="s">
        <v>95</v>
      </c>
      <c r="C578" s="4" t="s">
        <v>977</v>
      </c>
      <c r="D578" s="4" t="s">
        <v>84</v>
      </c>
      <c r="E578" s="4" t="s">
        <v>83</v>
      </c>
      <c r="F578" s="3">
        <v>350</v>
      </c>
      <c r="G578" s="3">
        <v>403</v>
      </c>
      <c r="H578" s="3">
        <v>225446</v>
      </c>
      <c r="I578" s="4" t="s">
        <v>75</v>
      </c>
      <c r="J578" s="3">
        <v>228668</v>
      </c>
      <c r="K578" s="4" t="s">
        <v>76</v>
      </c>
      <c r="L578" s="69" t="str">
        <f>VLOOKUP(C578,'[8]Trips&amp;Operators'!$C$1:$E$9999,3,0)</f>
        <v>MAYBERRY</v>
      </c>
      <c r="M578" s="18" t="s">
        <v>81</v>
      </c>
      <c r="N578" s="17" t="s">
        <v>504</v>
      </c>
      <c r="O578" s="17" t="str">
        <f t="shared" ref="O578:O641" si="18">RIGHT(C578,2)</f>
        <v>31</v>
      </c>
      <c r="P578" s="52">
        <f t="shared" ref="P578:P641" si="19">42522+O578+29</f>
        <v>42582</v>
      </c>
      <c r="Q578" s="66" t="str">
        <f>VLOOKUP(C578,'[8]Train Runs'!$A$13:$AE$789,31,0)</f>
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</c>
      <c r="R578" s="67" t="str">
        <f>VLOOKUP(C552,'[7]Train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10:13:49-0600',mode:absolute,to:'2016-07-30 12:32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578" s="68" t="str">
        <f>astrogrep_path&amp;" /spath="&amp;search_path&amp;" /stypes=""*"&amp;T578&amp;"*"&amp;TEXT(A552-utc_offset/24,"YYYYMMDD")&amp;LEFT(TEXT(A552-utc_offset/24,"HH"),1)&amp;"*"" /stext="" "&amp;TEXT(A552-utc_offset/24,"HH")&amp;search_regexp&amp;""" /e /r /s"</f>
        <v>"C:\Program Files (x86)\AstroGrep\AstroGrep.exe" /spath="C:\Users\stu\Documents\Analysis\2016-02-23 RTDC Observations" /stypes="*4037*201607301*" /stext=" 17:.+((SYSTEM_STATE.+slice.+state.+changed )|(ment ac)|(system.+state.+changed )|(\|lc)|(penalty)|(\[timeout)|(PRM\|1\|D))" /e /r /s</v>
      </c>
      <c r="T578" s="18" t="str">
        <f>MID(B552,13,4)</f>
        <v>4037</v>
      </c>
      <c r="U578" s="24">
        <f>A552+6/24</f>
        <v>42581.727465277778</v>
      </c>
      <c r="V578" s="45" t="str">
        <f>IF(VALUE(LEFT(IF(LEN(C552)=6,"0"&amp;C552,C552),2))&lt;=2,"EC",IF(OR(VALUE(LEFT(IF(LEN(C552)=6,"0"&amp;C552,C552),2))=8,VALUE(LEFT(IF(LEN(C552)=6,"0"&amp;C552,C552),2))=18),"NW","GL"))</f>
        <v>NW</v>
      </c>
      <c r="W578" s="45" t="str">
        <f>IF(AND(E552="TRACK WARRANT AUTHORITY",G552&lt;10),"OMIT","KEEP")</f>
        <v>KEEP</v>
      </c>
    </row>
    <row r="579" spans="1:23" hidden="1" x14ac:dyDescent="0.25">
      <c r="A579" s="24">
        <v>42582.234618055554</v>
      </c>
      <c r="B579" s="49" t="s">
        <v>97</v>
      </c>
      <c r="C579" s="4" t="s">
        <v>982</v>
      </c>
      <c r="D579" s="4" t="s">
        <v>73</v>
      </c>
      <c r="E579" s="49" t="s">
        <v>83</v>
      </c>
      <c r="F579" s="3">
        <v>150</v>
      </c>
      <c r="G579" s="3">
        <v>300</v>
      </c>
      <c r="H579" s="3">
        <v>228716</v>
      </c>
      <c r="I579" s="49" t="s">
        <v>75</v>
      </c>
      <c r="J579" s="3">
        <v>230436</v>
      </c>
      <c r="K579" s="4" t="s">
        <v>80</v>
      </c>
      <c r="L579" s="69" t="str">
        <f>VLOOKUP(C579,'[8]Trips&amp;Operators'!$C$1:$E$9999,3,0)</f>
        <v>STRICKLAND</v>
      </c>
      <c r="M579" s="18" t="s">
        <v>81</v>
      </c>
      <c r="N579" s="17" t="s">
        <v>504</v>
      </c>
      <c r="O579" s="17" t="str">
        <f t="shared" si="18"/>
        <v>31</v>
      </c>
      <c r="P579" s="52">
        <f t="shared" si="19"/>
        <v>42582</v>
      </c>
      <c r="Q579" s="66" t="str">
        <f>VLOOKUP(C579,'[8]Train Runs'!$A$13:$AE$789,31,0)</f>
        <v>aws s3 cp s3://rtdc.mdm.uploadarchive/RTDC4011/2016-07-31/ "C:\Users\stu\Documents\Analysis\2016-02-23 RTDC Observations"\RTDC4011\2016-07-31 --recursive &amp; "C:\Users\stu\Documents\GitHub\mrs-test-scripts\Headless Mode &amp; Sideloading\WalkAndUnGZ.bat" "C:\Users\stu\Documents\Analysis\2016-02-23 RTDC Observations"\RTDC4011\2016-07-31 &amp; 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</v>
      </c>
      <c r="R579" s="67" t="str">
        <f>VLOOKUP(C553,'[7]Train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14:54:04-0600',mode:absolute,to:'2016-07-30 17:12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579" s="68" t="str">
        <f>astrogrep_path&amp;" /spath="&amp;search_path&amp;" /stypes=""*"&amp;T579&amp;"*"&amp;TEXT(A553-utc_offset/24,"YYYYMMDD")&amp;LEFT(TEXT(A553-utc_offset/24,"HH"),1)&amp;"*"" /stext="" "&amp;TEXT(A553-utc_offset/24,"HH")&amp;search_regexp&amp;""" /e /r /s"</f>
        <v>"C:\Program Files (x86)\AstroGrep\AstroGrep.exe" /spath="C:\Users\stu\Documents\Analysis\2016-02-23 RTDC Observations" /stypes="*4019*201607302*" /stext=" 22:.+((SYSTEM_STATE.+slice.+state.+changed )|(ment ac)|(system.+state.+changed )|(\|lc)|(penalty)|(\[timeout)|(PRM\|1\|D))" /e /r /s</v>
      </c>
      <c r="T579" s="18" t="str">
        <f>MID(B553,13,4)</f>
        <v>4019</v>
      </c>
      <c r="U579" s="24">
        <f>A553+6/24</f>
        <v>42581.921967592592</v>
      </c>
      <c r="V579" s="45" t="str">
        <f>IF(VALUE(LEFT(IF(LEN(C553)=6,"0"&amp;C553,C553),2))&lt;=2,"EC",IF(OR(VALUE(LEFT(IF(LEN(C553)=6,"0"&amp;C553,C553),2))=8,VALUE(LEFT(IF(LEN(C553)=6,"0"&amp;C553,C553),2))=18),"NW","GL"))</f>
        <v>NW</v>
      </c>
      <c r="W579" s="45" t="str">
        <f>IF(AND(E553="TRACK WARRANT AUTHORITY",G553&lt;10),"OMIT","KEEP")</f>
        <v>KEEP</v>
      </c>
    </row>
    <row r="580" spans="1:23" hidden="1" x14ac:dyDescent="0.25">
      <c r="A580" s="24">
        <v>42582.47148148148</v>
      </c>
      <c r="B580" s="49" t="s">
        <v>93</v>
      </c>
      <c r="C580" s="4" t="s">
        <v>983</v>
      </c>
      <c r="D580" s="4" t="s">
        <v>73</v>
      </c>
      <c r="E580" s="49" t="s">
        <v>83</v>
      </c>
      <c r="F580" s="3">
        <v>150</v>
      </c>
      <c r="G580" s="3">
        <v>208</v>
      </c>
      <c r="H580" s="3">
        <v>229823</v>
      </c>
      <c r="I580" s="49" t="s">
        <v>75</v>
      </c>
      <c r="J580" s="3">
        <v>230436</v>
      </c>
      <c r="K580" s="4" t="s">
        <v>80</v>
      </c>
      <c r="L580" s="69" t="str">
        <f>VLOOKUP(C580,'[8]Trips&amp;Operators'!$C$1:$E$9999,3,0)</f>
        <v>YORK</v>
      </c>
      <c r="M580" s="18" t="s">
        <v>81</v>
      </c>
      <c r="N580" s="17" t="s">
        <v>504</v>
      </c>
      <c r="O580" s="17" t="str">
        <f t="shared" si="18"/>
        <v>31</v>
      </c>
      <c r="P580" s="52">
        <f t="shared" si="19"/>
        <v>42582</v>
      </c>
      <c r="Q580" s="66" t="str">
        <f>VLOOKUP(C580,'[8]Train Runs'!$A$13:$AE$789,31,0)</f>
        <v>aws s3 cp s3://rtdc.mdm.uploadarchive/RTDC4038/2016-07-31/ "C:\Users\stu\Documents\Analysis\2016-02-23 RTDC Observations"\RTDC4038\2016-07-31 --recursive &amp; "C:\Users\stu\Documents\GitHub\mrs-test-scripts\Headless Mode &amp; Sideloading\WalkAndUnGZ.bat" "C:\Users\stu\Documents\Analysis\2016-02-23 RTDC Observations"\RTDC4038\2016-07-31 &amp; aws s3 cp s3://rtdc.mdm.uploadarchive/RTDC4038/2016-08-01/ "C:\Users\stu\Documents\Analysis\2016-02-23 RTDC Observations"\RTDC4038\2016-08-01 --recursive &amp; "C:\Users\stu\Documents\GitHub\mrs-test-scripts\Headless Mode &amp; Sideloading\WalkAndUnGZ.bat" "C:\Users\stu\Documents\Analysis\2016-02-23 RTDC Observations"\RTDC4038\2016-08-01</v>
      </c>
      <c r="R580" s="67" t="str">
        <f>VLOOKUP(C554,'[7]Train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14:21:25-0600',mode:absolute,to:'2016-07-30 16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580" s="68" t="str">
        <f>astrogrep_path&amp;" /spath="&amp;search_path&amp;" /stypes=""*"&amp;T580&amp;"*"&amp;TEXT(A554-utc_offset/24,"YYYYMMDD")&amp;LEFT(TEXT(A554-utc_offset/24,"HH"),1)&amp;"*"" /stext="" "&amp;TEXT(A554-utc_offset/24,"HH")&amp;search_regexp&amp;""" /e /r /s"</f>
        <v>"C:\Program Files (x86)\AstroGrep\AstroGrep.exe" /spath="C:\Users\stu\Documents\Analysis\2016-02-23 RTDC Observations" /stypes="*4026*201607302*" /stext=" 21:.+((SYSTEM_STATE.+slice.+state.+changed )|(ment ac)|(system.+state.+changed )|(\|lc)|(penalty)|(\[timeout)|(PRM\|1\|D))" /e /r /s</v>
      </c>
      <c r="T580" s="18" t="str">
        <f>MID(B554,13,4)</f>
        <v>4026</v>
      </c>
      <c r="U580" s="24">
        <f>A554+6/24</f>
        <v>42581.912118055552</v>
      </c>
      <c r="V580" s="45" t="str">
        <f>IF(VALUE(LEFT(IF(LEN(C554)=6,"0"&amp;C554,C554),2))&lt;=2,"EC",IF(OR(VALUE(LEFT(IF(LEN(C554)=6,"0"&amp;C554,C554),2))=8,VALUE(LEFT(IF(LEN(C554)=6,"0"&amp;C554,C554),2))=18),"NW","GL"))</f>
        <v>NW</v>
      </c>
      <c r="W580" s="45" t="str">
        <f>IF(AND(E554="TRACK WARRANT AUTHORITY",G554&lt;10),"OMIT","KEEP")</f>
        <v>KEEP</v>
      </c>
    </row>
    <row r="581" spans="1:23" hidden="1" x14ac:dyDescent="0.25">
      <c r="A581" s="24">
        <v>42582.690983796296</v>
      </c>
      <c r="B581" s="49" t="s">
        <v>96</v>
      </c>
      <c r="C581" s="4" t="s">
        <v>984</v>
      </c>
      <c r="D581" s="4" t="s">
        <v>73</v>
      </c>
      <c r="E581" s="49" t="s">
        <v>83</v>
      </c>
      <c r="F581" s="3">
        <v>150</v>
      </c>
      <c r="G581" s="3">
        <v>303</v>
      </c>
      <c r="H581" s="3">
        <v>229348</v>
      </c>
      <c r="I581" s="49" t="s">
        <v>75</v>
      </c>
      <c r="J581" s="3">
        <v>230436</v>
      </c>
      <c r="K581" s="4" t="s">
        <v>80</v>
      </c>
      <c r="L581" s="69" t="str">
        <f>VLOOKUP(C581,'[8]Trips&amp;Operators'!$C$1:$E$9999,3,0)</f>
        <v>MAYBERRY</v>
      </c>
      <c r="M581" s="18" t="s">
        <v>81</v>
      </c>
      <c r="N581" s="17" t="s">
        <v>504</v>
      </c>
      <c r="O581" s="17" t="str">
        <f t="shared" si="18"/>
        <v>31</v>
      </c>
      <c r="P581" s="52">
        <f t="shared" si="19"/>
        <v>42582</v>
      </c>
      <c r="Q581" s="66" t="str">
        <f>VLOOKUP(C581,'[8]Train Runs'!$A$13:$AE$789,31,0)</f>
        <v>aws s3 cp s3://rtdc.mdm.uploadarchive/RTDC4031/2016-07-31/ "C:\Users\stu\Documents\Analysis\2016-02-23 RTDC Observations"\RTDC4031\2016-07-31 --recursive &amp; "C:\Users\stu\Documents\GitHub\mrs-test-scripts\Headless Mode &amp; Sideloading\WalkAndUnGZ.bat" "C:\Users\stu\Documents\Analysis\2016-02-23 RTDC Observations"\RTDC4031\2016-07-31 &amp; 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</v>
      </c>
      <c r="R581" s="67" t="str">
        <f>VLOOKUP(C555,'[7]Train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15:49:32-0600',mode:absolute,to:'2016-07-30 18:12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581" s="68" t="str">
        <f>astrogrep_path&amp;" /spath="&amp;search_path&amp;" /stypes=""*"&amp;T581&amp;"*"&amp;TEXT(A555-utc_offset/24,"YYYYMMDD")&amp;LEFT(TEXT(A555-utc_offset/24,"HH"),1)&amp;"*"" /stext="" "&amp;TEXT(A555-utc_offset/24,"HH")&amp;search_regexp&amp;""" /e /r /s"</f>
        <v>"C:\Program Files (x86)\AstroGrep\AstroGrep.exe" /spath="C:\Users\stu\Documents\Analysis\2016-02-23 RTDC Observations" /stypes="*4019*201607302*" /stext=" 23:.+((SYSTEM_STATE.+slice.+state.+changed )|(ment ac)|(system.+state.+changed )|(\|lc)|(penalty)|(\[timeout)|(PRM\|1\|D))" /e /r /s</v>
      </c>
      <c r="T581" s="18" t="str">
        <f>MID(B555,13,4)</f>
        <v>4019</v>
      </c>
      <c r="U581" s="24">
        <f>A555+6/24</f>
        <v>42581.966724537036</v>
      </c>
      <c r="V581" s="45" t="str">
        <f>IF(VALUE(LEFT(IF(LEN(C555)=6,"0"&amp;C555,C555),2))&lt;=2,"EC",IF(OR(VALUE(LEFT(IF(LEN(C555)=6,"0"&amp;C555,C555),2))=8,VALUE(LEFT(IF(LEN(C555)=6,"0"&amp;C555,C555),2))=18),"NW","GL"))</f>
        <v>NW</v>
      </c>
      <c r="W581" s="45" t="str">
        <f>IF(AND(E555="TRACK WARRANT AUTHORITY",G555&lt;10),"OMIT","KEEP")</f>
        <v>KEEP</v>
      </c>
    </row>
    <row r="582" spans="1:23" hidden="1" x14ac:dyDescent="0.25">
      <c r="A582" s="24">
        <v>42582.488564814812</v>
      </c>
      <c r="B582" s="4" t="s">
        <v>91</v>
      </c>
      <c r="C582" s="4" t="s">
        <v>985</v>
      </c>
      <c r="D582" s="4" t="s">
        <v>84</v>
      </c>
      <c r="E582" s="4" t="s">
        <v>83</v>
      </c>
      <c r="F582" s="3">
        <v>350</v>
      </c>
      <c r="G582" s="3">
        <v>401</v>
      </c>
      <c r="H582" s="3">
        <v>225129</v>
      </c>
      <c r="I582" s="4" t="s">
        <v>75</v>
      </c>
      <c r="J582" s="3">
        <v>232107</v>
      </c>
      <c r="K582" s="4" t="s">
        <v>76</v>
      </c>
      <c r="L582" s="69" t="str">
        <f>VLOOKUP(C582,'[8]Trips&amp;Operators'!$C$1:$E$9999,3,0)</f>
        <v>YORK</v>
      </c>
      <c r="M582" s="18" t="s">
        <v>81</v>
      </c>
      <c r="N582" s="17" t="s">
        <v>504</v>
      </c>
      <c r="O582" s="17" t="str">
        <f t="shared" si="18"/>
        <v>31</v>
      </c>
      <c r="P582" s="52">
        <f t="shared" si="19"/>
        <v>42582</v>
      </c>
      <c r="Q582" s="66" t="str">
        <f>VLOOKUP(C582,'[8]Train Runs'!$A$13:$AE$789,31,0)</f>
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</c>
      <c r="R582" s="67" t="str">
        <f>VLOOKUP(C556,'[7]Train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18:50:53-0600',mode:absolute,to:'2016-07-30 21:12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582" s="68" t="str">
        <f>astrogrep_path&amp;" /spath="&amp;search_path&amp;" /stypes=""*"&amp;T582&amp;"*"&amp;TEXT(A556-utc_offset/24,"YYYYMMDD")&amp;LEFT(TEXT(A556-utc_offset/24,"HH"),1)&amp;"*"" /stext="" "&amp;TEXT(A556-utc_offset/24,"HH")&amp;search_regexp&amp;""" /e /r /s"</f>
        <v>"C:\Program Files (x86)\AstroGrep\AstroGrep.exe" /spath="C:\Users\stu\Documents\Analysis\2016-02-23 RTDC Observations" /stypes="*4019*201607310*" /stext=" 02:.+((SYSTEM_STATE.+slice.+state.+changed )|(ment ac)|(system.+state.+changed )|(\|lc)|(penalty)|(\[timeout)|(PRM\|1\|D))" /e /r /s</v>
      </c>
      <c r="T582" s="18" t="str">
        <f>MID(B556,13,4)</f>
        <v>4019</v>
      </c>
      <c r="U582" s="24">
        <f>A556+6/24</f>
        <v>42582.091863425929</v>
      </c>
      <c r="V582" s="45" t="str">
        <f>IF(VALUE(LEFT(IF(LEN(C556)=6,"0"&amp;C556,C556),2))&lt;=2,"EC",IF(OR(VALUE(LEFT(IF(LEN(C556)=6,"0"&amp;C556,C556),2))=8,VALUE(LEFT(IF(LEN(C556)=6,"0"&amp;C556,C556),2))=18),"NW","GL"))</f>
        <v>NW</v>
      </c>
      <c r="W582" s="45" t="str">
        <f>IF(AND(E556="TRACK WARRANT AUTHORITY",G556&lt;10),"OMIT","KEEP")</f>
        <v>KEEP</v>
      </c>
    </row>
    <row r="583" spans="1:23" hidden="1" x14ac:dyDescent="0.25">
      <c r="A583" s="24">
        <v>42582.852187500001</v>
      </c>
      <c r="B583" s="4" t="s">
        <v>95</v>
      </c>
      <c r="C583" s="4" t="s">
        <v>986</v>
      </c>
      <c r="D583" s="4" t="s">
        <v>84</v>
      </c>
      <c r="E583" s="4" t="s">
        <v>83</v>
      </c>
      <c r="F583" s="3">
        <v>150</v>
      </c>
      <c r="G583" s="3">
        <v>201</v>
      </c>
      <c r="H583" s="3">
        <v>232096</v>
      </c>
      <c r="I583" s="4" t="s">
        <v>75</v>
      </c>
      <c r="J583" s="3">
        <v>233492</v>
      </c>
      <c r="K583" s="4" t="s">
        <v>76</v>
      </c>
      <c r="L583" s="69" t="str">
        <f>VLOOKUP(C583,'[8]Trips&amp;Operators'!$C$1:$E$9999,3,0)</f>
        <v>STAMBAUGH</v>
      </c>
      <c r="M583" s="18" t="s">
        <v>81</v>
      </c>
      <c r="N583" s="17" t="s">
        <v>504</v>
      </c>
      <c r="O583" s="17" t="str">
        <f t="shared" si="18"/>
        <v>31</v>
      </c>
      <c r="P583" s="52">
        <f t="shared" si="19"/>
        <v>42582</v>
      </c>
      <c r="Q583" s="66" t="str">
        <f>VLOOKUP(C583,'[8]Train Runs'!$A$13:$AE$789,31,0)</f>
        <v>aws s3 cp s3://rtdc.mdm.uploadarchive/RTDC4032/2016-07-31/ "C:\Users\stu\Documents\Analysis\2016-02-23 RTDC Observations"\RTDC4032\2016-07-31 --recursive &amp; "C:\Users\stu\Documents\GitHub\mrs-test-scripts\Headless Mode &amp; Sideloading\WalkAndUnGZ.bat" "C:\Users\stu\Documents\Analysis\2016-02-23 RTDC Observations"\RTDC4032\2016-07-31 &amp; aws s3 cp s3://rtdc.mdm.uploadarchive/RTDC4032/2016-08-01/ "C:\Users\stu\Documents\Analysis\2016-02-23 RTDC Observations"\RTDC4032\2016-08-01 --recursive &amp; "C:\Users\stu\Documents\GitHub\mrs-test-scripts\Headless Mode &amp; Sideloading\WalkAndUnGZ.bat" "C:\Users\stu\Documents\Analysis\2016-02-23 RTDC Observations"\RTDC4032\2016-08-01</v>
      </c>
      <c r="R583" s="67" t="str">
        <f>VLOOKUP(C557,'[7]Train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15:58:16-0600',mode:absolute,to:'2016-07-30 18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83" s="68" t="str">
        <f>astrogrep_path&amp;" /spath="&amp;search_path&amp;" /stypes=""*"&amp;T583&amp;"*"&amp;TEXT(A557-utc_offset/24,"YYYYMMDD")&amp;LEFT(TEXT(A557-utc_offset/24,"HH"),1)&amp;"*"" /stext="" "&amp;TEXT(A557-utc_offset/24,"HH")&amp;search_regexp&amp;""" /e /r /s"</f>
        <v>"C:\Program Files (x86)\AstroGrep\AstroGrep.exe" /spath="C:\Users\stu\Documents\Analysis\2016-02-23 RTDC Observations" /stypes="*4025*201607302*" /stext=" 23:.+((SYSTEM_STATE.+slice.+state.+changed )|(ment ac)|(system.+state.+changed )|(\|lc)|(penalty)|(\[timeout)|(PRM\|1\|D))" /e /r /s</v>
      </c>
      <c r="T583" s="18" t="str">
        <f>MID(B557,13,4)</f>
        <v>4025</v>
      </c>
      <c r="U583" s="24">
        <f>A557+6/24</f>
        <v>42581.971990740742</v>
      </c>
      <c r="V583" s="45" t="str">
        <f>IF(VALUE(LEFT(IF(LEN(C557)=6,"0"&amp;C557,C557),2))&lt;=2,"EC",IF(OR(VALUE(LEFT(IF(LEN(C557)=6,"0"&amp;C557,C557),2))=8,VALUE(LEFT(IF(LEN(C557)=6,"0"&amp;C557,C557),2))=18),"NW","GL"))</f>
        <v>NW</v>
      </c>
      <c r="W583" s="45" t="str">
        <f>IF(AND(E557="TRACK WARRANT AUTHORITY",G557&lt;10),"OMIT","KEEP")</f>
        <v>KEEP</v>
      </c>
    </row>
    <row r="584" spans="1:23" hidden="1" x14ac:dyDescent="0.25">
      <c r="A584" s="24">
        <v>42582.253842592596</v>
      </c>
      <c r="B584" s="49" t="s">
        <v>547</v>
      </c>
      <c r="C584" s="4" t="s">
        <v>366</v>
      </c>
      <c r="D584" s="4" t="s">
        <v>84</v>
      </c>
      <c r="E584" s="49" t="s">
        <v>87</v>
      </c>
      <c r="F584" s="3">
        <v>0</v>
      </c>
      <c r="G584" s="3">
        <v>69</v>
      </c>
      <c r="H584" s="3">
        <v>1775</v>
      </c>
      <c r="I584" s="49" t="s">
        <v>88</v>
      </c>
      <c r="J584" s="3">
        <v>1692</v>
      </c>
      <c r="K584" s="4" t="s">
        <v>80</v>
      </c>
      <c r="L584" s="69" t="str">
        <f>VLOOKUP(C584,'[8]Trips&amp;Operators'!$C$1:$E$9999,3,0)</f>
        <v>REBOLETTI</v>
      </c>
      <c r="M584" s="18" t="s">
        <v>81</v>
      </c>
      <c r="N584" s="17" t="s">
        <v>987</v>
      </c>
      <c r="O584" s="17" t="str">
        <f t="shared" si="18"/>
        <v>31</v>
      </c>
      <c r="P584" s="52">
        <f t="shared" si="19"/>
        <v>42582</v>
      </c>
      <c r="Q584" s="66" t="str">
        <f>VLOOKUP(C584,'[8]Train Runs'!$A$13:$AE$789,31,0)</f>
        <v>aws s3 cp s3://rtdc.mdm.uploadarchive/RTDC4040/2016-07-31/ "C:\Users\stu\Documents\Analysis\2016-02-23 RTDC Observations"\RTDC4040\2016-07-31 --recursive &amp; "C:\Users\stu\Documents\GitHub\mrs-test-scripts\Headless Mode &amp; Sideloading\WalkAndUnGZ.bat" "C:\Users\stu\Documents\Analysis\2016-02-23 RTDC Observations"\RTDC4040\2016-07-31 &amp; 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</v>
      </c>
      <c r="R584" s="67" t="str">
        <f>VLOOKUP(C558,'[7]Train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16:37:01-0600',mode:absolute,to:'2016-07-30 18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584" s="68" t="str">
        <f>astrogrep_path&amp;" /spath="&amp;search_path&amp;" /stypes=""*"&amp;T584&amp;"*"&amp;TEXT(A558-utc_offset/24,"YYYYMMDD")&amp;LEFT(TEXT(A558-utc_offset/24,"HH"),1)&amp;"*"" /stext="" "&amp;TEXT(A558-utc_offset/24,"HH")&amp;search_regexp&amp;""" /e /r /s"</f>
        <v>"C:\Program Files (x86)\AstroGrep\AstroGrep.exe" /spath="C:\Users\stu\Documents\Analysis\2016-02-23 RTDC Observations" /stypes="*4038*201607302*" /stext=" 23:.+((SYSTEM_STATE.+slice.+state.+changed )|(ment ac)|(system.+state.+changed )|(\|lc)|(penalty)|(\[timeout)|(PRM\|1\|D))" /e /r /s</v>
      </c>
      <c r="T584" s="18" t="str">
        <f>MID(B558,13,4)</f>
        <v>4038</v>
      </c>
      <c r="U584" s="24">
        <f>A558+6/24</f>
        <v>42581.997534722221</v>
      </c>
      <c r="V584" s="45" t="str">
        <f>IF(VALUE(LEFT(IF(LEN(C558)=6,"0"&amp;C558,C558),2))&lt;=2,"EC",IF(OR(VALUE(LEFT(IF(LEN(C558)=6,"0"&amp;C558,C558),2))=8,VALUE(LEFT(IF(LEN(C558)=6,"0"&amp;C558,C558),2))=18),"NW","GL"))</f>
        <v>NW</v>
      </c>
      <c r="W584" s="45" t="str">
        <f>IF(AND(E558="TRACK WARRANT AUTHORITY",G558&lt;10),"OMIT","KEEP")</f>
        <v>KEEP</v>
      </c>
    </row>
    <row r="585" spans="1:23" x14ac:dyDescent="0.25">
      <c r="A585" s="24">
        <v>42582.564444444448</v>
      </c>
      <c r="B585" s="49" t="s">
        <v>584</v>
      </c>
      <c r="C585" s="4" t="s">
        <v>988</v>
      </c>
      <c r="D585" s="4" t="s">
        <v>73</v>
      </c>
      <c r="E585" s="49" t="s">
        <v>87</v>
      </c>
      <c r="F585" s="3">
        <v>0</v>
      </c>
      <c r="G585" s="3">
        <v>562</v>
      </c>
      <c r="H585" s="3">
        <v>45217</v>
      </c>
      <c r="I585" s="49" t="s">
        <v>88</v>
      </c>
      <c r="J585" s="3">
        <v>43664</v>
      </c>
      <c r="K585" s="4" t="s">
        <v>76</v>
      </c>
      <c r="L585" s="69" t="str">
        <f>VLOOKUP(C585,'[8]Trips&amp;Operators'!$C$1:$E$9999,3,0)</f>
        <v>YOUNG</v>
      </c>
      <c r="M585" s="18" t="s">
        <v>77</v>
      </c>
      <c r="N585" s="17" t="s">
        <v>47</v>
      </c>
      <c r="O585" s="17" t="str">
        <f t="shared" si="18"/>
        <v>31</v>
      </c>
      <c r="P585" s="52">
        <f t="shared" si="19"/>
        <v>42582</v>
      </c>
      <c r="Q585" s="66" t="str">
        <f>VLOOKUP(C585,'[8]Train Runs'!$A$13:$AE$789,31,0)</f>
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</c>
      <c r="R585" s="67" t="str">
        <f>VLOOKUP(C559,'[7]Train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19:58:22-0600',mode:absolute,to:'2016-07-30 22:17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85" s="68" t="str">
        <f>astrogrep_path&amp;" /spath="&amp;search_path&amp;" /stypes=""*"&amp;T585&amp;"*"&amp;TEXT(A559-utc_offset/24,"YYYYMMDD")&amp;LEFT(TEXT(A559-utc_offset/24,"HH"),1)&amp;"*"" /stext="" "&amp;TEXT(A559-utc_offset/24,"HH")&amp;search_regexp&amp;""" /e /r /s"</f>
        <v>"C:\Program Files (x86)\AstroGrep\AstroGrep.exe" /spath="C:\Users\stu\Documents\Analysis\2016-02-23 RTDC Observations" /stypes="*4025*201607310*" /stext=" 03:.+((SYSTEM_STATE.+slice.+state.+changed )|(ment ac)|(system.+state.+changed )|(\|lc)|(penalty)|(\[timeout)|(PRM\|1\|D))" /e /r /s</v>
      </c>
      <c r="T585" s="18" t="str">
        <f>MID(B559,13,4)</f>
        <v>4025</v>
      </c>
      <c r="U585" s="24">
        <f>A559+6/24</f>
        <v>42582.136736111112</v>
      </c>
      <c r="V585" s="45" t="str">
        <f>IF(VALUE(LEFT(IF(LEN(C559)=6,"0"&amp;C559,C559),2))&lt;=2,"EC",IF(OR(VALUE(LEFT(IF(LEN(C559)=6,"0"&amp;C559,C559),2))=8,VALUE(LEFT(IF(LEN(C559)=6,"0"&amp;C559,C559),2))=18),"NW","GL"))</f>
        <v>NW</v>
      </c>
      <c r="W585" s="45" t="str">
        <f>IF(AND(E559="TRACK WARRANT AUTHORITY",G559&lt;10),"OMIT","KEEP")</f>
        <v>KEEP</v>
      </c>
    </row>
    <row r="586" spans="1:23" hidden="1" x14ac:dyDescent="0.25">
      <c r="A586" s="24">
        <v>42582.974363425928</v>
      </c>
      <c r="B586" s="4" t="s">
        <v>494</v>
      </c>
      <c r="C586" s="4" t="s">
        <v>378</v>
      </c>
      <c r="D586" s="4" t="s">
        <v>73</v>
      </c>
      <c r="E586" s="4" t="s">
        <v>87</v>
      </c>
      <c r="F586" s="3">
        <v>0</v>
      </c>
      <c r="G586" s="3">
        <v>416</v>
      </c>
      <c r="H586" s="3">
        <v>126352</v>
      </c>
      <c r="I586" s="4" t="s">
        <v>88</v>
      </c>
      <c r="J586" s="3">
        <v>126585</v>
      </c>
      <c r="K586" s="4" t="s">
        <v>80</v>
      </c>
      <c r="L586" s="69" t="str">
        <f>VLOOKUP(C586,'[8]Trips&amp;Operators'!$C$1:$E$9999,3,0)</f>
        <v>LEVERE</v>
      </c>
      <c r="M586" s="18" t="s">
        <v>77</v>
      </c>
      <c r="N586" s="17" t="s">
        <v>989</v>
      </c>
      <c r="O586" s="17" t="str">
        <f t="shared" si="18"/>
        <v>31</v>
      </c>
      <c r="P586" s="52">
        <f t="shared" si="19"/>
        <v>42582</v>
      </c>
      <c r="Q586" s="66" t="str">
        <f>VLOOKUP(C586,'[8]Train Runs'!$A$13:$AE$789,31,0)</f>
        <v>aws s3 cp s3://rtdc.mdm.uploadarchive/RTDC4020/2016-07-31/ "C:\Users\stu\Documents\Analysis\2016-02-23 RTDC Observations"\RTDC4020\2016-07-31 --recursive &amp; "C:\Users\stu\Documents\GitHub\mrs-test-scripts\Headless Mode &amp; Sideloading\WalkAndUnGZ.bat" "C:\Users\stu\Documents\Analysis\2016-02-23 RTDC Observations"\RTDC4020\2016-07-31 &amp; aws s3 cp s3://rtdc.mdm.uploadarchive/RTDC4020/2016-08-01/ "C:\Users\stu\Documents\Analysis\2016-02-23 RTDC Observations"\RTDC4020\2016-08-01 --recursive &amp; "C:\Users\stu\Documents\GitHub\mrs-test-scripts\Headless Mode &amp; Sideloading\WalkAndUnGZ.bat" "C:\Users\stu\Documents\Analysis\2016-02-23 RTDC Observations"\RTDC4020\2016-08-01</v>
      </c>
      <c r="R586" s="67" t="str">
        <f>VLOOKUP(C560,'[7]Train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05:01:27-0600',mode:absolute,to:'2016-07-30 07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86" s="68" t="str">
        <f>astrogrep_path&amp;" /spath="&amp;search_path&amp;" /stypes=""*"&amp;T586&amp;"*"&amp;TEXT(A560-utc_offset/24,"YYYYMMDD")&amp;LEFT(TEXT(A560-utc_offset/24,"HH"),1)&amp;"*"" /stext="" "&amp;TEXT(A560-utc_offset/24,"HH")&amp;search_regexp&amp;""" /e /r /s"</f>
        <v>"C:\Program Files (x86)\AstroGrep\AstroGrep.exe" /spath="C:\Users\stu\Documents\Analysis\2016-02-23 RTDC Observations" /stypes="*4025*201607301*" /stext=" 12:.+((SYSTEM_STATE.+slice.+state.+changed )|(ment ac)|(system.+state.+changed )|(\|lc)|(penalty)|(\[timeout)|(PRM\|1\|D))" /e /r /s</v>
      </c>
      <c r="T586" s="18" t="str">
        <f>MID(B560,13,4)</f>
        <v>4025</v>
      </c>
      <c r="U586" s="24">
        <f>A560+6/24</f>
        <v>42581.513784722221</v>
      </c>
      <c r="V586" s="45" t="str">
        <f>IF(VALUE(LEFT(IF(LEN(C560)=6,"0"&amp;C560,C560),2))&lt;=2,"EC",IF(OR(VALUE(LEFT(IF(LEN(C560)=6,"0"&amp;C560,C560),2))=8,VALUE(LEFT(IF(LEN(C560)=6,"0"&amp;C560,C560),2))=18),"NW","GL"))</f>
        <v>NW</v>
      </c>
      <c r="W586" s="45" t="str">
        <f>IF(AND(E560="TRACK WARRANT AUTHORITY",G560&lt;10),"OMIT","KEEP")</f>
        <v>KEEP</v>
      </c>
    </row>
    <row r="587" spans="1:23" hidden="1" x14ac:dyDescent="0.25">
      <c r="A587" s="24">
        <v>42582.485555555555</v>
      </c>
      <c r="B587" s="49" t="s">
        <v>529</v>
      </c>
      <c r="C587" s="4" t="s">
        <v>367</v>
      </c>
      <c r="D587" s="4" t="s">
        <v>73</v>
      </c>
      <c r="E587" s="49" t="s">
        <v>87</v>
      </c>
      <c r="F587" s="3">
        <v>0</v>
      </c>
      <c r="G587" s="3">
        <v>347</v>
      </c>
      <c r="H587" s="3">
        <v>128828</v>
      </c>
      <c r="I587" s="49" t="s">
        <v>88</v>
      </c>
      <c r="J587" s="3">
        <v>127587</v>
      </c>
      <c r="K587" s="4" t="s">
        <v>76</v>
      </c>
      <c r="L587" s="69" t="str">
        <f>VLOOKUP(C587,'[8]Trips&amp;Operators'!$C$1:$E$9999,3,0)</f>
        <v>MAYBERRY</v>
      </c>
      <c r="M587" s="18" t="s">
        <v>81</v>
      </c>
      <c r="N587" s="17" t="s">
        <v>990</v>
      </c>
      <c r="O587" s="17" t="str">
        <f t="shared" si="18"/>
        <v>31</v>
      </c>
      <c r="P587" s="52">
        <f t="shared" si="19"/>
        <v>42582</v>
      </c>
      <c r="Q587" s="66" t="str">
        <f>VLOOKUP(C587,'[8]Train Runs'!$A$13:$AE$789,31,0)</f>
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</c>
      <c r="R587" s="67" t="str">
        <f>VLOOKUP(C561,'[7]Train Runs'!$A$13:$AE$755,22,0)</f>
        <v>https://search-rtdc-monitor-bjffxe2xuh6vdkpspy63sjmuny.us-east-1.es.amazonaws.com/_plugin/kibana/#/discover/Steve-Slow-Train-Analysis-(2080s-and-2083s)?_g=(refreshInterval:(display:Off,section:0,value:0),time:(from:'2016-07-30 05:01:27-0600',mode:absolute,to:'2016-07-30 07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587" s="68" t="str">
        <f>astrogrep_path&amp;" /spath="&amp;search_path&amp;" /stypes=""*"&amp;T587&amp;"*"&amp;TEXT(A561-utc_offset/24,"YYYYMMDD")&amp;LEFT(TEXT(A561-utc_offset/24,"HH"),1)&amp;"*"" /stext="" "&amp;TEXT(A561-utc_offset/24,"HH")&amp;search_regexp&amp;""" /e /r /s"</f>
        <v>"C:\Program Files (x86)\AstroGrep\AstroGrep.exe" /spath="C:\Users\stu\Documents\Analysis\2016-02-23 RTDC Observations" /stypes="*4025*201607301*" /stext=" 12:.+((SYSTEM_STATE.+slice.+state.+changed )|(ment ac)|(system.+state.+changed )|(\|lc)|(penalty)|(\[timeout)|(PRM\|1\|D))" /e /r /s</v>
      </c>
      <c r="T587" s="18" t="str">
        <f>MID(B561,13,4)</f>
        <v>4025</v>
      </c>
      <c r="U587" s="24">
        <f>A561+6/24</f>
        <v>42581.514236111114</v>
      </c>
      <c r="V587" s="45" t="str">
        <f>IF(VALUE(LEFT(IF(LEN(C561)=6,"0"&amp;C561,C561),2))&lt;=2,"EC",IF(OR(VALUE(LEFT(IF(LEN(C561)=6,"0"&amp;C561,C561),2))=8,VALUE(LEFT(IF(LEN(C561)=6,"0"&amp;C561,C561),2))=18),"NW","GL"))</f>
        <v>NW</v>
      </c>
      <c r="W587" s="45" t="str">
        <f>IF(AND(E561="TRACK WARRANT AUTHORITY",G561&lt;10),"OMIT","KEEP")</f>
        <v>KEEP</v>
      </c>
    </row>
    <row r="588" spans="1:23" x14ac:dyDescent="0.25">
      <c r="A588" s="24">
        <v>42582.379201388889</v>
      </c>
      <c r="B588" s="49" t="s">
        <v>508</v>
      </c>
      <c r="C588" s="4" t="s">
        <v>978</v>
      </c>
      <c r="D588" s="4" t="s">
        <v>73</v>
      </c>
      <c r="E588" s="49" t="s">
        <v>87</v>
      </c>
      <c r="F588" s="3">
        <v>0</v>
      </c>
      <c r="G588" s="3">
        <v>264</v>
      </c>
      <c r="H588" s="3">
        <v>223325</v>
      </c>
      <c r="I588" s="49" t="s">
        <v>88</v>
      </c>
      <c r="J588" s="3">
        <v>224231</v>
      </c>
      <c r="K588" s="4" t="s">
        <v>80</v>
      </c>
      <c r="L588" s="69" t="str">
        <f>VLOOKUP(C588,'[8]Trips&amp;Operators'!$C$1:$E$9999,3,0)</f>
        <v>STRICKLAND</v>
      </c>
      <c r="M588" s="18" t="s">
        <v>77</v>
      </c>
      <c r="N588" s="17" t="s">
        <v>47</v>
      </c>
      <c r="O588" s="17" t="str">
        <f t="shared" si="18"/>
        <v>31</v>
      </c>
      <c r="P588" s="52">
        <f t="shared" si="19"/>
        <v>42582</v>
      </c>
      <c r="Q588" s="66" t="str">
        <f>VLOOKUP(C588,'[8]Train Runs'!$A$13:$AE$789,31,0)</f>
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</c>
      <c r="R588" s="67" t="str">
        <f>VLOOKUP(C562,'[7]Train Runs'!$A$13:$AE$755,22,0)</f>
        <v>https://search-rtdc-monitor-bjffxe2xuh6vdkpspy63sjmuny.us-east-1.es.amazonaws.com/_plugin/kibana/#/discover/Steve-Slow-Train-Analysis-(2080s-and-2083s)?_g=(refreshInterval:(display:Off,section:0,value:0),time:(from:'2016-07-30 10:15:28-0600',mode:absolute,to:'2016-07-30 12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588" s="68" t="str">
        <f>astrogrep_path&amp;" /spath="&amp;search_path&amp;" /stypes=""*"&amp;T588&amp;"*"&amp;TEXT(A562-utc_offset/24,"YYYYMMDD")&amp;LEFT(TEXT(A562-utc_offset/24,"HH"),1)&amp;"*"" /stext="" "&amp;TEXT(A562-utc_offset/24,"HH")&amp;search_regexp&amp;""" /e /r /s"</f>
        <v>"C:\Program Files (x86)\AstroGrep\AstroGrep.exe" /spath="C:\Users\stu\Documents\Analysis\2016-02-23 RTDC Observations" /stypes="*4020*201607301*" /stext=" 17:.+((SYSTEM_STATE.+slice.+state.+changed )|(ment ac)|(system.+state.+changed )|(\|lc)|(penalty)|(\[timeout)|(PRM\|1\|D))" /e /r /s</v>
      </c>
      <c r="T588" s="18" t="str">
        <f>MID(B562,13,4)</f>
        <v>4020</v>
      </c>
      <c r="U588" s="24">
        <f>A562+6/24</f>
        <v>42581.732037037036</v>
      </c>
      <c r="V588" s="45" t="str">
        <f>IF(VALUE(LEFT(IF(LEN(C562)=6,"0"&amp;C562,C562),2))&lt;=2,"EC",IF(OR(VALUE(LEFT(IF(LEN(C562)=6,"0"&amp;C562,C562),2))=8,VALUE(LEFT(IF(LEN(C562)=6,"0"&amp;C562,C562),2))=18),"NW","GL"))</f>
        <v>NW</v>
      </c>
      <c r="W588" s="45" t="str">
        <f>IF(AND(E562="TRACK WARRANT AUTHORITY",G562&lt;10),"OMIT","KEEP")</f>
        <v>KEEP</v>
      </c>
    </row>
    <row r="589" spans="1:23" x14ac:dyDescent="0.25">
      <c r="A589" s="24">
        <v>42582.385150462964</v>
      </c>
      <c r="B589" s="49" t="s">
        <v>573</v>
      </c>
      <c r="C589" s="4" t="s">
        <v>971</v>
      </c>
      <c r="D589" s="4" t="s">
        <v>73</v>
      </c>
      <c r="E589" s="49" t="s">
        <v>510</v>
      </c>
      <c r="F589" s="3">
        <v>0</v>
      </c>
      <c r="G589" s="3">
        <v>275</v>
      </c>
      <c r="H589" s="3">
        <v>18374</v>
      </c>
      <c r="I589" s="49" t="s">
        <v>511</v>
      </c>
      <c r="J589" s="3">
        <v>17100</v>
      </c>
      <c r="K589" s="4" t="s">
        <v>76</v>
      </c>
      <c r="L589" s="69" t="str">
        <f>VLOOKUP(C589,'[8]Trips&amp;Operators'!$C$1:$E$9999,3,0)</f>
        <v>REBOLETTI</v>
      </c>
      <c r="M589" s="18" t="s">
        <v>77</v>
      </c>
      <c r="N589" s="17" t="s">
        <v>47</v>
      </c>
      <c r="O589" s="17" t="str">
        <f t="shared" si="18"/>
        <v>31</v>
      </c>
      <c r="P589" s="52">
        <f t="shared" si="19"/>
        <v>42582</v>
      </c>
      <c r="Q589" s="66" t="str">
        <f>VLOOKUP(C589,'[8]Train Runs'!$A$13:$AE$789,31,0)</f>
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</c>
      <c r="R589" s="67" t="str">
        <f>VLOOKUP(C563,'[8]Train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08:59:18-0600',mode:absolute,to:'2016-07-31 11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589" s="68" t="str">
        <f>astrogrep_path&amp;" /spath="&amp;search_path&amp;" /stypes=""*"&amp;T589&amp;"*"&amp;TEXT(A563-utc_offset/24,"YYYYMMDD")&amp;LEFT(TEXT(A563-utc_offset/24,"HH"),1)&amp;"*"" /stext="" "&amp;TEXT(A563-utc_offset/24,"HH")&amp;search_regexp&amp;""" /e /r /s"</f>
        <v>"C:\Program Files (x86)\AstroGrep\AstroGrep.exe" /spath="C:\Users\stu\Documents\Analysis\2016-02-23 RTDC Observations" /stypes="*4020*201607311*" /stext=" 16:.+((SYSTEM_STATE.+slice.+state.+changed )|(ment ac)|(system.+state.+changed )|(\|lc)|(penalty)|(\[timeout)|(PRM\|1\|D))" /e /r /s</v>
      </c>
      <c r="T589" s="18" t="str">
        <f>MID(B563,13,4)</f>
        <v>4020</v>
      </c>
      <c r="U589" s="24">
        <f>A563+6/24</f>
        <v>42582.673171296294</v>
      </c>
      <c r="V589" s="45" t="str">
        <f>IF(VALUE(LEFT(IF(LEN(C563)=6,"0"&amp;C563,C563),2))&lt;=2,"EC",IF(OR(VALUE(LEFT(IF(LEN(C563)=6,"0"&amp;C563,C563),2))=8,VALUE(LEFT(IF(LEN(C563)=6,"0"&amp;C563,C563),2))=18),"NW","GL"))</f>
        <v>EC</v>
      </c>
      <c r="W589" s="45" t="str">
        <f>IF(AND(E563="TRACK WARRANT AUTHORITY",G563&lt;10),"OMIT","KEEP")</f>
        <v>KEEP</v>
      </c>
    </row>
    <row r="590" spans="1:23" hidden="1" x14ac:dyDescent="0.25">
      <c r="A590" s="24">
        <v>42582.284687500003</v>
      </c>
      <c r="B590" s="49" t="s">
        <v>529</v>
      </c>
      <c r="C590" s="4" t="s">
        <v>991</v>
      </c>
      <c r="D590" s="4" t="s">
        <v>73</v>
      </c>
      <c r="E590" s="49" t="s">
        <v>515</v>
      </c>
      <c r="F590" s="3">
        <v>0</v>
      </c>
      <c r="G590" s="3">
        <v>50</v>
      </c>
      <c r="H590" s="3">
        <v>170</v>
      </c>
      <c r="I590" s="49" t="s">
        <v>516</v>
      </c>
      <c r="J590" s="3">
        <v>1</v>
      </c>
      <c r="K590" s="4" t="s">
        <v>76</v>
      </c>
      <c r="L590" s="69" t="str">
        <f>VLOOKUP(C590,'[8]Trips&amp;Operators'!$C$1:$E$9999,3,0)</f>
        <v>STRICKLAND</v>
      </c>
      <c r="M590" s="18" t="s">
        <v>81</v>
      </c>
      <c r="N590" s="17" t="s">
        <v>992</v>
      </c>
      <c r="O590" s="17" t="str">
        <f t="shared" si="18"/>
        <v>31</v>
      </c>
      <c r="P590" s="52">
        <f t="shared" si="19"/>
        <v>42582</v>
      </c>
      <c r="Q590" s="66" t="str">
        <f>VLOOKUP(C590,'[8]Train Runs'!$A$13:$AE$789,31,0)</f>
        <v>aws s3 cp s3://rtdc.mdm.uploadarchive/RTDC4012/2016-07-31/ "C:\Users\stu\Documents\Analysis\2016-02-23 RTDC Observations"\RTDC4012\2016-07-31 --recursive &amp; "C:\Users\stu\Documents\GitHub\mrs-test-scripts\Headless Mode &amp; Sideloading\WalkAndUnGZ.bat" "C:\Users\stu\Documents\Analysis\2016-02-23 RTDC Observations"\RTDC4012\2016-07-31 &amp; 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</v>
      </c>
      <c r="R590" s="67" t="str">
        <f>VLOOKUP(C564,'[8]Train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09:16:49-0600',mode:absolute,to:'2016-07-31 12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590" s="68" t="str">
        <f>astrogrep_path&amp;" /spath="&amp;search_path&amp;" /stypes=""*"&amp;T590&amp;"*"&amp;TEXT(A564-utc_offset/24,"YYYYMMDD")&amp;LEFT(TEXT(A564-utc_offset/24,"HH"),1)&amp;"*"" /stext="" "&amp;TEXT(A564-utc_offset/24,"HH")&amp;search_regexp&amp;""" /e /r /s"</f>
        <v>"C:\Program Files (x86)\AstroGrep\AstroGrep.exe" /spath="C:\Users\stu\Documents\Analysis\2016-02-23 RTDC Observations" /stypes="*4039*201607311*" /stext=" 16:.+((SYSTEM_STATE.+slice.+state.+changed )|(ment ac)|(system.+state.+changed )|(\|lc)|(penalty)|(\[timeout)|(PRM\|1\|D))" /e /r /s</v>
      </c>
      <c r="T590" s="18" t="str">
        <f>MID(B564,13,4)</f>
        <v>4039</v>
      </c>
      <c r="U590" s="24">
        <f>A564+6/24</f>
        <v>42582.70480324074</v>
      </c>
      <c r="V590" s="45" t="str">
        <f>IF(VALUE(LEFT(IF(LEN(C564)=6,"0"&amp;C564,C564),2))&lt;=2,"EC",IF(OR(VALUE(LEFT(IF(LEN(C564)=6,"0"&amp;C564,C564),2))=8,VALUE(LEFT(IF(LEN(C564)=6,"0"&amp;C564,C564),2))=18),"NW","GL"))</f>
        <v>EC</v>
      </c>
      <c r="W590" s="45" t="str">
        <f>IF(AND(E564="TRACK WARRANT AUTHORITY",G564&lt;10),"OMIT","KEEP")</f>
        <v>KEEP</v>
      </c>
    </row>
    <row r="591" spans="1:23" hidden="1" x14ac:dyDescent="0.25">
      <c r="A591" s="24">
        <v>42582.304884259262</v>
      </c>
      <c r="B591" s="49" t="s">
        <v>596</v>
      </c>
      <c r="C591" s="4" t="s">
        <v>993</v>
      </c>
      <c r="D591" s="4" t="s">
        <v>73</v>
      </c>
      <c r="E591" s="49" t="s">
        <v>515</v>
      </c>
      <c r="F591" s="3">
        <v>0</v>
      </c>
      <c r="G591" s="3">
        <v>69</v>
      </c>
      <c r="H591" s="3">
        <v>231</v>
      </c>
      <c r="I591" s="49" t="s">
        <v>516</v>
      </c>
      <c r="J591" s="3">
        <v>1</v>
      </c>
      <c r="K591" s="4" t="s">
        <v>76</v>
      </c>
      <c r="L591" s="69" t="str">
        <f>VLOOKUP(C591,'[8]Trips&amp;Operators'!$C$1:$E$9999,3,0)</f>
        <v>ACKERMAN</v>
      </c>
      <c r="M591" s="18" t="s">
        <v>81</v>
      </c>
      <c r="N591" s="17" t="s">
        <v>992</v>
      </c>
      <c r="O591" s="17" t="str">
        <f t="shared" si="18"/>
        <v>31</v>
      </c>
      <c r="P591" s="52">
        <f t="shared" si="19"/>
        <v>42582</v>
      </c>
      <c r="Q591" s="66" t="str">
        <f>VLOOKUP(C591,'[8]Train Runs'!$A$13:$AE$789,31,0)</f>
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</c>
      <c r="R591" s="67" t="str">
        <f>VLOOKUP(C565,'[8]Train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14:22:19-0600',mode:absolute,to:'2016-07-31 17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591" s="68" t="str">
        <f>astrogrep_path&amp;" /spath="&amp;search_path&amp;" /stypes=""*"&amp;T591&amp;"*"&amp;TEXT(A565-utc_offset/24,"YYYYMMDD")&amp;LEFT(TEXT(A565-utc_offset/24,"HH"),1)&amp;"*"" /stext="" "&amp;TEXT(A565-utc_offset/24,"HH")&amp;search_regexp&amp;""" /e /r /s"</f>
        <v>"C:\Program Files (x86)\AstroGrep\AstroGrep.exe" /spath="C:\Users\stu\Documents\Analysis\2016-02-23 RTDC Observations" /stypes="*4037*201607312*" /stext=" 21:.+((SYSTEM_STATE.+slice.+state.+changed )|(ment ac)|(system.+state.+changed )|(\|lc)|(penalty)|(\[timeout)|(PRM\|1\|D))" /e /r /s</v>
      </c>
      <c r="T591" s="18" t="str">
        <f>MID(B565,13,4)</f>
        <v>4037</v>
      </c>
      <c r="U591" s="24">
        <f>A565+6/24</f>
        <v>42582.910324074073</v>
      </c>
      <c r="V591" s="45" t="str">
        <f>IF(VALUE(LEFT(IF(LEN(C565)=6,"0"&amp;C565,C565),2))&lt;=2,"EC",IF(OR(VALUE(LEFT(IF(LEN(C565)=6,"0"&amp;C565,C565),2))=8,VALUE(LEFT(IF(LEN(C565)=6,"0"&amp;C565,C565),2))=18),"NW","GL"))</f>
        <v>EC</v>
      </c>
      <c r="W591" s="45" t="str">
        <f>IF(AND(E565="TRACK WARRANT AUTHORITY",G565&lt;10),"OMIT","KEEP")</f>
        <v>KEEP</v>
      </c>
    </row>
    <row r="592" spans="1:23" hidden="1" x14ac:dyDescent="0.25">
      <c r="A592" s="24">
        <v>42582.451122685183</v>
      </c>
      <c r="B592" s="49" t="s">
        <v>596</v>
      </c>
      <c r="C592" s="4" t="s">
        <v>994</v>
      </c>
      <c r="D592" s="4" t="s">
        <v>73</v>
      </c>
      <c r="E592" s="49" t="s">
        <v>515</v>
      </c>
      <c r="F592" s="3">
        <v>0</v>
      </c>
      <c r="G592" s="3">
        <v>58</v>
      </c>
      <c r="H592" s="3">
        <v>192</v>
      </c>
      <c r="I592" s="49" t="s">
        <v>516</v>
      </c>
      <c r="J592" s="3">
        <v>1</v>
      </c>
      <c r="K592" s="4" t="s">
        <v>76</v>
      </c>
      <c r="L592" s="69" t="str">
        <f>VLOOKUP(C592,'[8]Trips&amp;Operators'!$C$1:$E$9999,3,0)</f>
        <v>ACKERMAN</v>
      </c>
      <c r="M592" s="18" t="s">
        <v>81</v>
      </c>
      <c r="N592" s="17" t="s">
        <v>992</v>
      </c>
      <c r="O592" s="17" t="str">
        <f t="shared" si="18"/>
        <v>31</v>
      </c>
      <c r="P592" s="52">
        <f t="shared" si="19"/>
        <v>42582</v>
      </c>
      <c r="Q592" s="66" t="str">
        <f>VLOOKUP(C592,'[8]Train Runs'!$A$13:$AE$789,31,0)</f>
        <v>aws s3 cp s3://rtdc.mdm.uploadarchive/RTDC4028/2016-07-31/ "C:\Users\stu\Documents\Analysis\2016-02-23 RTDC Observations"\RTDC4028\2016-07-31 --recursive &amp; "C:\Users\stu\Documents\GitHub\mrs-test-scripts\Headless Mode &amp; Sideloading\WalkAndUnGZ.bat" "C:\Users\stu\Documents\Analysis\2016-02-23 RTDC Observations"\RTDC4028\2016-07-31 &amp; 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</v>
      </c>
      <c r="R592" s="67" t="str">
        <f>VLOOKUP(C566,'[8]Train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12:02:40-0600',mode:absolute,to:'2016-07-31 14:57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592" s="68" t="str">
        <f>astrogrep_path&amp;" /spath="&amp;search_path&amp;" /stypes=""*"&amp;T592&amp;"*"&amp;TEXT(A566-utc_offset/24,"YYYYMMDD")&amp;LEFT(TEXT(A566-utc_offset/24,"HH"),1)&amp;"*"" /stext="" "&amp;TEXT(A566-utc_offset/24,"HH")&amp;search_regexp&amp;""" /e /r /s"</f>
        <v>"C:\Program Files (x86)\AstroGrep\AstroGrep.exe" /spath="C:\Users\stu\Documents\Analysis\2016-02-23 RTDC Observations" /stypes="*4040*201607311*" /stext=" 19:.+((SYSTEM_STATE.+slice.+state.+changed )|(ment ac)|(system.+state.+changed )|(\|lc)|(penalty)|(\[timeout)|(PRM\|1\|D))" /e /r /s</v>
      </c>
      <c r="T592" s="18" t="str">
        <f>MID(B566,13,4)</f>
        <v>4040</v>
      </c>
      <c r="U592" s="24">
        <f>A566+6/24</f>
        <v>42582.81695601852</v>
      </c>
      <c r="V592" s="45" t="str">
        <f>IF(VALUE(LEFT(IF(LEN(C566)=6,"0"&amp;C566,C566),2))&lt;=2,"EC",IF(OR(VALUE(LEFT(IF(LEN(C566)=6,"0"&amp;C566,C566),2))=8,VALUE(LEFT(IF(LEN(C566)=6,"0"&amp;C566,C566),2))=18),"NW","GL"))</f>
        <v>EC</v>
      </c>
      <c r="W592" s="45" t="str">
        <f>IF(AND(E566="TRACK WARRANT AUTHORITY",G566&lt;10),"OMIT","KEEP")</f>
        <v>KEEP</v>
      </c>
    </row>
    <row r="593" spans="1:23" hidden="1" x14ac:dyDescent="0.25">
      <c r="A593" s="24">
        <v>42582.559155092589</v>
      </c>
      <c r="B593" s="4" t="s">
        <v>491</v>
      </c>
      <c r="C593" s="4" t="s">
        <v>976</v>
      </c>
      <c r="D593" s="4" t="s">
        <v>73</v>
      </c>
      <c r="E593" s="4" t="s">
        <v>515</v>
      </c>
      <c r="F593" s="3">
        <v>0</v>
      </c>
      <c r="G593" s="3">
        <v>47</v>
      </c>
      <c r="H593" s="3">
        <v>138</v>
      </c>
      <c r="I593" s="4" t="s">
        <v>516</v>
      </c>
      <c r="J593" s="3">
        <v>1</v>
      </c>
      <c r="K593" s="4" t="s">
        <v>76</v>
      </c>
      <c r="L593" s="69" t="str">
        <f>VLOOKUP(C593,'[8]Trips&amp;Operators'!$C$1:$E$9999,3,0)</f>
        <v>MOSES</v>
      </c>
      <c r="M593" s="18" t="s">
        <v>81</v>
      </c>
      <c r="N593" s="17" t="s">
        <v>992</v>
      </c>
      <c r="O593" s="17" t="str">
        <f t="shared" si="18"/>
        <v>31</v>
      </c>
      <c r="P593" s="52">
        <f t="shared" si="19"/>
        <v>42582</v>
      </c>
      <c r="Q593" s="66" t="str">
        <f>VLOOKUP(C593,'[8]Train Runs'!$A$13:$AE$789,31,0)</f>
        <v>aws s3 cp s3://rtdc.mdm.uploadarchive/RTDC4019/2016-07-31/ "C:\Users\stu\Documents\Analysis\2016-02-23 RTDC Observations"\RTDC4019\2016-07-31 --recursive &amp; "C:\Users\stu\Documents\GitHub\mrs-test-scripts\Headless Mode &amp; Sideloading\WalkAndUnGZ.bat" "C:\Users\stu\Documents\Analysis\2016-02-23 RTDC Observations"\RTDC4019\2016-07-31 &amp; aws s3 cp s3://rtdc.mdm.uploadarchive/RTDC4019/2016-08-01/ "C:\Users\stu\Documents\Analysis\2016-02-23 RTDC Observations"\RTDC4019\2016-08-01 --recursive &amp; "C:\Users\stu\Documents\GitHub\mrs-test-scripts\Headless Mode &amp; Sideloading\WalkAndUnGZ.bat" "C:\Users\stu\Documents\Analysis\2016-02-23 RTDC Observations"\RTDC4019\2016-08-01</v>
      </c>
      <c r="R593" s="67" t="str">
        <f>VLOOKUP(C567,'[8]Train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10:03:24-0600',mode:absolute,to:'2016-07-31 13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593" s="68" t="str">
        <f>astrogrep_path&amp;" /spath="&amp;search_path&amp;" /stypes=""*"&amp;T593&amp;"*"&amp;TEXT(A567-utc_offset/24,"YYYYMMDD")&amp;LEFT(TEXT(A567-utc_offset/24,"HH"),1)&amp;"*"" /stext="" "&amp;TEXT(A567-utc_offset/24,"HH")&amp;search_regexp&amp;""" /e /r /s"</f>
        <v>"C:\Program Files (x86)\AstroGrep\AstroGrep.exe" /spath="C:\Users\stu\Documents\Analysis\2016-02-23 RTDC Observations" /stypes="*4041*201607311*" /stext=" 17:.+((SYSTEM_STATE.+slice.+state.+changed )|(ment ac)|(system.+state.+changed )|(\|lc)|(penalty)|(\[timeout)|(PRM\|1\|D))" /e /r /s</v>
      </c>
      <c r="T593" s="18" t="str">
        <f>MID(B567,13,4)</f>
        <v>4041</v>
      </c>
      <c r="U593" s="24">
        <f>A567+6/24</f>
        <v>42582.734861111108</v>
      </c>
      <c r="V593" s="45" t="str">
        <f>IF(VALUE(LEFT(IF(LEN(C567)=6,"0"&amp;C567,C567),2))&lt;=2,"EC",IF(OR(VALUE(LEFT(IF(LEN(C567)=6,"0"&amp;C567,C567),2))=8,VALUE(LEFT(IF(LEN(C567)=6,"0"&amp;C567,C567),2))=18),"NW","GL"))</f>
        <v>EC</v>
      </c>
      <c r="W593" s="45" t="str">
        <f>IF(AND(E567="TRACK WARRANT AUTHORITY",G567&lt;10),"OMIT","KEEP")</f>
        <v>KEEP</v>
      </c>
    </row>
    <row r="594" spans="1:23" hidden="1" x14ac:dyDescent="0.25">
      <c r="A594" s="24">
        <v>42582.605543981481</v>
      </c>
      <c r="B594" s="49" t="s">
        <v>91</v>
      </c>
      <c r="C594" s="4" t="s">
        <v>995</v>
      </c>
      <c r="D594" s="4" t="s">
        <v>73</v>
      </c>
      <c r="E594" s="49" t="s">
        <v>515</v>
      </c>
      <c r="F594" s="3">
        <v>0</v>
      </c>
      <c r="G594" s="3">
        <v>50</v>
      </c>
      <c r="H594" s="3">
        <v>211</v>
      </c>
      <c r="I594" s="49" t="s">
        <v>516</v>
      </c>
      <c r="J594" s="3">
        <v>1</v>
      </c>
      <c r="K594" s="4" t="s">
        <v>76</v>
      </c>
      <c r="L594" s="69" t="str">
        <f>VLOOKUP(C594,'[8]Trips&amp;Operators'!$C$1:$E$9999,3,0)</f>
        <v>STORY</v>
      </c>
      <c r="M594" s="18" t="s">
        <v>81</v>
      </c>
      <c r="N594" s="17" t="s">
        <v>992</v>
      </c>
      <c r="O594" s="17" t="str">
        <f t="shared" si="18"/>
        <v>31</v>
      </c>
      <c r="P594" s="52">
        <f t="shared" si="19"/>
        <v>42582</v>
      </c>
      <c r="Q594" s="66" t="str">
        <f>VLOOKUP(C594,'[8]Train Runs'!$A$13:$AE$789,31,0)</f>
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</c>
      <c r="R594" s="67" t="str">
        <f>VLOOKUP(C568,'[8]Train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10:14:00-0600',mode:absolute,to:'2016-07-31 13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94" s="68" t="str">
        <f>astrogrep_path&amp;" /spath="&amp;search_path&amp;" /stypes=""*"&amp;T594&amp;"*"&amp;TEXT(A568-utc_offset/24,"YYYYMMDD")&amp;LEFT(TEXT(A568-utc_offset/24,"HH"),1)&amp;"*"" /stext="" "&amp;TEXT(A568-utc_offset/24,"HH")&amp;search_regexp&amp;""" /e /r /s"</f>
        <v>"C:\Program Files (x86)\AstroGrep\AstroGrep.exe" /spath="C:\Users\stu\Documents\Analysis\2016-02-23 RTDC Observations" /stypes="*4012*201607311*" /stext=" 17:.+((SYSTEM_STATE.+slice.+state.+changed )|(ment ac)|(system.+state.+changed )|(\|lc)|(penalty)|(\[timeout)|(PRM\|1\|D))" /e /r /s</v>
      </c>
      <c r="T594" s="18" t="str">
        <f>MID(B568,13,4)</f>
        <v>4012</v>
      </c>
      <c r="U594" s="24">
        <f>A568+6/24</f>
        <v>42582.742754629631</v>
      </c>
      <c r="V594" s="45" t="str">
        <f>IF(VALUE(LEFT(IF(LEN(C568)=6,"0"&amp;C568,C568),2))&lt;=2,"EC",IF(OR(VALUE(LEFT(IF(LEN(C568)=6,"0"&amp;C568,C568),2))=8,VALUE(LEFT(IF(LEN(C568)=6,"0"&amp;C568,C568),2))=18),"NW","GL"))</f>
        <v>EC</v>
      </c>
      <c r="W594" s="45" t="str">
        <f>IF(AND(E568="TRACK WARRANT AUTHORITY",G568&lt;10),"OMIT","KEEP")</f>
        <v>KEEP</v>
      </c>
    </row>
    <row r="595" spans="1:23" hidden="1" x14ac:dyDescent="0.25">
      <c r="A595" s="24">
        <v>42582.651608796295</v>
      </c>
      <c r="B595" s="4" t="s">
        <v>584</v>
      </c>
      <c r="C595" s="4" t="s">
        <v>996</v>
      </c>
      <c r="D595" s="4" t="s">
        <v>73</v>
      </c>
      <c r="E595" s="4" t="s">
        <v>515</v>
      </c>
      <c r="F595" s="3">
        <v>0</v>
      </c>
      <c r="G595" s="3">
        <v>53</v>
      </c>
      <c r="H595" s="3">
        <v>181</v>
      </c>
      <c r="I595" s="4" t="s">
        <v>516</v>
      </c>
      <c r="J595" s="3">
        <v>1</v>
      </c>
      <c r="K595" s="4" t="s">
        <v>76</v>
      </c>
      <c r="L595" s="69" t="str">
        <f>VLOOKUP(C595,'[8]Trips&amp;Operators'!$C$1:$E$9999,3,0)</f>
        <v>YOUNG</v>
      </c>
      <c r="M595" s="18" t="s">
        <v>81</v>
      </c>
      <c r="N595" s="17" t="s">
        <v>992</v>
      </c>
      <c r="O595" s="17" t="str">
        <f t="shared" si="18"/>
        <v>31</v>
      </c>
      <c r="P595" s="52">
        <f t="shared" si="19"/>
        <v>42582</v>
      </c>
      <c r="Q595" s="66" t="str">
        <f>VLOOKUP(C595,'[8]Train Runs'!$A$13:$AE$789,31,0)</f>
        <v>aws s3 cp s3://rtdc.mdm.uploadarchive/RTDC4041/2016-07-31/ "C:\Users\stu\Documents\Analysis\2016-02-23 RTDC Observations"\RTDC4041\2016-07-31 --recursive &amp; "C:\Users\stu\Documents\GitHub\mrs-test-scripts\Headless Mode &amp; Sideloading\WalkAndUnGZ.bat" "C:\Users\stu\Documents\Analysis\2016-02-23 RTDC Observations"\RTDC4041\2016-07-31 &amp; 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</v>
      </c>
      <c r="R595" s="67" t="str">
        <f>VLOOKUP(C569,'[8]Train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10:14:00-0600',mode:absolute,to:'2016-07-31 13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595" s="68" t="str">
        <f>astrogrep_path&amp;" /spath="&amp;search_path&amp;" /stypes=""*"&amp;T595&amp;"*"&amp;TEXT(A569-utc_offset/24,"YYYYMMDD")&amp;LEFT(TEXT(A569-utc_offset/24,"HH"),1)&amp;"*"" /stext="" "&amp;TEXT(A569-utc_offset/24,"HH")&amp;search_regexp&amp;""" /e /r /s"</f>
        <v>"C:\Program Files (x86)\AstroGrep\AstroGrep.exe" /spath="C:\Users\stu\Documents\Analysis\2016-02-23 RTDC Observations" /stypes="*4012*201607311*" /stext=" 17:.+((SYSTEM_STATE.+slice.+state.+changed )|(ment ac)|(system.+state.+changed )|(\|lc)|(penalty)|(\[timeout)|(PRM\|1\|D))" /e /r /s</v>
      </c>
      <c r="T595" s="18" t="str">
        <f>MID(B569,13,4)</f>
        <v>4012</v>
      </c>
      <c r="U595" s="24">
        <f>A569+6/24</f>
        <v>42582.74324074074</v>
      </c>
      <c r="V595" s="45" t="str">
        <f>IF(VALUE(LEFT(IF(LEN(C569)=6,"0"&amp;C569,C569),2))&lt;=2,"EC",IF(OR(VALUE(LEFT(IF(LEN(C569)=6,"0"&amp;C569,C569),2))=8,VALUE(LEFT(IF(LEN(C569)=6,"0"&amp;C569,C569),2))=18),"NW","GL"))</f>
        <v>EC</v>
      </c>
      <c r="W595" s="45" t="str">
        <f>IF(AND(E569="TRACK WARRANT AUTHORITY",G569&lt;10),"OMIT","KEEP")</f>
        <v>KEEP</v>
      </c>
    </row>
    <row r="596" spans="1:23" hidden="1" x14ac:dyDescent="0.25">
      <c r="A596" s="24">
        <v>42582.670335648145</v>
      </c>
      <c r="B596" s="49" t="s">
        <v>91</v>
      </c>
      <c r="C596" s="4" t="s">
        <v>972</v>
      </c>
      <c r="D596" s="4" t="s">
        <v>73</v>
      </c>
      <c r="E596" s="49" t="s">
        <v>515</v>
      </c>
      <c r="F596" s="3">
        <v>0</v>
      </c>
      <c r="G596" s="3">
        <v>85</v>
      </c>
      <c r="H596" s="3">
        <v>314</v>
      </c>
      <c r="I596" s="49" t="s">
        <v>516</v>
      </c>
      <c r="J596" s="3">
        <v>1</v>
      </c>
      <c r="K596" s="4" t="s">
        <v>76</v>
      </c>
      <c r="L596" s="69" t="str">
        <f>VLOOKUP(C596,'[8]Trips&amp;Operators'!$C$1:$E$9999,3,0)</f>
        <v>STORY</v>
      </c>
      <c r="M596" s="18" t="s">
        <v>81</v>
      </c>
      <c r="N596" s="17" t="s">
        <v>992</v>
      </c>
      <c r="O596" s="17" t="str">
        <f t="shared" si="18"/>
        <v>31</v>
      </c>
      <c r="P596" s="52">
        <f t="shared" si="19"/>
        <v>42582</v>
      </c>
      <c r="Q596" s="66" t="str">
        <f>VLOOKUP(C596,'[8]Train Runs'!$A$13:$AE$789,31,0)</f>
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</c>
      <c r="R596" s="67" t="str">
        <f>VLOOKUP(C570,'[8]Train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11:18:30-0600',mode:absolute,to:'2016-07-31 14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596" s="68" t="str">
        <f>astrogrep_path&amp;" /spath="&amp;search_path&amp;" /stypes=""*"&amp;T596&amp;"*"&amp;TEXT(A570-utc_offset/24,"YYYYMMDD")&amp;LEFT(TEXT(A570-utc_offset/24,"HH"),1)&amp;"*"" /stext="" "&amp;TEXT(A570-utc_offset/24,"HH")&amp;search_regexp&amp;""" /e /r /s"</f>
        <v>"C:\Program Files (x86)\AstroGrep\AstroGrep.exe" /spath="C:\Users\stu\Documents\Analysis\2016-02-23 RTDC Observations" /stypes="*4026*201607311*" /stext=" 18:.+((SYSTEM_STATE.+slice.+state.+changed )|(ment ac)|(system.+state.+changed )|(\|lc)|(penalty)|(\[timeout)|(PRM\|1\|D))" /e /r /s</v>
      </c>
      <c r="T596" s="18" t="str">
        <f>MID(B570,13,4)</f>
        <v>4026</v>
      </c>
      <c r="U596" s="24">
        <f>A570+6/24</f>
        <v>42582.780381944445</v>
      </c>
      <c r="V596" s="45" t="str">
        <f>IF(VALUE(LEFT(IF(LEN(C570)=6,"0"&amp;C570,C570),2))&lt;=2,"EC",IF(OR(VALUE(LEFT(IF(LEN(C570)=6,"0"&amp;C570,C570),2))=8,VALUE(LEFT(IF(LEN(C570)=6,"0"&amp;C570,C570),2))=18),"NW","GL"))</f>
        <v>EC</v>
      </c>
      <c r="W596" s="45" t="str">
        <f>IF(AND(E570="TRACK WARRANT AUTHORITY",G570&lt;10),"OMIT","KEEP")</f>
        <v>KEEP</v>
      </c>
    </row>
    <row r="597" spans="1:23" hidden="1" x14ac:dyDescent="0.25">
      <c r="A597" s="24">
        <v>42582.694062499999</v>
      </c>
      <c r="B597" s="49" t="s">
        <v>573</v>
      </c>
      <c r="C597" s="4" t="s">
        <v>997</v>
      </c>
      <c r="D597" s="4" t="s">
        <v>73</v>
      </c>
      <c r="E597" s="49" t="s">
        <v>515</v>
      </c>
      <c r="F597" s="3">
        <v>0</v>
      </c>
      <c r="G597" s="3">
        <v>44</v>
      </c>
      <c r="H597" s="3">
        <v>154</v>
      </c>
      <c r="I597" s="49" t="s">
        <v>516</v>
      </c>
      <c r="J597" s="3">
        <v>1</v>
      </c>
      <c r="K597" s="4" t="s">
        <v>76</v>
      </c>
      <c r="L597" s="69" t="str">
        <f>VLOOKUP(C597,'[8]Trips&amp;Operators'!$C$1:$E$9999,3,0)</f>
        <v>BARTLETT</v>
      </c>
      <c r="M597" s="18" t="s">
        <v>81</v>
      </c>
      <c r="N597" s="17" t="s">
        <v>992</v>
      </c>
      <c r="O597" s="17" t="str">
        <f t="shared" si="18"/>
        <v>31</v>
      </c>
      <c r="P597" s="52">
        <f t="shared" si="19"/>
        <v>42582</v>
      </c>
      <c r="Q597" s="66" t="str">
        <f>VLOOKUP(C597,'[8]Train Runs'!$A$13:$AE$789,31,0)</f>
        <v>aws s3 cp s3://rtdc.mdm.uploadarchive/RTDC4039/2016-07-31/ "C:\Users\stu\Documents\Analysis\2016-02-23 RTDC Observations"\RTDC4039\2016-07-31 --recursive &amp; "C:\Users\stu\Documents\GitHub\mrs-test-scripts\Headless Mode &amp; Sideloading\WalkAndUnGZ.bat" "C:\Users\stu\Documents\Analysis\2016-02-23 RTDC Observations"\RTDC4039\2016-07-31 &amp; aws s3 cp s3://rtdc.mdm.uploadarchive/RTDC4039/2016-08-01/ "C:\Users\stu\Documents\Analysis\2016-02-23 RTDC Observations"\RTDC4039\2016-08-01 --recursive &amp; "C:\Users\stu\Documents\GitHub\mrs-test-scripts\Headless Mode &amp; Sideloading\WalkAndUnGZ.bat" "C:\Users\stu\Documents\Analysis\2016-02-23 RTDC Observations"\RTDC4039\2016-08-01</v>
      </c>
      <c r="R597" s="67" t="str">
        <f>VLOOKUP(C571,'[8]Train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11:40:54-0600',mode:absolute,to:'2016-07-31 14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597" s="68" t="str">
        <f>astrogrep_path&amp;" /spath="&amp;search_path&amp;" /stypes=""*"&amp;T597&amp;"*"&amp;TEXT(A571-utc_offset/24,"YYYYMMDD")&amp;LEFT(TEXT(A571-utc_offset/24,"HH"),1)&amp;"*"" /stext="" "&amp;TEXT(A571-utc_offset/24,"HH")&amp;search_regexp&amp;""" /e /r /s"</f>
        <v>"C:\Program Files (x86)\AstroGrep\AstroGrep.exe" /spath="C:\Users\stu\Documents\Analysis\2016-02-23 RTDC Observations" /stypes="*4019*201607311*" /stext=" 19:.+((SYSTEM_STATE.+slice.+state.+changed )|(ment ac)|(system.+state.+changed )|(\|lc)|(penalty)|(\[timeout)|(PRM\|1\|D))" /e /r /s</v>
      </c>
      <c r="T597" s="18" t="str">
        <f>MID(B571,13,4)</f>
        <v>4019</v>
      </c>
      <c r="U597" s="24">
        <f>A571+6/24</f>
        <v>42582.792280092595</v>
      </c>
      <c r="V597" s="45" t="str">
        <f>IF(VALUE(LEFT(IF(LEN(C571)=6,"0"&amp;C571,C571),2))&lt;=2,"EC",IF(OR(VALUE(LEFT(IF(LEN(C571)=6,"0"&amp;C571,C571),2))=8,VALUE(LEFT(IF(LEN(C571)=6,"0"&amp;C571,C571),2))=18),"NW","GL"))</f>
        <v>EC</v>
      </c>
      <c r="W597" s="45" t="str">
        <f>IF(AND(E571="TRACK WARRANT AUTHORITY",G571&lt;10),"OMIT","KEEP")</f>
        <v>KEEP</v>
      </c>
    </row>
    <row r="598" spans="1:23" hidden="1" x14ac:dyDescent="0.25">
      <c r="A598" s="24">
        <v>42582.743171296293</v>
      </c>
      <c r="B598" s="49" t="s">
        <v>91</v>
      </c>
      <c r="C598" s="4" t="s">
        <v>998</v>
      </c>
      <c r="D598" s="4" t="s">
        <v>73</v>
      </c>
      <c r="E598" s="49" t="s">
        <v>515</v>
      </c>
      <c r="F598" s="3">
        <v>0</v>
      </c>
      <c r="G598" s="3">
        <v>84</v>
      </c>
      <c r="H598" s="3">
        <v>325</v>
      </c>
      <c r="I598" s="49" t="s">
        <v>516</v>
      </c>
      <c r="J598" s="3">
        <v>1</v>
      </c>
      <c r="K598" s="4" t="s">
        <v>76</v>
      </c>
      <c r="L598" s="69" t="str">
        <f>VLOOKUP(C598,'[8]Trips&amp;Operators'!$C$1:$E$9999,3,0)</f>
        <v>STORY</v>
      </c>
      <c r="M598" s="18" t="s">
        <v>81</v>
      </c>
      <c r="N598" s="17" t="s">
        <v>992</v>
      </c>
      <c r="O598" s="17" t="str">
        <f t="shared" si="18"/>
        <v>31</v>
      </c>
      <c r="P598" s="52">
        <f t="shared" si="19"/>
        <v>42582</v>
      </c>
      <c r="Q598" s="66" t="str">
        <f>VLOOKUP(C598,'[8]Train Runs'!$A$13:$AE$789,31,0)</f>
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</c>
      <c r="R598" s="67" t="str">
        <f>VLOOKUP(C572,'[8]Train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14:06:06-0600',mode:absolute,to:'2016-07-31 16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598" s="68" t="str">
        <f>astrogrep_path&amp;" /spath="&amp;search_path&amp;" /stypes=""*"&amp;T598&amp;"*"&amp;TEXT(A572-utc_offset/24,"YYYYMMDD")&amp;LEFT(TEXT(A572-utc_offset/24,"HH"),1)&amp;"*"" /stext="" "&amp;TEXT(A572-utc_offset/24,"HH")&amp;search_regexp&amp;""" /e /r /s"</f>
        <v>"C:\Program Files (x86)\AstroGrep\AstroGrep.exe" /spath="C:\Users\stu\Documents\Analysis\2016-02-23 RTDC Observations" /stypes="*4032*201607312*" /stext=" 21:.+((SYSTEM_STATE.+slice.+state.+changed )|(ment ac)|(system.+state.+changed )|(\|lc)|(penalty)|(\[timeout)|(PRM\|1\|D))" /e /r /s</v>
      </c>
      <c r="T598" s="18" t="str">
        <f>MID(B572,13,4)</f>
        <v>4032</v>
      </c>
      <c r="U598" s="24">
        <f>A572+6/24</f>
        <v>42582.90896990741</v>
      </c>
      <c r="V598" s="45" t="str">
        <f>IF(VALUE(LEFT(IF(LEN(C572)=6,"0"&amp;C572,C572),2))&lt;=2,"EC",IF(OR(VALUE(LEFT(IF(LEN(C572)=6,"0"&amp;C572,C572),2))=8,VALUE(LEFT(IF(LEN(C572)=6,"0"&amp;C572,C572),2))=18),"NW","GL"))</f>
        <v>EC</v>
      </c>
      <c r="W598" s="45" t="str">
        <f>IF(AND(E572="TRACK WARRANT AUTHORITY",G572&lt;10),"OMIT","KEEP")</f>
        <v>KEEP</v>
      </c>
    </row>
    <row r="599" spans="1:23" hidden="1" x14ac:dyDescent="0.25">
      <c r="A599" s="24">
        <v>42582.815821759257</v>
      </c>
      <c r="B599" s="49" t="s">
        <v>91</v>
      </c>
      <c r="C599" s="4" t="s">
        <v>999</v>
      </c>
      <c r="D599" s="4" t="s">
        <v>73</v>
      </c>
      <c r="E599" s="49" t="s">
        <v>515</v>
      </c>
      <c r="F599" s="3">
        <v>0</v>
      </c>
      <c r="G599" s="3">
        <v>65</v>
      </c>
      <c r="H599" s="3">
        <v>254</v>
      </c>
      <c r="I599" s="49" t="s">
        <v>516</v>
      </c>
      <c r="J599" s="3">
        <v>1</v>
      </c>
      <c r="K599" s="4" t="s">
        <v>76</v>
      </c>
      <c r="L599" s="69" t="str">
        <f>VLOOKUP(C599,'[8]Trips&amp;Operators'!$C$1:$E$9999,3,0)</f>
        <v>STORY</v>
      </c>
      <c r="M599" s="18" t="s">
        <v>81</v>
      </c>
      <c r="N599" s="17" t="s">
        <v>992</v>
      </c>
      <c r="O599" s="17" t="str">
        <f t="shared" si="18"/>
        <v>31</v>
      </c>
      <c r="P599" s="52">
        <f t="shared" si="19"/>
        <v>42582</v>
      </c>
      <c r="Q599" s="66" t="str">
        <f>VLOOKUP(C599,'[8]Train Runs'!$A$13:$AE$789,31,0)</f>
        <v>aws s3 cp s3://rtdc.mdm.uploadarchive/RTDC4037/2016-07-31/ "C:\Users\stu\Documents\Analysis\2016-02-23 RTDC Observations"\RTDC4037\2016-07-31 --recursive &amp; "C:\Users\stu\Documents\GitHub\mrs-test-scripts\Headless Mode &amp; Sideloading\WalkAndUnGZ.bat" "C:\Users\stu\Documents\Analysis\2016-02-23 RTDC Observations"\RTDC4037\2016-07-31 &amp; aws s3 cp s3://rtdc.mdm.uploadarchive/RTDC4037/2016-08-01/ "C:\Users\stu\Documents\Analysis\2016-02-23 RTDC Observations"\RTDC4037\2016-08-01 --recursive &amp; "C:\Users\stu\Documents\GitHub\mrs-test-scripts\Headless Mode &amp; Sideloading\WalkAndUnGZ.bat" "C:\Users\stu\Documents\Analysis\2016-02-23 RTDC Observations"\RTDC4037\2016-08-01</v>
      </c>
      <c r="R599" s="67" t="str">
        <f>VLOOKUP(C573,'[8]Train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07:26:42-0600',mode:absolute,to:'2016-07-31 10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599" s="68" t="str">
        <f>astrogrep_path&amp;" /spath="&amp;search_path&amp;" /stypes=""*"&amp;T599&amp;"*"&amp;TEXT(A573-utc_offset/24,"YYYYMMDD")&amp;LEFT(TEXT(A573-utc_offset/24,"HH"),1)&amp;"*"" /stext="" "&amp;TEXT(A573-utc_offset/24,"HH")&amp;search_regexp&amp;""" /e /r /s"</f>
        <v>"C:\Program Files (x86)\AstroGrep\AstroGrep.exe" /spath="C:\Users\stu\Documents\Analysis\2016-02-23 RTDC Observations" /stypes="*4042*201607311*" /stext=" 14:.+((SYSTEM_STATE.+slice.+state.+changed )|(ment ac)|(system.+state.+changed )|(\|lc)|(penalty)|(\[timeout)|(PRM\|1\|D))" /e /r /s</v>
      </c>
      <c r="T599" s="18" t="str">
        <f>MID(B573,13,4)</f>
        <v>4042</v>
      </c>
      <c r="U599" s="24">
        <f>A573+6/24</f>
        <v>42582.619791666664</v>
      </c>
      <c r="V599" s="45" t="str">
        <f>IF(VALUE(LEFT(IF(LEN(C573)=6,"0"&amp;C573,C573),2))&lt;=2,"EC",IF(OR(VALUE(LEFT(IF(LEN(C573)=6,"0"&amp;C573,C573),2))=8,VALUE(LEFT(IF(LEN(C573)=6,"0"&amp;C573,C573),2))=18),"NW","GL"))</f>
        <v>EC</v>
      </c>
      <c r="W599" s="45" t="str">
        <f>IF(AND(E573="TRACK WARRANT AUTHORITY",G573&lt;10),"OMIT","KEEP")</f>
        <v>KEEP</v>
      </c>
    </row>
    <row r="600" spans="1:23" hidden="1" x14ac:dyDescent="0.25">
      <c r="A600" s="24">
        <v>42582.243460648147</v>
      </c>
      <c r="B600" s="49" t="s">
        <v>89</v>
      </c>
      <c r="C600" s="4" t="s">
        <v>1000</v>
      </c>
      <c r="D600" s="4" t="s">
        <v>73</v>
      </c>
      <c r="E600" s="49" t="s">
        <v>515</v>
      </c>
      <c r="F600" s="3">
        <v>0</v>
      </c>
      <c r="G600" s="3">
        <v>38</v>
      </c>
      <c r="H600" s="3">
        <v>956</v>
      </c>
      <c r="I600" s="49" t="s">
        <v>516</v>
      </c>
      <c r="J600" s="3">
        <v>839</v>
      </c>
      <c r="K600" s="4" t="s">
        <v>76</v>
      </c>
      <c r="L600" s="69" t="str">
        <f>VLOOKUP(C600,'[8]Trips&amp;Operators'!$C$1:$E$9999,3,0)</f>
        <v>REBOLETTI</v>
      </c>
      <c r="M600" s="18" t="s">
        <v>81</v>
      </c>
      <c r="N600" s="17" t="s">
        <v>992</v>
      </c>
      <c r="O600" s="17" t="str">
        <f t="shared" si="18"/>
        <v>31</v>
      </c>
      <c r="P600" s="52">
        <f t="shared" si="19"/>
        <v>42582</v>
      </c>
      <c r="Q600" s="66" t="str">
        <f>VLOOKUP(C600,'[8]Train Runs'!$A$13:$AE$789,31,0)</f>
        <v>aws s3 cp s3://rtdc.mdm.uploadarchive/RTDC4015/2016-07-31/ "C:\Users\stu\Documents\Analysis\2016-02-23 RTDC Observations"\RTDC4015\2016-07-31 --recursive &amp; "C:\Users\stu\Documents\GitHub\mrs-test-scripts\Headless Mode &amp; Sideloading\WalkAndUnGZ.bat" "C:\Users\stu\Documents\Analysis\2016-02-23 RTDC Observations"\RTDC4015\2016-07-31 &amp; 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</v>
      </c>
      <c r="R600" s="67" t="str">
        <f>VLOOKUP(C574,'[8]Train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15:07:08-0600',mode:absolute,to:'2016-07-31 17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600" s="68" t="str">
        <f>astrogrep_path&amp;" /spath="&amp;search_path&amp;" /stypes=""*"&amp;T600&amp;"*"&amp;TEXT(A574-utc_offset/24,"YYYYMMDD")&amp;LEFT(TEXT(A574-utc_offset/24,"HH"),1)&amp;"*"" /stext="" "&amp;TEXT(A574-utc_offset/24,"HH")&amp;search_regexp&amp;""" /e /r /s"</f>
        <v>"C:\Program Files (x86)\AstroGrep\AstroGrep.exe" /spath="C:\Users\stu\Documents\Analysis\2016-02-23 RTDC Observations" /stypes="*4038*201607312*" /stext=" 22:.+((SYSTEM_STATE.+slice.+state.+changed )|(ment ac)|(system.+state.+changed )|(\|lc)|(penalty)|(\[timeout)|(PRM\|1\|D))" /e /r /s</v>
      </c>
      <c r="T600" s="18" t="str">
        <f>MID(B574,13,4)</f>
        <v>4038</v>
      </c>
      <c r="U600" s="24">
        <f>A574+6/24</f>
        <v>42582.942384259259</v>
      </c>
      <c r="V600" s="45" t="str">
        <f>IF(VALUE(LEFT(IF(LEN(C574)=6,"0"&amp;C574,C574),2))&lt;=2,"EC",IF(OR(VALUE(LEFT(IF(LEN(C574)=6,"0"&amp;C574,C574),2))=8,VALUE(LEFT(IF(LEN(C574)=6,"0"&amp;C574,C574),2))=18),"NW","GL"))</f>
        <v>EC</v>
      </c>
      <c r="W600" s="45" t="str">
        <f>IF(AND(E574="TRACK WARRANT AUTHORITY",G574&lt;10),"OMIT","KEEP")</f>
        <v>KEEP</v>
      </c>
    </row>
    <row r="601" spans="1:23" hidden="1" x14ac:dyDescent="0.25">
      <c r="A601" s="24">
        <v>42582.615497685183</v>
      </c>
      <c r="B601" s="49" t="s">
        <v>508</v>
      </c>
      <c r="C601" s="4" t="s">
        <v>1001</v>
      </c>
      <c r="D601" s="4" t="s">
        <v>73</v>
      </c>
      <c r="E601" s="49" t="s">
        <v>515</v>
      </c>
      <c r="F601" s="3">
        <v>0</v>
      </c>
      <c r="G601" s="3">
        <v>49</v>
      </c>
      <c r="H601" s="3">
        <v>233230</v>
      </c>
      <c r="I601" s="49" t="s">
        <v>516</v>
      </c>
      <c r="J601" s="3">
        <v>233491</v>
      </c>
      <c r="K601" s="4" t="s">
        <v>80</v>
      </c>
      <c r="L601" s="69" t="str">
        <f>VLOOKUP(C601,'[8]Trips&amp;Operators'!$C$1:$E$9999,3,0)</f>
        <v>YOUNG</v>
      </c>
      <c r="M601" s="18" t="s">
        <v>81</v>
      </c>
      <c r="N601" s="17" t="s">
        <v>992</v>
      </c>
      <c r="O601" s="17" t="str">
        <f t="shared" si="18"/>
        <v>31</v>
      </c>
      <c r="P601" s="52">
        <f t="shared" si="19"/>
        <v>42582</v>
      </c>
      <c r="Q601" s="66" t="str">
        <f>VLOOKUP(C601,'[8]Train Runs'!$A$13:$AE$789,31,0)</f>
        <v>aws s3 cp s3://rtdc.mdm.uploadarchive/RTDC4042/2016-07-31/ "C:\Users\stu\Documents\Analysis\2016-02-23 RTDC Observations"\RTDC4042\2016-07-31 --recursive &amp; "C:\Users\stu\Documents\GitHub\mrs-test-scripts\Headless Mode &amp; Sideloading\WalkAndUnGZ.bat" "C:\Users\stu\Documents\Analysis\2016-02-23 RTDC Observations"\RTDC4042\2016-07-31 &amp; 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</v>
      </c>
      <c r="R601" s="67" t="str">
        <f>VLOOKUP(C575,'[8]Train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14:06:06-0600',mode:absolute,to:'2016-07-31 16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601" s="68" t="str">
        <f>astrogrep_path&amp;" /spath="&amp;search_path&amp;" /stypes=""*"&amp;T601&amp;"*"&amp;TEXT(A575-utc_offset/24,"YYYYMMDD")&amp;LEFT(TEXT(A575-utc_offset/24,"HH"),1)&amp;"*"" /stext="" "&amp;TEXT(A575-utc_offset/24,"HH")&amp;search_regexp&amp;""" /e /r /s"</f>
        <v>"C:\Program Files (x86)\AstroGrep\AstroGrep.exe" /spath="C:\Users\stu\Documents\Analysis\2016-02-23 RTDC Observations" /stypes="*4032*201607312*" /stext=" 21:.+((SYSTEM_STATE.+slice.+state.+changed )|(ment ac)|(system.+state.+changed )|(\|lc)|(penalty)|(\[timeout)|(PRM\|1\|D))" /e /r /s</v>
      </c>
      <c r="T601" s="18" t="str">
        <f>MID(B575,13,4)</f>
        <v>4032</v>
      </c>
      <c r="U601" s="24">
        <f>A575+6/24</f>
        <v>42582.888425925928</v>
      </c>
      <c r="V601" s="45" t="str">
        <f>IF(VALUE(LEFT(IF(LEN(C575)=6,"0"&amp;C575,C575),2))&lt;=2,"EC",IF(OR(VALUE(LEFT(IF(LEN(C575)=6,"0"&amp;C575,C575),2))=8,VALUE(LEFT(IF(LEN(C575)=6,"0"&amp;C575,C575),2))=18),"NW","GL"))</f>
        <v>EC</v>
      </c>
      <c r="W601" s="45" t="str">
        <f>IF(AND(E575="TRACK WARRANT AUTHORITY",G575&lt;10),"OMIT","KEEP")</f>
        <v>KEEP</v>
      </c>
    </row>
    <row r="602" spans="1:23" hidden="1" x14ac:dyDescent="0.25">
      <c r="A602" s="24">
        <v>42583.050659722219</v>
      </c>
      <c r="B602" s="4" t="s">
        <v>96</v>
      </c>
      <c r="C602" s="4" t="s">
        <v>1002</v>
      </c>
      <c r="D602" s="4" t="s">
        <v>84</v>
      </c>
      <c r="E602" s="4" t="s">
        <v>83</v>
      </c>
      <c r="F602" s="3">
        <v>150</v>
      </c>
      <c r="G602" s="3">
        <v>200</v>
      </c>
      <c r="H602" s="3">
        <v>5171</v>
      </c>
      <c r="I602" s="4" t="s">
        <v>75</v>
      </c>
      <c r="J602" s="3">
        <v>3478</v>
      </c>
      <c r="K602" s="4" t="s">
        <v>80</v>
      </c>
      <c r="L602" s="69" t="str">
        <f>VLOOKUP(C602,'[8]Trips&amp;Operators'!$C$1:$E$9999,3,0)</f>
        <v>STAMBAUGH</v>
      </c>
      <c r="M602" s="18" t="s">
        <v>81</v>
      </c>
      <c r="N602" s="17"/>
      <c r="O602" s="17" t="str">
        <f t="shared" si="18"/>
        <v>31</v>
      </c>
      <c r="P602" s="52">
        <f t="shared" si="19"/>
        <v>42582</v>
      </c>
      <c r="Q602" s="66" t="str">
        <f>VLOOKUP(C602,'[8]Train Runs'!$A$13:$AE$789,31,0)</f>
        <v>aws s3 cp s3://rtdc.mdm.uploadarchive/RTDC4031/2016-08-01/ "C:\Users\stu\Documents\Analysis\2016-02-23 RTDC Observations"\RTDC4031\2016-08-01 --recursive &amp; "C:\Users\stu\Documents\GitHub\mrs-test-scripts\Headless Mode &amp; Sideloading\WalkAndUnGZ.bat" "C:\Users\stu\Documents\Analysis\2016-02-23 RTDC Observations"\RTDC4031\2016-08-01 &amp; aws s3 cp s3://rtdc.mdm.uploadarchive/RTDC4031/2016-08-02/ "C:\Users\stu\Documents\Analysis\2016-02-23 RTDC Observations"\RTDC4031\2016-08-02 --recursive &amp; "C:\Users\stu\Documents\GitHub\mrs-test-scripts\Headless Mode &amp; Sideloading\WalkAndUnGZ.bat" "C:\Users\stu\Documents\Analysis\2016-02-23 RTDC Observations"\RTDC4031\2016-08-02</v>
      </c>
      <c r="R602" s="67" t="str">
        <f>VLOOKUP(C576,'[8]Train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13:37:11-0600',mode:absolute,to:'2016-07-31 16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602" s="68" t="str">
        <f>astrogrep_path&amp;" /spath="&amp;search_path&amp;" /stypes=""*"&amp;T602&amp;"*"&amp;TEXT(A576-utc_offset/24,"YYYYMMDD")&amp;LEFT(TEXT(A576-utc_offset/24,"HH"),1)&amp;"*"" /stext="" "&amp;TEXT(A576-utc_offset/24,"HH")&amp;search_regexp&amp;""" /e /r /s"</f>
        <v>"C:\Program Files (x86)\AstroGrep\AstroGrep.exe" /spath="C:\Users\stu\Documents\Analysis\2016-02-23 RTDC Observations" /stypes="*4038*201607312*" /stext=" 21:.+((SYSTEM_STATE.+slice.+state.+changed )|(ment ac)|(system.+state.+changed )|(\|lc)|(penalty)|(\[timeout)|(PRM\|1\|D))" /e /r /s</v>
      </c>
      <c r="T602" s="18" t="str">
        <f>MID(B576,13,4)</f>
        <v>4038</v>
      </c>
      <c r="U602" s="24">
        <f>A576+6/24</f>
        <v>42582.886076388888</v>
      </c>
      <c r="V602" s="45" t="str">
        <f>IF(VALUE(LEFT(IF(LEN(C576)=6,"0"&amp;C576,C576),2))&lt;=2,"EC",IF(OR(VALUE(LEFT(IF(LEN(C576)=6,"0"&amp;C576,C576),2))=8,VALUE(LEFT(IF(LEN(C576)=6,"0"&amp;C576,C576),2))=18),"NW","GL"))</f>
        <v>EC</v>
      </c>
      <c r="W602" s="45" t="str">
        <f>IF(AND(E576="TRACK WARRANT AUTHORITY",G576&lt;10),"OMIT","KEEP")</f>
        <v>KEEP</v>
      </c>
    </row>
    <row r="603" spans="1:23" hidden="1" x14ac:dyDescent="0.25">
      <c r="A603" s="24">
        <v>42582.226956018516</v>
      </c>
      <c r="B603" s="49" t="s">
        <v>92</v>
      </c>
      <c r="C603" s="4" t="s">
        <v>1003</v>
      </c>
      <c r="D603" s="4" t="s">
        <v>84</v>
      </c>
      <c r="E603" s="49" t="s">
        <v>87</v>
      </c>
      <c r="F603" s="3">
        <v>0</v>
      </c>
      <c r="G603" s="3">
        <v>66</v>
      </c>
      <c r="H603" s="3">
        <v>25719</v>
      </c>
      <c r="I603" s="49" t="s">
        <v>88</v>
      </c>
      <c r="J603" s="3">
        <v>25696</v>
      </c>
      <c r="K603" s="4" t="s">
        <v>80</v>
      </c>
      <c r="L603" s="69" t="str">
        <f>VLOOKUP(C603,'[8]Trips&amp;Operators'!$C$1:$E$9999,3,0)</f>
        <v>STARKS</v>
      </c>
      <c r="M603" s="18" t="s">
        <v>81</v>
      </c>
      <c r="N603" s="17"/>
      <c r="O603" s="17" t="str">
        <f t="shared" si="18"/>
        <v>31</v>
      </c>
      <c r="P603" s="52">
        <f t="shared" si="19"/>
        <v>42582</v>
      </c>
      <c r="Q603" s="66" t="str">
        <f>VLOOKUP(C603,'[8]Train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03" s="67" t="str">
        <f>VLOOKUP(C577,'[8]Train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05:52:00-0600',mode:absolute,to:'2016-07-31 08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603" s="68" t="str">
        <f>astrogrep_path&amp;" /spath="&amp;search_path&amp;" /stypes=""*"&amp;T603&amp;"*"&amp;TEXT(A577-utc_offset/24,"YYYYMMDD")&amp;LEFT(TEXT(A577-utc_offset/24,"HH"),1)&amp;"*"" /stext="" "&amp;TEXT(A577-utc_offset/24,"HH")&amp;search_regexp&amp;""" /e /r /s"</f>
        <v>"C:\Program Files (x86)\AstroGrep\AstroGrep.exe" /spath="C:\Users\stu\Documents\Analysis\2016-02-23 RTDC Observations" /stypes="*4011*201607311*" /stext=" 13:.+((SYSTEM_STATE.+slice.+state.+changed )|(ment ac)|(system.+state.+changed )|(\|lc)|(penalty)|(\[timeout)|(PRM\|1\|D))" /e /r /s</v>
      </c>
      <c r="T603" s="18" t="str">
        <f>MID(B577,13,4)</f>
        <v>4011</v>
      </c>
      <c r="U603" s="24">
        <f>A577+6/24</f>
        <v>42582.566053240742</v>
      </c>
      <c r="V603" s="45" t="str">
        <f>IF(VALUE(LEFT(IF(LEN(C577)=6,"0"&amp;C577,C577),2))&lt;=2,"EC",IF(OR(VALUE(LEFT(IF(LEN(C577)=6,"0"&amp;C577,C577),2))=8,VALUE(LEFT(IF(LEN(C577)=6,"0"&amp;C577,C577),2))=18),"NW","GL"))</f>
        <v>EC</v>
      </c>
      <c r="W603" s="45" t="str">
        <f>IF(AND(E577="TRACK WARRANT AUTHORITY",G577&lt;10),"OMIT","KEEP")</f>
        <v>KEEP</v>
      </c>
    </row>
    <row r="604" spans="1:23" hidden="1" x14ac:dyDescent="0.25">
      <c r="A604" s="24">
        <v>42582.227673611109</v>
      </c>
      <c r="B604" s="4" t="s">
        <v>92</v>
      </c>
      <c r="C604" s="4" t="s">
        <v>1003</v>
      </c>
      <c r="D604" s="4" t="s">
        <v>84</v>
      </c>
      <c r="E604" s="4" t="s">
        <v>87</v>
      </c>
      <c r="F604" s="3">
        <v>0</v>
      </c>
      <c r="G604" s="3">
        <v>6</v>
      </c>
      <c r="H604" s="3">
        <v>25823</v>
      </c>
      <c r="I604" s="4" t="s">
        <v>88</v>
      </c>
      <c r="J604" s="3">
        <v>25696</v>
      </c>
      <c r="K604" s="4" t="s">
        <v>80</v>
      </c>
      <c r="L604" s="69" t="str">
        <f>VLOOKUP(C604,'[8]Trips&amp;Operators'!$C$1:$E$9999,3,0)</f>
        <v>STARKS</v>
      </c>
      <c r="M604" s="18" t="s">
        <v>81</v>
      </c>
      <c r="N604" s="17"/>
      <c r="O604" s="17" t="str">
        <f t="shared" si="18"/>
        <v>31</v>
      </c>
      <c r="P604" s="52">
        <f t="shared" si="19"/>
        <v>42582</v>
      </c>
      <c r="Q604" s="66" t="str">
        <f>VLOOKUP(C604,'[8]Train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04" s="67" t="str">
        <f>VLOOKUP(C578,'[8]Train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14:06:06-0600',mode:absolute,to:'2016-07-31 16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604" s="68" t="str">
        <f>astrogrep_path&amp;" /spath="&amp;search_path&amp;" /stypes=""*"&amp;T604&amp;"*"&amp;TEXT(A578-utc_offset/24,"YYYYMMDD")&amp;LEFT(TEXT(A578-utc_offset/24,"HH"),1)&amp;"*"" /stext="" "&amp;TEXT(A578-utc_offset/24,"HH")&amp;search_regexp&amp;""" /e /r /s"</f>
        <v>"C:\Program Files (x86)\AstroGrep\AstroGrep.exe" /spath="C:\Users\stu\Documents\Analysis\2016-02-23 RTDC Observations" /stypes="*4032*201607312*" /stext=" 21:.+((SYSTEM_STATE.+slice.+state.+changed )|(ment ac)|(system.+state.+changed )|(\|lc)|(penalty)|(\[timeout)|(PRM\|1\|D))" /e /r /s</v>
      </c>
      <c r="T604" s="18" t="str">
        <f>MID(B578,13,4)</f>
        <v>4032</v>
      </c>
      <c r="U604" s="24">
        <f>A578+6/24</f>
        <v>42582.885011574072</v>
      </c>
      <c r="V604" s="45" t="str">
        <f>IF(VALUE(LEFT(IF(LEN(C578)=6,"0"&amp;C578,C578),2))&lt;=2,"EC",IF(OR(VALUE(LEFT(IF(LEN(C578)=6,"0"&amp;C578,C578),2))=8,VALUE(LEFT(IF(LEN(C578)=6,"0"&amp;C578,C578),2))=18),"NW","GL"))</f>
        <v>EC</v>
      </c>
      <c r="W604" s="45" t="str">
        <f>IF(AND(E578="TRACK WARRANT AUTHORITY",G578&lt;10),"OMIT","KEEP")</f>
        <v>KEEP</v>
      </c>
    </row>
    <row r="605" spans="1:23" hidden="1" x14ac:dyDescent="0.25">
      <c r="A605" s="24">
        <v>42582.370798611111</v>
      </c>
      <c r="B605" s="4" t="s">
        <v>575</v>
      </c>
      <c r="C605" s="4" t="s">
        <v>1004</v>
      </c>
      <c r="D605" s="4" t="s">
        <v>73</v>
      </c>
      <c r="E605" s="4" t="s">
        <v>83</v>
      </c>
      <c r="F605" s="3">
        <v>150</v>
      </c>
      <c r="G605" s="3">
        <v>201</v>
      </c>
      <c r="H605" s="3">
        <v>5891</v>
      </c>
      <c r="I605" s="4" t="s">
        <v>75</v>
      </c>
      <c r="J605" s="3">
        <v>5315</v>
      </c>
      <c r="K605" s="4" t="s">
        <v>76</v>
      </c>
      <c r="L605" s="69" t="str">
        <f>VLOOKUP(C605,'[8]Trips&amp;Operators'!$C$1:$E$9999,3,0)</f>
        <v>STARKS</v>
      </c>
      <c r="M605" s="18" t="s">
        <v>81</v>
      </c>
      <c r="N605" s="17" t="s">
        <v>504</v>
      </c>
      <c r="O605" s="17" t="str">
        <f t="shared" si="18"/>
        <v>31</v>
      </c>
      <c r="P605" s="52">
        <f t="shared" si="19"/>
        <v>42582</v>
      </c>
      <c r="Q605" s="66" t="str">
        <f>VLOOKUP(C605,'[8]Train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05" s="67" t="str">
        <f>VLOOKUP(C579,'[8]Train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03:58:07-0600',mode:absolute,to:'2016-07-31 06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605" s="68" t="str">
        <f>astrogrep_path&amp;" /spath="&amp;search_path&amp;" /stypes=""*"&amp;T605&amp;"*"&amp;TEXT(A579-utc_offset/24,"YYYYMMDD")&amp;LEFT(TEXT(A579-utc_offset/24,"HH"),1)&amp;"*"" /stext="" "&amp;TEXT(A579-utc_offset/24,"HH")&amp;search_regexp&amp;""" /e /r /s"</f>
        <v>"C:\Program Files (x86)\AstroGrep\AstroGrep.exe" /spath="C:\Users\stu\Documents\Analysis\2016-02-23 RTDC Observations" /stypes="*4011*201607311*" /stext=" 11:.+((SYSTEM_STATE.+slice.+state.+changed )|(ment ac)|(system.+state.+changed )|(\|lc)|(penalty)|(\[timeout)|(PRM\|1\|D))" /e /r /s</v>
      </c>
      <c r="T605" s="18" t="str">
        <f>MID(B579,13,4)</f>
        <v>4011</v>
      </c>
      <c r="U605" s="24">
        <f>A579+6/24</f>
        <v>42582.484618055554</v>
      </c>
      <c r="V605" s="45" t="str">
        <f>IF(VALUE(LEFT(IF(LEN(C579)=6,"0"&amp;C579,C579),2))&lt;=2,"EC",IF(OR(VALUE(LEFT(IF(LEN(C579)=6,"0"&amp;C579,C579),2))=8,VALUE(LEFT(IF(LEN(C579)=6,"0"&amp;C579,C579),2))=18),"NW","GL"))</f>
        <v>EC</v>
      </c>
      <c r="W605" s="45" t="str">
        <f>IF(AND(E579="TRACK WARRANT AUTHORITY",G579&lt;10),"OMIT","KEEP")</f>
        <v>KEEP</v>
      </c>
    </row>
    <row r="606" spans="1:23" hidden="1" x14ac:dyDescent="0.25">
      <c r="A606" s="24">
        <v>42582.268888888888</v>
      </c>
      <c r="B606" s="49" t="s">
        <v>92</v>
      </c>
      <c r="C606" s="4" t="s">
        <v>1005</v>
      </c>
      <c r="D606" s="4" t="s">
        <v>84</v>
      </c>
      <c r="E606" s="49" t="s">
        <v>83</v>
      </c>
      <c r="F606" s="3">
        <v>500</v>
      </c>
      <c r="G606" s="3">
        <v>554</v>
      </c>
      <c r="H606" s="3">
        <v>16668</v>
      </c>
      <c r="I606" s="49" t="s">
        <v>75</v>
      </c>
      <c r="J606" s="3">
        <v>14402</v>
      </c>
      <c r="K606" s="4" t="s">
        <v>80</v>
      </c>
      <c r="L606" s="69" t="str">
        <f>VLOOKUP(C606,'[8]Trips&amp;Operators'!$C$1:$E$9999,3,0)</f>
        <v>STARKS</v>
      </c>
      <c r="M606" s="18" t="s">
        <v>81</v>
      </c>
      <c r="N606" s="17" t="s">
        <v>504</v>
      </c>
      <c r="O606" s="17" t="str">
        <f t="shared" si="18"/>
        <v>31</v>
      </c>
      <c r="P606" s="52">
        <f t="shared" si="19"/>
        <v>42582</v>
      </c>
      <c r="Q606" s="66" t="str">
        <f>VLOOKUP(C606,'[8]Train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06" s="67" t="str">
        <f>VLOOKUP(C580,'[8]Train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09:35:34-0600',mode:absolute,to:'2016-07-31 12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606" s="68" t="str">
        <f>astrogrep_path&amp;" /spath="&amp;search_path&amp;" /stypes=""*"&amp;T606&amp;"*"&amp;TEXT(A580-utc_offset/24,"YYYYMMDD")&amp;LEFT(TEXT(A580-utc_offset/24,"HH"),1)&amp;"*"" /stext="" "&amp;TEXT(A580-utc_offset/24,"HH")&amp;search_regexp&amp;""" /e /r /s"</f>
        <v>"C:\Program Files (x86)\AstroGrep\AstroGrep.exe" /spath="C:\Users\stu\Documents\Analysis\2016-02-23 RTDC Observations" /stypes="*4038*201607311*" /stext=" 17:.+((SYSTEM_STATE.+slice.+state.+changed )|(ment ac)|(system.+state.+changed )|(\|lc)|(penalty)|(\[timeout)|(PRM\|1\|D))" /e /r /s</v>
      </c>
      <c r="T606" s="18" t="str">
        <f>MID(B580,13,4)</f>
        <v>4038</v>
      </c>
      <c r="U606" s="24">
        <f>A580+6/24</f>
        <v>42582.72148148148</v>
      </c>
      <c r="V606" s="45" t="str">
        <f>IF(VALUE(LEFT(IF(LEN(C580)=6,"0"&amp;C580,C580),2))&lt;=2,"EC",IF(OR(VALUE(LEFT(IF(LEN(C580)=6,"0"&amp;C580,C580),2))=8,VALUE(LEFT(IF(LEN(C580)=6,"0"&amp;C580,C580),2))=18),"NW","GL"))</f>
        <v>EC</v>
      </c>
      <c r="W606" s="45" t="str">
        <f>IF(AND(E580="TRACK WARRANT AUTHORITY",G580&lt;10),"OMIT","KEEP")</f>
        <v>KEEP</v>
      </c>
    </row>
    <row r="607" spans="1:23" hidden="1" x14ac:dyDescent="0.25">
      <c r="A607" s="24">
        <v>42582.395798611113</v>
      </c>
      <c r="B607" s="4" t="s">
        <v>92</v>
      </c>
      <c r="C607" s="4" t="s">
        <v>1006</v>
      </c>
      <c r="D607" s="4" t="s">
        <v>73</v>
      </c>
      <c r="E607" s="4" t="s">
        <v>83</v>
      </c>
      <c r="F607" s="3">
        <v>400</v>
      </c>
      <c r="G607" s="3">
        <v>459</v>
      </c>
      <c r="H607" s="3">
        <v>37203</v>
      </c>
      <c r="I607" s="4" t="s">
        <v>75</v>
      </c>
      <c r="J607" s="3">
        <v>38171</v>
      </c>
      <c r="K607" s="4" t="s">
        <v>80</v>
      </c>
      <c r="L607" s="69" t="str">
        <f>VLOOKUP(C607,'[8]Trips&amp;Operators'!$C$1:$E$9999,3,0)</f>
        <v>STARKS</v>
      </c>
      <c r="M607" s="18" t="s">
        <v>81</v>
      </c>
      <c r="N607" s="17" t="s">
        <v>504</v>
      </c>
      <c r="O607" s="17" t="str">
        <f t="shared" si="18"/>
        <v>31</v>
      </c>
      <c r="P607" s="52">
        <f t="shared" si="19"/>
        <v>42582</v>
      </c>
      <c r="Q607" s="66" t="str">
        <f>VLOOKUP(C607,'[8]Train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07" s="67" t="str">
        <f>VLOOKUP(C581,'[8]Train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14:53:47-0600',mode:absolute,to:'2016-07-31 17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607" s="68" t="str">
        <f>astrogrep_path&amp;" /spath="&amp;search_path&amp;" /stypes=""*"&amp;T607&amp;"*"&amp;TEXT(A581-utc_offset/24,"YYYYMMDD")&amp;LEFT(TEXT(A581-utc_offset/24,"HH"),1)&amp;"*"" /stext="" "&amp;TEXT(A581-utc_offset/24,"HH")&amp;search_regexp&amp;""" /e /r /s"</f>
        <v>"C:\Program Files (x86)\AstroGrep\AstroGrep.exe" /spath="C:\Users\stu\Documents\Analysis\2016-02-23 RTDC Observations" /stypes="*4031*201607312*" /stext=" 22:.+((SYSTEM_STATE.+slice.+state.+changed )|(ment ac)|(system.+state.+changed )|(\|lc)|(penalty)|(\[timeout)|(PRM\|1\|D))" /e /r /s</v>
      </c>
      <c r="T607" s="18" t="str">
        <f>MID(B581,13,4)</f>
        <v>4031</v>
      </c>
      <c r="U607" s="24">
        <f>A581+6/24</f>
        <v>42582.940983796296</v>
      </c>
      <c r="V607" s="45" t="str">
        <f>IF(VALUE(LEFT(IF(LEN(C581)=6,"0"&amp;C581,C581),2))&lt;=2,"EC",IF(OR(VALUE(LEFT(IF(LEN(C581)=6,"0"&amp;C581,C581),2))=8,VALUE(LEFT(IF(LEN(C581)=6,"0"&amp;C581,C581),2))=18),"NW","GL"))</f>
        <v>EC</v>
      </c>
      <c r="W607" s="45" t="str">
        <f>IF(AND(E581="TRACK WARRANT AUTHORITY",G581&lt;10),"OMIT","KEEP")</f>
        <v>KEEP</v>
      </c>
    </row>
    <row r="608" spans="1:23" hidden="1" x14ac:dyDescent="0.25">
      <c r="A608" s="24">
        <v>42582.530868055554</v>
      </c>
      <c r="B608" s="4" t="s">
        <v>575</v>
      </c>
      <c r="C608" s="4" t="s">
        <v>1007</v>
      </c>
      <c r="D608" s="4" t="s">
        <v>73</v>
      </c>
      <c r="E608" s="4" t="s">
        <v>83</v>
      </c>
      <c r="F608" s="3">
        <v>400</v>
      </c>
      <c r="G608" s="3">
        <v>583</v>
      </c>
      <c r="H608" s="3">
        <v>53174</v>
      </c>
      <c r="I608" s="4" t="s">
        <v>75</v>
      </c>
      <c r="J608" s="3">
        <v>49775</v>
      </c>
      <c r="K608" s="4" t="s">
        <v>76</v>
      </c>
      <c r="L608" s="69" t="str">
        <f>VLOOKUP(C608,'[8]Trips&amp;Operators'!$C$1:$E$9999,3,0)</f>
        <v>STARKS</v>
      </c>
      <c r="M608" s="18" t="s">
        <v>81</v>
      </c>
      <c r="N608" s="17" t="s">
        <v>504</v>
      </c>
      <c r="O608" s="17" t="str">
        <f t="shared" si="18"/>
        <v>31</v>
      </c>
      <c r="P608" s="52">
        <f t="shared" si="19"/>
        <v>42582</v>
      </c>
      <c r="Q608" s="66" t="str">
        <f>VLOOKUP(C608,'[8]Train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08" s="67" t="str">
        <f>VLOOKUP(C582,'[8]Train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10:22:21-0600',mode:absolute,to:'2016-07-31 13:29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608" s="68" t="str">
        <f>astrogrep_path&amp;" /spath="&amp;search_path&amp;" /stypes=""*"&amp;T608&amp;"*"&amp;TEXT(A582-utc_offset/24,"YYYYMMDD")&amp;LEFT(TEXT(A582-utc_offset/24,"HH"),1)&amp;"*"" /stext="" "&amp;TEXT(A582-utc_offset/24,"HH")&amp;search_regexp&amp;""" /e /r /s"</f>
        <v>"C:\Program Files (x86)\AstroGrep\AstroGrep.exe" /spath="C:\Users\stu\Documents\Analysis\2016-02-23 RTDC Observations" /stypes="*4037*201607311*" /stext=" 17:.+((SYSTEM_STATE.+slice.+state.+changed )|(ment ac)|(system.+state.+changed )|(\|lc)|(penalty)|(\[timeout)|(PRM\|1\|D))" /e /r /s</v>
      </c>
      <c r="T608" s="18" t="str">
        <f>MID(B582,13,4)</f>
        <v>4037</v>
      </c>
      <c r="U608" s="24">
        <f>A582+6/24</f>
        <v>42582.738564814812</v>
      </c>
      <c r="V608" s="45" t="str">
        <f>IF(VALUE(LEFT(IF(LEN(C582)=6,"0"&amp;C582,C582),2))&lt;=2,"EC",IF(OR(VALUE(LEFT(IF(LEN(C582)=6,"0"&amp;C582,C582),2))=8,VALUE(LEFT(IF(LEN(C582)=6,"0"&amp;C582,C582),2))=18),"NW","GL"))</f>
        <v>EC</v>
      </c>
      <c r="W608" s="45" t="str">
        <f>IF(AND(E582="TRACK WARRANT AUTHORITY",G582&lt;10),"OMIT","KEEP")</f>
        <v>KEEP</v>
      </c>
    </row>
    <row r="609" spans="1:23" hidden="1" x14ac:dyDescent="0.25">
      <c r="A609" s="24">
        <v>42582.357997685183</v>
      </c>
      <c r="B609" s="49" t="s">
        <v>92</v>
      </c>
      <c r="C609" s="4" t="s">
        <v>1008</v>
      </c>
      <c r="D609" s="4" t="s">
        <v>73</v>
      </c>
      <c r="E609" s="49" t="s">
        <v>83</v>
      </c>
      <c r="F609" s="3">
        <v>150</v>
      </c>
      <c r="G609" s="3">
        <v>330</v>
      </c>
      <c r="H609" s="3">
        <v>55723</v>
      </c>
      <c r="I609" s="49" t="s">
        <v>75</v>
      </c>
      <c r="J609" s="3">
        <v>57008</v>
      </c>
      <c r="K609" s="4" t="s">
        <v>80</v>
      </c>
      <c r="L609" s="69" t="str">
        <f>VLOOKUP(C609,'[8]Trips&amp;Operators'!$C$1:$E$9999,3,0)</f>
        <v>STARKS</v>
      </c>
      <c r="M609" s="18" t="s">
        <v>81</v>
      </c>
      <c r="N609" s="17" t="s">
        <v>504</v>
      </c>
      <c r="O609" s="17" t="str">
        <f t="shared" si="18"/>
        <v>31</v>
      </c>
      <c r="P609" s="52">
        <f t="shared" si="19"/>
        <v>42582</v>
      </c>
      <c r="Q609" s="66" t="str">
        <f>VLOOKUP(C609,'[8]Train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09" s="67" t="str">
        <f>VLOOKUP(C583,'[8]Train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19:20:12-0600',mode:absolute,to:'2016-07-31 22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609" s="68" t="str">
        <f>astrogrep_path&amp;" /spath="&amp;search_path&amp;" /stypes=""*"&amp;T609&amp;"*"&amp;TEXT(A583-utc_offset/24,"YYYYMMDD")&amp;LEFT(TEXT(A583-utc_offset/24,"HH"),1)&amp;"*"" /stext="" "&amp;TEXT(A583-utc_offset/24,"HH")&amp;search_regexp&amp;""" /e /r /s"</f>
        <v>"C:\Program Files (x86)\AstroGrep\AstroGrep.exe" /spath="C:\Users\stu\Documents\Analysis\2016-02-23 RTDC Observations" /stypes="*4032*201608010*" /stext=" 02:.+((SYSTEM_STATE.+slice.+state.+changed )|(ment ac)|(system.+state.+changed )|(\|lc)|(penalty)|(\[timeout)|(PRM\|1\|D))" /e /r /s</v>
      </c>
      <c r="T609" s="18" t="str">
        <f>MID(B583,13,4)</f>
        <v>4032</v>
      </c>
      <c r="U609" s="24">
        <f>A583+6/24</f>
        <v>42583.102187500001</v>
      </c>
      <c r="V609" s="45" t="str">
        <f>IF(VALUE(LEFT(IF(LEN(C583)=6,"0"&amp;C583,C583),2))&lt;=2,"EC",IF(OR(VALUE(LEFT(IF(LEN(C583)=6,"0"&amp;C583,C583),2))=8,VALUE(LEFT(IF(LEN(C583)=6,"0"&amp;C583,C583),2))=18),"NW","GL"))</f>
        <v>EC</v>
      </c>
      <c r="W609" s="45" t="str">
        <f>IF(AND(E583="TRACK WARRANT AUTHORITY",G583&lt;10),"OMIT","KEEP")</f>
        <v>KEEP</v>
      </c>
    </row>
    <row r="610" spans="1:23" hidden="1" x14ac:dyDescent="0.25">
      <c r="A610" s="24">
        <v>42582.560856481483</v>
      </c>
      <c r="B610" s="4" t="s">
        <v>92</v>
      </c>
      <c r="C610" s="4" t="s">
        <v>1009</v>
      </c>
      <c r="D610" s="4" t="s">
        <v>73</v>
      </c>
      <c r="E610" s="4" t="s">
        <v>676</v>
      </c>
      <c r="F610" s="3">
        <v>100</v>
      </c>
      <c r="G610" s="3">
        <v>212</v>
      </c>
      <c r="H610" s="3">
        <v>9602</v>
      </c>
      <c r="I610" s="4" t="s">
        <v>79</v>
      </c>
      <c r="J610" s="3">
        <v>10701</v>
      </c>
      <c r="K610" s="4" t="s">
        <v>80</v>
      </c>
      <c r="L610" s="69" t="str">
        <f>VLOOKUP(C610,'[8]Trips&amp;Operators'!$C$1:$E$9999,3,0)</f>
        <v>STARKS</v>
      </c>
      <c r="M610" s="18" t="s">
        <v>81</v>
      </c>
      <c r="N610" s="17" t="s">
        <v>504</v>
      </c>
      <c r="O610" s="17" t="str">
        <f t="shared" si="18"/>
        <v>31</v>
      </c>
      <c r="P610" s="52">
        <f t="shared" si="19"/>
        <v>42582</v>
      </c>
      <c r="Q610" s="66" t="str">
        <f>VLOOKUP(C610,'[8]Train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10" s="67" t="str">
        <f>VLOOKUP(C584,'[8]Train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05:02:10-0600',mode:absolute,to:'2016-07-31 07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610" s="68" t="str">
        <f>astrogrep_path&amp;" /spath="&amp;search_path&amp;" /stypes=""*"&amp;T610&amp;"*"&amp;TEXT(A584-utc_offset/24,"YYYYMMDD")&amp;LEFT(TEXT(A584-utc_offset/24,"HH"),1)&amp;"*"" /stext="" "&amp;TEXT(A584-utc_offset/24,"HH")&amp;search_regexp&amp;""" /e /r /s"</f>
        <v>"C:\Program Files (x86)\AstroGrep\AstroGrep.exe" /spath="C:\Users\stu\Documents\Analysis\2016-02-23 RTDC Observations" /stypes="*4040*201607311*" /stext=" 12:.+((SYSTEM_STATE.+slice.+state.+changed )|(ment ac)|(system.+state.+changed )|(\|lc)|(penalty)|(\[timeout)|(PRM\|1\|D))" /e /r /s</v>
      </c>
      <c r="T610" s="18" t="str">
        <f>MID(B584,13,4)</f>
        <v>4040</v>
      </c>
      <c r="U610" s="24">
        <f>A584+6/24</f>
        <v>42582.503842592596</v>
      </c>
      <c r="V610" s="45" t="str">
        <f>IF(VALUE(LEFT(IF(LEN(C584)=6,"0"&amp;C584,C584),2))&lt;=2,"EC",IF(OR(VALUE(LEFT(IF(LEN(C584)=6,"0"&amp;C584,C584),2))=8,VALUE(LEFT(IF(LEN(C584)=6,"0"&amp;C584,C584),2))=18),"NW","GL"))</f>
        <v>EC</v>
      </c>
      <c r="W610" s="45" t="str">
        <f>IF(AND(E584="TRACK WARRANT AUTHORITY",G584&lt;10),"OMIT","KEEP")</f>
        <v>KEEP</v>
      </c>
    </row>
    <row r="611" spans="1:23" hidden="1" x14ac:dyDescent="0.25">
      <c r="A611" s="24">
        <v>42582.244490740741</v>
      </c>
      <c r="B611" s="4" t="s">
        <v>575</v>
      </c>
      <c r="C611" s="4" t="s">
        <v>1010</v>
      </c>
      <c r="D611" s="4" t="s">
        <v>73</v>
      </c>
      <c r="E611" s="4" t="s">
        <v>676</v>
      </c>
      <c r="F611" s="3">
        <v>100</v>
      </c>
      <c r="G611" s="3">
        <v>445</v>
      </c>
      <c r="H611" s="3">
        <v>14785</v>
      </c>
      <c r="I611" s="4" t="s">
        <v>79</v>
      </c>
      <c r="J611" s="3">
        <v>11000</v>
      </c>
      <c r="K611" s="4" t="s">
        <v>76</v>
      </c>
      <c r="L611" s="69" t="str">
        <f>VLOOKUP(C611,'[8]Trips&amp;Operators'!$C$1:$E$9999,3,0)</f>
        <v>STARKS</v>
      </c>
      <c r="M611" s="18" t="s">
        <v>81</v>
      </c>
      <c r="N611" s="17" t="s">
        <v>504</v>
      </c>
      <c r="O611" s="17" t="str">
        <f t="shared" si="18"/>
        <v>31</v>
      </c>
      <c r="P611" s="52">
        <f t="shared" si="19"/>
        <v>42582</v>
      </c>
      <c r="Q611" s="66" t="str">
        <f>VLOOKUP(C611,'[8]Train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11" s="67" t="str">
        <f>VLOOKUP(C585,'[8]Train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11:56:02-0600',mode:absolute,to:'2016-07-31 14:46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611" s="68" t="str">
        <f>astrogrep_path&amp;" /spath="&amp;search_path&amp;" /stypes=""*"&amp;T611&amp;"*"&amp;TEXT(A585-utc_offset/24,"YYYYMMDD")&amp;LEFT(TEXT(A585-utc_offset/24,"HH"),1)&amp;"*"" /stext="" "&amp;TEXT(A585-utc_offset/24,"HH")&amp;search_regexp&amp;""" /e /r /s"</f>
        <v>"C:\Program Files (x86)\AstroGrep\AstroGrep.exe" /spath="C:\Users\stu\Documents\Analysis\2016-02-23 RTDC Observations" /stypes="*4041*201607311*" /stext=" 19:.+((SYSTEM_STATE.+slice.+state.+changed )|(ment ac)|(system.+state.+changed )|(\|lc)|(penalty)|(\[timeout)|(PRM\|1\|D))" /e /r /s</v>
      </c>
      <c r="T611" s="18" t="str">
        <f>MID(B585,13,4)</f>
        <v>4041</v>
      </c>
      <c r="U611" s="24">
        <f>A585+6/24</f>
        <v>42582.814444444448</v>
      </c>
      <c r="V611" s="45" t="str">
        <f>IF(VALUE(LEFT(IF(LEN(C585)=6,"0"&amp;C585,C585),2))&lt;=2,"EC",IF(OR(VALUE(LEFT(IF(LEN(C585)=6,"0"&amp;C585,C585),2))=8,VALUE(LEFT(IF(LEN(C585)=6,"0"&amp;C585,C585),2))=18),"NW","GL"))</f>
        <v>EC</v>
      </c>
      <c r="W611" s="45" t="str">
        <f>IF(AND(E585="TRACK WARRANT AUTHORITY",G585&lt;10),"OMIT","KEEP")</f>
        <v>KEEP</v>
      </c>
    </row>
    <row r="612" spans="1:23" hidden="1" x14ac:dyDescent="0.25">
      <c r="A612" s="24">
        <v>42582.535636574074</v>
      </c>
      <c r="B612" s="49" t="s">
        <v>575</v>
      </c>
      <c r="C612" s="4" t="s">
        <v>1007</v>
      </c>
      <c r="D612" s="4" t="s">
        <v>73</v>
      </c>
      <c r="E612" s="49" t="s">
        <v>676</v>
      </c>
      <c r="F612" s="3">
        <v>100</v>
      </c>
      <c r="G612" s="3">
        <v>205</v>
      </c>
      <c r="H612" s="3">
        <v>11541</v>
      </c>
      <c r="I612" s="49" t="s">
        <v>79</v>
      </c>
      <c r="J612" s="3">
        <v>11000</v>
      </c>
      <c r="K612" s="4" t="s">
        <v>76</v>
      </c>
      <c r="L612" s="69" t="str">
        <f>VLOOKUP(C612,'[8]Trips&amp;Operators'!$C$1:$E$9999,3,0)</f>
        <v>STARKS</v>
      </c>
      <c r="M612" s="18" t="s">
        <v>81</v>
      </c>
      <c r="N612" s="17" t="s">
        <v>504</v>
      </c>
      <c r="O612" s="17" t="str">
        <f t="shared" si="18"/>
        <v>31</v>
      </c>
      <c r="P612" s="52">
        <f t="shared" si="19"/>
        <v>42582</v>
      </c>
      <c r="Q612" s="66" t="str">
        <f>VLOOKUP(C612,'[8]Train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12" s="67" t="str">
        <f>VLOOKUP(C586,'[8]Train Runs'!$A$13:$AE$789,22,0)</f>
        <v>https://search-rtdc-monitor-bjffxe2xuh6vdkpspy63sjmuny.us-east-1.es.amazonaws.com/_plugin/kibana/#/discover/Steve-Slow-Train-Analysis-(2080s-and-2083s)?_g=(refreshInterval:(display:Off,section:0,value:0),time:(from:'2016-07-31 21:47:38-0600',mode:absolute,to:'2016-08-01 00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612" s="68" t="str">
        <f>astrogrep_path&amp;" /spath="&amp;search_path&amp;" /stypes=""*"&amp;T612&amp;"*"&amp;TEXT(A586-utc_offset/24,"YYYYMMDD")&amp;LEFT(TEXT(A586-utc_offset/24,"HH"),1)&amp;"*"" /stext="" "&amp;TEXT(A586-utc_offset/24,"HH")&amp;search_regexp&amp;""" /e /r /s"</f>
        <v>"C:\Program Files (x86)\AstroGrep\AstroGrep.exe" /spath="C:\Users\stu\Documents\Analysis\2016-02-23 RTDC Observations" /stypes="*4020*201608010*" /stext=" 05:.+((SYSTEM_STATE.+slice.+state.+changed )|(ment ac)|(system.+state.+changed )|(\|lc)|(penalty)|(\[timeout)|(PRM\|1\|D))" /e /r /s</v>
      </c>
      <c r="T612" s="18" t="str">
        <f>MID(B586,13,4)</f>
        <v>4020</v>
      </c>
      <c r="U612" s="24">
        <f>A586+6/24</f>
        <v>42583.224363425928</v>
      </c>
      <c r="V612" s="45" t="str">
        <f>IF(VALUE(LEFT(IF(LEN(C586)=6,"0"&amp;C586,C586),2))&lt;=2,"EC",IF(OR(VALUE(LEFT(IF(LEN(C586)=6,"0"&amp;C586,C586),2))=8,VALUE(LEFT(IF(LEN(C586)=6,"0"&amp;C586,C586),2))=18),"NW","GL"))</f>
        <v>EC</v>
      </c>
      <c r="W612" s="45" t="str">
        <f>IF(AND(E586="TRACK WARRANT AUTHORITY",G586&lt;10),"OMIT","KEEP")</f>
        <v>KEEP</v>
      </c>
    </row>
    <row r="613" spans="1:23" hidden="1" x14ac:dyDescent="0.25">
      <c r="A613" s="24">
        <v>42582.289467592593</v>
      </c>
      <c r="B613" s="4" t="s">
        <v>575</v>
      </c>
      <c r="C613" s="4" t="s">
        <v>1011</v>
      </c>
      <c r="D613" s="4" t="s">
        <v>73</v>
      </c>
      <c r="E613" s="4" t="s">
        <v>515</v>
      </c>
      <c r="F613" s="3">
        <v>0</v>
      </c>
      <c r="G613" s="3">
        <v>36</v>
      </c>
      <c r="H613" s="3">
        <v>663</v>
      </c>
      <c r="I613" s="4" t="s">
        <v>516</v>
      </c>
      <c r="J613" s="3">
        <v>575</v>
      </c>
      <c r="K613" s="4" t="s">
        <v>76</v>
      </c>
      <c r="L613" s="69" t="str">
        <f>VLOOKUP(C613,'[8]Trips&amp;Operators'!$C$1:$E$9999,3,0)</f>
        <v>STARKS</v>
      </c>
      <c r="M613" s="18" t="s">
        <v>81</v>
      </c>
      <c r="N613" s="17" t="s">
        <v>992</v>
      </c>
      <c r="O613" s="17" t="str">
        <f t="shared" si="18"/>
        <v>31</v>
      </c>
      <c r="P613" s="52">
        <f t="shared" si="19"/>
        <v>42582</v>
      </c>
      <c r="Q613" s="66" t="str">
        <f>VLOOKUP(C613,'[8]Train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13" s="67" t="str">
        <f>VLOOKUP(C587,'[8]Train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10:14:00-0600',mode:absolute,to:'2016-07-31 13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613" s="68" t="str">
        <f>astrogrep_path&amp;" /spath="&amp;search_path&amp;" /stypes=""*"&amp;T613&amp;"*"&amp;TEXT(A587-utc_offset/24,"YYYYMMDD")&amp;LEFT(TEXT(A587-utc_offset/24,"HH"),1)&amp;"*"" /stext="" "&amp;TEXT(A587-utc_offset/24,"HH")&amp;search_regexp&amp;""" /e /r /s"</f>
        <v>"C:\Program Files (x86)\AstroGrep\AstroGrep.exe" /spath="C:\Users\stu\Documents\Analysis\2016-02-23 RTDC Observations" /stypes="*4012*201607311*" /stext=" 17:.+((SYSTEM_STATE.+slice.+state.+changed )|(ment ac)|(system.+state.+changed )|(\|lc)|(penalty)|(\[timeout)|(PRM\|1\|D))" /e /r /s</v>
      </c>
      <c r="T613" s="18" t="str">
        <f>MID(B587,13,4)</f>
        <v>4012</v>
      </c>
      <c r="U613" s="24">
        <f>A587+6/24</f>
        <v>42582.735555555555</v>
      </c>
      <c r="V613" s="45" t="str">
        <f>IF(VALUE(LEFT(IF(LEN(C587)=6,"0"&amp;C587,C587),2))&lt;=2,"EC",IF(OR(VALUE(LEFT(IF(LEN(C587)=6,"0"&amp;C587,C587),2))=8,VALUE(LEFT(IF(LEN(C587)=6,"0"&amp;C587,C587),2))=18),"NW","GL"))</f>
        <v>EC</v>
      </c>
      <c r="W613" s="45" t="str">
        <f>IF(AND(E587="TRACK WARRANT AUTHORITY",G587&lt;10),"OMIT","KEEP")</f>
        <v>KEEP</v>
      </c>
    </row>
    <row r="614" spans="1:23" hidden="1" x14ac:dyDescent="0.25">
      <c r="A614" s="24">
        <v>42582.331064814818</v>
      </c>
      <c r="B614" s="49" t="s">
        <v>575</v>
      </c>
      <c r="C614" s="4" t="s">
        <v>1012</v>
      </c>
      <c r="D614" s="4" t="s">
        <v>73</v>
      </c>
      <c r="E614" s="49" t="s">
        <v>515</v>
      </c>
      <c r="F614" s="3">
        <v>0</v>
      </c>
      <c r="G614" s="3">
        <v>43</v>
      </c>
      <c r="H614" s="3">
        <v>722</v>
      </c>
      <c r="I614" s="49" t="s">
        <v>516</v>
      </c>
      <c r="J614" s="3">
        <v>575</v>
      </c>
      <c r="K614" s="4" t="s">
        <v>76</v>
      </c>
      <c r="L614" s="69" t="str">
        <f>VLOOKUP(C614,'[8]Trips&amp;Operators'!$C$1:$E$9999,3,0)</f>
        <v>STARKS</v>
      </c>
      <c r="M614" s="18" t="s">
        <v>81</v>
      </c>
      <c r="N614" s="17" t="s">
        <v>992</v>
      </c>
      <c r="O614" s="17" t="str">
        <f t="shared" si="18"/>
        <v>31</v>
      </c>
      <c r="P614" s="52">
        <f t="shared" si="19"/>
        <v>42582</v>
      </c>
      <c r="Q614" s="66" t="str">
        <f>VLOOKUP(C614,'[8]Train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14" s="67" t="str">
        <f>VLOOKUP(C588,'[8]Train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07:26:42-0600',mode:absolute,to:'2016-07-31 10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614" s="68" t="str">
        <f>astrogrep_path&amp;" /spath="&amp;search_path&amp;" /stypes=""*"&amp;T614&amp;"*"&amp;TEXT(A588-utc_offset/24,"YYYYMMDD")&amp;LEFT(TEXT(A588-utc_offset/24,"HH"),1)&amp;"*"" /stext="" "&amp;TEXT(A588-utc_offset/24,"HH")&amp;search_regexp&amp;""" /e /r /s"</f>
        <v>"C:\Program Files (x86)\AstroGrep\AstroGrep.exe" /spath="C:\Users\stu\Documents\Analysis\2016-02-23 RTDC Observations" /stypes="*4042*201607311*" /stext=" 15:.+((SYSTEM_STATE.+slice.+state.+changed )|(ment ac)|(system.+state.+changed )|(\|lc)|(penalty)|(\[timeout)|(PRM\|1\|D))" /e /r /s</v>
      </c>
      <c r="T614" s="18" t="str">
        <f>MID(B588,13,4)</f>
        <v>4042</v>
      </c>
      <c r="U614" s="24">
        <f>A588+6/24</f>
        <v>42582.629201388889</v>
      </c>
      <c r="V614" s="45" t="str">
        <f>IF(VALUE(LEFT(IF(LEN(C588)=6,"0"&amp;C588,C588),2))&lt;=2,"EC",IF(OR(VALUE(LEFT(IF(LEN(C588)=6,"0"&amp;C588,C588),2))=8,VALUE(LEFT(IF(LEN(C588)=6,"0"&amp;C588,C588),2))=18),"NW","GL"))</f>
        <v>EC</v>
      </c>
      <c r="W614" s="45" t="str">
        <f>IF(AND(E588="TRACK WARRANT AUTHORITY",G588&lt;10),"OMIT","KEEP")</f>
        <v>KEEP</v>
      </c>
    </row>
    <row r="615" spans="1:23" hidden="1" x14ac:dyDescent="0.25">
      <c r="A615" s="24">
        <v>42582.457384259258</v>
      </c>
      <c r="B615" s="4" t="s">
        <v>575</v>
      </c>
      <c r="C615" s="4" t="s">
        <v>1013</v>
      </c>
      <c r="D615" s="4" t="s">
        <v>73</v>
      </c>
      <c r="E615" s="4" t="s">
        <v>515</v>
      </c>
      <c r="F615" s="3">
        <v>0</v>
      </c>
      <c r="G615" s="3">
        <v>19</v>
      </c>
      <c r="H615" s="3">
        <v>628</v>
      </c>
      <c r="I615" s="4" t="s">
        <v>516</v>
      </c>
      <c r="J615" s="3">
        <v>575</v>
      </c>
      <c r="K615" s="4" t="s">
        <v>76</v>
      </c>
      <c r="L615" s="69" t="str">
        <f>VLOOKUP(C615,'[8]Trips&amp;Operators'!$C$1:$E$9999,3,0)</f>
        <v>STARKS</v>
      </c>
      <c r="M615" s="18" t="s">
        <v>81</v>
      </c>
      <c r="N615" s="17" t="s">
        <v>992</v>
      </c>
      <c r="O615" s="17" t="str">
        <f t="shared" si="18"/>
        <v>31</v>
      </c>
      <c r="P615" s="52">
        <f t="shared" si="19"/>
        <v>42582</v>
      </c>
      <c r="Q615" s="66" t="str">
        <f>VLOOKUP(C615,'[8]Train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15" s="67" t="str">
        <f>VLOOKUP(C589,'[8]Train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09:16:49-0600',mode:absolute,to:'2016-07-31 12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615" s="68" t="str">
        <f>astrogrep_path&amp;" /spath="&amp;search_path&amp;" /stypes=""*"&amp;T615&amp;"*"&amp;TEXT(A589-utc_offset/24,"YYYYMMDD")&amp;LEFT(TEXT(A589-utc_offset/24,"HH"),1)&amp;"*"" /stext="" "&amp;TEXT(A589-utc_offset/24,"HH")&amp;search_regexp&amp;""" /e /r /s"</f>
        <v>"C:\Program Files (x86)\AstroGrep\AstroGrep.exe" /spath="C:\Users\stu\Documents\Analysis\2016-02-23 RTDC Observations" /stypes="*4039*201607311*" /stext=" 15:.+((SYSTEM_STATE.+slice.+state.+changed )|(ment ac)|(system.+state.+changed )|(\|lc)|(penalty)|(\[timeout)|(PRM\|1\|D))" /e /r /s</v>
      </c>
      <c r="T615" s="18" t="str">
        <f>MID(B589,13,4)</f>
        <v>4039</v>
      </c>
      <c r="U615" s="24">
        <f>A589+6/24</f>
        <v>42582.635150462964</v>
      </c>
      <c r="V615" s="45" t="str">
        <f>IF(VALUE(LEFT(IF(LEN(C589)=6,"0"&amp;C589,C589),2))&lt;=2,"EC",IF(OR(VALUE(LEFT(IF(LEN(C589)=6,"0"&amp;C589,C589),2))=8,VALUE(LEFT(IF(LEN(C589)=6,"0"&amp;C589,C589),2))=18),"NW","GL"))</f>
        <v>EC</v>
      </c>
      <c r="W615" s="45" t="str">
        <f>IF(AND(E589="TRACK WARRANT AUTHORITY",G589&lt;10),"OMIT","KEEP")</f>
        <v>KEEP</v>
      </c>
    </row>
    <row r="616" spans="1:23" hidden="1" x14ac:dyDescent="0.25">
      <c r="A616" s="24">
        <v>42582.49728009259</v>
      </c>
      <c r="B616" s="49" t="s">
        <v>575</v>
      </c>
      <c r="C616" s="4" t="s">
        <v>1014</v>
      </c>
      <c r="D616" s="4" t="s">
        <v>73</v>
      </c>
      <c r="E616" s="49" t="s">
        <v>515</v>
      </c>
      <c r="F616" s="3">
        <v>0</v>
      </c>
      <c r="G616" s="3">
        <v>54</v>
      </c>
      <c r="H616" s="3">
        <v>778</v>
      </c>
      <c r="I616" s="49" t="s">
        <v>516</v>
      </c>
      <c r="J616" s="3">
        <v>575</v>
      </c>
      <c r="K616" s="4" t="s">
        <v>76</v>
      </c>
      <c r="L616" s="69" t="str">
        <f>VLOOKUP(C616,'[8]Trips&amp;Operators'!$C$1:$E$9999,3,0)</f>
        <v>STARKS</v>
      </c>
      <c r="M616" s="18" t="s">
        <v>81</v>
      </c>
      <c r="N616" s="17" t="s">
        <v>992</v>
      </c>
      <c r="O616" s="17" t="str">
        <f t="shared" si="18"/>
        <v>31</v>
      </c>
      <c r="P616" s="52">
        <f t="shared" si="19"/>
        <v>42582</v>
      </c>
      <c r="Q616" s="66" t="str">
        <f>VLOOKUP(C616,'[8]Train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16" s="67" t="str">
        <f>VLOOKUP(C590,'[8]Train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05:00:28-0600',mode:absolute,to:'2016-07-31 07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616" s="68" t="str">
        <f>astrogrep_path&amp;" /spath="&amp;search_path&amp;" /stypes=""*"&amp;T616&amp;"*"&amp;TEXT(A590-utc_offset/24,"YYYYMMDD")&amp;LEFT(TEXT(A590-utc_offset/24,"HH"),1)&amp;"*"" /stext="" "&amp;TEXT(A590-utc_offset/24,"HH")&amp;search_regexp&amp;""" /e /r /s"</f>
        <v>"C:\Program Files (x86)\AstroGrep\AstroGrep.exe" /spath="C:\Users\stu\Documents\Analysis\2016-02-23 RTDC Observations" /stypes="*4012*201607311*" /stext=" 12:.+((SYSTEM_STATE.+slice.+state.+changed )|(ment ac)|(system.+state.+changed )|(\|lc)|(penalty)|(\[timeout)|(PRM\|1\|D))" /e /r /s</v>
      </c>
      <c r="T616" s="18" t="str">
        <f>MID(B590,13,4)</f>
        <v>4012</v>
      </c>
      <c r="U616" s="24">
        <f>A590+6/24</f>
        <v>42582.534687500003</v>
      </c>
      <c r="V616" s="45" t="str">
        <f>IF(VALUE(LEFT(IF(LEN(C590)=6,"0"&amp;C590,C590),2))&lt;=2,"EC",IF(OR(VALUE(LEFT(IF(LEN(C590)=6,"0"&amp;C590,C590),2))=8,VALUE(LEFT(IF(LEN(C590)=6,"0"&amp;C590,C590),2))=18),"NW","GL"))</f>
        <v>EC</v>
      </c>
      <c r="W616" s="45" t="str">
        <f>IF(AND(E590="TRACK WARRANT AUTHORITY",G590&lt;10),"OMIT","KEEP")</f>
        <v>KEEP</v>
      </c>
    </row>
    <row r="617" spans="1:23" hidden="1" x14ac:dyDescent="0.25">
      <c r="A617" s="24">
        <v>42582.539571759262</v>
      </c>
      <c r="B617" s="4" t="s">
        <v>575</v>
      </c>
      <c r="C617" s="4" t="s">
        <v>1007</v>
      </c>
      <c r="D617" s="4" t="s">
        <v>73</v>
      </c>
      <c r="E617" s="4" t="s">
        <v>515</v>
      </c>
      <c r="F617" s="3">
        <v>0</v>
      </c>
      <c r="G617" s="3">
        <v>32</v>
      </c>
      <c r="H617" s="3">
        <v>682</v>
      </c>
      <c r="I617" s="4" t="s">
        <v>516</v>
      </c>
      <c r="J617" s="3">
        <v>575</v>
      </c>
      <c r="K617" s="4" t="s">
        <v>76</v>
      </c>
      <c r="L617" s="69" t="str">
        <f>VLOOKUP(C617,'[8]Trips&amp;Operators'!$C$1:$E$9999,3,0)</f>
        <v>STARKS</v>
      </c>
      <c r="M617" s="18" t="s">
        <v>81</v>
      </c>
      <c r="N617" s="17" t="s">
        <v>992</v>
      </c>
      <c r="O617" s="17" t="str">
        <f t="shared" si="18"/>
        <v>31</v>
      </c>
      <c r="P617" s="52">
        <f t="shared" si="19"/>
        <v>42582</v>
      </c>
      <c r="Q617" s="66" t="str">
        <f>VLOOKUP(C617,'[8]Train Runs'!$A$13:$AE$789,31,0)</f>
        <v>aws s3 cp s3://rtdc.mdm.uploadarchive/RTDC4013/2016-07-31/ "C:\Users\stu\Documents\Analysis\2016-02-23 RTDC Observations"\RTDC4013\2016-07-31 --recursive &amp; "C:\Users\stu\Documents\GitHub\mrs-test-scripts\Headless Mode &amp; Sideloading\WalkAndUnGZ.bat" "C:\Users\stu\Documents\Analysis\2016-02-23 RTDC Observations"\RTDC4013\2016-07-31 &amp; 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</v>
      </c>
      <c r="R617" s="67" t="str">
        <f>VLOOKUP(C591,'[8]Train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05:32:27-0600',mode:absolute,to:'2016-07-31 08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617" s="68" t="str">
        <f>astrogrep_path&amp;" /spath="&amp;search_path&amp;" /stypes=""*"&amp;T617&amp;"*"&amp;TEXT(A591-utc_offset/24,"YYYYMMDD")&amp;LEFT(TEXT(A591-utc_offset/24,"HH"),1)&amp;"*"" /stext="" "&amp;TEXT(A591-utc_offset/24,"HH")&amp;search_regexp&amp;""" /e /r /s"</f>
        <v>"C:\Program Files (x86)\AstroGrep\AstroGrep.exe" /spath="C:\Users\stu\Documents\Analysis\2016-02-23 RTDC Observations" /stypes="*4028*201607311*" /stext=" 13:.+((SYSTEM_STATE.+slice.+state.+changed )|(ment ac)|(system.+state.+changed )|(\|lc)|(penalty)|(\[timeout)|(PRM\|1\|D))" /e /r /s</v>
      </c>
      <c r="T617" s="18" t="str">
        <f>MID(B591,13,4)</f>
        <v>4028</v>
      </c>
      <c r="U617" s="24">
        <f>A591+6/24</f>
        <v>42582.554884259262</v>
      </c>
      <c r="V617" s="45" t="str">
        <f>IF(VALUE(LEFT(IF(LEN(C591)=6,"0"&amp;C591,C591),2))&lt;=2,"EC",IF(OR(VALUE(LEFT(IF(LEN(C591)=6,"0"&amp;C591,C591),2))=8,VALUE(LEFT(IF(LEN(C591)=6,"0"&amp;C591,C591),2))=18),"NW","GL"))</f>
        <v>EC</v>
      </c>
      <c r="W617" s="45" t="str">
        <f>IF(AND(E591="TRACK WARRANT AUTHORITY",G591&lt;10),"OMIT","KEEP")</f>
        <v>KEEP</v>
      </c>
    </row>
    <row r="618" spans="1:23" hidden="1" x14ac:dyDescent="0.25">
      <c r="A618" s="24">
        <v>42582.441944444443</v>
      </c>
      <c r="B618" s="49" t="s">
        <v>92</v>
      </c>
      <c r="C618" s="4" t="s">
        <v>1015</v>
      </c>
      <c r="D618" s="4" t="s">
        <v>73</v>
      </c>
      <c r="E618" s="49" t="s">
        <v>515</v>
      </c>
      <c r="F618" s="3">
        <v>0</v>
      </c>
      <c r="G618" s="3">
        <v>52</v>
      </c>
      <c r="H618" s="3">
        <v>58894</v>
      </c>
      <c r="I618" s="49" t="s">
        <v>516</v>
      </c>
      <c r="J618" s="3">
        <v>59048</v>
      </c>
      <c r="K618" s="4" t="s">
        <v>80</v>
      </c>
      <c r="L618" s="65" t="str">
        <f>VLOOKUP(C618,'[8]Trips&amp;Operators'!$C$1:$E$9999,3,0)</f>
        <v>STARKS</v>
      </c>
      <c r="M618" s="18" t="s">
        <v>81</v>
      </c>
      <c r="N618" s="17" t="s">
        <v>992</v>
      </c>
      <c r="O618" s="17" t="str">
        <f t="shared" si="18"/>
        <v>31</v>
      </c>
      <c r="P618" s="52">
        <f t="shared" si="19"/>
        <v>42582</v>
      </c>
      <c r="Q618" s="66" t="str">
        <f>VLOOKUP(C618,'[8]Train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18" s="67" t="str">
        <f>VLOOKUP(C592,'[8]Train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09:00:32-0600',mode:absolute,to:'2016-07-31 11:49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618" s="68" t="str">
        <f>astrogrep_path&amp;" /spath="&amp;search_path&amp;" /stypes=""*"&amp;T618&amp;"*"&amp;TEXT(A592-utc_offset/24,"YYYYMMDD")&amp;LEFT(TEXT(A592-utc_offset/24,"HH"),1)&amp;"*"" /stext="" "&amp;TEXT(A592-utc_offset/24,"HH")&amp;search_regexp&amp;""" /e /r /s"</f>
        <v>"C:\Program Files (x86)\AstroGrep\AstroGrep.exe" /spath="C:\Users\stu\Documents\Analysis\2016-02-23 RTDC Observations" /stypes="*4028*201607311*" /stext=" 16:.+((SYSTEM_STATE.+slice.+state.+changed )|(ment ac)|(system.+state.+changed )|(\|lc)|(penalty)|(\[timeout)|(PRM\|1\|D))" /e /r /s</v>
      </c>
      <c r="T618" s="18" t="str">
        <f>MID(B592,13,4)</f>
        <v>4028</v>
      </c>
      <c r="U618" s="24">
        <f>A592+6/24</f>
        <v>42582.701122685183</v>
      </c>
      <c r="V618" s="45" t="str">
        <f>IF(VALUE(LEFT(IF(LEN(C592)=6,"0"&amp;C592,C592),2))&lt;=2,"EC",IF(OR(VALUE(LEFT(IF(LEN(C592)=6,"0"&amp;C592,C592),2))=8,VALUE(LEFT(IF(LEN(C592)=6,"0"&amp;C592,C592),2))=18),"NW","GL"))</f>
        <v>EC</v>
      </c>
      <c r="W618" s="45" t="str">
        <f>IF(AND(E592="TRACK WARRANT AUTHORITY",G592&lt;10),"OMIT","KEEP")</f>
        <v>KEEP</v>
      </c>
    </row>
    <row r="619" spans="1:23" hidden="1" x14ac:dyDescent="0.25">
      <c r="A619" s="24">
        <v>42582.609189814815</v>
      </c>
      <c r="B619" s="49" t="s">
        <v>92</v>
      </c>
      <c r="C619" s="4" t="s">
        <v>1016</v>
      </c>
      <c r="D619" s="4" t="s">
        <v>73</v>
      </c>
      <c r="E619" s="49" t="s">
        <v>515</v>
      </c>
      <c r="F619" s="3">
        <v>0</v>
      </c>
      <c r="G619" s="3">
        <v>62</v>
      </c>
      <c r="H619" s="3">
        <v>58848</v>
      </c>
      <c r="I619" s="49" t="s">
        <v>516</v>
      </c>
      <c r="J619" s="3">
        <v>59058</v>
      </c>
      <c r="K619" s="4" t="s">
        <v>80</v>
      </c>
      <c r="L619" s="65" t="str">
        <f>VLOOKUP(C619,'[8]Trips&amp;Operators'!$C$1:$E$9999,3,0)</f>
        <v>DE LA ROSA</v>
      </c>
      <c r="M619" s="18" t="s">
        <v>81</v>
      </c>
      <c r="N619" s="17" t="s">
        <v>992</v>
      </c>
      <c r="O619" s="17" t="str">
        <f t="shared" si="18"/>
        <v>31</v>
      </c>
      <c r="P619" s="52">
        <f t="shared" si="19"/>
        <v>42582</v>
      </c>
      <c r="Q619" s="66" t="str">
        <f>VLOOKUP(C619,'[8]Train Runs'!$A$13:$AE$789,31,0)</f>
        <v>aws s3 cp s3://rtdc.mdm.uploadarchive/RTDC4014/2016-07-31/ "C:\Users\stu\Documents\Analysis\2016-02-23 RTDC Observations"\RTDC4014\2016-07-31 --recursive &amp; "C:\Users\stu\Documents\GitHub\mrs-test-scripts\Headless Mode &amp; Sideloading\WalkAndUnGZ.bat" "C:\Users\stu\Documents\Analysis\2016-02-23 RTDC Observations"\RTDC4014\2016-07-31 &amp; 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</v>
      </c>
      <c r="R619" s="67" t="str">
        <f>VLOOKUP(C593,'[8]Train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11:40:54-0600',mode:absolute,to:'2016-07-31 14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619" s="68" t="str">
        <f>astrogrep_path&amp;" /spath="&amp;search_path&amp;" /stypes=""*"&amp;T619&amp;"*"&amp;TEXT(A593-utc_offset/24,"YYYYMMDD")&amp;LEFT(TEXT(A593-utc_offset/24,"HH"),1)&amp;"*"" /stext="" "&amp;TEXT(A593-utc_offset/24,"HH")&amp;search_regexp&amp;""" /e /r /s"</f>
        <v>"C:\Program Files (x86)\AstroGrep\AstroGrep.exe" /spath="C:\Users\stu\Documents\Analysis\2016-02-23 RTDC Observations" /stypes="*4019*201607311*" /stext=" 19:.+((SYSTEM_STATE.+slice.+state.+changed )|(ment ac)|(system.+state.+changed )|(\|lc)|(penalty)|(\[timeout)|(PRM\|1\|D))" /e /r /s</v>
      </c>
      <c r="T619" s="18" t="str">
        <f>MID(B593,13,4)</f>
        <v>4019</v>
      </c>
      <c r="U619" s="24">
        <f>A593+6/24</f>
        <v>42582.809155092589</v>
      </c>
      <c r="V619" s="45" t="str">
        <f>IF(VALUE(LEFT(IF(LEN(C593)=6,"0"&amp;C593,C593),2))&lt;=2,"EC",IF(OR(VALUE(LEFT(IF(LEN(C593)=6,"0"&amp;C593,C593),2))=8,VALUE(LEFT(IF(LEN(C593)=6,"0"&amp;C593,C593),2))=18),"NW","GL"))</f>
        <v>EC</v>
      </c>
      <c r="W619" s="45" t="str">
        <f>IF(AND(E593="TRACK WARRANT AUTHORITY",G593&lt;10),"OMIT","KEEP")</f>
        <v>KEEP</v>
      </c>
    </row>
    <row r="620" spans="1:23" hidden="1" x14ac:dyDescent="0.25">
      <c r="A620" s="24">
        <v>42583.644062500003</v>
      </c>
      <c r="B620" s="4" t="s">
        <v>500</v>
      </c>
      <c r="C620" s="4" t="s">
        <v>1017</v>
      </c>
      <c r="D620" s="4" t="s">
        <v>73</v>
      </c>
      <c r="E620" s="4" t="s">
        <v>78</v>
      </c>
      <c r="F620" s="3">
        <v>280</v>
      </c>
      <c r="G620" s="3">
        <v>333</v>
      </c>
      <c r="H620" s="3">
        <v>33633</v>
      </c>
      <c r="I620" s="4" t="s">
        <v>79</v>
      </c>
      <c r="J620" s="3">
        <v>33257</v>
      </c>
      <c r="K620" s="4" t="s">
        <v>76</v>
      </c>
      <c r="L620" s="69" t="str">
        <f>VLOOKUP(C620,'[9]Trips&amp;Operators'!$C$1:$E$9999,3,0)</f>
        <v>STORY</v>
      </c>
      <c r="M620" s="18" t="s">
        <v>81</v>
      </c>
      <c r="N620" s="17" t="s">
        <v>493</v>
      </c>
      <c r="O620" s="17" t="str">
        <f t="shared" si="18"/>
        <v>01</v>
      </c>
      <c r="P620" s="52">
        <f t="shared" si="19"/>
        <v>42552</v>
      </c>
      <c r="Q620" s="66" t="str">
        <f>VLOOKUP(C620,'[9]Train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R620" s="67" t="str">
        <f>VLOOKUP(C594,'[8]Train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12:35:55-0600',mode:absolute,to:'2016-07-31 15:32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620" s="68" t="str">
        <f>astrogrep_path&amp;" /spath="&amp;search_path&amp;" /stypes=""*"&amp;T620&amp;"*"&amp;TEXT(A594-utc_offset/24,"YYYYMMDD")&amp;LEFT(TEXT(A594-utc_offset/24,"HH"),1)&amp;"*"" /stext="" "&amp;TEXT(A594-utc_offset/24,"HH")&amp;search_regexp&amp;""" /e /r /s"</f>
        <v>"C:\Program Files (x86)\AstroGrep\AstroGrep.exe" /spath="C:\Users\stu\Documents\Analysis\2016-02-23 RTDC Observations" /stypes="*4037*201607312*" /stext=" 20:.+((SYSTEM_STATE.+slice.+state.+changed )|(ment ac)|(system.+state.+changed )|(\|lc)|(penalty)|(\[timeout)|(PRM\|1\|D))" /e /r /s</v>
      </c>
      <c r="T620" s="18" t="str">
        <f>MID(B594,13,4)</f>
        <v>4037</v>
      </c>
      <c r="U620" s="24">
        <f>A594+6/24</f>
        <v>42582.855543981481</v>
      </c>
      <c r="V620" s="45" t="str">
        <f>IF(VALUE(LEFT(IF(LEN(C594)=6,"0"&amp;C594,C594),2))&lt;=2,"EC",IF(OR(VALUE(LEFT(IF(LEN(C594)=6,"0"&amp;C594,C594),2))=8,VALUE(LEFT(IF(LEN(C594)=6,"0"&amp;C594,C594),2))=18),"NW","GL"))</f>
        <v>EC</v>
      </c>
      <c r="W620" s="45" t="str">
        <f>IF(AND(E594="TRACK WARRANT AUTHORITY",G594&lt;10),"OMIT","KEEP")</f>
        <v>KEEP</v>
      </c>
    </row>
    <row r="621" spans="1:23" hidden="1" x14ac:dyDescent="0.25">
      <c r="A621" s="24">
        <v>42583.341400462959</v>
      </c>
      <c r="B621" s="4" t="s">
        <v>85</v>
      </c>
      <c r="C621" s="4" t="s">
        <v>1018</v>
      </c>
      <c r="D621" s="4" t="s">
        <v>84</v>
      </c>
      <c r="E621" s="4" t="s">
        <v>78</v>
      </c>
      <c r="F621" s="3">
        <v>0</v>
      </c>
      <c r="G621" s="3">
        <v>226</v>
      </c>
      <c r="H621" s="3">
        <v>42803</v>
      </c>
      <c r="I621" s="4" t="s">
        <v>79</v>
      </c>
      <c r="J621" s="3">
        <v>42779</v>
      </c>
      <c r="K621" s="4" t="s">
        <v>80</v>
      </c>
      <c r="L621" s="69" t="str">
        <f>VLOOKUP(C621,'[9]Trips&amp;Operators'!$C$1:$E$9999,3,0)</f>
        <v>SPECTOR</v>
      </c>
      <c r="M621" s="18" t="s">
        <v>81</v>
      </c>
      <c r="N621" s="17" t="s">
        <v>493</v>
      </c>
      <c r="O621" s="17" t="str">
        <f t="shared" si="18"/>
        <v>01</v>
      </c>
      <c r="P621" s="52">
        <f t="shared" si="19"/>
        <v>42552</v>
      </c>
      <c r="Q621" s="66" t="str">
        <f>VLOOKUP(C621,'[9]Train Runs'!$A$13:$AE$686,31,0)</f>
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</c>
      <c r="R621" s="67" t="str">
        <f>VLOOKUP(C595,'[8]Train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13:50:40-0600',mode:absolute,to:'2016-07-31 16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621" s="68" t="str">
        <f>astrogrep_path&amp;" /spath="&amp;search_path&amp;" /stypes=""*"&amp;T621&amp;"*"&amp;TEXT(A595-utc_offset/24,"YYYYMMDD")&amp;LEFT(TEXT(A595-utc_offset/24,"HH"),1)&amp;"*"" /stext="" "&amp;TEXT(A595-utc_offset/24,"HH")&amp;search_regexp&amp;""" /e /r /s"</f>
        <v>"C:\Program Files (x86)\AstroGrep\AstroGrep.exe" /spath="C:\Users\stu\Documents\Analysis\2016-02-23 RTDC Observations" /stypes="*4041*201607312*" /stext=" 21:.+((SYSTEM_STATE.+slice.+state.+changed )|(ment ac)|(system.+state.+changed )|(\|lc)|(penalty)|(\[timeout)|(PRM\|1\|D))" /e /r /s</v>
      </c>
      <c r="T621" s="18" t="str">
        <f>MID(B595,13,4)</f>
        <v>4041</v>
      </c>
      <c r="U621" s="24">
        <f>A595+6/24</f>
        <v>42582.901608796295</v>
      </c>
      <c r="V621" s="45" t="str">
        <f>IF(VALUE(LEFT(IF(LEN(C595)=6,"0"&amp;C595,C595),2))&lt;=2,"EC",IF(OR(VALUE(LEFT(IF(LEN(C595)=6,"0"&amp;C595,C595),2))=8,VALUE(LEFT(IF(LEN(C595)=6,"0"&amp;C595,C595),2))=18),"NW","GL"))</f>
        <v>EC</v>
      </c>
      <c r="W621" s="45" t="str">
        <f>IF(AND(E595="TRACK WARRANT AUTHORITY",G595&lt;10),"OMIT","KEEP")</f>
        <v>KEEP</v>
      </c>
    </row>
    <row r="622" spans="1:23" hidden="1" x14ac:dyDescent="0.25">
      <c r="A622" s="24">
        <v>42583.385081018518</v>
      </c>
      <c r="B622" s="4" t="s">
        <v>82</v>
      </c>
      <c r="C622" s="4" t="s">
        <v>1019</v>
      </c>
      <c r="D622" s="4" t="s">
        <v>73</v>
      </c>
      <c r="E622" s="4" t="s">
        <v>78</v>
      </c>
      <c r="F622" s="3">
        <v>0</v>
      </c>
      <c r="G622" s="3">
        <v>180</v>
      </c>
      <c r="H622" s="3">
        <v>58124</v>
      </c>
      <c r="I622" s="4" t="s">
        <v>79</v>
      </c>
      <c r="J622" s="3">
        <v>58783</v>
      </c>
      <c r="K622" s="4" t="s">
        <v>80</v>
      </c>
      <c r="L622" s="69" t="str">
        <f>VLOOKUP(C622,'[9]Trips&amp;Operators'!$C$1:$E$9999,3,0)</f>
        <v>MALAVE</v>
      </c>
      <c r="M622" s="18" t="s">
        <v>81</v>
      </c>
      <c r="N622" s="17" t="s">
        <v>106</v>
      </c>
      <c r="O622" s="17" t="str">
        <f t="shared" si="18"/>
        <v>01</v>
      </c>
      <c r="P622" s="52">
        <f t="shared" si="19"/>
        <v>42552</v>
      </c>
      <c r="Q622" s="66" t="str">
        <f>VLOOKUP(C622,'[9]Train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R622" s="67" t="str">
        <f>VLOOKUP(C596,'[8]Train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14:22:19-0600',mode:absolute,to:'2016-07-31 17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622" s="68" t="str">
        <f>astrogrep_path&amp;" /spath="&amp;search_path&amp;" /stypes=""*"&amp;T622&amp;"*"&amp;TEXT(A596-utc_offset/24,"YYYYMMDD")&amp;LEFT(TEXT(A596-utc_offset/24,"HH"),1)&amp;"*"" /stext="" "&amp;TEXT(A596-utc_offset/24,"HH")&amp;search_regexp&amp;""" /e /r /s"</f>
        <v>"C:\Program Files (x86)\AstroGrep\AstroGrep.exe" /spath="C:\Users\stu\Documents\Analysis\2016-02-23 RTDC Observations" /stypes="*4037*201607312*" /stext=" 22:.+((SYSTEM_STATE.+slice.+state.+changed )|(ment ac)|(system.+state.+changed )|(\|lc)|(penalty)|(\[timeout)|(PRM\|1\|D))" /e /r /s</v>
      </c>
      <c r="T622" s="18" t="str">
        <f>MID(B596,13,4)</f>
        <v>4037</v>
      </c>
      <c r="U622" s="24">
        <f>A596+6/24</f>
        <v>42582.920335648145</v>
      </c>
      <c r="V622" s="45" t="str">
        <f>IF(VALUE(LEFT(IF(LEN(C596)=6,"0"&amp;C596,C596),2))&lt;=2,"EC",IF(OR(VALUE(LEFT(IF(LEN(C596)=6,"0"&amp;C596,C596),2))=8,VALUE(LEFT(IF(LEN(C596)=6,"0"&amp;C596,C596),2))=18),"NW","GL"))</f>
        <v>EC</v>
      </c>
      <c r="W622" s="45" t="str">
        <f>IF(AND(E596="TRACK WARRANT AUTHORITY",G596&lt;10),"OMIT","KEEP")</f>
        <v>KEEP</v>
      </c>
    </row>
    <row r="623" spans="1:23" hidden="1" x14ac:dyDescent="0.25">
      <c r="A623" s="24">
        <v>42583.547824074078</v>
      </c>
      <c r="B623" s="4" t="s">
        <v>575</v>
      </c>
      <c r="C623" s="4" t="s">
        <v>1020</v>
      </c>
      <c r="D623" s="4" t="s">
        <v>84</v>
      </c>
      <c r="E623" s="4" t="s">
        <v>78</v>
      </c>
      <c r="F623" s="3">
        <v>200</v>
      </c>
      <c r="G623" s="3">
        <v>251</v>
      </c>
      <c r="H623" s="3">
        <v>63309</v>
      </c>
      <c r="I623" s="4" t="s">
        <v>79</v>
      </c>
      <c r="J623" s="3">
        <v>63309</v>
      </c>
      <c r="K623" s="4" t="s">
        <v>76</v>
      </c>
      <c r="L623" s="69" t="str">
        <f>VLOOKUP(C623,'[9]Trips&amp;Operators'!$C$1:$E$9999,3,0)</f>
        <v>MAYBERRY</v>
      </c>
      <c r="M623" s="18" t="s">
        <v>81</v>
      </c>
      <c r="N623" s="17" t="s">
        <v>493</v>
      </c>
      <c r="O623" s="17" t="str">
        <f t="shared" si="18"/>
        <v>01</v>
      </c>
      <c r="P623" s="52">
        <f t="shared" si="19"/>
        <v>42552</v>
      </c>
      <c r="Q623" s="66" t="str">
        <f>VLOOKUP(C623,'[9]Train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23" s="67" t="str">
        <f>VLOOKUP(C597,'[8]Train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14:56:49-0600',mode:absolute,to:'2016-07-31 17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623" s="68" t="str">
        <f>astrogrep_path&amp;" /spath="&amp;search_path&amp;" /stypes=""*"&amp;T623&amp;"*"&amp;TEXT(A597-utc_offset/24,"YYYYMMDD")&amp;LEFT(TEXT(A597-utc_offset/24,"HH"),1)&amp;"*"" /stext="" "&amp;TEXT(A597-utc_offset/24,"HH")&amp;search_regexp&amp;""" /e /r /s"</f>
        <v>"C:\Program Files (x86)\AstroGrep\AstroGrep.exe" /spath="C:\Users\stu\Documents\Analysis\2016-02-23 RTDC Observations" /stypes="*4039*201607312*" /stext=" 22:.+((SYSTEM_STATE.+slice.+state.+changed )|(ment ac)|(system.+state.+changed )|(\|lc)|(penalty)|(\[timeout)|(PRM\|1\|D))" /e /r /s</v>
      </c>
      <c r="T623" s="18" t="str">
        <f>MID(B597,13,4)</f>
        <v>4039</v>
      </c>
      <c r="U623" s="24">
        <f>A597+6/24</f>
        <v>42582.944062499999</v>
      </c>
      <c r="V623" s="45" t="str">
        <f>IF(VALUE(LEFT(IF(LEN(C597)=6,"0"&amp;C597,C597),2))&lt;=2,"EC",IF(OR(VALUE(LEFT(IF(LEN(C597)=6,"0"&amp;C597,C597),2))=8,VALUE(LEFT(IF(LEN(C597)=6,"0"&amp;C597,C597),2))=18),"NW","GL"))</f>
        <v>EC</v>
      </c>
      <c r="W623" s="45" t="str">
        <f>IF(AND(E597="TRACK WARRANT AUTHORITY",G597&lt;10),"OMIT","KEEP")</f>
        <v>KEEP</v>
      </c>
    </row>
    <row r="624" spans="1:23" hidden="1" x14ac:dyDescent="0.25">
      <c r="A624" s="24">
        <v>42583.590150462966</v>
      </c>
      <c r="B624" s="4" t="s">
        <v>89</v>
      </c>
      <c r="C624" s="4" t="s">
        <v>1021</v>
      </c>
      <c r="D624" s="4" t="s">
        <v>73</v>
      </c>
      <c r="E624" s="4" t="s">
        <v>78</v>
      </c>
      <c r="F624" s="3">
        <v>190</v>
      </c>
      <c r="G624" s="3">
        <v>249</v>
      </c>
      <c r="H624" s="3">
        <v>63365</v>
      </c>
      <c r="I624" s="4" t="s">
        <v>79</v>
      </c>
      <c r="J624" s="3">
        <v>63309</v>
      </c>
      <c r="K624" s="4" t="s">
        <v>76</v>
      </c>
      <c r="L624" s="69" t="str">
        <f>VLOOKUP(C624,'[9]Trips&amp;Operators'!$C$1:$E$9999,3,0)</f>
        <v>STEWART</v>
      </c>
      <c r="M624" s="18" t="s">
        <v>81</v>
      </c>
      <c r="N624" s="17" t="s">
        <v>493</v>
      </c>
      <c r="O624" s="17" t="str">
        <f t="shared" si="18"/>
        <v>01</v>
      </c>
      <c r="P624" s="52">
        <f t="shared" si="19"/>
        <v>42552</v>
      </c>
      <c r="Q624" s="66" t="str">
        <f>VLOOKUP(C624,'[9]Train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R624" s="67" t="str">
        <f>VLOOKUP(C598,'[8]Train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16:00:25-0600',mode:absolute,to:'2016-07-31 18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624" s="68" t="str">
        <f>astrogrep_path&amp;" /spath="&amp;search_path&amp;" /stypes=""*"&amp;T624&amp;"*"&amp;TEXT(A598-utc_offset/24,"YYYYMMDD")&amp;LEFT(TEXT(A598-utc_offset/24,"HH"),1)&amp;"*"" /stext="" "&amp;TEXT(A598-utc_offset/24,"HH")&amp;search_regexp&amp;""" /e /r /s"</f>
        <v>"C:\Program Files (x86)\AstroGrep\AstroGrep.exe" /spath="C:\Users\stu\Documents\Analysis\2016-02-23 RTDC Observations" /stypes="*4037*201607312*" /stext=" 23:.+((SYSTEM_STATE.+slice.+state.+changed )|(ment ac)|(system.+state.+changed )|(\|lc)|(penalty)|(\[timeout)|(PRM\|1\|D))" /e /r /s</v>
      </c>
      <c r="T624" s="18" t="str">
        <f>MID(B598,13,4)</f>
        <v>4037</v>
      </c>
      <c r="U624" s="24">
        <f>A598+6/24</f>
        <v>42582.993171296293</v>
      </c>
      <c r="V624" s="45" t="str">
        <f>IF(VALUE(LEFT(IF(LEN(C598)=6,"0"&amp;C598,C598),2))&lt;=2,"EC",IF(OR(VALUE(LEFT(IF(LEN(C598)=6,"0"&amp;C598,C598),2))=8,VALUE(LEFT(IF(LEN(C598)=6,"0"&amp;C598,C598),2))=18),"NW","GL"))</f>
        <v>EC</v>
      </c>
      <c r="W624" s="45" t="str">
        <f>IF(AND(E598="TRACK WARRANT AUTHORITY",G598&lt;10),"OMIT","KEEP")</f>
        <v>KEEP</v>
      </c>
    </row>
    <row r="625" spans="1:23" hidden="1" x14ac:dyDescent="0.25">
      <c r="A625" s="24">
        <v>42583.803877314815</v>
      </c>
      <c r="B625" s="4" t="s">
        <v>89</v>
      </c>
      <c r="C625" s="4" t="s">
        <v>1022</v>
      </c>
      <c r="D625" s="4" t="s">
        <v>73</v>
      </c>
      <c r="E625" s="4" t="s">
        <v>78</v>
      </c>
      <c r="F625" s="3">
        <v>0</v>
      </c>
      <c r="G625" s="3">
        <v>276</v>
      </c>
      <c r="H625" s="3">
        <v>78530</v>
      </c>
      <c r="I625" s="4" t="s">
        <v>79</v>
      </c>
      <c r="J625" s="3">
        <v>78469</v>
      </c>
      <c r="K625" s="4" t="s">
        <v>76</v>
      </c>
      <c r="L625" s="69" t="str">
        <f>VLOOKUP(C625,'[9]Trips&amp;Operators'!$C$1:$E$9999,3,0)</f>
        <v>DE LA ROSA</v>
      </c>
      <c r="M625" s="18" t="s">
        <v>81</v>
      </c>
      <c r="N625" s="17" t="s">
        <v>493</v>
      </c>
      <c r="O625" s="17" t="str">
        <f t="shared" si="18"/>
        <v>01</v>
      </c>
      <c r="P625" s="52">
        <f t="shared" si="19"/>
        <v>42552</v>
      </c>
      <c r="Q625" s="66" t="str">
        <f>VLOOKUP(C625,'[9]Train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R625" s="67" t="str">
        <f>VLOOKUP(C599,'[8]Train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17:49:00-0600',mode:absolute,to:'2016-07-31 20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625" s="68" t="str">
        <f>astrogrep_path&amp;" /spath="&amp;search_path&amp;" /stypes=""*"&amp;T625&amp;"*"&amp;TEXT(A599-utc_offset/24,"YYYYMMDD")&amp;LEFT(TEXT(A599-utc_offset/24,"HH"),1)&amp;"*"" /stext="" "&amp;TEXT(A599-utc_offset/24,"HH")&amp;search_regexp&amp;""" /e /r /s"</f>
        <v>"C:\Program Files (x86)\AstroGrep\AstroGrep.exe" /spath="C:\Users\stu\Documents\Analysis\2016-02-23 RTDC Observations" /stypes="*4037*201608010*" /stext=" 01:.+((SYSTEM_STATE.+slice.+state.+changed )|(ment ac)|(system.+state.+changed )|(\|lc)|(penalty)|(\[timeout)|(PRM\|1\|D))" /e /r /s</v>
      </c>
      <c r="T625" s="18" t="str">
        <f>MID(B599,13,4)</f>
        <v>4037</v>
      </c>
      <c r="U625" s="24">
        <f>A599+6/24</f>
        <v>42583.065821759257</v>
      </c>
      <c r="V625" s="45" t="str">
        <f>IF(VALUE(LEFT(IF(LEN(C599)=6,"0"&amp;C599,C599),2))&lt;=2,"EC",IF(OR(VALUE(LEFT(IF(LEN(C599)=6,"0"&amp;C599,C599),2))=8,VALUE(LEFT(IF(LEN(C599)=6,"0"&amp;C599,C599),2))=18),"NW","GL"))</f>
        <v>EC</v>
      </c>
      <c r="W625" s="45" t="str">
        <f>IF(AND(E599="TRACK WARRANT AUTHORITY",G599&lt;10),"OMIT","KEEP")</f>
        <v>KEEP</v>
      </c>
    </row>
    <row r="626" spans="1:23" hidden="1" x14ac:dyDescent="0.25">
      <c r="A626" s="24">
        <v>42583.25986111111</v>
      </c>
      <c r="B626" s="4" t="s">
        <v>543</v>
      </c>
      <c r="C626" s="4" t="s">
        <v>469</v>
      </c>
      <c r="D626" s="4" t="s">
        <v>73</v>
      </c>
      <c r="E626" s="4" t="s">
        <v>78</v>
      </c>
      <c r="F626" s="3">
        <v>0</v>
      </c>
      <c r="G626" s="3">
        <v>275</v>
      </c>
      <c r="H626" s="3">
        <v>109148</v>
      </c>
      <c r="I626" s="4" t="s">
        <v>79</v>
      </c>
      <c r="J626" s="3">
        <v>109135</v>
      </c>
      <c r="K626" s="4" t="s">
        <v>76</v>
      </c>
      <c r="L626" s="69" t="str">
        <f>VLOOKUP(C626,'[9]Trips&amp;Operators'!$C$1:$E$9999,3,0)</f>
        <v>STARKS</v>
      </c>
      <c r="M626" s="18" t="s">
        <v>81</v>
      </c>
      <c r="N626" s="17" t="s">
        <v>493</v>
      </c>
      <c r="O626" s="17" t="str">
        <f t="shared" si="18"/>
        <v>01</v>
      </c>
      <c r="P626" s="52">
        <f t="shared" si="19"/>
        <v>42552</v>
      </c>
      <c r="Q626" s="66" t="str">
        <f>VLOOKUP(C626,'[9]Train Runs'!$A$13:$AE$686,31,0)</f>
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</c>
      <c r="R626" s="67" t="str">
        <f>VLOOKUP(C600,'[8]Train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04:06:19-0600',mode:absolute,to:'2016-07-31 06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626" s="68" t="str">
        <f>astrogrep_path&amp;" /spath="&amp;search_path&amp;" /stypes=""*"&amp;T626&amp;"*"&amp;TEXT(A600-utc_offset/24,"YYYYMMDD")&amp;LEFT(TEXT(A600-utc_offset/24,"HH"),1)&amp;"*"" /stext="" "&amp;TEXT(A600-utc_offset/24,"HH")&amp;search_regexp&amp;""" /e /r /s"</f>
        <v>"C:\Program Files (x86)\AstroGrep\AstroGrep.exe" /spath="C:\Users\stu\Documents\Analysis\2016-02-23 RTDC Observations" /stypes="*4015*201607311*" /stext=" 11:.+((SYSTEM_STATE.+slice.+state.+changed )|(ment ac)|(system.+state.+changed )|(\|lc)|(penalty)|(\[timeout)|(PRM\|1\|D))" /e /r /s</v>
      </c>
      <c r="T626" s="18" t="str">
        <f>MID(B600,13,4)</f>
        <v>4015</v>
      </c>
      <c r="U626" s="24">
        <f>A600+6/24</f>
        <v>42582.493460648147</v>
      </c>
      <c r="V626" s="45" t="str">
        <f>IF(VALUE(LEFT(IF(LEN(C600)=6,"0"&amp;C600,C600),2))&lt;=2,"EC",IF(OR(VALUE(LEFT(IF(LEN(C600)=6,"0"&amp;C600,C600),2))=8,VALUE(LEFT(IF(LEN(C600)=6,"0"&amp;C600,C600),2))=18),"NW","GL"))</f>
        <v>EC</v>
      </c>
      <c r="W626" s="45" t="str">
        <f>IF(AND(E600="TRACK WARRANT AUTHORITY",G600&lt;10),"OMIT","KEEP")</f>
        <v>KEEP</v>
      </c>
    </row>
    <row r="627" spans="1:23" hidden="1" x14ac:dyDescent="0.25">
      <c r="A627" s="24">
        <v>42583.395821759259</v>
      </c>
      <c r="B627" s="4" t="s">
        <v>82</v>
      </c>
      <c r="C627" s="4" t="s">
        <v>1019</v>
      </c>
      <c r="D627" s="4" t="s">
        <v>73</v>
      </c>
      <c r="E627" s="4" t="s">
        <v>78</v>
      </c>
      <c r="F627" s="3">
        <v>0</v>
      </c>
      <c r="G627" s="3">
        <v>398</v>
      </c>
      <c r="H627" s="3">
        <v>127055</v>
      </c>
      <c r="I627" s="4" t="s">
        <v>79</v>
      </c>
      <c r="J627" s="3">
        <v>127562</v>
      </c>
      <c r="K627" s="4" t="s">
        <v>80</v>
      </c>
      <c r="L627" s="69" t="str">
        <f>VLOOKUP(C627,'[9]Trips&amp;Operators'!$C$1:$E$9999,3,0)</f>
        <v>MALAVE</v>
      </c>
      <c r="M627" s="18" t="s">
        <v>81</v>
      </c>
      <c r="N627" s="17" t="s">
        <v>493</v>
      </c>
      <c r="O627" s="17" t="str">
        <f t="shared" si="18"/>
        <v>01</v>
      </c>
      <c r="P627" s="52">
        <f t="shared" si="19"/>
        <v>42552</v>
      </c>
      <c r="Q627" s="66" t="str">
        <f>VLOOKUP(C627,'[9]Train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R627" s="67" t="str">
        <f>VLOOKUP(C601,'[8]Train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12:52:35-0600',mode:absolute,to:'2016-07-31 15:46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627" s="68" t="str">
        <f>astrogrep_path&amp;" /spath="&amp;search_path&amp;" /stypes=""*"&amp;T627&amp;"*"&amp;TEXT(A601-utc_offset/24,"YYYYMMDD")&amp;LEFT(TEXT(A601-utc_offset/24,"HH"),1)&amp;"*"" /stext="" "&amp;TEXT(A601-utc_offset/24,"HH")&amp;search_regexp&amp;""" /e /r /s"</f>
        <v>"C:\Program Files (x86)\AstroGrep\AstroGrep.exe" /spath="C:\Users\stu\Documents\Analysis\2016-02-23 RTDC Observations" /stypes="*4042*201607312*" /stext=" 20:.+((SYSTEM_STATE.+slice.+state.+changed )|(ment ac)|(system.+state.+changed )|(\|lc)|(penalty)|(\[timeout)|(PRM\|1\|D))" /e /r /s</v>
      </c>
      <c r="T627" s="18" t="str">
        <f>MID(B601,13,4)</f>
        <v>4042</v>
      </c>
      <c r="U627" s="24">
        <f>A601+6/24</f>
        <v>42582.865497685183</v>
      </c>
      <c r="V627" s="45" t="str">
        <f>IF(VALUE(LEFT(IF(LEN(C601)=6,"0"&amp;C601,C601),2))&lt;=2,"EC",IF(OR(VALUE(LEFT(IF(LEN(C601)=6,"0"&amp;C601,C601),2))=8,VALUE(LEFT(IF(LEN(C601)=6,"0"&amp;C601,C601),2))=18),"NW","GL"))</f>
        <v>EC</v>
      </c>
      <c r="W627" s="45" t="str">
        <f>IF(AND(E601="TRACK WARRANT AUTHORITY",G601&lt;10),"OMIT","KEEP")</f>
        <v>KEEP</v>
      </c>
    </row>
    <row r="628" spans="1:23" hidden="1" x14ac:dyDescent="0.25">
      <c r="A628" s="24">
        <v>42583.652974537035</v>
      </c>
      <c r="B628" s="4" t="s">
        <v>89</v>
      </c>
      <c r="C628" s="4" t="s">
        <v>381</v>
      </c>
      <c r="D628" s="4" t="s">
        <v>73</v>
      </c>
      <c r="E628" s="4" t="s">
        <v>78</v>
      </c>
      <c r="F628" s="3">
        <v>0</v>
      </c>
      <c r="G628" s="3">
        <v>506</v>
      </c>
      <c r="H628" s="3">
        <v>129562</v>
      </c>
      <c r="I628" s="4" t="s">
        <v>79</v>
      </c>
      <c r="J628" s="3">
        <v>128462</v>
      </c>
      <c r="K628" s="4" t="s">
        <v>76</v>
      </c>
      <c r="L628" s="69" t="str">
        <f>VLOOKUP(C628,'[9]Trips&amp;Operators'!$C$1:$E$9999,3,0)</f>
        <v>STEWART</v>
      </c>
      <c r="M628" s="18" t="s">
        <v>81</v>
      </c>
      <c r="N628" s="17" t="s">
        <v>493</v>
      </c>
      <c r="O628" s="17" t="str">
        <f t="shared" si="18"/>
        <v>01</v>
      </c>
      <c r="P628" s="52">
        <f t="shared" si="19"/>
        <v>42552</v>
      </c>
      <c r="Q628" s="66" t="str">
        <f>VLOOKUP(C628,'[9]Train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R628" s="67" t="str">
        <f>VLOOKUP(C602,'[8]Train Runs'!$A$13:$AE$789,22,0)</f>
        <v>https://search-rtdc-monitor-bjffxe2xuh6vdkpspy63sjmuny.us-east-1.es.amazonaws.com/_plugin/kibana/#/discover/Steve-Slow-Train-Analysis-(2080s-and-2083s)?_g=(refreshInterval:(display:Off,section:0,value:0),time:(from:'2016-08-01 00:08:09-0600',mode:absolute,to:'2016-08-01 02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628" s="68" t="str">
        <f>astrogrep_path&amp;" /spath="&amp;search_path&amp;" /stypes=""*"&amp;T628&amp;"*"&amp;TEXT(A602-utc_offset/24,"YYYYMMDD")&amp;LEFT(TEXT(A602-utc_offset/24,"HH"),1)&amp;"*"" /stext="" "&amp;TEXT(A602-utc_offset/24,"HH")&amp;search_regexp&amp;""" /e /r /s"</f>
        <v>"C:\Program Files (x86)\AstroGrep\AstroGrep.exe" /spath="C:\Users\stu\Documents\Analysis\2016-02-23 RTDC Observations" /stypes="*4031*201608010*" /stext=" 07:.+((SYSTEM_STATE.+slice.+state.+changed )|(ment ac)|(system.+state.+changed )|(\|lc)|(penalty)|(\[timeout)|(PRM\|1\|D))" /e /r /s</v>
      </c>
      <c r="T628" s="18" t="str">
        <f>MID(B602,13,4)</f>
        <v>4031</v>
      </c>
      <c r="U628" s="24">
        <f>A602+6/24</f>
        <v>42583.300659722219</v>
      </c>
      <c r="V628" s="45" t="str">
        <f>IF(VALUE(LEFT(IF(LEN(C602)=6,"0"&amp;C602,C602),2))&lt;=2,"EC",IF(OR(VALUE(LEFT(IF(LEN(C602)=6,"0"&amp;C602,C602),2))=8,VALUE(LEFT(IF(LEN(C602)=6,"0"&amp;C602,C602),2))=18),"NW","GL"))</f>
        <v>GL</v>
      </c>
      <c r="W628" s="45" t="str">
        <f>IF(AND(E602="TRACK WARRANT AUTHORITY",G602&lt;10),"OMIT","KEEP")</f>
        <v>KEEP</v>
      </c>
    </row>
    <row r="629" spans="1:23" hidden="1" x14ac:dyDescent="0.25">
      <c r="A629" s="24">
        <v>42583.263055555559</v>
      </c>
      <c r="B629" s="4" t="s">
        <v>575</v>
      </c>
      <c r="C629" s="4" t="s">
        <v>1023</v>
      </c>
      <c r="D629" s="4" t="s">
        <v>73</v>
      </c>
      <c r="E629" s="4" t="s">
        <v>83</v>
      </c>
      <c r="F629" s="3">
        <v>150</v>
      </c>
      <c r="G629" s="3">
        <v>221</v>
      </c>
      <c r="H629" s="3">
        <v>5257</v>
      </c>
      <c r="I629" s="4" t="s">
        <v>75</v>
      </c>
      <c r="J629" s="3">
        <v>4677</v>
      </c>
      <c r="K629" s="4" t="s">
        <v>76</v>
      </c>
      <c r="L629" s="69" t="str">
        <f>VLOOKUP(C629,'[9]Trips&amp;Operators'!$C$1:$E$9999,3,0)</f>
        <v>YORK</v>
      </c>
      <c r="M629" s="18" t="s">
        <v>81</v>
      </c>
      <c r="N629" s="17"/>
      <c r="O629" s="17" t="str">
        <f t="shared" si="18"/>
        <v>01</v>
      </c>
      <c r="P629" s="52">
        <f t="shared" si="19"/>
        <v>42552</v>
      </c>
      <c r="Q629" s="66" t="str">
        <f>VLOOKUP(C629,'[9]Train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29" s="67" t="str">
        <f>VLOOKUP(C603,'[8]Train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04:23:22-0600',mode:absolute,to:'2016-07-31 06:28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29" s="68" t="str">
        <f>astrogrep_path&amp;" /spath="&amp;search_path&amp;" /stypes=""*"&amp;T629&amp;"*"&amp;TEXT(A603-utc_offset/24,"YYYYMMDD")&amp;LEFT(TEXT(A603-utc_offset/24,"HH"),1)&amp;"*"" /stext="" "&amp;TEXT(A603-utc_offset/24,"HH")&amp;search_regexp&amp;""" /e /r /s"</f>
        <v>"C:\Program Files (x86)\AstroGrep\AstroGrep.exe" /spath="C:\Users\stu\Documents\Analysis\2016-02-23 RTDC Observations" /stypes="*4014*201607311*" /stext=" 11:.+((SYSTEM_STATE.+slice.+state.+changed )|(ment ac)|(system.+state.+changed )|(\|lc)|(penalty)|(\[timeout)|(PRM\|1\|D))" /e /r /s</v>
      </c>
      <c r="T629" s="18" t="str">
        <f>MID(B603,13,4)</f>
        <v>4014</v>
      </c>
      <c r="U629" s="24">
        <f>A603+6/24</f>
        <v>42582.476956018516</v>
      </c>
      <c r="V629" s="45" t="str">
        <f>IF(VALUE(LEFT(IF(LEN(C603)=6,"0"&amp;C603,C603),2))&lt;=2,"EC",IF(OR(VALUE(LEFT(IF(LEN(C603)=6,"0"&amp;C603,C603),2))=8,VALUE(LEFT(IF(LEN(C603)=6,"0"&amp;C603,C603),2))=18),"NW","GL"))</f>
        <v>GL</v>
      </c>
      <c r="W629" s="45" t="str">
        <f>IF(AND(E603="TRACK WARRANT AUTHORITY",G603&lt;10),"OMIT","KEEP")</f>
        <v>KEEP</v>
      </c>
    </row>
    <row r="630" spans="1:23" hidden="1" x14ac:dyDescent="0.25">
      <c r="A630" s="24">
        <v>42583.711550925924</v>
      </c>
      <c r="B630" s="4" t="s">
        <v>92</v>
      </c>
      <c r="C630" s="4" t="s">
        <v>1024</v>
      </c>
      <c r="D630" s="4" t="s">
        <v>73</v>
      </c>
      <c r="E630" s="4" t="s">
        <v>83</v>
      </c>
      <c r="F630" s="3">
        <v>400</v>
      </c>
      <c r="G630" s="3">
        <v>552</v>
      </c>
      <c r="H630" s="3">
        <v>15814</v>
      </c>
      <c r="I630" s="4" t="s">
        <v>75</v>
      </c>
      <c r="J630" s="3">
        <v>17867</v>
      </c>
      <c r="K630" s="4" t="s">
        <v>80</v>
      </c>
      <c r="L630" s="69" t="str">
        <f>VLOOKUP(C630,'[9]Trips&amp;Operators'!$C$1:$E$9999,3,0)</f>
        <v>MAYBERRY</v>
      </c>
      <c r="M630" s="18" t="s">
        <v>81</v>
      </c>
      <c r="N630" s="17"/>
      <c r="O630" s="17" t="str">
        <f t="shared" si="18"/>
        <v>01</v>
      </c>
      <c r="P630" s="52">
        <f t="shared" si="19"/>
        <v>42552</v>
      </c>
      <c r="Q630" s="66" t="str">
        <f>VLOOKUP(C630,'[9]Train Runs'!$A$13:$AE$686,31,0)</f>
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</c>
      <c r="R630" s="67" t="str">
        <f>VLOOKUP(C604,'[8]Train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04:23:22-0600',mode:absolute,to:'2016-07-31 06:28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30" s="68" t="str">
        <f>astrogrep_path&amp;" /spath="&amp;search_path&amp;" /stypes=""*"&amp;T630&amp;"*"&amp;TEXT(A604-utc_offset/24,"YYYYMMDD")&amp;LEFT(TEXT(A604-utc_offset/24,"HH"),1)&amp;"*"" /stext="" "&amp;TEXT(A604-utc_offset/24,"HH")&amp;search_regexp&amp;""" /e /r /s"</f>
        <v>"C:\Program Files (x86)\AstroGrep\AstroGrep.exe" /spath="C:\Users\stu\Documents\Analysis\2016-02-23 RTDC Observations" /stypes="*4014*201607311*" /stext=" 11:.+((SYSTEM_STATE.+slice.+state.+changed )|(ment ac)|(system.+state.+changed )|(\|lc)|(penalty)|(\[timeout)|(PRM\|1\|D))" /e /r /s</v>
      </c>
      <c r="T630" s="18" t="str">
        <f>MID(B604,13,4)</f>
        <v>4014</v>
      </c>
      <c r="U630" s="24">
        <f>A604+6/24</f>
        <v>42582.477673611109</v>
      </c>
      <c r="V630" s="45" t="str">
        <f>IF(VALUE(LEFT(IF(LEN(C604)=6,"0"&amp;C604,C604),2))&lt;=2,"EC",IF(OR(VALUE(LEFT(IF(LEN(C604)=6,"0"&amp;C604,C604),2))=8,VALUE(LEFT(IF(LEN(C604)=6,"0"&amp;C604,C604),2))=18),"NW","GL"))</f>
        <v>GL</v>
      </c>
      <c r="W630" s="45" t="str">
        <f>IF(AND(E604="TRACK WARRANT AUTHORITY",G604&lt;10),"OMIT","KEEP")</f>
        <v>KEEP</v>
      </c>
    </row>
    <row r="631" spans="1:23" hidden="1" x14ac:dyDescent="0.25">
      <c r="A631" s="24">
        <v>42583.432314814818</v>
      </c>
      <c r="B631" s="4" t="s">
        <v>97</v>
      </c>
      <c r="C631" s="4" t="s">
        <v>1025</v>
      </c>
      <c r="D631" s="4" t="s">
        <v>73</v>
      </c>
      <c r="E631" s="4" t="s">
        <v>83</v>
      </c>
      <c r="F631" s="3">
        <v>200</v>
      </c>
      <c r="G631" s="3">
        <v>333</v>
      </c>
      <c r="H631" s="3">
        <v>26616</v>
      </c>
      <c r="I631" s="4" t="s">
        <v>75</v>
      </c>
      <c r="J631" s="3">
        <v>27333</v>
      </c>
      <c r="K631" s="4" t="s">
        <v>80</v>
      </c>
      <c r="L631" s="69" t="str">
        <f>VLOOKUP(C631,'[9]Trips&amp;Operators'!$C$1:$E$9999,3,0)</f>
        <v>STARKS</v>
      </c>
      <c r="M631" s="18" t="s">
        <v>81</v>
      </c>
      <c r="N631" s="17"/>
      <c r="O631" s="17" t="str">
        <f t="shared" si="18"/>
        <v>01</v>
      </c>
      <c r="P631" s="52">
        <f t="shared" si="19"/>
        <v>42552</v>
      </c>
      <c r="Q631" s="66" t="str">
        <f>VLOOKUP(C631,'[9]Train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R631" s="67" t="str">
        <f>VLOOKUP(C605,'[8]Train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07:39:42-0600',mode:absolute,to:'2016-07-31 09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31" s="68" t="str">
        <f>astrogrep_path&amp;" /spath="&amp;search_path&amp;" /stypes=""*"&amp;T631&amp;"*"&amp;TEXT(A605-utc_offset/24,"YYYYMMDD")&amp;LEFT(TEXT(A605-utc_offset/24,"HH"),1)&amp;"*"" /stext="" "&amp;TEXT(A605-utc_offset/24,"HH")&amp;search_regexp&amp;""" /e /r /s"</f>
        <v>"C:\Program Files (x86)\AstroGrep\AstroGrep.exe" /spath="C:\Users\stu\Documents\Analysis\2016-02-23 RTDC Observations" /stypes="*4013*201607311*" /stext=" 14:.+((SYSTEM_STATE.+slice.+state.+changed )|(ment ac)|(system.+state.+changed )|(\|lc)|(penalty)|(\[timeout)|(PRM\|1\|D))" /e /r /s</v>
      </c>
      <c r="T631" s="18" t="str">
        <f>MID(B605,13,4)</f>
        <v>4013</v>
      </c>
      <c r="U631" s="24">
        <f>A605+6/24</f>
        <v>42582.620798611111</v>
      </c>
      <c r="V631" s="45" t="str">
        <f>IF(VALUE(LEFT(IF(LEN(C605)=6,"0"&amp;C605,C605),2))&lt;=2,"EC",IF(OR(VALUE(LEFT(IF(LEN(C605)=6,"0"&amp;C605,C605),2))=8,VALUE(LEFT(IF(LEN(C605)=6,"0"&amp;C605,C605),2))=18),"NW","GL"))</f>
        <v>NW</v>
      </c>
      <c r="W631" s="45" t="str">
        <f>IF(AND(E605="TRACK WARRANT AUTHORITY",G605&lt;10),"OMIT","KEEP")</f>
        <v>KEEP</v>
      </c>
    </row>
    <row r="632" spans="1:23" hidden="1" x14ac:dyDescent="0.25">
      <c r="A632" s="24">
        <v>42583.442245370374</v>
      </c>
      <c r="B632" s="4" t="s">
        <v>97</v>
      </c>
      <c r="C632" s="4" t="s">
        <v>1025</v>
      </c>
      <c r="D632" s="4" t="s">
        <v>73</v>
      </c>
      <c r="E632" s="4" t="s">
        <v>83</v>
      </c>
      <c r="F632" s="3">
        <v>700</v>
      </c>
      <c r="G632" s="3">
        <v>790</v>
      </c>
      <c r="H632" s="3">
        <v>112009</v>
      </c>
      <c r="I632" s="4" t="s">
        <v>75</v>
      </c>
      <c r="J632" s="3">
        <v>114444</v>
      </c>
      <c r="K632" s="4" t="s">
        <v>80</v>
      </c>
      <c r="L632" s="69" t="str">
        <f>VLOOKUP(C632,'[9]Trips&amp;Operators'!$C$1:$E$9999,3,0)</f>
        <v>STARKS</v>
      </c>
      <c r="M632" s="18" t="s">
        <v>81</v>
      </c>
      <c r="N632" s="17"/>
      <c r="O632" s="17" t="str">
        <f t="shared" si="18"/>
        <v>01</v>
      </c>
      <c r="P632" s="52">
        <f t="shared" si="19"/>
        <v>42552</v>
      </c>
      <c r="Q632" s="66" t="str">
        <f>VLOOKUP(C632,'[9]Train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R632" s="67" t="str">
        <f>VLOOKUP(C606,'[8]Train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05:17:24-0600',mode:absolute,to:'2016-07-31 07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32" s="68" t="str">
        <f>astrogrep_path&amp;" /spath="&amp;search_path&amp;" /stypes=""*"&amp;T632&amp;"*"&amp;TEXT(A606-utc_offset/24,"YYYYMMDD")&amp;LEFT(TEXT(A606-utc_offset/24,"HH"),1)&amp;"*"" /stext="" "&amp;TEXT(A606-utc_offset/24,"HH")&amp;search_regexp&amp;""" /e /r /s"</f>
        <v>"C:\Program Files (x86)\AstroGrep\AstroGrep.exe" /spath="C:\Users\stu\Documents\Analysis\2016-02-23 RTDC Observations" /stypes="*4014*201607311*" /stext=" 12:.+((SYSTEM_STATE.+slice.+state.+changed )|(ment ac)|(system.+state.+changed )|(\|lc)|(penalty)|(\[timeout)|(PRM\|1\|D))" /e /r /s</v>
      </c>
      <c r="T632" s="18" t="str">
        <f>MID(B606,13,4)</f>
        <v>4014</v>
      </c>
      <c r="U632" s="24">
        <f>A606+6/24</f>
        <v>42582.518888888888</v>
      </c>
      <c r="V632" s="45" t="str">
        <f>IF(VALUE(LEFT(IF(LEN(C606)=6,"0"&amp;C606,C606),2))&lt;=2,"EC",IF(OR(VALUE(LEFT(IF(LEN(C606)=6,"0"&amp;C606,C606),2))=8,VALUE(LEFT(IF(LEN(C606)=6,"0"&amp;C606,C606),2))=18),"NW","GL"))</f>
        <v>NW</v>
      </c>
      <c r="W632" s="45" t="str">
        <f>IF(AND(E606="TRACK WARRANT AUTHORITY",G606&lt;10),"OMIT","KEEP")</f>
        <v>KEEP</v>
      </c>
    </row>
    <row r="633" spans="1:23" hidden="1" x14ac:dyDescent="0.25">
      <c r="A633" s="24">
        <v>42583.723703703705</v>
      </c>
      <c r="B633" s="4" t="s">
        <v>92</v>
      </c>
      <c r="C633" s="4" t="s">
        <v>1024</v>
      </c>
      <c r="D633" s="4" t="s">
        <v>73</v>
      </c>
      <c r="E633" s="4" t="s">
        <v>83</v>
      </c>
      <c r="F633" s="3">
        <v>400</v>
      </c>
      <c r="G633" s="3">
        <v>531</v>
      </c>
      <c r="H633" s="3">
        <v>115234</v>
      </c>
      <c r="I633" s="4" t="s">
        <v>75</v>
      </c>
      <c r="J633" s="3">
        <v>116838</v>
      </c>
      <c r="K633" s="4" t="s">
        <v>80</v>
      </c>
      <c r="L633" s="69" t="str">
        <f>VLOOKUP(C633,'[9]Trips&amp;Operators'!$C$1:$E$9999,3,0)</f>
        <v>MAYBERRY</v>
      </c>
      <c r="M633" s="18" t="s">
        <v>81</v>
      </c>
      <c r="N633" s="17"/>
      <c r="O633" s="17" t="str">
        <f t="shared" si="18"/>
        <v>01</v>
      </c>
      <c r="P633" s="52">
        <f t="shared" si="19"/>
        <v>42552</v>
      </c>
      <c r="Q633" s="66" t="str">
        <f>VLOOKUP(C633,'[9]Train Runs'!$A$13:$AE$686,31,0)</f>
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</c>
      <c r="R633" s="67" t="str">
        <f>VLOOKUP(C607,'[8]Train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08:17:33-0600',mode:absolute,to:'2016-07-31 10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33" s="68" t="str">
        <f>astrogrep_path&amp;" /spath="&amp;search_path&amp;" /stypes=""*"&amp;T633&amp;"*"&amp;TEXT(A607-utc_offset/24,"YYYYMMDD")&amp;LEFT(TEXT(A607-utc_offset/24,"HH"),1)&amp;"*"" /stext="" "&amp;TEXT(A607-utc_offset/24,"HH")&amp;search_regexp&amp;""" /e /r /s"</f>
        <v>"C:\Program Files (x86)\AstroGrep\AstroGrep.exe" /spath="C:\Users\stu\Documents\Analysis\2016-02-23 RTDC Observations" /stypes="*4014*201607311*" /stext=" 15:.+((SYSTEM_STATE.+slice.+state.+changed )|(ment ac)|(system.+state.+changed )|(\|lc)|(penalty)|(\[timeout)|(PRM\|1\|D))" /e /r /s</v>
      </c>
      <c r="T633" s="18" t="str">
        <f>MID(B607,13,4)</f>
        <v>4014</v>
      </c>
      <c r="U633" s="24">
        <f>A607+6/24</f>
        <v>42582.645798611113</v>
      </c>
      <c r="V633" s="45" t="str">
        <f>IF(VALUE(LEFT(IF(LEN(C607)=6,"0"&amp;C607,C607),2))&lt;=2,"EC",IF(OR(VALUE(LEFT(IF(LEN(C607)=6,"0"&amp;C607,C607),2))=8,VALUE(LEFT(IF(LEN(C607)=6,"0"&amp;C607,C607),2))=18),"NW","GL"))</f>
        <v>NW</v>
      </c>
      <c r="W633" s="45" t="str">
        <f>IF(AND(E607="TRACK WARRANT AUTHORITY",G607&lt;10),"OMIT","KEEP")</f>
        <v>KEEP</v>
      </c>
    </row>
    <row r="634" spans="1:23" hidden="1" x14ac:dyDescent="0.25">
      <c r="A634" s="24">
        <v>42583.534537037034</v>
      </c>
      <c r="B634" s="4" t="s">
        <v>575</v>
      </c>
      <c r="C634" s="4" t="s">
        <v>1020</v>
      </c>
      <c r="D634" s="4" t="s">
        <v>84</v>
      </c>
      <c r="E634" s="4" t="s">
        <v>83</v>
      </c>
      <c r="F634" s="3">
        <v>700</v>
      </c>
      <c r="G634" s="3">
        <v>750</v>
      </c>
      <c r="H634" s="3">
        <v>180310</v>
      </c>
      <c r="I634" s="4" t="s">
        <v>75</v>
      </c>
      <c r="J634" s="3">
        <v>183829</v>
      </c>
      <c r="K634" s="4" t="s">
        <v>76</v>
      </c>
      <c r="L634" s="69" t="str">
        <f>VLOOKUP(C634,'[9]Trips&amp;Operators'!$C$1:$E$9999,3,0)</f>
        <v>MAYBERRY</v>
      </c>
      <c r="M634" s="18" t="s">
        <v>81</v>
      </c>
      <c r="N634" s="17"/>
      <c r="O634" s="17" t="str">
        <f t="shared" si="18"/>
        <v>01</v>
      </c>
      <c r="P634" s="52">
        <f t="shared" si="19"/>
        <v>42552</v>
      </c>
      <c r="Q634" s="66" t="str">
        <f>VLOOKUP(C634,'[9]Train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34" s="67" t="str">
        <f>VLOOKUP(C608,'[8]Train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11:38:56-0600',mode:absolute,to:'2016-07-31 13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34" s="68" t="str">
        <f>astrogrep_path&amp;" /spath="&amp;search_path&amp;" /stypes=""*"&amp;T634&amp;"*"&amp;TEXT(A608-utc_offset/24,"YYYYMMDD")&amp;LEFT(TEXT(A608-utc_offset/24,"HH"),1)&amp;"*"" /stext="" "&amp;TEXT(A608-utc_offset/24,"HH")&amp;search_regexp&amp;""" /e /r /s"</f>
        <v>"C:\Program Files (x86)\AstroGrep\AstroGrep.exe" /spath="C:\Users\stu\Documents\Analysis\2016-02-23 RTDC Observations" /stypes="*4013*201607311*" /stext=" 18:.+((SYSTEM_STATE.+slice.+state.+changed )|(ment ac)|(system.+state.+changed )|(\|lc)|(penalty)|(\[timeout)|(PRM\|1\|D))" /e /r /s</v>
      </c>
      <c r="T634" s="18" t="str">
        <f>MID(B608,13,4)</f>
        <v>4013</v>
      </c>
      <c r="U634" s="24">
        <f>A608+6/24</f>
        <v>42582.780868055554</v>
      </c>
      <c r="V634" s="45" t="str">
        <f>IF(VALUE(LEFT(IF(LEN(C608)=6,"0"&amp;C608,C608),2))&lt;=2,"EC",IF(OR(VALUE(LEFT(IF(LEN(C608)=6,"0"&amp;C608,C608),2))=8,VALUE(LEFT(IF(LEN(C608)=6,"0"&amp;C608,C608),2))=18),"NW","GL"))</f>
        <v>NW</v>
      </c>
      <c r="W634" s="45" t="str">
        <f>IF(AND(E608="TRACK WARRANT AUTHORITY",G608&lt;10),"OMIT","KEEP")</f>
        <v>KEEP</v>
      </c>
    </row>
    <row r="635" spans="1:23" hidden="1" x14ac:dyDescent="0.25">
      <c r="A635" s="24">
        <v>42583.628668981481</v>
      </c>
      <c r="B635" s="4" t="s">
        <v>500</v>
      </c>
      <c r="C635" s="4" t="s">
        <v>1017</v>
      </c>
      <c r="D635" s="4" t="s">
        <v>84</v>
      </c>
      <c r="E635" s="4" t="s">
        <v>83</v>
      </c>
      <c r="F635" s="3">
        <v>700</v>
      </c>
      <c r="G635" s="3">
        <v>752</v>
      </c>
      <c r="H635" s="3">
        <v>180222</v>
      </c>
      <c r="I635" s="4" t="s">
        <v>75</v>
      </c>
      <c r="J635" s="3">
        <v>183829</v>
      </c>
      <c r="K635" s="4" t="s">
        <v>76</v>
      </c>
      <c r="L635" s="69" t="str">
        <f>VLOOKUP(C635,'[9]Trips&amp;Operators'!$C$1:$E$9999,3,0)</f>
        <v>STORY</v>
      </c>
      <c r="M635" s="18" t="s">
        <v>81</v>
      </c>
      <c r="N635" s="17"/>
      <c r="O635" s="17" t="str">
        <f t="shared" si="18"/>
        <v>01</v>
      </c>
      <c r="P635" s="52">
        <f t="shared" si="19"/>
        <v>42552</v>
      </c>
      <c r="Q635" s="66" t="str">
        <f>VLOOKUP(C635,'[9]Train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R635" s="67" t="str">
        <f>VLOOKUP(C609,'[8]Train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07:17:48-0600',mode:absolute,to:'2016-07-31 09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35" s="68" t="str">
        <f>astrogrep_path&amp;" /spath="&amp;search_path&amp;" /stypes=""*"&amp;T635&amp;"*"&amp;TEXT(A609-utc_offset/24,"YYYYMMDD")&amp;LEFT(TEXT(A609-utc_offset/24,"HH"),1)&amp;"*"" /stext="" "&amp;TEXT(A609-utc_offset/24,"HH")&amp;search_regexp&amp;""" /e /r /s"</f>
        <v>"C:\Program Files (x86)\AstroGrep\AstroGrep.exe" /spath="C:\Users\stu\Documents\Analysis\2016-02-23 RTDC Observations" /stypes="*4014*201607311*" /stext=" 14:.+((SYSTEM_STATE.+slice.+state.+changed )|(ment ac)|(system.+state.+changed )|(\|lc)|(penalty)|(\[timeout)|(PRM\|1\|D))" /e /r /s</v>
      </c>
      <c r="T635" s="18" t="str">
        <f>MID(B609,13,4)</f>
        <v>4014</v>
      </c>
      <c r="U635" s="24">
        <f>A609+6/24</f>
        <v>42582.607997685183</v>
      </c>
      <c r="V635" s="45" t="str">
        <f>IF(VALUE(LEFT(IF(LEN(C609)=6,"0"&amp;C609,C609),2))&lt;=2,"EC",IF(OR(VALUE(LEFT(IF(LEN(C609)=6,"0"&amp;C609,C609),2))=8,VALUE(LEFT(IF(LEN(C609)=6,"0"&amp;C609,C609),2))=18),"NW","GL"))</f>
        <v>NW</v>
      </c>
      <c r="W635" s="45" t="str">
        <f>IF(AND(E609="TRACK WARRANT AUTHORITY",G609&lt;10),"OMIT","KEEP")</f>
        <v>KEEP</v>
      </c>
    </row>
    <row r="636" spans="1:23" hidden="1" x14ac:dyDescent="0.25">
      <c r="A636" s="24">
        <v>42583.468888888892</v>
      </c>
      <c r="B636" s="4" t="s">
        <v>529</v>
      </c>
      <c r="C636" s="4" t="s">
        <v>1026</v>
      </c>
      <c r="D636" s="4" t="s">
        <v>84</v>
      </c>
      <c r="E636" s="4" t="s">
        <v>83</v>
      </c>
      <c r="F636" s="3">
        <v>350</v>
      </c>
      <c r="G636" s="3">
        <v>400</v>
      </c>
      <c r="H636" s="3">
        <v>224557</v>
      </c>
      <c r="I636" s="4" t="s">
        <v>75</v>
      </c>
      <c r="J636" s="3">
        <v>228668</v>
      </c>
      <c r="K636" s="4" t="s">
        <v>76</v>
      </c>
      <c r="L636" s="69" t="str">
        <f>VLOOKUP(C636,'[9]Trips&amp;Operators'!$C$1:$E$9999,3,0)</f>
        <v>STARKS</v>
      </c>
      <c r="M636" s="18" t="s">
        <v>81</v>
      </c>
      <c r="N636" s="17"/>
      <c r="O636" s="17" t="str">
        <f t="shared" si="18"/>
        <v>01</v>
      </c>
      <c r="P636" s="52">
        <f t="shared" si="19"/>
        <v>42552</v>
      </c>
      <c r="Q636" s="66" t="str">
        <f>VLOOKUP(C636,'[9]Train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R636" s="67" t="str">
        <f>VLOOKUP(C610,'[8]Train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12:20:38-0600',mode:absolute,to:'2016-07-31 14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36" s="68" t="str">
        <f>astrogrep_path&amp;" /spath="&amp;search_path&amp;" /stypes=""*"&amp;T636&amp;"*"&amp;TEXT(A610-utc_offset/24,"YYYYMMDD")&amp;LEFT(TEXT(A610-utc_offset/24,"HH"),1)&amp;"*"" /stext="" "&amp;TEXT(A610-utc_offset/24,"HH")&amp;search_regexp&amp;""" /e /r /s"</f>
        <v>"C:\Program Files (x86)\AstroGrep\AstroGrep.exe" /spath="C:\Users\stu\Documents\Analysis\2016-02-23 RTDC Observations" /stypes="*4014*201607311*" /stext=" 19:.+((SYSTEM_STATE.+slice.+state.+changed )|(ment ac)|(system.+state.+changed )|(\|lc)|(penalty)|(\[timeout)|(PRM\|1\|D))" /e /r /s</v>
      </c>
      <c r="T636" s="18" t="str">
        <f>MID(B610,13,4)</f>
        <v>4014</v>
      </c>
      <c r="U636" s="24">
        <f>A610+6/24</f>
        <v>42582.810856481483</v>
      </c>
      <c r="V636" s="45" t="str">
        <f>IF(VALUE(LEFT(IF(LEN(C610)=6,"0"&amp;C610,C610),2))&lt;=2,"EC",IF(OR(VALUE(LEFT(IF(LEN(C610)=6,"0"&amp;C610,C610),2))=8,VALUE(LEFT(IF(LEN(C610)=6,"0"&amp;C610,C610),2))=18),"NW","GL"))</f>
        <v>NW</v>
      </c>
      <c r="W636" s="45" t="str">
        <f>IF(AND(E610="TRACK WARRANT AUTHORITY",G610&lt;10),"OMIT","KEEP")</f>
        <v>KEEP</v>
      </c>
    </row>
    <row r="637" spans="1:23" hidden="1" x14ac:dyDescent="0.25">
      <c r="A637" s="24">
        <v>42583.35832175926</v>
      </c>
      <c r="B637" s="4" t="s">
        <v>85</v>
      </c>
      <c r="C637" s="4" t="s">
        <v>1018</v>
      </c>
      <c r="D637" s="4" t="s">
        <v>73</v>
      </c>
      <c r="E637" s="4" t="s">
        <v>83</v>
      </c>
      <c r="F637" s="3">
        <v>150</v>
      </c>
      <c r="G637" s="3">
        <v>293</v>
      </c>
      <c r="H637" s="3">
        <v>229565</v>
      </c>
      <c r="I637" s="4" t="s">
        <v>75</v>
      </c>
      <c r="J637" s="3">
        <v>230436</v>
      </c>
      <c r="K637" s="4" t="s">
        <v>80</v>
      </c>
      <c r="L637" s="69" t="str">
        <f>VLOOKUP(C637,'[9]Trips&amp;Operators'!$C$1:$E$9999,3,0)</f>
        <v>SPECTOR</v>
      </c>
      <c r="M637" s="18" t="s">
        <v>81</v>
      </c>
      <c r="N637" s="17"/>
      <c r="O637" s="17" t="str">
        <f t="shared" si="18"/>
        <v>01</v>
      </c>
      <c r="P637" s="52">
        <f t="shared" si="19"/>
        <v>42552</v>
      </c>
      <c r="Q637" s="66" t="str">
        <f>VLOOKUP(C637,'[9]Train Runs'!$A$13:$AE$686,31,0)</f>
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</c>
      <c r="R637" s="67" t="str">
        <f>VLOOKUP(C611,'[8]Train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04:41:04-0600',mode:absolute,to:'2016-07-31 06:58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37" s="68" t="str">
        <f>astrogrep_path&amp;" /spath="&amp;search_path&amp;" /stypes=""*"&amp;T637&amp;"*"&amp;TEXT(A611-utc_offset/24,"YYYYMMDD")&amp;LEFT(TEXT(A611-utc_offset/24,"HH"),1)&amp;"*"" /stext="" "&amp;TEXT(A611-utc_offset/24,"HH")&amp;search_regexp&amp;""" /e /r /s"</f>
        <v>"C:\Program Files (x86)\AstroGrep\AstroGrep.exe" /spath="C:\Users\stu\Documents\Analysis\2016-02-23 RTDC Observations" /stypes="*4013*201607311*" /stext=" 11:.+((SYSTEM_STATE.+slice.+state.+changed )|(ment ac)|(system.+state.+changed )|(\|lc)|(penalty)|(\[timeout)|(PRM\|1\|D))" /e /r /s</v>
      </c>
      <c r="T637" s="18" t="str">
        <f>MID(B611,13,4)</f>
        <v>4013</v>
      </c>
      <c r="U637" s="24">
        <f>A611+6/24</f>
        <v>42582.494490740741</v>
      </c>
      <c r="V637" s="45" t="str">
        <f>IF(VALUE(LEFT(IF(LEN(C611)=6,"0"&amp;C611,C611),2))&lt;=2,"EC",IF(OR(VALUE(LEFT(IF(LEN(C611)=6,"0"&amp;C611,C611),2))=8,VALUE(LEFT(IF(LEN(C611)=6,"0"&amp;C611,C611),2))=18),"NW","GL"))</f>
        <v>NW</v>
      </c>
      <c r="W637" s="45" t="str">
        <f>IF(AND(E611="TRACK WARRANT AUTHORITY",G611&lt;10),"OMIT","KEEP")</f>
        <v>KEEP</v>
      </c>
    </row>
    <row r="638" spans="1:23" hidden="1" x14ac:dyDescent="0.25">
      <c r="A638" s="24">
        <v>42583.610231481478</v>
      </c>
      <c r="B638" s="4" t="s">
        <v>499</v>
      </c>
      <c r="C638" s="4" t="s">
        <v>1027</v>
      </c>
      <c r="D638" s="4" t="s">
        <v>73</v>
      </c>
      <c r="E638" s="4" t="s">
        <v>83</v>
      </c>
      <c r="F638" s="3">
        <v>150</v>
      </c>
      <c r="G638" s="3">
        <v>263</v>
      </c>
      <c r="H638" s="3">
        <v>229467</v>
      </c>
      <c r="I638" s="4" t="s">
        <v>75</v>
      </c>
      <c r="J638" s="3">
        <v>230436</v>
      </c>
      <c r="K638" s="4" t="s">
        <v>80</v>
      </c>
      <c r="L638" s="69" t="str">
        <f>VLOOKUP(C638,'[9]Trips&amp;Operators'!$C$1:$E$9999,3,0)</f>
        <v>STORY</v>
      </c>
      <c r="M638" s="18" t="s">
        <v>81</v>
      </c>
      <c r="N638" s="17"/>
      <c r="O638" s="17" t="str">
        <f t="shared" si="18"/>
        <v>01</v>
      </c>
      <c r="P638" s="52">
        <f t="shared" si="19"/>
        <v>42552</v>
      </c>
      <c r="Q638" s="66" t="str">
        <f>VLOOKUP(C638,'[9]Train Runs'!$A$13:$AE$686,31,0)</f>
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</c>
      <c r="R638" s="67" t="str">
        <f>VLOOKUP(C612,'[8]Train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11:38:56-0600',mode:absolute,to:'2016-07-31 13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38" s="68" t="str">
        <f>astrogrep_path&amp;" /spath="&amp;search_path&amp;" /stypes=""*"&amp;T638&amp;"*"&amp;TEXT(A612-utc_offset/24,"YYYYMMDD")&amp;LEFT(TEXT(A612-utc_offset/24,"HH"),1)&amp;"*"" /stext="" "&amp;TEXT(A612-utc_offset/24,"HH")&amp;search_regexp&amp;""" /e /r /s"</f>
        <v>"C:\Program Files (x86)\AstroGrep\AstroGrep.exe" /spath="C:\Users\stu\Documents\Analysis\2016-02-23 RTDC Observations" /stypes="*4013*201607311*" /stext=" 18:.+((SYSTEM_STATE.+slice.+state.+changed )|(ment ac)|(system.+state.+changed )|(\|lc)|(penalty)|(\[timeout)|(PRM\|1\|D))" /e /r /s</v>
      </c>
      <c r="T638" s="18" t="str">
        <f>MID(B612,13,4)</f>
        <v>4013</v>
      </c>
      <c r="U638" s="24">
        <f>A612+6/24</f>
        <v>42582.785636574074</v>
      </c>
      <c r="V638" s="45" t="str">
        <f>IF(VALUE(LEFT(IF(LEN(C612)=6,"0"&amp;C612,C612),2))&lt;=2,"EC",IF(OR(VALUE(LEFT(IF(LEN(C612)=6,"0"&amp;C612,C612),2))=8,VALUE(LEFT(IF(LEN(C612)=6,"0"&amp;C612,C612),2))=18),"NW","GL"))</f>
        <v>NW</v>
      </c>
      <c r="W638" s="45" t="str">
        <f>IF(AND(E612="TRACK WARRANT AUTHORITY",G612&lt;10),"OMIT","KEEP")</f>
        <v>KEEP</v>
      </c>
    </row>
    <row r="639" spans="1:23" hidden="1" x14ac:dyDescent="0.25">
      <c r="A639" s="24">
        <v>42583.711527777778</v>
      </c>
      <c r="B639" s="4" t="s">
        <v>90</v>
      </c>
      <c r="C639" s="4" t="s">
        <v>470</v>
      </c>
      <c r="D639" s="4" t="s">
        <v>73</v>
      </c>
      <c r="E639" s="4" t="s">
        <v>83</v>
      </c>
      <c r="F639" s="3">
        <v>150</v>
      </c>
      <c r="G639" s="3">
        <v>368</v>
      </c>
      <c r="H639" s="3">
        <v>228728</v>
      </c>
      <c r="I639" s="4" t="s">
        <v>75</v>
      </c>
      <c r="J639" s="3">
        <v>230436</v>
      </c>
      <c r="K639" s="4" t="s">
        <v>80</v>
      </c>
      <c r="L639" s="69" t="str">
        <f>VLOOKUP(C639,'[9]Trips&amp;Operators'!$C$1:$E$9999,3,0)</f>
        <v>KILLION</v>
      </c>
      <c r="M639" s="18" t="s">
        <v>81</v>
      </c>
      <c r="N639" s="17"/>
      <c r="O639" s="17" t="str">
        <f t="shared" si="18"/>
        <v>01</v>
      </c>
      <c r="P639" s="52">
        <f t="shared" si="19"/>
        <v>42552</v>
      </c>
      <c r="Q639" s="66" t="str">
        <f>VLOOKUP(C639,'[9]Train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R639" s="67" t="str">
        <f>VLOOKUP(C613,'[8]Train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05:41:46-0600',mode:absolute,to:'2016-07-31 07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39" s="68" t="str">
        <f>astrogrep_path&amp;" /spath="&amp;search_path&amp;" /stypes=""*"&amp;T639&amp;"*"&amp;TEXT(A613-utc_offset/24,"YYYYMMDD")&amp;LEFT(TEXT(A613-utc_offset/24,"HH"),1)&amp;"*"" /stext="" "&amp;TEXT(A613-utc_offset/24,"HH")&amp;search_regexp&amp;""" /e /r /s"</f>
        <v>"C:\Program Files (x86)\AstroGrep\AstroGrep.exe" /spath="C:\Users\stu\Documents\Analysis\2016-02-23 RTDC Observations" /stypes="*4013*201607311*" /stext=" 12:.+((SYSTEM_STATE.+slice.+state.+changed )|(ment ac)|(system.+state.+changed )|(\|lc)|(penalty)|(\[timeout)|(PRM\|1\|D))" /e /r /s</v>
      </c>
      <c r="T639" s="18" t="str">
        <f>MID(B613,13,4)</f>
        <v>4013</v>
      </c>
      <c r="U639" s="24">
        <f>A613+6/24</f>
        <v>42582.539467592593</v>
      </c>
      <c r="V639" s="45" t="str">
        <f>IF(VALUE(LEFT(IF(LEN(C613)=6,"0"&amp;C613,C613),2))&lt;=2,"EC",IF(OR(VALUE(LEFT(IF(LEN(C613)=6,"0"&amp;C613,C613),2))=8,VALUE(LEFT(IF(LEN(C613)=6,"0"&amp;C613,C613),2))=18),"NW","GL"))</f>
        <v>NW</v>
      </c>
      <c r="W639" s="45" t="str">
        <f>IF(AND(E613="TRACK WARRANT AUTHORITY",G613&lt;10),"OMIT","KEEP")</f>
        <v>KEEP</v>
      </c>
    </row>
    <row r="640" spans="1:23" hidden="1" x14ac:dyDescent="0.25">
      <c r="A640" s="24">
        <v>42583.816574074073</v>
      </c>
      <c r="B640" s="4" t="s">
        <v>97</v>
      </c>
      <c r="C640" s="4" t="s">
        <v>1028</v>
      </c>
      <c r="D640" s="4" t="s">
        <v>73</v>
      </c>
      <c r="E640" s="4" t="s">
        <v>83</v>
      </c>
      <c r="F640" s="3">
        <v>150</v>
      </c>
      <c r="G640" s="3">
        <v>209</v>
      </c>
      <c r="H640" s="3">
        <v>229568</v>
      </c>
      <c r="I640" s="4" t="s">
        <v>75</v>
      </c>
      <c r="J640" s="3">
        <v>230436</v>
      </c>
      <c r="K640" s="4" t="s">
        <v>80</v>
      </c>
      <c r="L640" s="69" t="str">
        <f>VLOOKUP(C640,'[9]Trips&amp;Operators'!$C$1:$E$9999,3,0)</f>
        <v>ROBINSON</v>
      </c>
      <c r="M640" s="18" t="s">
        <v>81</v>
      </c>
      <c r="N640" s="17"/>
      <c r="O640" s="17" t="str">
        <f t="shared" si="18"/>
        <v>01</v>
      </c>
      <c r="P640" s="52">
        <f t="shared" si="19"/>
        <v>42552</v>
      </c>
      <c r="Q640" s="66" t="str">
        <f>VLOOKUP(C640,'[9]Train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R640" s="67" t="str">
        <f>VLOOKUP(C614,'[8]Train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06:37:20-0600',mode:absolute,to:'2016-07-31 08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40" s="68" t="str">
        <f>astrogrep_path&amp;" /spath="&amp;search_path&amp;" /stypes=""*"&amp;T640&amp;"*"&amp;TEXT(A614-utc_offset/24,"YYYYMMDD")&amp;LEFT(TEXT(A614-utc_offset/24,"HH"),1)&amp;"*"" /stext="" "&amp;TEXT(A614-utc_offset/24,"HH")&amp;search_regexp&amp;""" /e /r /s"</f>
        <v>"C:\Program Files (x86)\AstroGrep\AstroGrep.exe" /spath="C:\Users\stu\Documents\Analysis\2016-02-23 RTDC Observations" /stypes="*4013*201607311*" /stext=" 13:.+((SYSTEM_STATE.+slice.+state.+changed )|(ment ac)|(system.+state.+changed )|(\|lc)|(penalty)|(\[timeout)|(PRM\|1\|D))" /e /r /s</v>
      </c>
      <c r="T640" s="18" t="str">
        <f>MID(B614,13,4)</f>
        <v>4013</v>
      </c>
      <c r="U640" s="24">
        <f>A614+6/24</f>
        <v>42582.581064814818</v>
      </c>
      <c r="V640" s="45" t="str">
        <f>IF(VALUE(LEFT(IF(LEN(C614)=6,"0"&amp;C614,C614),2))&lt;=2,"EC",IF(OR(VALUE(LEFT(IF(LEN(C614)=6,"0"&amp;C614,C614),2))=8,VALUE(LEFT(IF(LEN(C614)=6,"0"&amp;C614,C614),2))=18),"NW","GL"))</f>
        <v>NW</v>
      </c>
      <c r="W640" s="45" t="str">
        <f>IF(AND(E614="TRACK WARRANT AUTHORITY",G614&lt;10),"OMIT","KEEP")</f>
        <v>KEEP</v>
      </c>
    </row>
    <row r="641" spans="1:23" hidden="1" x14ac:dyDescent="0.25">
      <c r="A641" s="24">
        <v>42583.530914351853</v>
      </c>
      <c r="B641" s="4" t="s">
        <v>575</v>
      </c>
      <c r="C641" s="4" t="s">
        <v>1020</v>
      </c>
      <c r="D641" s="4" t="s">
        <v>84</v>
      </c>
      <c r="E641" s="4" t="s">
        <v>83</v>
      </c>
      <c r="F641" s="3">
        <v>350</v>
      </c>
      <c r="G641" s="3">
        <v>404</v>
      </c>
      <c r="H641" s="3">
        <v>225305</v>
      </c>
      <c r="I641" s="4" t="s">
        <v>75</v>
      </c>
      <c r="J641" s="3">
        <v>232080</v>
      </c>
      <c r="K641" s="4" t="s">
        <v>76</v>
      </c>
      <c r="L641" s="69" t="str">
        <f>VLOOKUP(C641,'[9]Trips&amp;Operators'!$C$1:$E$9999,3,0)</f>
        <v>MAYBERRY</v>
      </c>
      <c r="M641" s="18" t="s">
        <v>81</v>
      </c>
      <c r="N641" s="17"/>
      <c r="O641" s="17" t="str">
        <f t="shared" si="18"/>
        <v>01</v>
      </c>
      <c r="P641" s="52">
        <f t="shared" si="19"/>
        <v>42552</v>
      </c>
      <c r="Q641" s="66" t="str">
        <f>VLOOKUP(C641,'[9]Train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41" s="67" t="str">
        <f>VLOOKUP(C615,'[8]Train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09:38:44-0600',mode:absolute,to:'2016-07-31 11:58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41" s="68" t="str">
        <f>astrogrep_path&amp;" /spath="&amp;search_path&amp;" /stypes=""*"&amp;T641&amp;"*"&amp;TEXT(A615-utc_offset/24,"YYYYMMDD")&amp;LEFT(TEXT(A615-utc_offset/24,"HH"),1)&amp;"*"" /stext="" "&amp;TEXT(A615-utc_offset/24,"HH")&amp;search_regexp&amp;""" /e /r /s"</f>
        <v>"C:\Program Files (x86)\AstroGrep\AstroGrep.exe" /spath="C:\Users\stu\Documents\Analysis\2016-02-23 RTDC Observations" /stypes="*4013*201607311*" /stext=" 16:.+((SYSTEM_STATE.+slice.+state.+changed )|(ment ac)|(system.+state.+changed )|(\|lc)|(penalty)|(\[timeout)|(PRM\|1\|D))" /e /r /s</v>
      </c>
      <c r="T641" s="18" t="str">
        <f>MID(B615,13,4)</f>
        <v>4013</v>
      </c>
      <c r="U641" s="24">
        <f>A615+6/24</f>
        <v>42582.707384259258</v>
      </c>
      <c r="V641" s="45" t="str">
        <f>IF(VALUE(LEFT(IF(LEN(C615)=6,"0"&amp;C615,C615),2))&lt;=2,"EC",IF(OR(VALUE(LEFT(IF(LEN(C615)=6,"0"&amp;C615,C615),2))=8,VALUE(LEFT(IF(LEN(C615)=6,"0"&amp;C615,C615),2))=18),"NW","GL"))</f>
        <v>NW</v>
      </c>
      <c r="W641" s="45" t="str">
        <f>IF(AND(E615="TRACK WARRANT AUTHORITY",G615&lt;10),"OMIT","KEEP")</f>
        <v>KEEP</v>
      </c>
    </row>
    <row r="642" spans="1:23" hidden="1" x14ac:dyDescent="0.25">
      <c r="A642" s="24">
        <v>42583.686620370368</v>
      </c>
      <c r="B642" s="4" t="s">
        <v>529</v>
      </c>
      <c r="C642" s="4" t="s">
        <v>382</v>
      </c>
      <c r="D642" s="4" t="s">
        <v>84</v>
      </c>
      <c r="E642" s="4" t="s">
        <v>83</v>
      </c>
      <c r="F642" s="3">
        <v>350</v>
      </c>
      <c r="G642" s="3">
        <v>401</v>
      </c>
      <c r="H642" s="3">
        <v>224654</v>
      </c>
      <c r="I642" s="4" t="s">
        <v>75</v>
      </c>
      <c r="J642" s="3">
        <v>232107</v>
      </c>
      <c r="K642" s="4" t="s">
        <v>76</v>
      </c>
      <c r="L642" s="69" t="str">
        <f>VLOOKUP(C642,'[9]Trips&amp;Operators'!$C$1:$E$9999,3,0)</f>
        <v>YOUNG</v>
      </c>
      <c r="M642" s="18" t="s">
        <v>81</v>
      </c>
      <c r="N642" s="17"/>
      <c r="O642" s="17" t="str">
        <f t="shared" ref="O642:O705" si="20">RIGHT(C642,2)</f>
        <v>01</v>
      </c>
      <c r="P642" s="52">
        <f t="shared" ref="P642:P705" si="21">42522+O642+29</f>
        <v>42552</v>
      </c>
      <c r="Q642" s="66" t="str">
        <f>VLOOKUP(C642,'[9]Train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R642" s="67" t="str">
        <f>VLOOKUP(C616,'[8]Train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10:39:19-0600',mode:absolute,to:'2016-07-31 12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42" s="68" t="str">
        <f>astrogrep_path&amp;" /spath="&amp;search_path&amp;" /stypes=""*"&amp;T642&amp;"*"&amp;TEXT(A616-utc_offset/24,"YYYYMMDD")&amp;LEFT(TEXT(A616-utc_offset/24,"HH"),1)&amp;"*"" /stext="" "&amp;TEXT(A616-utc_offset/24,"HH")&amp;search_regexp&amp;""" /e /r /s"</f>
        <v>"C:\Program Files (x86)\AstroGrep\AstroGrep.exe" /spath="C:\Users\stu\Documents\Analysis\2016-02-23 RTDC Observations" /stypes="*4013*201607311*" /stext=" 17:.+((SYSTEM_STATE.+slice.+state.+changed )|(ment ac)|(system.+state.+changed )|(\|lc)|(penalty)|(\[timeout)|(PRM\|1\|D))" /e /r /s</v>
      </c>
      <c r="T642" s="18" t="str">
        <f>MID(B616,13,4)</f>
        <v>4013</v>
      </c>
      <c r="U642" s="24">
        <f>A616+6/24</f>
        <v>42582.74728009259</v>
      </c>
      <c r="V642" s="45" t="str">
        <f>IF(VALUE(LEFT(IF(LEN(C616)=6,"0"&amp;C616,C616),2))&lt;=2,"EC",IF(OR(VALUE(LEFT(IF(LEN(C616)=6,"0"&amp;C616,C616),2))=8,VALUE(LEFT(IF(LEN(C616)=6,"0"&amp;C616,C616),2))=18),"NW","GL"))</f>
        <v>NW</v>
      </c>
      <c r="W642" s="45" t="str">
        <f>IF(AND(E616="TRACK WARRANT AUTHORITY",G616&lt;10),"OMIT","KEEP")</f>
        <v>KEEP</v>
      </c>
    </row>
    <row r="643" spans="1:23" hidden="1" x14ac:dyDescent="0.25">
      <c r="A643" s="24">
        <v>42583.770011574074</v>
      </c>
      <c r="B643" s="4" t="s">
        <v>500</v>
      </c>
      <c r="C643" s="4" t="s">
        <v>1029</v>
      </c>
      <c r="D643" s="4" t="s">
        <v>84</v>
      </c>
      <c r="E643" s="4" t="s">
        <v>83</v>
      </c>
      <c r="F643" s="3">
        <v>350</v>
      </c>
      <c r="G643" s="3">
        <v>403</v>
      </c>
      <c r="H643" s="3">
        <v>224995</v>
      </c>
      <c r="I643" s="4" t="s">
        <v>75</v>
      </c>
      <c r="J643" s="3">
        <v>232107</v>
      </c>
      <c r="K643" s="4" t="s">
        <v>76</v>
      </c>
      <c r="L643" s="69" t="str">
        <f>VLOOKUP(C643,'[9]Trips&amp;Operators'!$C$1:$E$9999,3,0)</f>
        <v>YOUNG</v>
      </c>
      <c r="M643" s="18" t="s">
        <v>81</v>
      </c>
      <c r="N643" s="17"/>
      <c r="O643" s="17" t="str">
        <f t="shared" si="20"/>
        <v>01</v>
      </c>
      <c r="P643" s="52">
        <f t="shared" si="21"/>
        <v>42552</v>
      </c>
      <c r="Q643" s="66" t="str">
        <f>VLOOKUP(C643,'[9]Train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R643" s="67" t="str">
        <f>VLOOKUP(C617,'[8]Train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11:38:56-0600',mode:absolute,to:'2016-07-31 13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43" s="68" t="str">
        <f>astrogrep_path&amp;" /spath="&amp;search_path&amp;" /stypes=""*"&amp;T643&amp;"*"&amp;TEXT(A617-utc_offset/24,"YYYYMMDD")&amp;LEFT(TEXT(A617-utc_offset/24,"HH"),1)&amp;"*"" /stext="" "&amp;TEXT(A617-utc_offset/24,"HH")&amp;search_regexp&amp;""" /e /r /s"</f>
        <v>"C:\Program Files (x86)\AstroGrep\AstroGrep.exe" /spath="C:\Users\stu\Documents\Analysis\2016-02-23 RTDC Observations" /stypes="*4013*201607311*" /stext=" 18:.+((SYSTEM_STATE.+slice.+state.+changed )|(ment ac)|(system.+state.+changed )|(\|lc)|(penalty)|(\[timeout)|(PRM\|1\|D))" /e /r /s</v>
      </c>
      <c r="T643" s="18" t="str">
        <f>MID(B617,13,4)</f>
        <v>4013</v>
      </c>
      <c r="U643" s="24">
        <f>A617+6/24</f>
        <v>42582.789571759262</v>
      </c>
      <c r="V643" s="45" t="str">
        <f>IF(VALUE(LEFT(IF(LEN(C617)=6,"0"&amp;C617,C617),2))&lt;=2,"EC",IF(OR(VALUE(LEFT(IF(LEN(C617)=6,"0"&amp;C617,C617),2))=8,VALUE(LEFT(IF(LEN(C617)=6,"0"&amp;C617,C617),2))=18),"NW","GL"))</f>
        <v>NW</v>
      </c>
      <c r="W643" s="45" t="str">
        <f>IF(AND(E617="TRACK WARRANT AUTHORITY",G617&lt;10),"OMIT","KEEP")</f>
        <v>KEEP</v>
      </c>
    </row>
    <row r="644" spans="1:23" x14ac:dyDescent="0.25">
      <c r="A644" s="24">
        <v>42583.92292824074</v>
      </c>
      <c r="B644" s="4" t="s">
        <v>90</v>
      </c>
      <c r="C644" s="4" t="s">
        <v>1030</v>
      </c>
      <c r="D644" s="4" t="s">
        <v>84</v>
      </c>
      <c r="E644" s="4" t="s">
        <v>87</v>
      </c>
      <c r="F644" s="3">
        <v>0</v>
      </c>
      <c r="G644" s="3">
        <v>255</v>
      </c>
      <c r="H644" s="3">
        <v>36658</v>
      </c>
      <c r="I644" s="4" t="s">
        <v>88</v>
      </c>
      <c r="J644" s="3">
        <v>36645</v>
      </c>
      <c r="K644" s="4" t="s">
        <v>80</v>
      </c>
      <c r="L644" s="69" t="str">
        <f>VLOOKUP(C644,'[9]Trips&amp;Operators'!$C$1:$E$9999,3,0)</f>
        <v>CHANDLER</v>
      </c>
      <c r="M644" s="18" t="s">
        <v>77</v>
      </c>
      <c r="N644" s="17" t="s">
        <v>47</v>
      </c>
      <c r="O644" s="17" t="str">
        <f t="shared" si="20"/>
        <v>01</v>
      </c>
      <c r="P644" s="52">
        <f t="shared" si="21"/>
        <v>42552</v>
      </c>
      <c r="Q644" s="66" t="str">
        <f>VLOOKUP(C644,'[9]Train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R644" s="67" t="str">
        <f>VLOOKUP(C618,'[8]Train Runs'!$A$13:$AE$789,22,0)</f>
        <v>https://search-rtdc-monitor-bjffxe2xuh6vdkpspy63sjmuny.us-east-1.es.amazonaws.com/_plugin/kibana/#/discover/Steve-Slow-Train-Analysis-(2080s-and-2083s)?_g=(refreshInterval:(display:Off,section:0,value:0),time:(from:'2016-07-31 09:15:05-0600',mode:absolute,to:'2016-07-31 11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44" s="68" t="str">
        <f>astrogrep_path&amp;" /spath="&amp;search_path&amp;" /stypes=""*"&amp;T644&amp;"*"&amp;TEXT(A618-utc_offset/24,"YYYYMMDD")&amp;LEFT(TEXT(A618-utc_offset/24,"HH"),1)&amp;"*"" /stext="" "&amp;TEXT(A618-utc_offset/24,"HH")&amp;search_regexp&amp;""" /e /r /s"</f>
        <v>"C:\Program Files (x86)\AstroGrep\AstroGrep.exe" /spath="C:\Users\stu\Documents\Analysis\2016-02-23 RTDC Observations" /stypes="*4014*201607311*" /stext=" 16:.+((SYSTEM_STATE.+slice.+state.+changed )|(ment ac)|(system.+state.+changed )|(\|lc)|(penalty)|(\[timeout)|(PRM\|1\|D))" /e /r /s</v>
      </c>
      <c r="T644" s="18" t="str">
        <f>MID(B618,13,4)</f>
        <v>4014</v>
      </c>
      <c r="U644" s="24">
        <f>A618+6/24</f>
        <v>42582.691944444443</v>
      </c>
      <c r="V644" s="45" t="str">
        <f>IF(VALUE(LEFT(IF(LEN(C618)=6,"0"&amp;C618,C618),2))&lt;=2,"EC",IF(OR(VALUE(LEFT(IF(LEN(C618)=6,"0"&amp;C618,C618),2))=8,VALUE(LEFT(IF(LEN(C618)=6,"0"&amp;C618,C618),2))=18),"NW","GL"))</f>
        <v>NW</v>
      </c>
      <c r="W644" s="45" t="str">
        <f>IF(AND(E618="TRACK WARRANT AUTHORITY",G618&lt;10),"OMIT","KEEP")</f>
        <v>KEEP</v>
      </c>
    </row>
    <row r="645" spans="1:23" x14ac:dyDescent="0.25">
      <c r="A645" s="24">
        <v>42583.923472222225</v>
      </c>
      <c r="B645" s="4" t="s">
        <v>90</v>
      </c>
      <c r="C645" s="4" t="s">
        <v>1030</v>
      </c>
      <c r="D645" s="4" t="s">
        <v>84</v>
      </c>
      <c r="E645" s="4" t="s">
        <v>87</v>
      </c>
      <c r="F645" s="3">
        <v>0</v>
      </c>
      <c r="G645" s="3">
        <v>6</v>
      </c>
      <c r="H645" s="3">
        <v>36938</v>
      </c>
      <c r="I645" s="4" t="s">
        <v>88</v>
      </c>
      <c r="J645" s="3">
        <v>36645</v>
      </c>
      <c r="K645" s="4" t="s">
        <v>80</v>
      </c>
      <c r="L645" s="69" t="str">
        <f>VLOOKUP(C645,'[9]Trips&amp;Operators'!$C$1:$E$9999,3,0)</f>
        <v>CHANDLER</v>
      </c>
      <c r="M645" s="18" t="s">
        <v>77</v>
      </c>
      <c r="N645" s="17" t="s">
        <v>47</v>
      </c>
      <c r="O645" s="17" t="str">
        <f t="shared" si="20"/>
        <v>01</v>
      </c>
      <c r="P645" s="52">
        <f t="shared" si="21"/>
        <v>42552</v>
      </c>
      <c r="Q645" s="66" t="str">
        <f>VLOOKUP(C645,'[9]Train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R645" s="67" t="str">
        <f>VLOOKUP(C619,'[8]Train Runs'!$A$13:$AE$789,22,0)</f>
        <v>https://search-rtdc-monitor-bjffxe2xuh6vdkpspy63sjmuny.us-east-1.es.amazonaws.com/_plugin/kibana/#/discover/Steve-Slow-Train-Analysis-(2080s-and-2083s)?_g=(refreshInterval:(display:Off,section:0,value:0),time:(from:'2016-07-31 13:05:54-0600',mode:absolute,to:'2016-07-31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45" s="68" t="str">
        <f>astrogrep_path&amp;" /spath="&amp;search_path&amp;" /stypes=""*"&amp;T645&amp;"*"&amp;TEXT(A619-utc_offset/24,"YYYYMMDD")&amp;LEFT(TEXT(A619-utc_offset/24,"HH"),1)&amp;"*"" /stext="" "&amp;TEXT(A619-utc_offset/24,"HH")&amp;search_regexp&amp;""" /e /r /s"</f>
        <v>"C:\Program Files (x86)\AstroGrep\AstroGrep.exe" /spath="C:\Users\stu\Documents\Analysis\2016-02-23 RTDC Observations" /stypes="*4014*201607312*" /stext=" 20:.+((SYSTEM_STATE.+slice.+state.+changed )|(ment ac)|(system.+state.+changed )|(\|lc)|(penalty)|(\[timeout)|(PRM\|1\|D))" /e /r /s</v>
      </c>
      <c r="T645" s="18" t="str">
        <f>MID(B619,13,4)</f>
        <v>4014</v>
      </c>
      <c r="U645" s="24">
        <f>A619+6/24</f>
        <v>42582.859189814815</v>
      </c>
      <c r="V645" s="45" t="str">
        <f>IF(VALUE(LEFT(IF(LEN(C619)=6,"0"&amp;C619,C619),2))&lt;=2,"EC",IF(OR(VALUE(LEFT(IF(LEN(C619)=6,"0"&amp;C619,C619),2))=8,VALUE(LEFT(IF(LEN(C619)=6,"0"&amp;C619,C619),2))=18),"NW","GL"))</f>
        <v>NW</v>
      </c>
      <c r="W645" s="45" t="str">
        <f>IF(AND(E619="TRACK WARRANT AUTHORITY",G619&lt;10),"OMIT","KEEP")</f>
        <v>KEEP</v>
      </c>
    </row>
    <row r="646" spans="1:23" x14ac:dyDescent="0.25">
      <c r="A646" s="24">
        <v>42583.924699074072</v>
      </c>
      <c r="B646" s="4" t="s">
        <v>90</v>
      </c>
      <c r="C646" s="4" t="s">
        <v>1030</v>
      </c>
      <c r="D646" s="4" t="s">
        <v>84</v>
      </c>
      <c r="E646" s="4" t="s">
        <v>87</v>
      </c>
      <c r="F646" s="3">
        <v>0</v>
      </c>
      <c r="G646" s="3">
        <v>5</v>
      </c>
      <c r="H646" s="3">
        <v>36956</v>
      </c>
      <c r="I646" s="4" t="s">
        <v>88</v>
      </c>
      <c r="J646" s="3">
        <v>36645</v>
      </c>
      <c r="K646" s="4" t="s">
        <v>80</v>
      </c>
      <c r="L646" s="69" t="str">
        <f>VLOOKUP(C646,'[9]Trips&amp;Operators'!$C$1:$E$9999,3,0)</f>
        <v>CHANDLER</v>
      </c>
      <c r="M646" s="18" t="s">
        <v>77</v>
      </c>
      <c r="N646" s="17" t="s">
        <v>47</v>
      </c>
      <c r="O646" s="17" t="str">
        <f t="shared" si="20"/>
        <v>01</v>
      </c>
      <c r="P646" s="52">
        <f t="shared" si="21"/>
        <v>42552</v>
      </c>
      <c r="Q646" s="66" t="str">
        <f>VLOOKUP(C646,'[9]Train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R646" s="67" t="str">
        <f>VLOOKUP(C620,'[9]Train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646" s="68" t="str">
        <f>astrogrep_path&amp;" /spath="&amp;search_path&amp;" /stypes=""*"&amp;T646&amp;"*"&amp;TEXT(A620-utc_offset/24,"YYYYMMDD")&amp;LEFT(TEXT(A620-utc_offset/24,"HH"),1)&amp;"*"" /stext="" "&amp;TEXT(A620-utc_offset/24,"HH")&amp;search_regexp&amp;""" /e /r /s"</f>
        <v>"C:\Program Files (x86)\AstroGrep\AstroGrep.exe" /spath="C:\Users\stu\Documents\Analysis\2016-02-23 RTDC Observations" /stypes="*4010*201608012*" /stext=" 21:.+((SYSTEM_STATE.+slice.+state.+changed )|(ment ac)|(system.+state.+changed )|(\|lc)|(penalty)|(\[timeout)|(PRM\|1\|D))" /e /r /s</v>
      </c>
      <c r="T646" s="18" t="str">
        <f>MID(B620,13,4)</f>
        <v>4010</v>
      </c>
      <c r="U646" s="24">
        <f>A620+6/24</f>
        <v>42583.894062500003</v>
      </c>
      <c r="V646" s="45" t="str">
        <f>IF(VALUE(LEFT(IF(LEN(C620)=6,"0"&amp;C620,C620),2))&lt;=2,"EC",IF(OR(VALUE(LEFT(IF(LEN(C620)=6,"0"&amp;C620,C620),2))=8,VALUE(LEFT(IF(LEN(C620)=6,"0"&amp;C620,C620),2))=18),"NW","GL"))</f>
        <v>EC</v>
      </c>
      <c r="W646" s="45" t="str">
        <f>IF(AND(E620="TRACK WARRANT AUTHORITY",G620&lt;10),"OMIT","KEEP")</f>
        <v>KEEP</v>
      </c>
    </row>
    <row r="647" spans="1:23" x14ac:dyDescent="0.25">
      <c r="A647" s="24">
        <v>42583.988900462966</v>
      </c>
      <c r="B647" s="4" t="s">
        <v>82</v>
      </c>
      <c r="C647" s="4" t="s">
        <v>1031</v>
      </c>
      <c r="D647" s="4" t="s">
        <v>73</v>
      </c>
      <c r="E647" s="4" t="s">
        <v>87</v>
      </c>
      <c r="F647" s="3">
        <v>0</v>
      </c>
      <c r="G647" s="3">
        <v>423</v>
      </c>
      <c r="H647" s="3">
        <v>63195</v>
      </c>
      <c r="I647" s="4" t="s">
        <v>88</v>
      </c>
      <c r="J647" s="3">
        <v>63995</v>
      </c>
      <c r="K647" s="4" t="s">
        <v>80</v>
      </c>
      <c r="L647" s="69" t="str">
        <f>VLOOKUP(C647,'[9]Trips&amp;Operators'!$C$1:$E$9999,3,0)</f>
        <v>NEWELL</v>
      </c>
      <c r="M647" s="18" t="s">
        <v>77</v>
      </c>
      <c r="N647" s="17" t="s">
        <v>47</v>
      </c>
      <c r="O647" s="17" t="str">
        <f t="shared" si="20"/>
        <v>01</v>
      </c>
      <c r="P647" s="52">
        <f t="shared" si="21"/>
        <v>42552</v>
      </c>
      <c r="Q647" s="66" t="str">
        <f>VLOOKUP(C647,'[9]Train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R647" s="67" t="str">
        <f>VLOOKUP(C621,'[9]Train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647" s="68" t="str">
        <f>astrogrep_path&amp;" /spath="&amp;search_path&amp;" /stypes=""*"&amp;T647&amp;"*"&amp;TEXT(A621-utc_offset/24,"YYYYMMDD")&amp;LEFT(TEXT(A621-utc_offset/24,"HH"),1)&amp;"*"" /stext="" "&amp;TEXT(A621-utc_offset/24,"HH")&amp;search_regexp&amp;""" /e /r /s"</f>
        <v>"C:\Program Files (x86)\AstroGrep\AstroGrep.exe" /spath="C:\Users\stu\Documents\Analysis\2016-02-23 RTDC Observations" /stypes="*4027*201608011*" /stext=" 14:.+((SYSTEM_STATE.+slice.+state.+changed )|(ment ac)|(system.+state.+changed )|(\|lc)|(penalty)|(\[timeout)|(PRM\|1\|D))" /e /r /s</v>
      </c>
      <c r="T647" s="18" t="str">
        <f>MID(B621,13,4)</f>
        <v>4027</v>
      </c>
      <c r="U647" s="24">
        <f>A621+6/24</f>
        <v>42583.591400462959</v>
      </c>
      <c r="V647" s="45" t="str">
        <f>IF(VALUE(LEFT(IF(LEN(C621)=6,"0"&amp;C621,C621),2))&lt;=2,"EC",IF(OR(VALUE(LEFT(IF(LEN(C621)=6,"0"&amp;C621,C621),2))=8,VALUE(LEFT(IF(LEN(C621)=6,"0"&amp;C621,C621),2))=18),"NW","GL"))</f>
        <v>EC</v>
      </c>
      <c r="W647" s="45" t="str">
        <f>IF(AND(E621="TRACK WARRANT AUTHORITY",G621&lt;10),"OMIT","KEEP")</f>
        <v>KEEP</v>
      </c>
    </row>
    <row r="648" spans="1:23" hidden="1" x14ac:dyDescent="0.25">
      <c r="A648" s="24">
        <v>42583.392013888886</v>
      </c>
      <c r="B648" s="4" t="s">
        <v>575</v>
      </c>
      <c r="C648" s="4" t="s">
        <v>1032</v>
      </c>
      <c r="D648" s="4" t="s">
        <v>73</v>
      </c>
      <c r="E648" s="4" t="s">
        <v>87</v>
      </c>
      <c r="F648" s="3">
        <v>0</v>
      </c>
      <c r="G648" s="3">
        <v>399</v>
      </c>
      <c r="H648" s="3">
        <v>129473</v>
      </c>
      <c r="I648" s="4" t="s">
        <v>88</v>
      </c>
      <c r="J648" s="3">
        <v>127587</v>
      </c>
      <c r="K648" s="4" t="s">
        <v>76</v>
      </c>
      <c r="L648" s="69" t="str">
        <f>VLOOKUP(C648,'[9]Trips&amp;Operators'!$C$1:$E$9999,3,0)</f>
        <v>YORK</v>
      </c>
      <c r="M648" s="18" t="s">
        <v>81</v>
      </c>
      <c r="N648" s="17" t="s">
        <v>1033</v>
      </c>
      <c r="O648" s="17" t="str">
        <f t="shared" si="20"/>
        <v>01</v>
      </c>
      <c r="P648" s="52">
        <f t="shared" si="21"/>
        <v>42552</v>
      </c>
      <c r="Q648" s="66" t="str">
        <f>VLOOKUP(C648,'[9]Train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48" s="67" t="str">
        <f>VLOOKUP(C622,'[9]Train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648" s="68" t="str">
        <f>astrogrep_path&amp;" /spath="&amp;search_path&amp;" /stypes=""*"&amp;T648&amp;"*"&amp;TEXT(A622-utc_offset/24,"YYYYMMDD")&amp;LEFT(TEXT(A622-utc_offset/24,"HH"),1)&amp;"*"" /stext="" "&amp;TEXT(A622-utc_offset/24,"HH")&amp;search_regexp&amp;""" /e /r /s"</f>
        <v>"C:\Program Files (x86)\AstroGrep\AstroGrep.exe" /spath="C:\Users\stu\Documents\Analysis\2016-02-23 RTDC Observations" /stypes="*4029*201608011*" /stext=" 15:.+((SYSTEM_STATE.+slice.+state.+changed )|(ment ac)|(system.+state.+changed )|(\|lc)|(penalty)|(\[timeout)|(PRM\|1\|D))" /e /r /s</v>
      </c>
      <c r="T648" s="18" t="str">
        <f>MID(B622,13,4)</f>
        <v>4029</v>
      </c>
      <c r="U648" s="24">
        <f>A622+6/24</f>
        <v>42583.635081018518</v>
      </c>
      <c r="V648" s="45" t="str">
        <f>IF(VALUE(LEFT(IF(LEN(C622)=6,"0"&amp;C622,C622),2))&lt;=2,"EC",IF(OR(VALUE(LEFT(IF(LEN(C622)=6,"0"&amp;C622,C622),2))=8,VALUE(LEFT(IF(LEN(C622)=6,"0"&amp;C622,C622),2))=18),"NW","GL"))</f>
        <v>EC</v>
      </c>
      <c r="W648" s="45" t="str">
        <f>IF(AND(E622="TRACK WARRANT AUTHORITY",G622&lt;10),"OMIT","KEEP")</f>
        <v>KEEP</v>
      </c>
    </row>
    <row r="649" spans="1:23" hidden="1" x14ac:dyDescent="0.25">
      <c r="A649" s="24">
        <v>42583.663310185184</v>
      </c>
      <c r="B649" s="4" t="s">
        <v>523</v>
      </c>
      <c r="C649" s="4" t="s">
        <v>1034</v>
      </c>
      <c r="D649" s="4" t="s">
        <v>73</v>
      </c>
      <c r="E649" s="4" t="s">
        <v>87</v>
      </c>
      <c r="F649" s="3">
        <v>0</v>
      </c>
      <c r="G649" s="3">
        <v>502</v>
      </c>
      <c r="H649" s="3">
        <v>130223</v>
      </c>
      <c r="I649" s="4" t="s">
        <v>88</v>
      </c>
      <c r="J649" s="3">
        <v>127587</v>
      </c>
      <c r="K649" s="4" t="s">
        <v>76</v>
      </c>
      <c r="L649" s="69" t="str">
        <f>VLOOKUP(C649,'[9]Trips&amp;Operators'!$C$1:$E$9999,3,0)</f>
        <v>KILLION</v>
      </c>
      <c r="M649" s="18" t="s">
        <v>81</v>
      </c>
      <c r="N649" s="17" t="s">
        <v>1033</v>
      </c>
      <c r="O649" s="17" t="str">
        <f t="shared" si="20"/>
        <v>01</v>
      </c>
      <c r="P649" s="52">
        <f t="shared" si="21"/>
        <v>42552</v>
      </c>
      <c r="Q649" s="66" t="str">
        <f>VLOOKUP(C649,'[9]Train Runs'!$A$13:$AE$686,31,0)</f>
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</c>
      <c r="R649" s="67" t="str">
        <f>VLOOKUP(C623,'[9]Train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49" s="68" t="str">
        <f>astrogrep_path&amp;" /spath="&amp;search_path&amp;" /stypes=""*"&amp;T649&amp;"*"&amp;TEXT(A623-utc_offset/24,"YYYYMMDD")&amp;LEFT(TEXT(A623-utc_offset/24,"HH"),1)&amp;"*"" /stext="" "&amp;TEXT(A623-utc_offset/24,"HH")&amp;search_regexp&amp;""" /e /r /s"</f>
        <v>"C:\Program Files (x86)\AstroGrep\AstroGrep.exe" /spath="C:\Users\stu\Documents\Analysis\2016-02-23 RTDC Observations" /stypes="*4013*201608011*" /stext=" 19:.+((SYSTEM_STATE.+slice.+state.+changed )|(ment ac)|(system.+state.+changed )|(\|lc)|(penalty)|(\[timeout)|(PRM\|1\|D))" /e /r /s</v>
      </c>
      <c r="T649" s="18" t="str">
        <f>MID(B623,13,4)</f>
        <v>4013</v>
      </c>
      <c r="U649" s="24">
        <f>A623+6/24</f>
        <v>42583.797824074078</v>
      </c>
      <c r="V649" s="45" t="str">
        <f>IF(VALUE(LEFT(IF(LEN(C623)=6,"0"&amp;C623,C623),2))&lt;=2,"EC",IF(OR(VALUE(LEFT(IF(LEN(C623)=6,"0"&amp;C623,C623),2))=8,VALUE(LEFT(IF(LEN(C623)=6,"0"&amp;C623,C623),2))=18),"NW","GL"))</f>
        <v>EC</v>
      </c>
      <c r="W649" s="45" t="str">
        <f>IF(AND(E623="TRACK WARRANT AUTHORITY",G623&lt;10),"OMIT","KEEP")</f>
        <v>KEEP</v>
      </c>
    </row>
    <row r="650" spans="1:23" hidden="1" x14ac:dyDescent="0.25">
      <c r="A650" s="24">
        <v>42583.32671296296</v>
      </c>
      <c r="B650" s="4" t="s">
        <v>82</v>
      </c>
      <c r="C650" s="4" t="s">
        <v>1035</v>
      </c>
      <c r="D650" s="4" t="s">
        <v>73</v>
      </c>
      <c r="E650" s="4" t="s">
        <v>87</v>
      </c>
      <c r="F650" s="3">
        <v>0</v>
      </c>
      <c r="G650" s="3">
        <v>441</v>
      </c>
      <c r="H650" s="3">
        <v>152007</v>
      </c>
      <c r="I650" s="4" t="s">
        <v>88</v>
      </c>
      <c r="J650" s="3">
        <v>155600</v>
      </c>
      <c r="K650" s="4" t="s">
        <v>80</v>
      </c>
      <c r="L650" s="69" t="str">
        <f>VLOOKUP(C650,'[9]Trips&amp;Operators'!$C$1:$E$9999,3,0)</f>
        <v>MALAVE</v>
      </c>
      <c r="M650" s="18" t="s">
        <v>81</v>
      </c>
      <c r="N650" s="17" t="s">
        <v>1036</v>
      </c>
      <c r="O650" s="17" t="str">
        <f t="shared" si="20"/>
        <v>01</v>
      </c>
      <c r="P650" s="52">
        <f t="shared" si="21"/>
        <v>42552</v>
      </c>
      <c r="Q650" s="66" t="str">
        <f>VLOOKUP(C650,'[9]Train Runs'!$A$13:$AE$686,31,0)</f>
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</c>
      <c r="R650" s="67" t="str">
        <f>VLOOKUP(C624,'[9]Train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650" s="68" t="str">
        <f>astrogrep_path&amp;" /spath="&amp;search_path&amp;" /stypes=""*"&amp;T650&amp;"*"&amp;TEXT(A624-utc_offset/24,"YYYYMMDD")&amp;LEFT(TEXT(A624-utc_offset/24,"HH"),1)&amp;"*"" /stext="" "&amp;TEXT(A624-utc_offset/24,"HH")&amp;search_regexp&amp;""" /e /r /s"</f>
        <v>"C:\Program Files (x86)\AstroGrep\AstroGrep.exe" /spath="C:\Users\stu\Documents\Analysis\2016-02-23 RTDC Observations" /stypes="*4015*201608012*" /stext=" 20:.+((SYSTEM_STATE.+slice.+state.+changed )|(ment ac)|(system.+state.+changed )|(\|lc)|(penalty)|(\[timeout)|(PRM\|1\|D))" /e /r /s</v>
      </c>
      <c r="T650" s="18" t="str">
        <f>MID(B624,13,4)</f>
        <v>4015</v>
      </c>
      <c r="U650" s="24">
        <f>A624+6/24</f>
        <v>42583.840150462966</v>
      </c>
      <c r="V650" s="45" t="str">
        <f>IF(VALUE(LEFT(IF(LEN(C624)=6,"0"&amp;C624,C624),2))&lt;=2,"EC",IF(OR(VALUE(LEFT(IF(LEN(C624)=6,"0"&amp;C624,C624),2))=8,VALUE(LEFT(IF(LEN(C624)=6,"0"&amp;C624,C624),2))=18),"NW","GL"))</f>
        <v>EC</v>
      </c>
      <c r="W650" s="45" t="str">
        <f>IF(AND(E624="TRACK WARRANT AUTHORITY",G624&lt;10),"OMIT","KEEP")</f>
        <v>KEEP</v>
      </c>
    </row>
    <row r="651" spans="1:23" hidden="1" x14ac:dyDescent="0.25">
      <c r="A651" s="24">
        <v>42583.896979166668</v>
      </c>
      <c r="B651" s="4" t="s">
        <v>596</v>
      </c>
      <c r="C651" s="4" t="s">
        <v>1037</v>
      </c>
      <c r="D651" s="4" t="s">
        <v>73</v>
      </c>
      <c r="E651" s="4" t="s">
        <v>87</v>
      </c>
      <c r="F651" s="3">
        <v>0</v>
      </c>
      <c r="G651" s="3">
        <v>530</v>
      </c>
      <c r="H651" s="3">
        <v>195677</v>
      </c>
      <c r="I651" s="4" t="s">
        <v>88</v>
      </c>
      <c r="J651" s="3">
        <v>191723</v>
      </c>
      <c r="K651" s="4" t="s">
        <v>76</v>
      </c>
      <c r="L651" s="69" t="str">
        <f>VLOOKUP(C651,'[9]Trips&amp;Operators'!$C$1:$E$9999,3,0)</f>
        <v>HAITHCOX</v>
      </c>
      <c r="M651" s="18" t="s">
        <v>81</v>
      </c>
      <c r="N651" s="17" t="s">
        <v>1038</v>
      </c>
      <c r="O651" s="17" t="str">
        <f t="shared" si="20"/>
        <v>01</v>
      </c>
      <c r="P651" s="52">
        <f t="shared" si="21"/>
        <v>42552</v>
      </c>
      <c r="Q651" s="66" t="str">
        <f>VLOOKUP(C651,'[9]Train Runs'!$A$13:$AE$686,31,0)</f>
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</c>
      <c r="R651" s="67" t="str">
        <f>VLOOKUP(C625,'[9]Train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651" s="68" t="str">
        <f>astrogrep_path&amp;" /spath="&amp;search_path&amp;" /stypes=""*"&amp;T651&amp;"*"&amp;TEXT(A625-utc_offset/24,"YYYYMMDD")&amp;LEFT(TEXT(A625-utc_offset/24,"HH"),1)&amp;"*"" /stext="" "&amp;TEXT(A625-utc_offset/24,"HH")&amp;search_regexp&amp;""" /e /r /s"</f>
        <v>"C:\Program Files (x86)\AstroGrep\AstroGrep.exe" /spath="C:\Users\stu\Documents\Analysis\2016-02-23 RTDC Observations" /stypes="*4015*201608020*" /stext=" 01:.+((SYSTEM_STATE.+slice.+state.+changed )|(ment ac)|(system.+state.+changed )|(\|lc)|(penalty)|(\[timeout)|(PRM\|1\|D))" /e /r /s</v>
      </c>
      <c r="T651" s="18" t="str">
        <f>MID(B625,13,4)</f>
        <v>4015</v>
      </c>
      <c r="U651" s="24">
        <f>A625+6/24</f>
        <v>42584.053877314815</v>
      </c>
      <c r="V651" s="45" t="str">
        <f>IF(VALUE(LEFT(IF(LEN(C625)=6,"0"&amp;C625,C625),2))&lt;=2,"EC",IF(OR(VALUE(LEFT(IF(LEN(C625)=6,"0"&amp;C625,C625),2))=8,VALUE(LEFT(IF(LEN(C625)=6,"0"&amp;C625,C625),2))=18),"NW","GL"))</f>
        <v>EC</v>
      </c>
      <c r="W651" s="45" t="str">
        <f>IF(AND(E625="TRACK WARRANT AUTHORITY",G625&lt;10),"OMIT","KEEP")</f>
        <v>KEEP</v>
      </c>
    </row>
    <row r="652" spans="1:23" x14ac:dyDescent="0.25">
      <c r="A652" s="24">
        <v>42583.293680555558</v>
      </c>
      <c r="B652" s="4" t="s">
        <v>72</v>
      </c>
      <c r="C652" s="4" t="s">
        <v>1039</v>
      </c>
      <c r="D652" s="4" t="s">
        <v>73</v>
      </c>
      <c r="E652" s="4" t="s">
        <v>510</v>
      </c>
      <c r="F652" s="3">
        <v>0</v>
      </c>
      <c r="G652" s="3">
        <v>518</v>
      </c>
      <c r="H652" s="3">
        <v>12686</v>
      </c>
      <c r="I652" s="4" t="s">
        <v>511</v>
      </c>
      <c r="J652" s="3">
        <v>11880</v>
      </c>
      <c r="K652" s="4" t="s">
        <v>76</v>
      </c>
      <c r="L652" s="69" t="str">
        <f>VLOOKUP(C652,'[9]Trips&amp;Operators'!$C$1:$E$9999,3,0)</f>
        <v>MALAVE</v>
      </c>
      <c r="M652" s="18" t="s">
        <v>77</v>
      </c>
      <c r="N652" s="17" t="s">
        <v>47</v>
      </c>
      <c r="O652" s="17" t="str">
        <f t="shared" si="20"/>
        <v>01</v>
      </c>
      <c r="P652" s="52">
        <f t="shared" si="21"/>
        <v>42552</v>
      </c>
      <c r="Q652" s="66" t="str">
        <f>VLOOKUP(C652,'[9]Train Runs'!$A$13:$AE$686,31,0)</f>
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</c>
      <c r="R652" s="67" t="str">
        <f>VLOOKUP(C626,'[9]Train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652" s="68" t="str">
        <f>astrogrep_path&amp;" /spath="&amp;search_path&amp;" /stypes=""*"&amp;T652&amp;"*"&amp;TEXT(A626-utc_offset/24,"YYYYMMDD")&amp;LEFT(TEXT(A626-utc_offset/24,"HH"),1)&amp;"*"" /stext="" "&amp;TEXT(A626-utc_offset/24,"HH")&amp;search_regexp&amp;""" /e /r /s"</f>
        <v>"C:\Program Files (x86)\AstroGrep\AstroGrep.exe" /spath="C:\Users\stu\Documents\Analysis\2016-02-23 RTDC Observations" /stypes="*4008*201608011*" /stext=" 12:.+((SYSTEM_STATE.+slice.+state.+changed )|(ment ac)|(system.+state.+changed )|(\|lc)|(penalty)|(\[timeout)|(PRM\|1\|D))" /e /r /s</v>
      </c>
      <c r="T652" s="18" t="str">
        <f>MID(B626,13,4)</f>
        <v>4008</v>
      </c>
      <c r="U652" s="24">
        <f>A626+6/24</f>
        <v>42583.50986111111</v>
      </c>
      <c r="V652" s="45" t="str">
        <f>IF(VALUE(LEFT(IF(LEN(C626)=6,"0"&amp;C626,C626),2))&lt;=2,"EC",IF(OR(VALUE(LEFT(IF(LEN(C626)=6,"0"&amp;C626,C626),2))=8,VALUE(LEFT(IF(LEN(C626)=6,"0"&amp;C626,C626),2))=18),"NW","GL"))</f>
        <v>EC</v>
      </c>
      <c r="W652" s="45" t="str">
        <f>IF(AND(E626="TRACK WARRANT AUTHORITY",G626&lt;10),"OMIT","KEEP")</f>
        <v>KEEP</v>
      </c>
    </row>
    <row r="653" spans="1:23" hidden="1" x14ac:dyDescent="0.25">
      <c r="A653" s="24">
        <v>42583.278148148151</v>
      </c>
      <c r="B653" s="4" t="s">
        <v>543</v>
      </c>
      <c r="C653" s="4" t="s">
        <v>469</v>
      </c>
      <c r="D653" s="4" t="s">
        <v>73</v>
      </c>
      <c r="E653" s="4" t="s">
        <v>515</v>
      </c>
      <c r="F653" s="3">
        <v>0</v>
      </c>
      <c r="G653" s="3">
        <v>107</v>
      </c>
      <c r="H653" s="3">
        <v>466</v>
      </c>
      <c r="I653" s="4" t="s">
        <v>516</v>
      </c>
      <c r="J653" s="3">
        <v>1</v>
      </c>
      <c r="K653" s="4" t="s">
        <v>76</v>
      </c>
      <c r="L653" s="69" t="str">
        <f>VLOOKUP(C653,'[9]Trips&amp;Operators'!$C$1:$E$9999,3,0)</f>
        <v>STARKS</v>
      </c>
      <c r="M653" s="18" t="s">
        <v>81</v>
      </c>
      <c r="N653" s="17"/>
      <c r="O653" s="17" t="str">
        <f t="shared" si="20"/>
        <v>01</v>
      </c>
      <c r="P653" s="52">
        <f t="shared" si="21"/>
        <v>42552</v>
      </c>
      <c r="Q653" s="66" t="str">
        <f>VLOOKUP(C653,'[9]Train Runs'!$A$13:$AE$686,31,0)</f>
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</c>
      <c r="R653" s="67" t="str">
        <f>VLOOKUP(C627,'[9]Train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653" s="68" t="str">
        <f>astrogrep_path&amp;" /spath="&amp;search_path&amp;" /stypes=""*"&amp;T653&amp;"*"&amp;TEXT(A627-utc_offset/24,"YYYYMMDD")&amp;LEFT(TEXT(A627-utc_offset/24,"HH"),1)&amp;"*"" /stext="" "&amp;TEXT(A627-utc_offset/24,"HH")&amp;search_regexp&amp;""" /e /r /s"</f>
        <v>"C:\Program Files (x86)\AstroGrep\AstroGrep.exe" /spath="C:\Users\stu\Documents\Analysis\2016-02-23 RTDC Observations" /stypes="*4029*201608011*" /stext=" 15:.+((SYSTEM_STATE.+slice.+state.+changed )|(ment ac)|(system.+state.+changed )|(\|lc)|(penalty)|(\[timeout)|(PRM\|1\|D))" /e /r /s</v>
      </c>
      <c r="T653" s="18" t="str">
        <f>MID(B627,13,4)</f>
        <v>4029</v>
      </c>
      <c r="U653" s="24">
        <f>A627+6/24</f>
        <v>42583.645821759259</v>
      </c>
      <c r="V653" s="45" t="str">
        <f>IF(VALUE(LEFT(IF(LEN(C627)=6,"0"&amp;C627,C627),2))&lt;=2,"EC",IF(OR(VALUE(LEFT(IF(LEN(C627)=6,"0"&amp;C627,C627),2))=8,VALUE(LEFT(IF(LEN(C627)=6,"0"&amp;C627,C627),2))=18),"NW","GL"))</f>
        <v>EC</v>
      </c>
      <c r="W653" s="45" t="str">
        <f>IF(AND(E627="TRACK WARRANT AUTHORITY",G627&lt;10),"OMIT","KEEP")</f>
        <v>KEEP</v>
      </c>
    </row>
    <row r="654" spans="1:23" hidden="1" x14ac:dyDescent="0.25">
      <c r="A654" s="24">
        <v>42583.278645833336</v>
      </c>
      <c r="B654" s="4" t="s">
        <v>543</v>
      </c>
      <c r="C654" s="4" t="s">
        <v>469</v>
      </c>
      <c r="D654" s="4" t="s">
        <v>73</v>
      </c>
      <c r="E654" s="4" t="s">
        <v>515</v>
      </c>
      <c r="F654" s="3">
        <v>0</v>
      </c>
      <c r="G654" s="3">
        <v>42</v>
      </c>
      <c r="H654" s="3">
        <v>234</v>
      </c>
      <c r="I654" s="4" t="s">
        <v>516</v>
      </c>
      <c r="J654" s="3">
        <v>1</v>
      </c>
      <c r="K654" s="4" t="s">
        <v>76</v>
      </c>
      <c r="L654" s="69" t="str">
        <f>VLOOKUP(C654,'[9]Trips&amp;Operators'!$C$1:$E$9999,3,0)</f>
        <v>STARKS</v>
      </c>
      <c r="M654" s="18" t="s">
        <v>81</v>
      </c>
      <c r="N654" s="17"/>
      <c r="O654" s="17" t="str">
        <f t="shared" si="20"/>
        <v>01</v>
      </c>
      <c r="P654" s="52">
        <f t="shared" si="21"/>
        <v>42552</v>
      </c>
      <c r="Q654" s="66" t="str">
        <f>VLOOKUP(C654,'[9]Train Runs'!$A$13:$AE$686,31,0)</f>
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</c>
      <c r="R654" s="67" t="str">
        <f>VLOOKUP(C628,'[9]Train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654" s="68" t="str">
        <f>astrogrep_path&amp;" /spath="&amp;search_path&amp;" /stypes=""*"&amp;T654&amp;"*"&amp;TEXT(A628-utc_offset/24,"YYYYMMDD")&amp;LEFT(TEXT(A628-utc_offset/24,"HH"),1)&amp;"*"" /stext="" "&amp;TEXT(A628-utc_offset/24,"HH")&amp;search_regexp&amp;""" /e /r /s"</f>
        <v>"C:\Program Files (x86)\AstroGrep\AstroGrep.exe" /spath="C:\Users\stu\Documents\Analysis\2016-02-23 RTDC Observations" /stypes="*4015*201608012*" /stext=" 21:.+((SYSTEM_STATE.+slice.+state.+changed )|(ment ac)|(system.+state.+changed )|(\|lc)|(penalty)|(\[timeout)|(PRM\|1\|D))" /e /r /s</v>
      </c>
      <c r="T654" s="18" t="str">
        <f>MID(B628,13,4)</f>
        <v>4015</v>
      </c>
      <c r="U654" s="24">
        <f>A628+6/24</f>
        <v>42583.902974537035</v>
      </c>
      <c r="V654" s="45" t="str">
        <f>IF(VALUE(LEFT(IF(LEN(C628)=6,"0"&amp;C628,C628),2))&lt;=2,"EC",IF(OR(VALUE(LEFT(IF(LEN(C628)=6,"0"&amp;C628,C628),2))=8,VALUE(LEFT(IF(LEN(C628)=6,"0"&amp;C628,C628),2))=18),"NW","GL"))</f>
        <v>EC</v>
      </c>
      <c r="W654" s="45" t="str">
        <f>IF(AND(E628="TRACK WARRANT AUTHORITY",G628&lt;10),"OMIT","KEEP")</f>
        <v>KEEP</v>
      </c>
    </row>
    <row r="655" spans="1:23" hidden="1" x14ac:dyDescent="0.25">
      <c r="A655" s="24">
        <v>42583.30746527778</v>
      </c>
      <c r="B655" s="4" t="s">
        <v>89</v>
      </c>
      <c r="C655" s="4" t="s">
        <v>1040</v>
      </c>
      <c r="D655" s="4" t="s">
        <v>73</v>
      </c>
      <c r="E655" s="4" t="s">
        <v>515</v>
      </c>
      <c r="F655" s="3">
        <v>0</v>
      </c>
      <c r="G655" s="3">
        <v>50</v>
      </c>
      <c r="H655" s="3">
        <v>165</v>
      </c>
      <c r="I655" s="4" t="s">
        <v>516</v>
      </c>
      <c r="J655" s="3">
        <v>1</v>
      </c>
      <c r="K655" s="4" t="s">
        <v>76</v>
      </c>
      <c r="L655" s="69" t="str">
        <f>VLOOKUP(C655,'[9]Trips&amp;Operators'!$C$1:$E$9999,3,0)</f>
        <v>ACKERMAN</v>
      </c>
      <c r="M655" s="18" t="s">
        <v>81</v>
      </c>
      <c r="N655" s="17"/>
      <c r="O655" s="17" t="str">
        <f t="shared" si="20"/>
        <v>01</v>
      </c>
      <c r="P655" s="52">
        <f t="shared" si="21"/>
        <v>42552</v>
      </c>
      <c r="Q655" s="66" t="str">
        <f>VLOOKUP(C655,'[9]Train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R655" s="67" t="str">
        <f>VLOOKUP(C629,'[9]Train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04:22:30-0600',mode:absolute,to:'2016-08-01 07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55" s="68" t="str">
        <f>astrogrep_path&amp;" /spath="&amp;search_path&amp;" /stypes=""*"&amp;T655&amp;"*"&amp;TEXT(A629-utc_offset/24,"YYYYMMDD")&amp;LEFT(TEXT(A629-utc_offset/24,"HH"),1)&amp;"*"" /stext="" "&amp;TEXT(A629-utc_offset/24,"HH")&amp;search_regexp&amp;""" /e /r /s"</f>
        <v>"C:\Program Files (x86)\AstroGrep\AstroGrep.exe" /spath="C:\Users\stu\Documents\Analysis\2016-02-23 RTDC Observations" /stypes="*4013*201608011*" /stext=" 12:.+((SYSTEM_STATE.+slice.+state.+changed )|(ment ac)|(system.+state.+changed )|(\|lc)|(penalty)|(\[timeout)|(PRM\|1\|D))" /e /r /s</v>
      </c>
      <c r="T655" s="18" t="str">
        <f>MID(B629,13,4)</f>
        <v>4013</v>
      </c>
      <c r="U655" s="24">
        <f>A629+6/24</f>
        <v>42583.513055555559</v>
      </c>
      <c r="V655" s="45" t="str">
        <f>IF(VALUE(LEFT(IF(LEN(C629)=6,"0"&amp;C629,C629),2))&lt;=2,"EC",IF(OR(VALUE(LEFT(IF(LEN(C629)=6,"0"&amp;C629,C629),2))=8,VALUE(LEFT(IF(LEN(C629)=6,"0"&amp;C629,C629),2))=18),"NW","GL"))</f>
        <v>EC</v>
      </c>
      <c r="W655" s="45" t="str">
        <f>IF(AND(E629="TRACK WARRANT AUTHORITY",G629&lt;10),"OMIT","KEEP")</f>
        <v>KEEP</v>
      </c>
    </row>
    <row r="656" spans="1:23" hidden="1" x14ac:dyDescent="0.25">
      <c r="A656" s="24">
        <v>42583.451018518521</v>
      </c>
      <c r="B656" s="4" t="s">
        <v>89</v>
      </c>
      <c r="C656" s="4" t="s">
        <v>1041</v>
      </c>
      <c r="D656" s="4" t="s">
        <v>73</v>
      </c>
      <c r="E656" s="4" t="s">
        <v>515</v>
      </c>
      <c r="F656" s="3">
        <v>0</v>
      </c>
      <c r="G656" s="3">
        <v>36</v>
      </c>
      <c r="H656" s="3">
        <v>121</v>
      </c>
      <c r="I656" s="4" t="s">
        <v>516</v>
      </c>
      <c r="J656" s="3">
        <v>1</v>
      </c>
      <c r="K656" s="4" t="s">
        <v>76</v>
      </c>
      <c r="L656" s="69" t="str">
        <f>VLOOKUP(C656,'[9]Trips&amp;Operators'!$C$1:$E$9999,3,0)</f>
        <v>ACKERMAN</v>
      </c>
      <c r="M656" s="18" t="s">
        <v>81</v>
      </c>
      <c r="N656" s="17"/>
      <c r="O656" s="17" t="str">
        <f t="shared" si="20"/>
        <v>01</v>
      </c>
      <c r="P656" s="52">
        <f t="shared" si="21"/>
        <v>42552</v>
      </c>
      <c r="Q656" s="66" t="str">
        <f>VLOOKUP(C656,'[9]Train Runs'!$A$13:$AE$686,31,0)</f>
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</c>
      <c r="R656" s="67" t="str">
        <f>VLOOKUP(C630,'[9]Train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56" s="68" t="str">
        <f>astrogrep_path&amp;" /spath="&amp;search_path&amp;" /stypes=""*"&amp;T656&amp;"*"&amp;TEXT(A630-utc_offset/24,"YYYYMMDD")&amp;LEFT(TEXT(A630-utc_offset/24,"HH"),1)&amp;"*"" /stext="" "&amp;TEXT(A630-utc_offset/24,"HH")&amp;search_regexp&amp;""" /e /r /s"</f>
        <v>"C:\Program Files (x86)\AstroGrep\AstroGrep.exe" /spath="C:\Users\stu\Documents\Analysis\2016-02-23 RTDC Observations" /stypes="*4014*201608012*" /stext=" 23:.+((SYSTEM_STATE.+slice.+state.+changed )|(ment ac)|(system.+state.+changed )|(\|lc)|(penalty)|(\[timeout)|(PRM\|1\|D))" /e /r /s</v>
      </c>
      <c r="T656" s="18" t="str">
        <f>MID(B630,13,4)</f>
        <v>4014</v>
      </c>
      <c r="U656" s="24">
        <f>A630+6/24</f>
        <v>42583.961550925924</v>
      </c>
      <c r="V656" s="45" t="str">
        <f>IF(VALUE(LEFT(IF(LEN(C630)=6,"0"&amp;C630,C630),2))&lt;=2,"EC",IF(OR(VALUE(LEFT(IF(LEN(C630)=6,"0"&amp;C630,C630),2))=8,VALUE(LEFT(IF(LEN(C630)=6,"0"&amp;C630,C630),2))=18),"NW","GL"))</f>
        <v>EC</v>
      </c>
      <c r="W656" s="45" t="str">
        <f>IF(AND(E630="TRACK WARRANT AUTHORITY",G630&lt;10),"OMIT","KEEP")</f>
        <v>KEEP</v>
      </c>
    </row>
    <row r="657" spans="1:23" hidden="1" x14ac:dyDescent="0.25">
      <c r="A657" s="24">
        <v>42583.558634259258</v>
      </c>
      <c r="B657" s="4" t="s">
        <v>575</v>
      </c>
      <c r="C657" s="4" t="s">
        <v>1020</v>
      </c>
      <c r="D657" s="4" t="s">
        <v>73</v>
      </c>
      <c r="E657" s="4" t="s">
        <v>515</v>
      </c>
      <c r="F657" s="3">
        <v>0</v>
      </c>
      <c r="G657" s="3">
        <v>74</v>
      </c>
      <c r="H657" s="3">
        <v>276</v>
      </c>
      <c r="I657" s="4" t="s">
        <v>516</v>
      </c>
      <c r="J657" s="3">
        <v>1</v>
      </c>
      <c r="K657" s="4" t="s">
        <v>76</v>
      </c>
      <c r="L657" s="69" t="str">
        <f>VLOOKUP(C657,'[9]Trips&amp;Operators'!$C$1:$E$9999,3,0)</f>
        <v>MAYBERRY</v>
      </c>
      <c r="M657" s="18" t="s">
        <v>81</v>
      </c>
      <c r="N657" s="17"/>
      <c r="O657" s="17" t="str">
        <f t="shared" si="20"/>
        <v>01</v>
      </c>
      <c r="P657" s="52">
        <f t="shared" si="21"/>
        <v>42552</v>
      </c>
      <c r="Q657" s="66" t="str">
        <f>VLOOKUP(C657,'[9]Train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57" s="67" t="str">
        <f>VLOOKUP(C631,'[9]Train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657" s="68" t="str">
        <f>astrogrep_path&amp;" /spath="&amp;search_path&amp;" /stypes=""*"&amp;T657&amp;"*"&amp;TEXT(A631-utc_offset/24,"YYYYMMDD")&amp;LEFT(TEXT(A631-utc_offset/24,"HH"),1)&amp;"*"" /stext="" "&amp;TEXT(A631-utc_offset/24,"HH")&amp;search_regexp&amp;""" /e /r /s"</f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T657" s="18" t="str">
        <f>MID(B631,13,4)</f>
        <v>4011</v>
      </c>
      <c r="U657" s="24">
        <f>A631+6/24</f>
        <v>42583.682314814818</v>
      </c>
      <c r="V657" s="45" t="str">
        <f>IF(VALUE(LEFT(IF(LEN(C631)=6,"0"&amp;C631,C631),2))&lt;=2,"EC",IF(OR(VALUE(LEFT(IF(LEN(C631)=6,"0"&amp;C631,C631),2))=8,VALUE(LEFT(IF(LEN(C631)=6,"0"&amp;C631,C631),2))=18),"NW","GL"))</f>
        <v>EC</v>
      </c>
      <c r="W657" s="45" t="str">
        <f>IF(AND(E631="TRACK WARRANT AUTHORITY",G631&lt;10),"OMIT","KEEP")</f>
        <v>KEEP</v>
      </c>
    </row>
    <row r="658" spans="1:23" hidden="1" x14ac:dyDescent="0.25">
      <c r="A658" s="24">
        <v>42583.580393518518</v>
      </c>
      <c r="B658" s="4" t="s">
        <v>500</v>
      </c>
      <c r="C658" s="4" t="s">
        <v>1042</v>
      </c>
      <c r="D658" s="4" t="s">
        <v>73</v>
      </c>
      <c r="E658" s="4" t="s">
        <v>515</v>
      </c>
      <c r="F658" s="3">
        <v>0</v>
      </c>
      <c r="G658" s="3">
        <v>69</v>
      </c>
      <c r="H658" s="3">
        <v>282</v>
      </c>
      <c r="I658" s="4" t="s">
        <v>516</v>
      </c>
      <c r="J658" s="3">
        <v>1</v>
      </c>
      <c r="K658" s="4" t="s">
        <v>76</v>
      </c>
      <c r="L658" s="69" t="str">
        <f>VLOOKUP(C658,'[9]Trips&amp;Operators'!$C$1:$E$9999,3,0)</f>
        <v>STORY</v>
      </c>
      <c r="M658" s="18" t="s">
        <v>81</v>
      </c>
      <c r="N658" s="17"/>
      <c r="O658" s="17" t="str">
        <f t="shared" si="20"/>
        <v>01</v>
      </c>
      <c r="P658" s="52">
        <f t="shared" si="21"/>
        <v>42552</v>
      </c>
      <c r="Q658" s="66" t="str">
        <f>VLOOKUP(C658,'[9]Train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R658" s="67" t="str">
        <f>VLOOKUP(C632,'[9]Train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658" s="68" t="str">
        <f>astrogrep_path&amp;" /spath="&amp;search_path&amp;" /stypes=""*"&amp;T658&amp;"*"&amp;TEXT(A632-utc_offset/24,"YYYYMMDD")&amp;LEFT(TEXT(A632-utc_offset/24,"HH"),1)&amp;"*"" /stext="" "&amp;TEXT(A632-utc_offset/24,"HH")&amp;search_regexp&amp;""" /e /r /s"</f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T658" s="18" t="str">
        <f>MID(B632,13,4)</f>
        <v>4011</v>
      </c>
      <c r="U658" s="24">
        <f>A632+6/24</f>
        <v>42583.692245370374</v>
      </c>
      <c r="V658" s="45" t="str">
        <f>IF(VALUE(LEFT(IF(LEN(C632)=6,"0"&amp;C632,C632),2))&lt;=2,"EC",IF(OR(VALUE(LEFT(IF(LEN(C632)=6,"0"&amp;C632,C632),2))=8,VALUE(LEFT(IF(LEN(C632)=6,"0"&amp;C632,C632),2))=18),"NW","GL"))</f>
        <v>EC</v>
      </c>
      <c r="W658" s="45" t="str">
        <f>IF(AND(E632="TRACK WARRANT AUTHORITY",G632&lt;10),"OMIT","KEEP")</f>
        <v>KEEP</v>
      </c>
    </row>
    <row r="659" spans="1:23" hidden="1" x14ac:dyDescent="0.25">
      <c r="A659" s="24">
        <v>42583.630486111113</v>
      </c>
      <c r="B659" s="4" t="s">
        <v>575</v>
      </c>
      <c r="C659" s="4" t="s">
        <v>1043</v>
      </c>
      <c r="D659" s="4" t="s">
        <v>73</v>
      </c>
      <c r="E659" s="4" t="s">
        <v>515</v>
      </c>
      <c r="F659" s="3">
        <v>0</v>
      </c>
      <c r="G659" s="3">
        <v>103</v>
      </c>
      <c r="H659" s="3">
        <v>400</v>
      </c>
      <c r="I659" s="4" t="s">
        <v>516</v>
      </c>
      <c r="J659" s="3">
        <v>1</v>
      </c>
      <c r="K659" s="4" t="s">
        <v>76</v>
      </c>
      <c r="L659" s="69" t="str">
        <f>VLOOKUP(C659,'[9]Trips&amp;Operators'!$C$1:$E$9999,3,0)</f>
        <v>MAYBERRY</v>
      </c>
      <c r="M659" s="18" t="s">
        <v>81</v>
      </c>
      <c r="N659" s="17"/>
      <c r="O659" s="17" t="str">
        <f t="shared" si="20"/>
        <v>01</v>
      </c>
      <c r="P659" s="52">
        <f t="shared" si="21"/>
        <v>42552</v>
      </c>
      <c r="Q659" s="66" t="str">
        <f>VLOOKUP(C659,'[9]Train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59" s="67" t="str">
        <f>VLOOKUP(C633,'[9]Train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659" s="68" t="str">
        <f>astrogrep_path&amp;" /spath="&amp;search_path&amp;" /stypes=""*"&amp;T659&amp;"*"&amp;TEXT(A633-utc_offset/24,"YYYYMMDD")&amp;LEFT(TEXT(A633-utc_offset/24,"HH"),1)&amp;"*"" /stext="" "&amp;TEXT(A633-utc_offset/24,"HH")&amp;search_regexp&amp;""" /e /r /s"</f>
        <v>"C:\Program Files (x86)\AstroGrep\AstroGrep.exe" /spath="C:\Users\stu\Documents\Analysis\2016-02-23 RTDC Observations" /stypes="*4014*201608012*" /stext=" 23:.+((SYSTEM_STATE.+slice.+state.+changed )|(ment ac)|(system.+state.+changed )|(\|lc)|(penalty)|(\[timeout)|(PRM\|1\|D))" /e /r /s</v>
      </c>
      <c r="T659" s="18" t="str">
        <f>MID(B633,13,4)</f>
        <v>4014</v>
      </c>
      <c r="U659" s="24">
        <f>A633+6/24</f>
        <v>42583.973703703705</v>
      </c>
      <c r="V659" s="45" t="str">
        <f>IF(VALUE(LEFT(IF(LEN(C633)=6,"0"&amp;C633,C633),2))&lt;=2,"EC",IF(OR(VALUE(LEFT(IF(LEN(C633)=6,"0"&amp;C633,C633),2))=8,VALUE(LEFT(IF(LEN(C633)=6,"0"&amp;C633,C633),2))=18),"NW","GL"))</f>
        <v>EC</v>
      </c>
      <c r="W659" s="45" t="str">
        <f>IF(AND(E633="TRACK WARRANT AUTHORITY",G633&lt;10),"OMIT","KEEP")</f>
        <v>KEEP</v>
      </c>
    </row>
    <row r="660" spans="1:23" hidden="1" x14ac:dyDescent="0.25">
      <c r="A660" s="24">
        <v>42583.631053240744</v>
      </c>
      <c r="B660" s="4" t="s">
        <v>575</v>
      </c>
      <c r="C660" s="4" t="s">
        <v>1043</v>
      </c>
      <c r="D660" s="4" t="s">
        <v>73</v>
      </c>
      <c r="E660" s="4" t="s">
        <v>515</v>
      </c>
      <c r="F660" s="3">
        <v>0</v>
      </c>
      <c r="G660" s="3">
        <v>34</v>
      </c>
      <c r="H660" s="3">
        <v>125</v>
      </c>
      <c r="I660" s="4" t="s">
        <v>516</v>
      </c>
      <c r="J660" s="3">
        <v>1</v>
      </c>
      <c r="K660" s="4" t="s">
        <v>76</v>
      </c>
      <c r="L660" s="69" t="str">
        <f>VLOOKUP(C660,'[9]Trips&amp;Operators'!$C$1:$E$9999,3,0)</f>
        <v>MAYBERRY</v>
      </c>
      <c r="M660" s="18" t="s">
        <v>81</v>
      </c>
      <c r="N660" s="17"/>
      <c r="O660" s="17" t="str">
        <f t="shared" si="20"/>
        <v>01</v>
      </c>
      <c r="P660" s="52">
        <f t="shared" si="21"/>
        <v>42552</v>
      </c>
      <c r="Q660" s="66" t="str">
        <f>VLOOKUP(C660,'[9]Train Runs'!$A$13:$AE$686,31,0)</f>
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</c>
      <c r="R660" s="67" t="str">
        <f>VLOOKUP(C634,'[9]Train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60" s="68" t="str">
        <f>astrogrep_path&amp;" /spath="&amp;search_path&amp;" /stypes=""*"&amp;T660&amp;"*"&amp;TEXT(A634-utc_offset/24,"YYYYMMDD")&amp;LEFT(TEXT(A634-utc_offset/24,"HH"),1)&amp;"*"" /stext="" "&amp;TEXT(A634-utc_offset/24,"HH")&amp;search_regexp&amp;""" /e /r /s"</f>
        <v>"C:\Program Files (x86)\AstroGrep\AstroGrep.exe" /spath="C:\Users\stu\Documents\Analysis\2016-02-23 RTDC Observations" /stypes="*4013*201608011*" /stext=" 18:.+((SYSTEM_STATE.+slice.+state.+changed )|(ment ac)|(system.+state.+changed )|(\|lc)|(penalty)|(\[timeout)|(PRM\|1\|D))" /e /r /s</v>
      </c>
      <c r="T660" s="18" t="str">
        <f>MID(B634,13,4)</f>
        <v>4013</v>
      </c>
      <c r="U660" s="24">
        <f>A634+6/24</f>
        <v>42583.784537037034</v>
      </c>
      <c r="V660" s="45" t="str">
        <f>IF(VALUE(LEFT(IF(LEN(C634)=6,"0"&amp;C634,C634),2))&lt;=2,"EC",IF(OR(VALUE(LEFT(IF(LEN(C634)=6,"0"&amp;C634,C634),2))=8,VALUE(LEFT(IF(LEN(C634)=6,"0"&amp;C634,C634),2))=18),"NW","GL"))</f>
        <v>EC</v>
      </c>
      <c r="W660" s="45" t="str">
        <f>IF(AND(E634="TRACK WARRANT AUTHORITY",G634&lt;10),"OMIT","KEEP")</f>
        <v>KEEP</v>
      </c>
    </row>
    <row r="661" spans="1:23" hidden="1" x14ac:dyDescent="0.25">
      <c r="A661" s="24">
        <v>42583.754155092596</v>
      </c>
      <c r="B661" s="4" t="s">
        <v>523</v>
      </c>
      <c r="C661" s="4" t="s">
        <v>1044</v>
      </c>
      <c r="D661" s="4" t="s">
        <v>73</v>
      </c>
      <c r="E661" s="4" t="s">
        <v>515</v>
      </c>
      <c r="F661" s="3">
        <v>0</v>
      </c>
      <c r="G661" s="3">
        <v>83</v>
      </c>
      <c r="H661" s="3">
        <v>307</v>
      </c>
      <c r="I661" s="4" t="s">
        <v>516</v>
      </c>
      <c r="J661" s="3">
        <v>1</v>
      </c>
      <c r="K661" s="4" t="s">
        <v>76</v>
      </c>
      <c r="L661" s="69" t="str">
        <f>VLOOKUP(C661,'[9]Trips&amp;Operators'!$C$1:$E$9999,3,0)</f>
        <v>KILLION</v>
      </c>
      <c r="M661" s="18" t="s">
        <v>81</v>
      </c>
      <c r="N661" s="17"/>
      <c r="O661" s="17" t="str">
        <f t="shared" si="20"/>
        <v>01</v>
      </c>
      <c r="P661" s="52">
        <f t="shared" si="21"/>
        <v>42552</v>
      </c>
      <c r="Q661" s="66" t="str">
        <f>VLOOKUP(C661,'[9]Train Runs'!$A$13:$AE$686,31,0)</f>
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</c>
      <c r="R661" s="67" t="str">
        <f>VLOOKUP(C635,'[9]Train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661" s="68" t="str">
        <f>astrogrep_path&amp;" /spath="&amp;search_path&amp;" /stypes=""*"&amp;T661&amp;"*"&amp;TEXT(A635-utc_offset/24,"YYYYMMDD")&amp;LEFT(TEXT(A635-utc_offset/24,"HH"),1)&amp;"*"" /stext="" "&amp;TEXT(A635-utc_offset/24,"HH")&amp;search_regexp&amp;""" /e /r /s"</f>
        <v>"C:\Program Files (x86)\AstroGrep\AstroGrep.exe" /spath="C:\Users\stu\Documents\Analysis\2016-02-23 RTDC Observations" /stypes="*4010*201608012*" /stext=" 21:.+((SYSTEM_STATE.+slice.+state.+changed )|(ment ac)|(system.+state.+changed )|(\|lc)|(penalty)|(\[timeout)|(PRM\|1\|D))" /e /r /s</v>
      </c>
      <c r="T661" s="18" t="str">
        <f>MID(B635,13,4)</f>
        <v>4010</v>
      </c>
      <c r="U661" s="24">
        <f>A635+6/24</f>
        <v>42583.878668981481</v>
      </c>
      <c r="V661" s="45" t="str">
        <f>IF(VALUE(LEFT(IF(LEN(C635)=6,"0"&amp;C635,C635),2))&lt;=2,"EC",IF(OR(VALUE(LEFT(IF(LEN(C635)=6,"0"&amp;C635,C635),2))=8,VALUE(LEFT(IF(LEN(C635)=6,"0"&amp;C635,C635),2))=18),"NW","GL"))</f>
        <v>EC</v>
      </c>
      <c r="W661" s="45" t="str">
        <f>IF(AND(E635="TRACK WARRANT AUTHORITY",G635&lt;10),"OMIT","KEEP")</f>
        <v>KEEP</v>
      </c>
    </row>
    <row r="662" spans="1:23" hidden="1" x14ac:dyDescent="0.25">
      <c r="A662" s="24">
        <v>42583.859467592592</v>
      </c>
      <c r="B662" s="4" t="s">
        <v>529</v>
      </c>
      <c r="C662" s="4" t="s">
        <v>387</v>
      </c>
      <c r="D662" s="4" t="s">
        <v>73</v>
      </c>
      <c r="E662" s="4" t="s">
        <v>515</v>
      </c>
      <c r="F662" s="3">
        <v>0</v>
      </c>
      <c r="G662" s="3">
        <v>37</v>
      </c>
      <c r="H662" s="3">
        <v>141</v>
      </c>
      <c r="I662" s="4" t="s">
        <v>516</v>
      </c>
      <c r="J662" s="3">
        <v>1</v>
      </c>
      <c r="K662" s="4" t="s">
        <v>76</v>
      </c>
      <c r="L662" s="69" t="str">
        <f>VLOOKUP(C662,'[9]Trips&amp;Operators'!$C$1:$E$9999,3,0)</f>
        <v>ROBINSON</v>
      </c>
      <c r="M662" s="18" t="s">
        <v>81</v>
      </c>
      <c r="N662" s="17"/>
      <c r="O662" s="17" t="str">
        <f t="shared" si="20"/>
        <v>01</v>
      </c>
      <c r="P662" s="52">
        <f t="shared" si="21"/>
        <v>42552</v>
      </c>
      <c r="Q662" s="66" t="str">
        <f>VLOOKUP(C662,'[9]Train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R662" s="67" t="str">
        <f>VLOOKUP(C636,'[9]Train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10:10:23-0600',mode:absolute,to:'2016-08-01 12:58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662" s="68" t="str">
        <f>astrogrep_path&amp;" /spath="&amp;search_path&amp;" /stypes=""*"&amp;T662&amp;"*"&amp;TEXT(A636-utc_offset/24,"YYYYMMDD")&amp;LEFT(TEXT(A636-utc_offset/24,"HH"),1)&amp;"*"" /stext="" "&amp;TEXT(A636-utc_offset/24,"HH")&amp;search_regexp&amp;""" /e /r /s"</f>
        <v>"C:\Program Files (x86)\AstroGrep\AstroGrep.exe" /spath="C:\Users\stu\Documents\Analysis\2016-02-23 RTDC Observations" /stypes="*4012*201608011*" /stext=" 17:.+((SYSTEM_STATE.+slice.+state.+changed )|(ment ac)|(system.+state.+changed )|(\|lc)|(penalty)|(\[timeout)|(PRM\|1\|D))" /e /r /s</v>
      </c>
      <c r="T662" s="18" t="str">
        <f>MID(B636,13,4)</f>
        <v>4012</v>
      </c>
      <c r="U662" s="24">
        <f>A636+6/24</f>
        <v>42583.718888888892</v>
      </c>
      <c r="V662" s="45" t="str">
        <f>IF(VALUE(LEFT(IF(LEN(C636)=6,"0"&amp;C636,C636),2))&lt;=2,"EC",IF(OR(VALUE(LEFT(IF(LEN(C636)=6,"0"&amp;C636,C636),2))=8,VALUE(LEFT(IF(LEN(C636)=6,"0"&amp;C636,C636),2))=18),"NW","GL"))</f>
        <v>EC</v>
      </c>
      <c r="W662" s="45" t="str">
        <f>IF(AND(E636="TRACK WARRANT AUTHORITY",G636&lt;10),"OMIT","KEEP")</f>
        <v>KEEP</v>
      </c>
    </row>
    <row r="663" spans="1:23" hidden="1" x14ac:dyDescent="0.25">
      <c r="A663" s="24">
        <v>42583.943692129629</v>
      </c>
      <c r="B663" s="4" t="s">
        <v>529</v>
      </c>
      <c r="C663" s="4" t="s">
        <v>1045</v>
      </c>
      <c r="D663" s="4" t="s">
        <v>73</v>
      </c>
      <c r="E663" s="4" t="s">
        <v>515</v>
      </c>
      <c r="F663" s="3">
        <v>0</v>
      </c>
      <c r="G663" s="3">
        <v>34</v>
      </c>
      <c r="H663" s="3">
        <v>165</v>
      </c>
      <c r="I663" s="4" t="s">
        <v>516</v>
      </c>
      <c r="J663" s="3">
        <v>1</v>
      </c>
      <c r="K663" s="4" t="s">
        <v>76</v>
      </c>
      <c r="L663" s="69" t="str">
        <f>VLOOKUP(C663,'[9]Trips&amp;Operators'!$C$1:$E$9999,3,0)</f>
        <v>ROBINSON</v>
      </c>
      <c r="M663" s="18" t="s">
        <v>81</v>
      </c>
      <c r="N663" s="17"/>
      <c r="O663" s="17" t="str">
        <f t="shared" si="20"/>
        <v>01</v>
      </c>
      <c r="P663" s="52">
        <f t="shared" si="21"/>
        <v>42552</v>
      </c>
      <c r="Q663" s="66" t="str">
        <f>VLOOKUP(C663,'[9]Train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R663" s="67" t="str">
        <f>VLOOKUP(C637,'[9]Train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663" s="68" t="str">
        <f>astrogrep_path&amp;" /spath="&amp;search_path&amp;" /stypes=""*"&amp;T663&amp;"*"&amp;TEXT(A637-utc_offset/24,"YYYYMMDD")&amp;LEFT(TEXT(A637-utc_offset/24,"HH"),1)&amp;"*"" /stext="" "&amp;TEXT(A637-utc_offset/24,"HH")&amp;search_regexp&amp;""" /e /r /s"</f>
        <v>"C:\Program Files (x86)\AstroGrep\AstroGrep.exe" /spath="C:\Users\stu\Documents\Analysis\2016-02-23 RTDC Observations" /stypes="*4027*201608011*" /stext=" 14:.+((SYSTEM_STATE.+slice.+state.+changed )|(ment ac)|(system.+state.+changed )|(\|lc)|(penalty)|(\[timeout)|(PRM\|1\|D))" /e /r /s</v>
      </c>
      <c r="T663" s="18" t="str">
        <f>MID(B637,13,4)</f>
        <v>4027</v>
      </c>
      <c r="U663" s="24">
        <f>A637+6/24</f>
        <v>42583.60832175926</v>
      </c>
      <c r="V663" s="45" t="str">
        <f>IF(VALUE(LEFT(IF(LEN(C637)=6,"0"&amp;C637,C637),2))&lt;=2,"EC",IF(OR(VALUE(LEFT(IF(LEN(C637)=6,"0"&amp;C637,C637),2))=8,VALUE(LEFT(IF(LEN(C637)=6,"0"&amp;C637,C637),2))=18),"NW","GL"))</f>
        <v>EC</v>
      </c>
      <c r="W663" s="45" t="str">
        <f>IF(AND(E637="TRACK WARRANT AUTHORITY",G637&lt;10),"OMIT","KEEP")</f>
        <v>KEEP</v>
      </c>
    </row>
    <row r="664" spans="1:23" hidden="1" x14ac:dyDescent="0.25">
      <c r="A664" s="24">
        <v>42584.026875000003</v>
      </c>
      <c r="B664" s="4" t="s">
        <v>529</v>
      </c>
      <c r="C664" s="4" t="s">
        <v>471</v>
      </c>
      <c r="D664" s="4" t="s">
        <v>73</v>
      </c>
      <c r="E664" s="4" t="s">
        <v>515</v>
      </c>
      <c r="F664" s="3">
        <v>0</v>
      </c>
      <c r="G664" s="3">
        <v>67</v>
      </c>
      <c r="H664" s="3">
        <v>231</v>
      </c>
      <c r="I664" s="4" t="s">
        <v>516</v>
      </c>
      <c r="J664" s="3">
        <v>1</v>
      </c>
      <c r="K664" s="4" t="s">
        <v>76</v>
      </c>
      <c r="L664" s="69" t="str">
        <f>VLOOKUP(C664,'[9]Trips&amp;Operators'!$C$1:$E$9999,3,0)</f>
        <v>ROBINSON</v>
      </c>
      <c r="M664" s="18" t="s">
        <v>81</v>
      </c>
      <c r="N664" s="17"/>
      <c r="O664" s="17" t="str">
        <f t="shared" si="20"/>
        <v>01</v>
      </c>
      <c r="P664" s="52">
        <f t="shared" si="21"/>
        <v>42552</v>
      </c>
      <c r="Q664" s="66" t="str">
        <f>VLOOKUP(C664,'[9]Train Runs'!$A$13:$AE$686,31,0)</f>
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</c>
      <c r="R664" s="67" t="str">
        <f>VLOOKUP(C638,'[9]Train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664" s="68" t="str">
        <f>astrogrep_path&amp;" /spath="&amp;search_path&amp;" /stypes=""*"&amp;T664&amp;"*"&amp;TEXT(A638-utc_offset/24,"YYYYMMDD")&amp;LEFT(TEXT(A638-utc_offset/24,"HH"),1)&amp;"*"" /stext="" "&amp;TEXT(A638-utc_offset/24,"HH")&amp;search_regexp&amp;""" /e /r /s"</f>
        <v>"C:\Program Files (x86)\AstroGrep\AstroGrep.exe" /spath="C:\Users\stu\Documents\Analysis\2016-02-23 RTDC Observations" /stypes="*4009*201608012*" /stext=" 20:.+((SYSTEM_STATE.+slice.+state.+changed )|(ment ac)|(system.+state.+changed )|(\|lc)|(penalty)|(\[timeout)|(PRM\|1\|D))" /e /r /s</v>
      </c>
      <c r="T664" s="18" t="str">
        <f>MID(B638,13,4)</f>
        <v>4009</v>
      </c>
      <c r="U664" s="24">
        <f>A638+6/24</f>
        <v>42583.860231481478</v>
      </c>
      <c r="V664" s="45" t="str">
        <f>IF(VALUE(LEFT(IF(LEN(C638)=6,"0"&amp;C638,C638),2))&lt;=2,"EC",IF(OR(VALUE(LEFT(IF(LEN(C638)=6,"0"&amp;C638,C638),2))=8,VALUE(LEFT(IF(LEN(C638)=6,"0"&amp;C638,C638),2))=18),"NW","GL"))</f>
        <v>EC</v>
      </c>
      <c r="W664" s="45" t="str">
        <f>IF(AND(E638="TRACK WARRANT AUTHORITY",G638&lt;10),"OMIT","KEEP")</f>
        <v>KEEP</v>
      </c>
    </row>
    <row r="665" spans="1:23" hidden="1" x14ac:dyDescent="0.25">
      <c r="A665" s="24">
        <v>42583.264270833337</v>
      </c>
      <c r="B665" s="4" t="s">
        <v>86</v>
      </c>
      <c r="C665" s="4" t="s">
        <v>1046</v>
      </c>
      <c r="D665" s="4" t="s">
        <v>73</v>
      </c>
      <c r="E665" s="4" t="s">
        <v>515</v>
      </c>
      <c r="F665" s="3">
        <v>0</v>
      </c>
      <c r="G665" s="3">
        <v>99</v>
      </c>
      <c r="H665" s="3">
        <v>233105</v>
      </c>
      <c r="I665" s="4" t="s">
        <v>516</v>
      </c>
      <c r="J665" s="3">
        <v>233491</v>
      </c>
      <c r="K665" s="4" t="s">
        <v>80</v>
      </c>
      <c r="L665" s="69" t="str">
        <f>VLOOKUP(C665,'[9]Trips&amp;Operators'!$C$1:$E$9999,3,0)</f>
        <v>ACKERMAN</v>
      </c>
      <c r="M665" s="18" t="s">
        <v>81</v>
      </c>
      <c r="N665" s="17"/>
      <c r="O665" s="17" t="str">
        <f t="shared" si="20"/>
        <v>01</v>
      </c>
      <c r="P665" s="52">
        <f t="shared" si="21"/>
        <v>42552</v>
      </c>
      <c r="Q665" s="66" t="str">
        <f>VLOOKUP(C665,'[9]Train Runs'!$A$13:$AE$686,31,0)</f>
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</c>
      <c r="R665" s="67" t="str">
        <f>VLOOKUP(C639,'[9]Train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665" s="68" t="str">
        <f>astrogrep_path&amp;" /spath="&amp;search_path&amp;" /stypes=""*"&amp;T665&amp;"*"&amp;TEXT(A639-utc_offset/24,"YYYYMMDD")&amp;LEFT(TEXT(A639-utc_offset/24,"HH"),1)&amp;"*"" /stext="" "&amp;TEXT(A639-utc_offset/24,"HH")&amp;search_regexp&amp;""" /e /r /s"</f>
        <v>"C:\Program Files (x86)\AstroGrep\AstroGrep.exe" /spath="C:\Users\stu\Documents\Analysis\2016-02-23 RTDC Observations" /stypes="*4044*201608012*" /stext=" 23:.+((SYSTEM_STATE.+slice.+state.+changed )|(ment ac)|(system.+state.+changed )|(\|lc)|(penalty)|(\[timeout)|(PRM\|1\|D))" /e /r /s</v>
      </c>
      <c r="T665" s="18" t="str">
        <f>MID(B639,13,4)</f>
        <v>4044</v>
      </c>
      <c r="U665" s="24">
        <f>A639+6/24</f>
        <v>42583.961527777778</v>
      </c>
      <c r="V665" s="45" t="str">
        <f>IF(VALUE(LEFT(IF(LEN(C639)=6,"0"&amp;C639,C639),2))&lt;=2,"EC",IF(OR(VALUE(LEFT(IF(LEN(C639)=6,"0"&amp;C639,C639),2))=8,VALUE(LEFT(IF(LEN(C639)=6,"0"&amp;C639,C639),2))=18),"NW","GL"))</f>
        <v>EC</v>
      </c>
      <c r="W665" s="45" t="str">
        <f>IF(AND(E639="TRACK WARRANT AUTHORITY",G639&lt;10),"OMIT","KEEP")</f>
        <v>KEEP</v>
      </c>
    </row>
    <row r="666" spans="1:23" hidden="1" x14ac:dyDescent="0.25">
      <c r="A666" s="24">
        <v>42583.453784722224</v>
      </c>
      <c r="B666" s="4" t="s">
        <v>97</v>
      </c>
      <c r="C666" s="4" t="s">
        <v>1025</v>
      </c>
      <c r="D666" s="4" t="s">
        <v>73</v>
      </c>
      <c r="E666" s="4" t="s">
        <v>515</v>
      </c>
      <c r="F666" s="3">
        <v>0</v>
      </c>
      <c r="G666" s="3">
        <v>122</v>
      </c>
      <c r="H666" s="3">
        <v>232936</v>
      </c>
      <c r="I666" s="4" t="s">
        <v>516</v>
      </c>
      <c r="J666" s="3">
        <v>233491</v>
      </c>
      <c r="K666" s="4" t="s">
        <v>80</v>
      </c>
      <c r="L666" s="69" t="str">
        <f>VLOOKUP(C666,'[9]Trips&amp;Operators'!$C$1:$E$9999,3,0)</f>
        <v>STARKS</v>
      </c>
      <c r="M666" s="18" t="s">
        <v>81</v>
      </c>
      <c r="N666" s="17"/>
      <c r="O666" s="17" t="str">
        <f t="shared" si="20"/>
        <v>01</v>
      </c>
      <c r="P666" s="52">
        <f t="shared" si="21"/>
        <v>42552</v>
      </c>
      <c r="Q666" s="66" t="str">
        <f>VLOOKUP(C666,'[9]Train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R666" s="67" t="str">
        <f>VLOOKUP(C640,'[9]Train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17:52:42-0600',mode:absolute,to:'2016-08-01 20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666" s="68" t="str">
        <f>astrogrep_path&amp;" /spath="&amp;search_path&amp;" /stypes=""*"&amp;T666&amp;"*"&amp;TEXT(A640-utc_offset/24,"YYYYMMDD")&amp;LEFT(TEXT(A640-utc_offset/24,"HH"),1)&amp;"*"" /stext="" "&amp;TEXT(A640-utc_offset/24,"HH")&amp;search_regexp&amp;""" /e /r /s"</f>
        <v>"C:\Program Files (x86)\AstroGrep\AstroGrep.exe" /spath="C:\Users\stu\Documents\Analysis\2016-02-23 RTDC Observations" /stypes="*4011*201608020*" /stext=" 01:.+((SYSTEM_STATE.+slice.+state.+changed )|(ment ac)|(system.+state.+changed )|(\|lc)|(penalty)|(\[timeout)|(PRM\|1\|D))" /e /r /s</v>
      </c>
      <c r="T666" s="18" t="str">
        <f>MID(B640,13,4)</f>
        <v>4011</v>
      </c>
      <c r="U666" s="24">
        <f>A640+6/24</f>
        <v>42584.066574074073</v>
      </c>
      <c r="V666" s="45" t="str">
        <f>IF(VALUE(LEFT(IF(LEN(C640)=6,"0"&amp;C640,C640),2))&lt;=2,"EC",IF(OR(VALUE(LEFT(IF(LEN(C640)=6,"0"&amp;C640,C640),2))=8,VALUE(LEFT(IF(LEN(C640)=6,"0"&amp;C640,C640),2))=18),"NW","GL"))</f>
        <v>EC</v>
      </c>
      <c r="W666" s="45" t="str">
        <f>IF(AND(E640="TRACK WARRANT AUTHORITY",G640&lt;10),"OMIT","KEEP")</f>
        <v>KEEP</v>
      </c>
    </row>
    <row r="667" spans="1:23" hidden="1" x14ac:dyDescent="0.25">
      <c r="A667" s="24">
        <v>42583.45417824074</v>
      </c>
      <c r="B667" s="4" t="s">
        <v>97</v>
      </c>
      <c r="C667" s="4" t="s">
        <v>1025</v>
      </c>
      <c r="D667" s="4" t="s">
        <v>73</v>
      </c>
      <c r="E667" s="4" t="s">
        <v>515</v>
      </c>
      <c r="F667" s="3">
        <v>0</v>
      </c>
      <c r="G667" s="3">
        <v>60</v>
      </c>
      <c r="H667" s="3">
        <v>233199</v>
      </c>
      <c r="I667" s="4" t="s">
        <v>516</v>
      </c>
      <c r="J667" s="3">
        <v>233491</v>
      </c>
      <c r="K667" s="4" t="s">
        <v>80</v>
      </c>
      <c r="L667" s="69" t="str">
        <f>VLOOKUP(C667,'[9]Trips&amp;Operators'!$C$1:$E$9999,3,0)</f>
        <v>STARKS</v>
      </c>
      <c r="M667" s="18" t="s">
        <v>81</v>
      </c>
      <c r="N667" s="17"/>
      <c r="O667" s="17" t="str">
        <f t="shared" si="20"/>
        <v>01</v>
      </c>
      <c r="P667" s="52">
        <f t="shared" si="21"/>
        <v>42552</v>
      </c>
      <c r="Q667" s="66" t="str">
        <f>VLOOKUP(C667,'[9]Train Runs'!$A$13:$AE$686,31,0)</f>
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</c>
      <c r="R667" s="67" t="str">
        <f>VLOOKUP(C641,'[9]Train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67" s="68" t="str">
        <f>astrogrep_path&amp;" /spath="&amp;search_path&amp;" /stypes=""*"&amp;T667&amp;"*"&amp;TEXT(A641-utc_offset/24,"YYYYMMDD")&amp;LEFT(TEXT(A641-utc_offset/24,"HH"),1)&amp;"*"" /stext="" "&amp;TEXT(A641-utc_offset/24,"HH")&amp;search_regexp&amp;""" /e /r /s"</f>
        <v>"C:\Program Files (x86)\AstroGrep\AstroGrep.exe" /spath="C:\Users\stu\Documents\Analysis\2016-02-23 RTDC Observations" /stypes="*4013*201608011*" /stext=" 18:.+((SYSTEM_STATE.+slice.+state.+changed )|(ment ac)|(system.+state.+changed )|(\|lc)|(penalty)|(\[timeout)|(PRM\|1\|D))" /e /r /s</v>
      </c>
      <c r="T667" s="18" t="str">
        <f>MID(B641,13,4)</f>
        <v>4013</v>
      </c>
      <c r="U667" s="24">
        <f>A641+6/24</f>
        <v>42583.780914351853</v>
      </c>
      <c r="V667" s="45" t="str">
        <f>IF(VALUE(LEFT(IF(LEN(C641)=6,"0"&amp;C641,C641),2))&lt;=2,"EC",IF(OR(VALUE(LEFT(IF(LEN(C641)=6,"0"&amp;C641,C641),2))=8,VALUE(LEFT(IF(LEN(C641)=6,"0"&amp;C641,C641),2))=18),"NW","GL"))</f>
        <v>EC</v>
      </c>
      <c r="W667" s="45" t="str">
        <f>IF(AND(E641="TRACK WARRANT AUTHORITY",G641&lt;10),"OMIT","KEEP")</f>
        <v>KEEP</v>
      </c>
    </row>
    <row r="668" spans="1:23" hidden="1" x14ac:dyDescent="0.25">
      <c r="A668" s="24">
        <v>42583.611446759256</v>
      </c>
      <c r="B668" s="4" t="s">
        <v>499</v>
      </c>
      <c r="C668" s="4" t="s">
        <v>1027</v>
      </c>
      <c r="D668" s="4" t="s">
        <v>73</v>
      </c>
      <c r="E668" s="4" t="s">
        <v>515</v>
      </c>
      <c r="F668" s="3">
        <v>0</v>
      </c>
      <c r="G668" s="3">
        <v>95</v>
      </c>
      <c r="H668" s="3">
        <v>233123</v>
      </c>
      <c r="I668" s="4" t="s">
        <v>516</v>
      </c>
      <c r="J668" s="3">
        <v>233491</v>
      </c>
      <c r="K668" s="4" t="s">
        <v>80</v>
      </c>
      <c r="L668" s="69" t="str">
        <f>VLOOKUP(C668,'[9]Trips&amp;Operators'!$C$1:$E$9999,3,0)</f>
        <v>STORY</v>
      </c>
      <c r="M668" s="18" t="s">
        <v>81</v>
      </c>
      <c r="N668" s="17"/>
      <c r="O668" s="17" t="str">
        <f t="shared" si="20"/>
        <v>01</v>
      </c>
      <c r="P668" s="52">
        <f t="shared" si="21"/>
        <v>42552</v>
      </c>
      <c r="Q668" s="66" t="str">
        <f>VLOOKUP(C668,'[9]Train Runs'!$A$13:$AE$686,31,0)</f>
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</c>
      <c r="R668" s="67" t="str">
        <f>VLOOKUP(C642,'[9]Train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15:15:04-0600',mode:absolute,to:'2016-08-01 18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668" s="68" t="str">
        <f>astrogrep_path&amp;" /spath="&amp;search_path&amp;" /stypes=""*"&amp;T668&amp;"*"&amp;TEXT(A642-utc_offset/24,"YYYYMMDD")&amp;LEFT(TEXT(A642-utc_offset/24,"HH"),1)&amp;"*"" /stext="" "&amp;TEXT(A642-utc_offset/24,"HH")&amp;search_regexp&amp;""" /e /r /s"</f>
        <v>"C:\Program Files (x86)\AstroGrep\AstroGrep.exe" /spath="C:\Users\stu\Documents\Analysis\2016-02-23 RTDC Observations" /stypes="*4012*201608012*" /stext=" 22:.+((SYSTEM_STATE.+slice.+state.+changed )|(ment ac)|(system.+state.+changed )|(\|lc)|(penalty)|(\[timeout)|(PRM\|1\|D))" /e /r /s</v>
      </c>
      <c r="T668" s="18" t="str">
        <f>MID(B642,13,4)</f>
        <v>4012</v>
      </c>
      <c r="U668" s="24">
        <f>A642+6/24</f>
        <v>42583.936620370368</v>
      </c>
      <c r="V668" s="45" t="str">
        <f>IF(VALUE(LEFT(IF(LEN(C642)=6,"0"&amp;C642,C642),2))&lt;=2,"EC",IF(OR(VALUE(LEFT(IF(LEN(C642)=6,"0"&amp;C642,C642),2))=8,VALUE(LEFT(IF(LEN(C642)=6,"0"&amp;C642,C642),2))=18),"NW","GL"))</f>
        <v>EC</v>
      </c>
      <c r="W668" s="45" t="str">
        <f>IF(AND(E642="TRACK WARRANT AUTHORITY",G642&lt;10),"OMIT","KEEP")</f>
        <v>KEEP</v>
      </c>
    </row>
    <row r="669" spans="1:23" hidden="1" x14ac:dyDescent="0.25">
      <c r="A669" s="24">
        <v>42583.611875000002</v>
      </c>
      <c r="B669" s="4" t="s">
        <v>499</v>
      </c>
      <c r="C669" s="4" t="s">
        <v>1027</v>
      </c>
      <c r="D669" s="4" t="s">
        <v>73</v>
      </c>
      <c r="E669" s="4" t="s">
        <v>515</v>
      </c>
      <c r="F669" s="3">
        <v>0</v>
      </c>
      <c r="G669" s="3">
        <v>44</v>
      </c>
      <c r="H669" s="3">
        <v>233342</v>
      </c>
      <c r="I669" s="4" t="s">
        <v>516</v>
      </c>
      <c r="J669" s="3">
        <v>233491</v>
      </c>
      <c r="K669" s="4" t="s">
        <v>80</v>
      </c>
      <c r="L669" s="69" t="str">
        <f>VLOOKUP(C669,'[9]Trips&amp;Operators'!$C$1:$E$9999,3,0)</f>
        <v>STORY</v>
      </c>
      <c r="M669" s="18" t="s">
        <v>81</v>
      </c>
      <c r="N669" s="17"/>
      <c r="O669" s="17" t="str">
        <f t="shared" si="20"/>
        <v>01</v>
      </c>
      <c r="P669" s="52">
        <f t="shared" si="21"/>
        <v>42552</v>
      </c>
      <c r="Q669" s="66" t="str">
        <f>VLOOKUP(C669,'[9]Train Runs'!$A$13:$AE$686,31,0)</f>
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</c>
      <c r="R669" s="67" t="str">
        <f>VLOOKUP(C643,'[9]Train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17:15:39-0600',mode:absolute,to:'2016-08-01 20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669" s="68" t="str">
        <f>astrogrep_path&amp;" /spath="&amp;search_path&amp;" /stypes=""*"&amp;T669&amp;"*"&amp;TEXT(A643-utc_offset/24,"YYYYMMDD")&amp;LEFT(TEXT(A643-utc_offset/24,"HH"),1)&amp;"*"" /stext="" "&amp;TEXT(A643-utc_offset/24,"HH")&amp;search_regexp&amp;""" /e /r /s"</f>
        <v>"C:\Program Files (x86)\AstroGrep\AstroGrep.exe" /spath="C:\Users\stu\Documents\Analysis\2016-02-23 RTDC Observations" /stypes="*4010*201608020*" /stext=" 00:.+((SYSTEM_STATE.+slice.+state.+changed )|(ment ac)|(system.+state.+changed )|(\|lc)|(penalty)|(\[timeout)|(PRM\|1\|D))" /e /r /s</v>
      </c>
      <c r="T669" s="18" t="str">
        <f>MID(B643,13,4)</f>
        <v>4010</v>
      </c>
      <c r="U669" s="24">
        <f>A643+6/24</f>
        <v>42584.020011574074</v>
      </c>
      <c r="V669" s="45" t="str">
        <f>IF(VALUE(LEFT(IF(LEN(C643)=6,"0"&amp;C643,C643),2))&lt;=2,"EC",IF(OR(VALUE(LEFT(IF(LEN(C643)=6,"0"&amp;C643,C643),2))=8,VALUE(LEFT(IF(LEN(C643)=6,"0"&amp;C643,C643),2))=18),"NW","GL"))</f>
        <v>EC</v>
      </c>
      <c r="W669" s="45" t="str">
        <f>IF(AND(E643="TRACK WARRANT AUTHORITY",G643&lt;10),"OMIT","KEEP")</f>
        <v>KEEP</v>
      </c>
    </row>
    <row r="670" spans="1:23" hidden="1" x14ac:dyDescent="0.25">
      <c r="A670" s="24">
        <v>42583.640034722222</v>
      </c>
      <c r="B670" s="4" t="s">
        <v>90</v>
      </c>
      <c r="C670" s="4" t="s">
        <v>1047</v>
      </c>
      <c r="D670" s="4" t="s">
        <v>73</v>
      </c>
      <c r="E670" s="4" t="s">
        <v>515</v>
      </c>
      <c r="F670" s="3">
        <v>0</v>
      </c>
      <c r="G670" s="3">
        <v>85</v>
      </c>
      <c r="H670" s="3">
        <v>233195</v>
      </c>
      <c r="I670" s="4" t="s">
        <v>516</v>
      </c>
      <c r="J670" s="3">
        <v>233491</v>
      </c>
      <c r="K670" s="4" t="s">
        <v>80</v>
      </c>
      <c r="L670" s="69" t="str">
        <f>VLOOKUP(C670,'[9]Trips&amp;Operators'!$C$1:$E$9999,3,0)</f>
        <v>KILLION</v>
      </c>
      <c r="M670" s="18" t="s">
        <v>81</v>
      </c>
      <c r="N670" s="17"/>
      <c r="O670" s="17" t="str">
        <f t="shared" si="20"/>
        <v>01</v>
      </c>
      <c r="P670" s="52">
        <f t="shared" si="21"/>
        <v>42552</v>
      </c>
      <c r="Q670" s="66" t="str">
        <f>VLOOKUP(C670,'[9]Train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R670" s="67" t="str">
        <f>VLOOKUP(C644,'[9]Train Runs'!$A$13:$AE$686,22,0)</f>
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670" s="68" t="str">
        <f>astrogrep_path&amp;" /spath="&amp;search_path&amp;" /stypes=""*"&amp;T670&amp;"*"&amp;TEXT(A644-utc_offset/24,"YYYYMMDD")&amp;LEFT(TEXT(A644-utc_offset/24,"HH"),1)&amp;"*"" /stext="" "&amp;TEXT(A644-utc_offset/24,"HH")&amp;search_regexp&amp;""" /e /r /s"</f>
        <v>"C:\Program Files (x86)\AstroGrep\AstroGrep.exe" /spath="C:\Users\stu\Documents\Analysis\2016-02-23 RTDC Observations" /stypes="*4044*201608020*" /stext=" 04:.+((SYSTEM_STATE.+slice.+state.+changed )|(ment ac)|(system.+state.+changed )|(\|lc)|(penalty)|(\[timeout)|(PRM\|1\|D))" /e /r /s</v>
      </c>
      <c r="T670" s="18" t="str">
        <f>MID(B644,13,4)</f>
        <v>4044</v>
      </c>
      <c r="U670" s="24">
        <f>A644+6/24</f>
        <v>42584.17292824074</v>
      </c>
      <c r="V670" s="45" t="str">
        <f>IF(VALUE(LEFT(IF(LEN(C644)=6,"0"&amp;C644,C644),2))&lt;=2,"EC",IF(OR(VALUE(LEFT(IF(LEN(C644)=6,"0"&amp;C644,C644),2))=8,VALUE(LEFT(IF(LEN(C644)=6,"0"&amp;C644,C644),2))=18),"NW","GL"))</f>
        <v>EC</v>
      </c>
      <c r="W670" s="45" t="str">
        <f>IF(AND(E644="TRACK WARRANT AUTHORITY",G644&lt;10),"OMIT","KEEP")</f>
        <v>KEEP</v>
      </c>
    </row>
    <row r="671" spans="1:23" hidden="1" x14ac:dyDescent="0.25">
      <c r="A671" s="24">
        <v>42583.713437500002</v>
      </c>
      <c r="B671" s="4" t="s">
        <v>90</v>
      </c>
      <c r="C671" s="4" t="s">
        <v>470</v>
      </c>
      <c r="D671" s="4" t="s">
        <v>73</v>
      </c>
      <c r="E671" s="4" t="s">
        <v>515</v>
      </c>
      <c r="F671" s="3">
        <v>0</v>
      </c>
      <c r="G671" s="3">
        <v>84</v>
      </c>
      <c r="H671" s="3">
        <v>233157</v>
      </c>
      <c r="I671" s="4" t="s">
        <v>516</v>
      </c>
      <c r="J671" s="3">
        <v>233491</v>
      </c>
      <c r="K671" s="4" t="s">
        <v>80</v>
      </c>
      <c r="L671" s="69" t="str">
        <f>VLOOKUP(C671,'[9]Trips&amp;Operators'!$C$1:$E$9999,3,0)</f>
        <v>KILLION</v>
      </c>
      <c r="M671" s="18" t="s">
        <v>81</v>
      </c>
      <c r="N671" s="17"/>
      <c r="O671" s="17" t="str">
        <f t="shared" si="20"/>
        <v>01</v>
      </c>
      <c r="P671" s="52">
        <f t="shared" si="21"/>
        <v>42552</v>
      </c>
      <c r="Q671" s="66" t="str">
        <f>VLOOKUP(C671,'[9]Train Runs'!$A$13:$AE$686,31,0)</f>
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</c>
      <c r="R671" s="67" t="str">
        <f>VLOOKUP(C645,'[9]Train Runs'!$A$13:$AE$686,22,0)</f>
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671" s="68" t="str">
        <f>astrogrep_path&amp;" /spath="&amp;search_path&amp;" /stypes=""*"&amp;T671&amp;"*"&amp;TEXT(A645-utc_offset/24,"YYYYMMDD")&amp;LEFT(TEXT(A645-utc_offset/24,"HH"),1)&amp;"*"" /stext="" "&amp;TEXT(A645-utc_offset/24,"HH")&amp;search_regexp&amp;""" /e /r /s"</f>
        <v>"C:\Program Files (x86)\AstroGrep\AstroGrep.exe" /spath="C:\Users\stu\Documents\Analysis\2016-02-23 RTDC Observations" /stypes="*4044*201608020*" /stext=" 04:.+((SYSTEM_STATE.+slice.+state.+changed )|(ment ac)|(system.+state.+changed )|(\|lc)|(penalty)|(\[timeout)|(PRM\|1\|D))" /e /r /s</v>
      </c>
      <c r="T671" s="18" t="str">
        <f>MID(B645,13,4)</f>
        <v>4044</v>
      </c>
      <c r="U671" s="24">
        <f>A645+6/24</f>
        <v>42584.173472222225</v>
      </c>
      <c r="V671" s="45" t="str">
        <f>IF(VALUE(LEFT(IF(LEN(C645)=6,"0"&amp;C645,C645),2))&lt;=2,"EC",IF(OR(VALUE(LEFT(IF(LEN(C645)=6,"0"&amp;C645,C645),2))=8,VALUE(LEFT(IF(LEN(C645)=6,"0"&amp;C645,C645),2))=18),"NW","GL"))</f>
        <v>EC</v>
      </c>
      <c r="W671" s="45" t="str">
        <f>IF(AND(E645="TRACK WARRANT AUTHORITY",G645&lt;10),"OMIT","KEEP")</f>
        <v>KEEP</v>
      </c>
    </row>
    <row r="672" spans="1:23" hidden="1" x14ac:dyDescent="0.25">
      <c r="A672" s="24">
        <v>42583.283460648148</v>
      </c>
      <c r="B672" s="4" t="s">
        <v>506</v>
      </c>
      <c r="C672" s="4" t="s">
        <v>1048</v>
      </c>
      <c r="D672" s="4" t="s">
        <v>84</v>
      </c>
      <c r="E672" s="4" t="s">
        <v>83</v>
      </c>
      <c r="F672" s="3">
        <v>600</v>
      </c>
      <c r="G672" s="3">
        <v>652</v>
      </c>
      <c r="H672" s="3">
        <v>30739</v>
      </c>
      <c r="I672" s="4" t="s">
        <v>75</v>
      </c>
      <c r="J672" s="3">
        <v>37577</v>
      </c>
      <c r="K672" s="4" t="s">
        <v>76</v>
      </c>
      <c r="L672" s="69" t="str">
        <f>VLOOKUP(C672,'[9]Trips&amp;Operators'!$C$1:$E$9999,3,0)</f>
        <v>ROCHA</v>
      </c>
      <c r="M672" s="18" t="s">
        <v>81</v>
      </c>
      <c r="N672" s="17"/>
      <c r="O672" s="17" t="str">
        <f t="shared" si="20"/>
        <v>01</v>
      </c>
      <c r="P672" s="52">
        <f t="shared" si="21"/>
        <v>42552</v>
      </c>
      <c r="Q672" s="66" t="str">
        <f>VLOOKUP(C672,'[9]Train Runs'!$A$13:$AE$686,31,0)</f>
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</c>
      <c r="R672" s="67" t="str">
        <f>VLOOKUP(C646,'[9]Train Runs'!$A$13:$AE$686,22,0)</f>
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672" s="68" t="str">
        <f>astrogrep_path&amp;" /spath="&amp;search_path&amp;" /stypes=""*"&amp;T672&amp;"*"&amp;TEXT(A646-utc_offset/24,"YYYYMMDD")&amp;LEFT(TEXT(A646-utc_offset/24,"HH"),1)&amp;"*"" /stext="" "&amp;TEXT(A646-utc_offset/24,"HH")&amp;search_regexp&amp;""" /e /r /s"</f>
        <v>"C:\Program Files (x86)\AstroGrep\AstroGrep.exe" /spath="C:\Users\stu\Documents\Analysis\2016-02-23 RTDC Observations" /stypes="*4044*201608020*" /stext=" 04:.+((SYSTEM_STATE.+slice.+state.+changed )|(ment ac)|(system.+state.+changed )|(\|lc)|(penalty)|(\[timeout)|(PRM\|1\|D))" /e /r /s</v>
      </c>
      <c r="T672" s="18" t="str">
        <f>MID(B646,13,4)</f>
        <v>4044</v>
      </c>
      <c r="U672" s="24">
        <f>A646+6/24</f>
        <v>42584.174699074072</v>
      </c>
      <c r="V672" s="45" t="str">
        <f>IF(VALUE(LEFT(IF(LEN(C646)=6,"0"&amp;C646,C646),2))&lt;=2,"EC",IF(OR(VALUE(LEFT(IF(LEN(C646)=6,"0"&amp;C646,C646),2))=8,VALUE(LEFT(IF(LEN(C646)=6,"0"&amp;C646,C646),2))=18),"NW","GL"))</f>
        <v>EC</v>
      </c>
      <c r="W672" s="45" t="str">
        <f>IF(AND(E646="TRACK WARRANT AUTHORITY",G646&lt;10),"OMIT","KEEP")</f>
        <v>KEEP</v>
      </c>
    </row>
    <row r="673" spans="1:23" hidden="1" x14ac:dyDescent="0.25">
      <c r="A673" s="24">
        <v>42583.438043981485</v>
      </c>
      <c r="B673" s="4" t="s">
        <v>518</v>
      </c>
      <c r="C673" s="4" t="s">
        <v>1049</v>
      </c>
      <c r="D673" s="4" t="s">
        <v>84</v>
      </c>
      <c r="E673" s="4" t="s">
        <v>83</v>
      </c>
      <c r="F673" s="3">
        <v>400</v>
      </c>
      <c r="G673" s="3">
        <v>450</v>
      </c>
      <c r="H673" s="3">
        <v>48485</v>
      </c>
      <c r="I673" s="4" t="s">
        <v>75</v>
      </c>
      <c r="J673" s="3">
        <v>47808</v>
      </c>
      <c r="K673" s="4" t="s">
        <v>80</v>
      </c>
      <c r="L673" s="69" t="str">
        <f>VLOOKUP(C673,'[9]Trips&amp;Operators'!$C$1:$E$9999,3,0)</f>
        <v>ROCHA</v>
      </c>
      <c r="M673" s="18" t="s">
        <v>81</v>
      </c>
      <c r="N673" s="17"/>
      <c r="O673" s="17" t="str">
        <f t="shared" si="20"/>
        <v>01</v>
      </c>
      <c r="P673" s="52">
        <f t="shared" si="21"/>
        <v>42552</v>
      </c>
      <c r="Q673" s="66" t="str">
        <f>VLOOKUP(C673,'[9]Train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R673" s="67" t="str">
        <f>VLOOKUP(C647,'[9]Train Runs'!$A$13:$AE$686,22,0)</f>
        <v>https://search-rtdc-monitor-bjffxe2xuh6vdkpspy63sjmuny.us-east-1.es.amazonaws.com/_plugin/kibana/#/discover/Steve-Slow-Train-Analysis-(2080s-and-2083s)?_g=(refreshInterval:(display:Off,section:0,value:0),time:(from:'2016-08-01 22:56:08-0600',mode:absolute,to:'2016-08-02 01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673" s="68" t="str">
        <f>astrogrep_path&amp;" /spath="&amp;search_path&amp;" /stypes=""*"&amp;T673&amp;"*"&amp;TEXT(A647-utc_offset/24,"YYYYMMDD")&amp;LEFT(TEXT(A647-utc_offset/24,"HH"),1)&amp;"*"" /stext="" "&amp;TEXT(A647-utc_offset/24,"HH")&amp;search_regexp&amp;""" /e /r /s"</f>
        <v>"C:\Program Files (x86)\AstroGrep\AstroGrep.exe" /spath="C:\Users\stu\Documents\Analysis\2016-02-23 RTDC Observations" /stypes="*4029*201608020*" /stext=" 05:.+((SYSTEM_STATE.+slice.+state.+changed )|(ment ac)|(system.+state.+changed )|(\|lc)|(penalty)|(\[timeout)|(PRM\|1\|D))" /e /r /s</v>
      </c>
      <c r="T673" s="18" t="str">
        <f>MID(B647,13,4)</f>
        <v>4029</v>
      </c>
      <c r="U673" s="24">
        <f>A647+6/24</f>
        <v>42584.238900462966</v>
      </c>
      <c r="V673" s="45" t="str">
        <f>IF(VALUE(LEFT(IF(LEN(C647)=6,"0"&amp;C647,C647),2))&lt;=2,"EC",IF(OR(VALUE(LEFT(IF(LEN(C647)=6,"0"&amp;C647,C647),2))=8,VALUE(LEFT(IF(LEN(C647)=6,"0"&amp;C647,C647),2))=18),"NW","GL"))</f>
        <v>EC</v>
      </c>
      <c r="W673" s="45" t="str">
        <f>IF(AND(E647="TRACK WARRANT AUTHORITY",G647&lt;10),"OMIT","KEEP")</f>
        <v>KEEP</v>
      </c>
    </row>
    <row r="674" spans="1:23" hidden="1" x14ac:dyDescent="0.25">
      <c r="A674" s="24">
        <v>42583.47351851852</v>
      </c>
      <c r="B674" s="4" t="s">
        <v>518</v>
      </c>
      <c r="C674" s="4" t="s">
        <v>1050</v>
      </c>
      <c r="D674" s="4" t="s">
        <v>73</v>
      </c>
      <c r="E674" s="4" t="s">
        <v>87</v>
      </c>
      <c r="F674" s="3">
        <v>0</v>
      </c>
      <c r="G674" s="3">
        <v>148</v>
      </c>
      <c r="H674" s="3">
        <v>1587</v>
      </c>
      <c r="I674" s="4" t="s">
        <v>88</v>
      </c>
      <c r="J674" s="3">
        <v>1725</v>
      </c>
      <c r="K674" s="4" t="s">
        <v>80</v>
      </c>
      <c r="L674" s="69" t="str">
        <f>VLOOKUP(C674,'[9]Trips&amp;Operators'!$C$1:$E$9999,3,0)</f>
        <v>ROCHA</v>
      </c>
      <c r="M674" s="18" t="s">
        <v>81</v>
      </c>
      <c r="N674" s="17" t="s">
        <v>1051</v>
      </c>
      <c r="O674" s="17" t="str">
        <f t="shared" si="20"/>
        <v>01</v>
      </c>
      <c r="P674" s="52">
        <f t="shared" si="21"/>
        <v>42552</v>
      </c>
      <c r="Q674" s="66" t="str">
        <f>VLOOKUP(C674,'[9]Train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R674" s="67" t="str">
        <f>VLOOKUP(C648,'[9]Train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07:51:27-0600',mode:absolute,to:'2016-08-01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74" s="68" t="str">
        <f>astrogrep_path&amp;" /spath="&amp;search_path&amp;" /stypes=""*"&amp;T674&amp;"*"&amp;TEXT(A648-utc_offset/24,"YYYYMMDD")&amp;LEFT(TEXT(A648-utc_offset/24,"HH"),1)&amp;"*"" /stext="" "&amp;TEXT(A648-utc_offset/24,"HH")&amp;search_regexp&amp;""" /e /r /s"</f>
        <v>"C:\Program Files (x86)\AstroGrep\AstroGrep.exe" /spath="C:\Users\stu\Documents\Analysis\2016-02-23 RTDC Observations" /stypes="*4013*201608011*" /stext=" 15:.+((SYSTEM_STATE.+slice.+state.+changed )|(ment ac)|(system.+state.+changed )|(\|lc)|(penalty)|(\[timeout)|(PRM\|1\|D))" /e /r /s</v>
      </c>
      <c r="T674" s="18" t="str">
        <f>MID(B648,13,4)</f>
        <v>4013</v>
      </c>
      <c r="U674" s="24">
        <f>A648+6/24</f>
        <v>42583.642013888886</v>
      </c>
      <c r="V674" s="45" t="str">
        <f>IF(VALUE(LEFT(IF(LEN(C648)=6,"0"&amp;C648,C648),2))&lt;=2,"EC",IF(OR(VALUE(LEFT(IF(LEN(C648)=6,"0"&amp;C648,C648),2))=8,VALUE(LEFT(IF(LEN(C648)=6,"0"&amp;C648,C648),2))=18),"NW","GL"))</f>
        <v>EC</v>
      </c>
      <c r="W674" s="45" t="str">
        <f>IF(AND(E648="TRACK WARRANT AUTHORITY",G648&lt;10),"OMIT","KEEP")</f>
        <v>KEEP</v>
      </c>
    </row>
    <row r="675" spans="1:23" hidden="1" x14ac:dyDescent="0.25">
      <c r="A675" s="24">
        <v>42583.728692129633</v>
      </c>
      <c r="B675" s="4" t="s">
        <v>518</v>
      </c>
      <c r="C675" s="4" t="s">
        <v>1052</v>
      </c>
      <c r="D675" s="4" t="s">
        <v>73</v>
      </c>
      <c r="E675" s="4" t="s">
        <v>676</v>
      </c>
      <c r="F675" s="3">
        <v>100</v>
      </c>
      <c r="G675" s="3">
        <v>234</v>
      </c>
      <c r="H675" s="3">
        <v>38385</v>
      </c>
      <c r="I675" s="4" t="s">
        <v>79</v>
      </c>
      <c r="J675" s="3">
        <v>38900</v>
      </c>
      <c r="K675" s="4" t="s">
        <v>80</v>
      </c>
      <c r="L675" s="69" t="str">
        <f>VLOOKUP(C675,'[9]Trips&amp;Operators'!$C$1:$E$9999,3,0)</f>
        <v>SWANSON</v>
      </c>
      <c r="M675" s="18" t="s">
        <v>81</v>
      </c>
      <c r="N675" s="17"/>
      <c r="O675" s="17" t="str">
        <f t="shared" si="20"/>
        <v>01</v>
      </c>
      <c r="P675" s="52">
        <f t="shared" si="21"/>
        <v>42552</v>
      </c>
      <c r="Q675" s="66" t="str">
        <f>VLOOKUP(C675,'[9]Train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R675" s="67" t="str">
        <f>VLOOKUP(C649,'[9]Train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14:31:41-0600',mode:absolute,to:'2016-08-01 17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675" s="68" t="str">
        <f>astrogrep_path&amp;" /spath="&amp;search_path&amp;" /stypes=""*"&amp;T675&amp;"*"&amp;TEXT(A649-utc_offset/24,"YYYYMMDD")&amp;LEFT(TEXT(A649-utc_offset/24,"HH"),1)&amp;"*"" /stext="" "&amp;TEXT(A649-utc_offset/24,"HH")&amp;search_regexp&amp;""" /e /r /s"</f>
        <v>"C:\Program Files (x86)\AstroGrep\AstroGrep.exe" /spath="C:\Users\stu\Documents\Analysis\2016-02-23 RTDC Observations" /stypes="*4043*201608012*" /stext=" 21:.+((SYSTEM_STATE.+slice.+state.+changed )|(ment ac)|(system.+state.+changed )|(\|lc)|(penalty)|(\[timeout)|(PRM\|1\|D))" /e /r /s</v>
      </c>
      <c r="T675" s="18" t="str">
        <f>MID(B649,13,4)</f>
        <v>4043</v>
      </c>
      <c r="U675" s="24">
        <f>A649+6/24</f>
        <v>42583.913310185184</v>
      </c>
      <c r="V675" s="45" t="str">
        <f>IF(VALUE(LEFT(IF(LEN(C649)=6,"0"&amp;C649,C649),2))&lt;=2,"EC",IF(OR(VALUE(LEFT(IF(LEN(C649)=6,"0"&amp;C649,C649),2))=8,VALUE(LEFT(IF(LEN(C649)=6,"0"&amp;C649,C649),2))=18),"NW","GL"))</f>
        <v>EC</v>
      </c>
      <c r="W675" s="45" t="str">
        <f>IF(AND(E649="TRACK WARRANT AUTHORITY",G649&lt;10),"OMIT","KEEP")</f>
        <v>KEEP</v>
      </c>
    </row>
    <row r="676" spans="1:23" hidden="1" x14ac:dyDescent="0.25">
      <c r="A676" s="24">
        <v>42583.770497685182</v>
      </c>
      <c r="B676" s="4" t="s">
        <v>518</v>
      </c>
      <c r="C676" s="4" t="s">
        <v>474</v>
      </c>
      <c r="D676" s="4" t="s">
        <v>73</v>
      </c>
      <c r="E676" s="4" t="s">
        <v>676</v>
      </c>
      <c r="F676" s="3">
        <v>100</v>
      </c>
      <c r="G676" s="3">
        <v>368</v>
      </c>
      <c r="H676" s="3">
        <v>37032</v>
      </c>
      <c r="I676" s="4" t="s">
        <v>79</v>
      </c>
      <c r="J676" s="3">
        <v>38900</v>
      </c>
      <c r="K676" s="4" t="s">
        <v>80</v>
      </c>
      <c r="L676" s="69" t="str">
        <f>VLOOKUP(C676,'[9]Trips&amp;Operators'!$C$1:$E$9999,3,0)</f>
        <v>SWANSON</v>
      </c>
      <c r="M676" s="18" t="s">
        <v>81</v>
      </c>
      <c r="N676" s="17"/>
      <c r="O676" s="17" t="str">
        <f t="shared" si="20"/>
        <v>01</v>
      </c>
      <c r="P676" s="52">
        <f t="shared" si="21"/>
        <v>42552</v>
      </c>
      <c r="Q676" s="66" t="str">
        <f>VLOOKUP(C676,'[9]Train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R676" s="67" t="str">
        <f>VLOOKUP(C650,'[9]Train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06:13:47-0600',mode:absolute,to:'2016-08-01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676" s="68" t="str">
        <f>astrogrep_path&amp;" /spath="&amp;search_path&amp;" /stypes=""*"&amp;T676&amp;"*"&amp;TEXT(A650-utc_offset/24,"YYYYMMDD")&amp;LEFT(TEXT(A650-utc_offset/24,"HH"),1)&amp;"*"" /stext="" "&amp;TEXT(A650-utc_offset/24,"HH")&amp;search_regexp&amp;""" /e /r /s"</f>
        <v>"C:\Program Files (x86)\AstroGrep\AstroGrep.exe" /spath="C:\Users\stu\Documents\Analysis\2016-02-23 RTDC Observations" /stypes="*4029*201608011*" /stext=" 13:.+((SYSTEM_STATE.+slice.+state.+changed )|(ment ac)|(system.+state.+changed )|(\|lc)|(penalty)|(\[timeout)|(PRM\|1\|D))" /e /r /s</v>
      </c>
      <c r="T676" s="18" t="str">
        <f>MID(B650,13,4)</f>
        <v>4029</v>
      </c>
      <c r="U676" s="24">
        <f>A650+6/24</f>
        <v>42583.57671296296</v>
      </c>
      <c r="V676" s="45" t="str">
        <f>IF(VALUE(LEFT(IF(LEN(C650)=6,"0"&amp;C650,C650),2))&lt;=2,"EC",IF(OR(VALUE(LEFT(IF(LEN(C650)=6,"0"&amp;C650,C650),2))=8,VALUE(LEFT(IF(LEN(C650)=6,"0"&amp;C650,C650),2))=18),"NW","GL"))</f>
        <v>EC</v>
      </c>
      <c r="W676" s="45" t="str">
        <f>IF(AND(E650="TRACK WARRANT AUTHORITY",G650&lt;10),"OMIT","KEEP")</f>
        <v>KEEP</v>
      </c>
    </row>
    <row r="677" spans="1:23" hidden="1" x14ac:dyDescent="0.25">
      <c r="A677" s="24">
        <v>42583.22724537037</v>
      </c>
      <c r="B677" s="49" t="s">
        <v>584</v>
      </c>
      <c r="C677" s="4" t="s">
        <v>1053</v>
      </c>
      <c r="D677" s="4" t="s">
        <v>73</v>
      </c>
      <c r="E677" s="49" t="s">
        <v>515</v>
      </c>
      <c r="F677" s="3">
        <v>0</v>
      </c>
      <c r="G677" s="3">
        <v>39</v>
      </c>
      <c r="H677" s="3">
        <v>677</v>
      </c>
      <c r="I677" s="49" t="s">
        <v>516</v>
      </c>
      <c r="J677" s="3">
        <v>575</v>
      </c>
      <c r="K677" s="4" t="s">
        <v>76</v>
      </c>
      <c r="L677" s="69" t="str">
        <f>VLOOKUP(C677,'[9]Trips&amp;Operators'!$C$1:$E$9999,3,0)</f>
        <v>SANTIZO</v>
      </c>
      <c r="M677" s="18" t="s">
        <v>81</v>
      </c>
      <c r="N677" s="17"/>
      <c r="O677" s="17" t="str">
        <f t="shared" si="20"/>
        <v>01</v>
      </c>
      <c r="P677" s="52">
        <f t="shared" si="21"/>
        <v>42552</v>
      </c>
      <c r="Q677" s="66" t="str">
        <f>VLOOKUP(C677,'[9]Train Runs'!$A$13:$AE$686,31,0)</f>
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</c>
      <c r="R677" s="67" t="str">
        <f>VLOOKUP(C651,'[9]Train Runs'!$A$13:$AE$686,22,0)</f>
        <v>https://search-rtdc-monitor-bjffxe2xuh6vdkpspy63sjmuny.us-east-1.es.amazonaws.com/_plugin/kibana/#/discover/Steve-Slow-Train-Analysis-(2080s-and-2083s)?_g=(refreshInterval:(display:Off,section:0,value:0),time:(from:'2016-08-01 20:19:42-0600',mode:absolute,to:'2016-08-01 23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677" s="68" t="str">
        <f>astrogrep_path&amp;" /spath="&amp;search_path&amp;" /stypes=""*"&amp;T677&amp;"*"&amp;TEXT(A651-utc_offset/24,"YYYYMMDD")&amp;LEFT(TEXT(A651-utc_offset/24,"HH"),1)&amp;"*"" /stext="" "&amp;TEXT(A651-utc_offset/24,"HH")&amp;search_regexp&amp;""" /e /r /s"</f>
        <v>"C:\Program Files (x86)\AstroGrep\AstroGrep.exe" /spath="C:\Users\stu\Documents\Analysis\2016-02-23 RTDC Observations" /stypes="*4028*201608020*" /stext=" 03:.+((SYSTEM_STATE.+slice.+state.+changed )|(ment ac)|(system.+state.+changed )|(\|lc)|(penalty)|(\[timeout)|(PRM\|1\|D))" /e /r /s</v>
      </c>
      <c r="T677" s="18" t="str">
        <f>MID(B651,13,4)</f>
        <v>4028</v>
      </c>
      <c r="U677" s="24">
        <f>A651+6/24</f>
        <v>42584.146979166668</v>
      </c>
      <c r="V677" s="45" t="str">
        <f>IF(VALUE(LEFT(IF(LEN(C651)=6,"0"&amp;C651,C651),2))&lt;=2,"EC",IF(OR(VALUE(LEFT(IF(LEN(C651)=6,"0"&amp;C651,C651),2))=8,VALUE(LEFT(IF(LEN(C651)=6,"0"&amp;C651,C651),2))=18),"NW","GL"))</f>
        <v>EC</v>
      </c>
      <c r="W677" s="45" t="str">
        <f>IF(AND(E651="TRACK WARRANT AUTHORITY",G651&lt;10),"OMIT","KEEP")</f>
        <v>KEEP</v>
      </c>
    </row>
    <row r="678" spans="1:23" hidden="1" x14ac:dyDescent="0.25">
      <c r="A678" s="24">
        <v>42583.309618055559</v>
      </c>
      <c r="B678" s="4" t="s">
        <v>584</v>
      </c>
      <c r="C678" s="4" t="s">
        <v>1054</v>
      </c>
      <c r="D678" s="4" t="s">
        <v>73</v>
      </c>
      <c r="E678" s="4" t="s">
        <v>515</v>
      </c>
      <c r="F678" s="3">
        <v>0</v>
      </c>
      <c r="G678" s="3">
        <v>35</v>
      </c>
      <c r="H678" s="3">
        <v>666</v>
      </c>
      <c r="I678" s="4" t="s">
        <v>516</v>
      </c>
      <c r="J678" s="3">
        <v>575</v>
      </c>
      <c r="K678" s="4" t="s">
        <v>76</v>
      </c>
      <c r="L678" s="69" t="str">
        <f>VLOOKUP(C678,'[9]Trips&amp;Operators'!$C$1:$E$9999,3,0)</f>
        <v>SANTIZO</v>
      </c>
      <c r="M678" s="18" t="s">
        <v>81</v>
      </c>
      <c r="N678" s="17"/>
      <c r="O678" s="17" t="str">
        <f t="shared" si="20"/>
        <v>01</v>
      </c>
      <c r="P678" s="52">
        <f t="shared" si="21"/>
        <v>42552</v>
      </c>
      <c r="Q678" s="66" t="str">
        <f>VLOOKUP(C678,'[9]Train Runs'!$A$13:$AE$686,31,0)</f>
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</c>
      <c r="R678" s="67" t="str">
        <f>VLOOKUP(C652,'[9]Train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05:21:02-0600',mode:absolute,to:'2016-08-01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678" s="68" t="str">
        <f>astrogrep_path&amp;" /spath="&amp;search_path&amp;" /stypes=""*"&amp;T678&amp;"*"&amp;TEXT(A652-utc_offset/24,"YYYYMMDD")&amp;LEFT(TEXT(A652-utc_offset/24,"HH"),1)&amp;"*"" /stext="" "&amp;TEXT(A652-utc_offset/24,"HH")&amp;search_regexp&amp;""" /e /r /s"</f>
        <v>"C:\Program Files (x86)\AstroGrep\AstroGrep.exe" /spath="C:\Users\stu\Documents\Analysis\2016-02-23 RTDC Observations" /stypes="*4030*201608011*" /stext=" 13:.+((SYSTEM_STATE.+slice.+state.+changed )|(ment ac)|(system.+state.+changed )|(\|lc)|(penalty)|(\[timeout)|(PRM\|1\|D))" /e /r /s</v>
      </c>
      <c r="T678" s="18" t="str">
        <f>MID(B652,13,4)</f>
        <v>4030</v>
      </c>
      <c r="U678" s="24">
        <f>A652+6/24</f>
        <v>42583.543680555558</v>
      </c>
      <c r="V678" s="45" t="str">
        <f>IF(VALUE(LEFT(IF(LEN(C652)=6,"0"&amp;C652,C652),2))&lt;=2,"EC",IF(OR(VALUE(LEFT(IF(LEN(C652)=6,"0"&amp;C652,C652),2))=8,VALUE(LEFT(IF(LEN(C652)=6,"0"&amp;C652,C652),2))=18),"NW","GL"))</f>
        <v>EC</v>
      </c>
      <c r="W678" s="45" t="str">
        <f>IF(AND(E652="TRACK WARRANT AUTHORITY",G652&lt;10),"OMIT","KEEP")</f>
        <v>KEEP</v>
      </c>
    </row>
    <row r="679" spans="1:23" hidden="1" x14ac:dyDescent="0.25">
      <c r="A679" s="24">
        <v>42583.351226851853</v>
      </c>
      <c r="B679" s="4" t="s">
        <v>584</v>
      </c>
      <c r="C679" s="4" t="s">
        <v>1055</v>
      </c>
      <c r="D679" s="4" t="s">
        <v>73</v>
      </c>
      <c r="E679" s="4" t="s">
        <v>515</v>
      </c>
      <c r="F679" s="3">
        <v>0</v>
      </c>
      <c r="G679" s="3">
        <v>56</v>
      </c>
      <c r="H679" s="3">
        <v>752</v>
      </c>
      <c r="I679" s="4" t="s">
        <v>516</v>
      </c>
      <c r="J679" s="3">
        <v>575</v>
      </c>
      <c r="K679" s="4" t="s">
        <v>76</v>
      </c>
      <c r="L679" s="69" t="str">
        <f>VLOOKUP(C679,'[9]Trips&amp;Operators'!$C$1:$E$9999,3,0)</f>
        <v>SANTIZO</v>
      </c>
      <c r="M679" s="18" t="s">
        <v>81</v>
      </c>
      <c r="N679" s="17"/>
      <c r="O679" s="17" t="str">
        <f t="shared" si="20"/>
        <v>01</v>
      </c>
      <c r="P679" s="52">
        <f t="shared" si="21"/>
        <v>42552</v>
      </c>
      <c r="Q679" s="66" t="str">
        <f>VLOOKUP(C679,'[9]Train Runs'!$A$13:$AE$686,31,0)</f>
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</c>
      <c r="R679" s="67" t="str">
        <f>VLOOKUP(C653,'[9]Train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679" s="68" t="str">
        <f>astrogrep_path&amp;" /spath="&amp;search_path&amp;" /stypes=""*"&amp;T679&amp;"*"&amp;TEXT(A653-utc_offset/24,"YYYYMMDD")&amp;LEFT(TEXT(A653-utc_offset/24,"HH"),1)&amp;"*"" /stext="" "&amp;TEXT(A653-utc_offset/24,"HH")&amp;search_regexp&amp;""" /e /r /s"</f>
        <v>"C:\Program Files (x86)\AstroGrep\AstroGrep.exe" /spath="C:\Users\stu\Documents\Analysis\2016-02-23 RTDC Observations" /stypes="*4008*201608011*" /stext=" 12:.+((SYSTEM_STATE.+slice.+state.+changed )|(ment ac)|(system.+state.+changed )|(\|lc)|(penalty)|(\[timeout)|(PRM\|1\|D))" /e /r /s</v>
      </c>
      <c r="T679" s="18" t="str">
        <f>MID(B653,13,4)</f>
        <v>4008</v>
      </c>
      <c r="U679" s="24">
        <f>A653+6/24</f>
        <v>42583.528148148151</v>
      </c>
      <c r="V679" s="45" t="str">
        <f>IF(VALUE(LEFT(IF(LEN(C653)=6,"0"&amp;C653,C653),2))&lt;=2,"EC",IF(OR(VALUE(LEFT(IF(LEN(C653)=6,"0"&amp;C653,C653),2))=8,VALUE(LEFT(IF(LEN(C653)=6,"0"&amp;C653,C653),2))=18),"NW","GL"))</f>
        <v>EC</v>
      </c>
      <c r="W679" s="45" t="str">
        <f>IF(AND(E653="TRACK WARRANT AUTHORITY",G653&lt;10),"OMIT","KEEP")</f>
        <v>KEEP</v>
      </c>
    </row>
    <row r="680" spans="1:23" hidden="1" x14ac:dyDescent="0.25">
      <c r="A680" s="24">
        <v>42583.538182870368</v>
      </c>
      <c r="B680" s="4" t="s">
        <v>506</v>
      </c>
      <c r="C680" s="4" t="s">
        <v>1056</v>
      </c>
      <c r="D680" s="4" t="s">
        <v>73</v>
      </c>
      <c r="E680" s="4" t="s">
        <v>515</v>
      </c>
      <c r="F680" s="3">
        <v>0</v>
      </c>
      <c r="G680" s="3">
        <v>30</v>
      </c>
      <c r="H680" s="3">
        <v>640</v>
      </c>
      <c r="I680" s="4" t="s">
        <v>516</v>
      </c>
      <c r="J680" s="3">
        <v>575</v>
      </c>
      <c r="K680" s="4" t="s">
        <v>76</v>
      </c>
      <c r="L680" s="69" t="str">
        <f>VLOOKUP(C680,'[9]Trips&amp;Operators'!$C$1:$E$9999,3,0)</f>
        <v>ROCHA</v>
      </c>
      <c r="M680" s="18" t="s">
        <v>81</v>
      </c>
      <c r="N680" s="17"/>
      <c r="O680" s="17" t="str">
        <f t="shared" si="20"/>
        <v>01</v>
      </c>
      <c r="P680" s="52">
        <f t="shared" si="21"/>
        <v>42552</v>
      </c>
      <c r="Q680" s="66" t="str">
        <f>VLOOKUP(C680,'[9]Train Runs'!$A$13:$AE$686,31,0)</f>
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</c>
      <c r="R680" s="67" t="str">
        <f>VLOOKUP(C654,'[9]Train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680" s="68" t="str">
        <f>astrogrep_path&amp;" /spath="&amp;search_path&amp;" /stypes=""*"&amp;T680&amp;"*"&amp;TEXT(A654-utc_offset/24,"YYYYMMDD")&amp;LEFT(TEXT(A654-utc_offset/24,"HH"),1)&amp;"*"" /stext="" "&amp;TEXT(A654-utc_offset/24,"HH")&amp;search_regexp&amp;""" /e /r /s"</f>
        <v>"C:\Program Files (x86)\AstroGrep\AstroGrep.exe" /spath="C:\Users\stu\Documents\Analysis\2016-02-23 RTDC Observations" /stypes="*4008*201608011*" /stext=" 12:.+((SYSTEM_STATE.+slice.+state.+changed )|(ment ac)|(system.+state.+changed )|(\|lc)|(penalty)|(\[timeout)|(PRM\|1\|D))" /e /r /s</v>
      </c>
      <c r="T680" s="18" t="str">
        <f>MID(B654,13,4)</f>
        <v>4008</v>
      </c>
      <c r="U680" s="24">
        <f>A654+6/24</f>
        <v>42583.528645833336</v>
      </c>
      <c r="V680" s="45" t="str">
        <f>IF(VALUE(LEFT(IF(LEN(C654)=6,"0"&amp;C654,C654),2))&lt;=2,"EC",IF(OR(VALUE(LEFT(IF(LEN(C654)=6,"0"&amp;C654,C654),2))=8,VALUE(LEFT(IF(LEN(C654)=6,"0"&amp;C654,C654),2))=18),"NW","GL"))</f>
        <v>EC</v>
      </c>
      <c r="W680" s="45" t="str">
        <f>IF(AND(E654="TRACK WARRANT AUTHORITY",G654&lt;10),"OMIT","KEEP")</f>
        <v>KEEP</v>
      </c>
    </row>
    <row r="681" spans="1:23" hidden="1" x14ac:dyDescent="0.25">
      <c r="A681" s="24">
        <v>42583.254988425928</v>
      </c>
      <c r="B681" s="49" t="s">
        <v>508</v>
      </c>
      <c r="C681" s="4" t="s">
        <v>472</v>
      </c>
      <c r="D681" s="4" t="s">
        <v>73</v>
      </c>
      <c r="E681" s="49" t="s">
        <v>515</v>
      </c>
      <c r="F681" s="3">
        <v>0</v>
      </c>
      <c r="G681" s="3">
        <v>137</v>
      </c>
      <c r="H681" s="3">
        <v>58092</v>
      </c>
      <c r="I681" s="49" t="s">
        <v>516</v>
      </c>
      <c r="J681" s="3">
        <v>59048</v>
      </c>
      <c r="K681" s="4" t="s">
        <v>80</v>
      </c>
      <c r="L681" s="69" t="str">
        <f>VLOOKUP(C681,'[9]Trips&amp;Operators'!$C$1:$E$9999,3,0)</f>
        <v>SANTIZO</v>
      </c>
      <c r="M681" s="18" t="s">
        <v>81</v>
      </c>
      <c r="N681" s="17"/>
      <c r="O681" s="17" t="str">
        <f t="shared" si="20"/>
        <v>01</v>
      </c>
      <c r="P681" s="52">
        <f t="shared" si="21"/>
        <v>42552</v>
      </c>
      <c r="Q681" s="66" t="str">
        <f>VLOOKUP(C681,'[9]Train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R681" s="67" t="str">
        <f>VLOOKUP(C655,'[9]Train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05:31:39-0600',mode:absolute,to:'2016-08-01 08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681" s="68" t="str">
        <f>astrogrep_path&amp;" /spath="&amp;search_path&amp;" /stypes=""*"&amp;T681&amp;"*"&amp;TEXT(A655-utc_offset/24,"YYYYMMDD")&amp;LEFT(TEXT(A655-utc_offset/24,"HH"),1)&amp;"*"" /stext="" "&amp;TEXT(A655-utc_offset/24,"HH")&amp;search_regexp&amp;""" /e /r /s"</f>
        <v>"C:\Program Files (x86)\AstroGrep\AstroGrep.exe" /spath="C:\Users\stu\Documents\Analysis\2016-02-23 RTDC Observations" /stypes="*4015*201608011*" /stext=" 13:.+((SYSTEM_STATE.+slice.+state.+changed )|(ment ac)|(system.+state.+changed )|(\|lc)|(penalty)|(\[timeout)|(PRM\|1\|D))" /e /r /s</v>
      </c>
      <c r="T681" s="18" t="str">
        <f>MID(B655,13,4)</f>
        <v>4015</v>
      </c>
      <c r="U681" s="24">
        <f>A655+6/24</f>
        <v>42583.55746527778</v>
      </c>
      <c r="V681" s="45" t="str">
        <f>IF(VALUE(LEFT(IF(LEN(C655)=6,"0"&amp;C655,C655),2))&lt;=2,"EC",IF(OR(VALUE(LEFT(IF(LEN(C655)=6,"0"&amp;C655,C655),2))=8,VALUE(LEFT(IF(LEN(C655)=6,"0"&amp;C655,C655),2))=18),"NW","GL"))</f>
        <v>EC</v>
      </c>
      <c r="W681" s="45" t="str">
        <f>IF(AND(E655="TRACK WARRANT AUTHORITY",G655&lt;10),"OMIT","KEEP")</f>
        <v>KEEP</v>
      </c>
    </row>
    <row r="682" spans="1:23" hidden="1" x14ac:dyDescent="0.25">
      <c r="A682" s="24">
        <v>42583.255879629629</v>
      </c>
      <c r="B682" s="4" t="s">
        <v>508</v>
      </c>
      <c r="C682" s="4" t="s">
        <v>472</v>
      </c>
      <c r="D682" s="4" t="s">
        <v>73</v>
      </c>
      <c r="E682" s="4" t="s">
        <v>515</v>
      </c>
      <c r="F682" s="3">
        <v>0</v>
      </c>
      <c r="G682" s="3">
        <v>33</v>
      </c>
      <c r="H682" s="3">
        <v>58952</v>
      </c>
      <c r="I682" s="4" t="s">
        <v>516</v>
      </c>
      <c r="J682" s="3">
        <v>59048</v>
      </c>
      <c r="K682" s="4" t="s">
        <v>80</v>
      </c>
      <c r="L682" s="69" t="str">
        <f>VLOOKUP(C682,'[9]Trips&amp;Operators'!$C$1:$E$9999,3,0)</f>
        <v>SANTIZO</v>
      </c>
      <c r="M682" s="18" t="s">
        <v>81</v>
      </c>
      <c r="N682" s="17"/>
      <c r="O682" s="17" t="str">
        <f t="shared" si="20"/>
        <v>01</v>
      </c>
      <c r="P682" s="52">
        <f t="shared" si="21"/>
        <v>42552</v>
      </c>
      <c r="Q682" s="66" t="str">
        <f>VLOOKUP(C682,'[9]Train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R682" s="67" t="str">
        <f>VLOOKUP(C656,'[9]Train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09:02:57-0600',mode:absolute,to:'2016-08-01 11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682" s="68" t="str">
        <f>astrogrep_path&amp;" /spath="&amp;search_path&amp;" /stypes=""*"&amp;T682&amp;"*"&amp;TEXT(A656-utc_offset/24,"YYYYMMDD")&amp;LEFT(TEXT(A656-utc_offset/24,"HH"),1)&amp;"*"" /stext="" "&amp;TEXT(A656-utc_offset/24,"HH")&amp;search_regexp&amp;""" /e /r /s"</f>
        <v>"C:\Program Files (x86)\AstroGrep\AstroGrep.exe" /spath="C:\Users\stu\Documents\Analysis\2016-02-23 RTDC Observations" /stypes="*4015*201608011*" /stext=" 16:.+((SYSTEM_STATE.+slice.+state.+changed )|(ment ac)|(system.+state.+changed )|(\|lc)|(penalty)|(\[timeout)|(PRM\|1\|D))" /e /r /s</v>
      </c>
      <c r="T682" s="18" t="str">
        <f>MID(B656,13,4)</f>
        <v>4015</v>
      </c>
      <c r="U682" s="24">
        <f>A656+6/24</f>
        <v>42583.701018518521</v>
      </c>
      <c r="V682" s="45" t="str">
        <f>IF(VALUE(LEFT(IF(LEN(C656)=6,"0"&amp;C656,C656),2))&lt;=2,"EC",IF(OR(VALUE(LEFT(IF(LEN(C656)=6,"0"&amp;C656,C656),2))=8,VALUE(LEFT(IF(LEN(C656)=6,"0"&amp;C656,C656),2))=18),"NW","GL"))</f>
        <v>EC</v>
      </c>
      <c r="W682" s="45" t="str">
        <f>IF(AND(E656="TRACK WARRANT AUTHORITY",G656&lt;10),"OMIT","KEEP")</f>
        <v>KEEP</v>
      </c>
    </row>
    <row r="683" spans="1:23" hidden="1" x14ac:dyDescent="0.25">
      <c r="A683" s="24">
        <v>42583.274583333332</v>
      </c>
      <c r="B683" s="4" t="s">
        <v>518</v>
      </c>
      <c r="C683" s="4" t="s">
        <v>1057</v>
      </c>
      <c r="D683" s="4" t="s">
        <v>73</v>
      </c>
      <c r="E683" s="4" t="s">
        <v>515</v>
      </c>
      <c r="F683" s="3">
        <v>0</v>
      </c>
      <c r="G683" s="3">
        <v>15</v>
      </c>
      <c r="H683" s="3">
        <v>59018</v>
      </c>
      <c r="I683" s="4" t="s">
        <v>516</v>
      </c>
      <c r="J683" s="3">
        <v>59048</v>
      </c>
      <c r="K683" s="4" t="s">
        <v>80</v>
      </c>
      <c r="L683" s="69" t="str">
        <f>VLOOKUP(C683,'[9]Trips&amp;Operators'!$C$1:$E$9999,3,0)</f>
        <v>ROCHA</v>
      </c>
      <c r="M683" s="18" t="s">
        <v>81</v>
      </c>
      <c r="N683" s="17"/>
      <c r="O683" s="17" t="str">
        <f t="shared" si="20"/>
        <v>01</v>
      </c>
      <c r="P683" s="52">
        <f t="shared" si="21"/>
        <v>42552</v>
      </c>
      <c r="Q683" s="66" t="str">
        <f>VLOOKUP(C683,'[9]Train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R683" s="67" t="str">
        <f>VLOOKUP(C657,'[9]Train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83" s="68" t="str">
        <f>astrogrep_path&amp;" /spath="&amp;search_path&amp;" /stypes=""*"&amp;T683&amp;"*"&amp;TEXT(A657-utc_offset/24,"YYYYMMDD")&amp;LEFT(TEXT(A657-utc_offset/24,"HH"),1)&amp;"*"" /stext="" "&amp;TEXT(A657-utc_offset/24,"HH")&amp;search_regexp&amp;""" /e /r /s"</f>
        <v>"C:\Program Files (x86)\AstroGrep\AstroGrep.exe" /spath="C:\Users\stu\Documents\Analysis\2016-02-23 RTDC Observations" /stypes="*4013*201608011*" /stext=" 19:.+((SYSTEM_STATE.+slice.+state.+changed )|(ment ac)|(system.+state.+changed )|(\|lc)|(penalty)|(\[timeout)|(PRM\|1\|D))" /e /r /s</v>
      </c>
      <c r="T683" s="18" t="str">
        <f>MID(B657,13,4)</f>
        <v>4013</v>
      </c>
      <c r="U683" s="24">
        <f>A657+6/24</f>
        <v>42583.808634259258</v>
      </c>
      <c r="V683" s="45" t="str">
        <f>IF(VALUE(LEFT(IF(LEN(C657)=6,"0"&amp;C657,C657),2))&lt;=2,"EC",IF(OR(VALUE(LEFT(IF(LEN(C657)=6,"0"&amp;C657,C657),2))=8,VALUE(LEFT(IF(LEN(C657)=6,"0"&amp;C657,C657),2))=18),"NW","GL"))</f>
        <v>EC</v>
      </c>
      <c r="W683" s="45" t="str">
        <f>IF(AND(E657="TRACK WARRANT AUTHORITY",G657&lt;10),"OMIT","KEEP")</f>
        <v>KEEP</v>
      </c>
    </row>
    <row r="684" spans="1:23" hidden="1" x14ac:dyDescent="0.25">
      <c r="A684" s="24">
        <v>42583.316365740742</v>
      </c>
      <c r="B684" s="4" t="s">
        <v>518</v>
      </c>
      <c r="C684" s="4" t="s">
        <v>1058</v>
      </c>
      <c r="D684" s="4" t="s">
        <v>73</v>
      </c>
      <c r="E684" s="4" t="s">
        <v>515</v>
      </c>
      <c r="F684" s="3">
        <v>0</v>
      </c>
      <c r="G684" s="3">
        <v>23</v>
      </c>
      <c r="H684" s="3">
        <v>59003</v>
      </c>
      <c r="I684" s="4" t="s">
        <v>516</v>
      </c>
      <c r="J684" s="3">
        <v>59048</v>
      </c>
      <c r="K684" s="4" t="s">
        <v>80</v>
      </c>
      <c r="L684" s="69" t="str">
        <f>VLOOKUP(C684,'[9]Trips&amp;Operators'!$C$1:$E$9999,3,0)</f>
        <v>ROCHA</v>
      </c>
      <c r="M684" s="18" t="s">
        <v>81</v>
      </c>
      <c r="N684" s="17"/>
      <c r="O684" s="17" t="str">
        <f t="shared" si="20"/>
        <v>01</v>
      </c>
      <c r="P684" s="52">
        <f t="shared" si="21"/>
        <v>42552</v>
      </c>
      <c r="Q684" s="66" t="str">
        <f>VLOOKUP(C684,'[9]Train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R684" s="67" t="str">
        <f>VLOOKUP(C658,'[9]Train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12:07:24-0600',mode:absolute,to:'2016-08-01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684" s="68" t="str">
        <f>astrogrep_path&amp;" /spath="&amp;search_path&amp;" /stypes=""*"&amp;T684&amp;"*"&amp;TEXT(A658-utc_offset/24,"YYYYMMDD")&amp;LEFT(TEXT(A658-utc_offset/24,"HH"),1)&amp;"*"" /stext="" "&amp;TEXT(A658-utc_offset/24,"HH")&amp;search_regexp&amp;""" /e /r /s"</f>
        <v>"C:\Program Files (x86)\AstroGrep\AstroGrep.exe" /spath="C:\Users\stu\Documents\Analysis\2016-02-23 RTDC Observations" /stypes="*4010*201608011*" /stext=" 19:.+((SYSTEM_STATE.+slice.+state.+changed )|(ment ac)|(system.+state.+changed )|(\|lc)|(penalty)|(\[timeout)|(PRM\|1\|D))" /e /r /s</v>
      </c>
      <c r="T684" s="18" t="str">
        <f>MID(B658,13,4)</f>
        <v>4010</v>
      </c>
      <c r="U684" s="24">
        <f>A658+6/24</f>
        <v>42583.830393518518</v>
      </c>
      <c r="V684" s="45" t="str">
        <f>IF(VALUE(LEFT(IF(LEN(C658)=6,"0"&amp;C658,C658),2))&lt;=2,"EC",IF(OR(VALUE(LEFT(IF(LEN(C658)=6,"0"&amp;C658,C658),2))=8,VALUE(LEFT(IF(LEN(C658)=6,"0"&amp;C658,C658),2))=18),"NW","GL"))</f>
        <v>EC</v>
      </c>
      <c r="W684" s="45" t="str">
        <f>IF(AND(E658="TRACK WARRANT AUTHORITY",G658&lt;10),"OMIT","KEEP")</f>
        <v>KEEP</v>
      </c>
    </row>
    <row r="685" spans="1:23" hidden="1" x14ac:dyDescent="0.25">
      <c r="A685" s="24">
        <v>42583.399629629632</v>
      </c>
      <c r="B685" s="4" t="s">
        <v>518</v>
      </c>
      <c r="C685" s="4" t="s">
        <v>1059</v>
      </c>
      <c r="D685" s="4" t="s">
        <v>73</v>
      </c>
      <c r="E685" s="4" t="s">
        <v>515</v>
      </c>
      <c r="F685" s="3">
        <v>0</v>
      </c>
      <c r="G685" s="3">
        <v>11</v>
      </c>
      <c r="H685" s="3">
        <v>59035</v>
      </c>
      <c r="I685" s="4" t="s">
        <v>516</v>
      </c>
      <c r="J685" s="3">
        <v>59048</v>
      </c>
      <c r="K685" s="4" t="s">
        <v>80</v>
      </c>
      <c r="L685" s="69" t="str">
        <f>VLOOKUP(C685,'[9]Trips&amp;Operators'!$C$1:$E$9999,3,0)</f>
        <v>ROCHA</v>
      </c>
      <c r="M685" s="18" t="s">
        <v>81</v>
      </c>
      <c r="N685" s="17"/>
      <c r="O685" s="17" t="str">
        <f t="shared" si="20"/>
        <v>01</v>
      </c>
      <c r="P685" s="52">
        <f t="shared" si="21"/>
        <v>42552</v>
      </c>
      <c r="Q685" s="66" t="str">
        <f>VLOOKUP(C685,'[9]Train Runs'!$A$13:$AE$686,31,0)</f>
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</c>
      <c r="R685" s="67" t="str">
        <f>VLOOKUP(C659,'[9]Train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85" s="68" t="str">
        <f>astrogrep_path&amp;" /spath="&amp;search_path&amp;" /stypes=""*"&amp;T685&amp;"*"&amp;TEXT(A659-utc_offset/24,"YYYYMMDD")&amp;LEFT(TEXT(A659-utc_offset/24,"HH"),1)&amp;"*"" /stext="" "&amp;TEXT(A659-utc_offset/24,"HH")&amp;search_regexp&amp;""" /e /r /s"</f>
        <v>"C:\Program Files (x86)\AstroGrep\AstroGrep.exe" /spath="C:\Users\stu\Documents\Analysis\2016-02-23 RTDC Observations" /stypes="*4013*201608012*" /stext=" 21:.+((SYSTEM_STATE.+slice.+state.+changed )|(ment ac)|(system.+state.+changed )|(\|lc)|(penalty)|(\[timeout)|(PRM\|1\|D))" /e /r /s</v>
      </c>
      <c r="T685" s="18" t="str">
        <f>MID(B659,13,4)</f>
        <v>4013</v>
      </c>
      <c r="U685" s="24">
        <f>A659+6/24</f>
        <v>42583.880486111113</v>
      </c>
      <c r="V685" s="45" t="str">
        <f>IF(VALUE(LEFT(IF(LEN(C659)=6,"0"&amp;C659,C659),2))&lt;=2,"EC",IF(OR(VALUE(LEFT(IF(LEN(C659)=6,"0"&amp;C659,C659),2))=8,VALUE(LEFT(IF(LEN(C659)=6,"0"&amp;C659,C659),2))=18),"NW","GL"))</f>
        <v>EC</v>
      </c>
      <c r="W685" s="45" t="str">
        <f>IF(AND(E659="TRACK WARRANT AUTHORITY",G659&lt;10),"OMIT","KEEP")</f>
        <v>KEEP</v>
      </c>
    </row>
    <row r="686" spans="1:23" hidden="1" x14ac:dyDescent="0.25">
      <c r="A686" s="24">
        <v>42583.672048611108</v>
      </c>
      <c r="B686" s="4" t="s">
        <v>508</v>
      </c>
      <c r="C686" s="4" t="s">
        <v>473</v>
      </c>
      <c r="D686" s="4" t="s">
        <v>73</v>
      </c>
      <c r="E686" s="4" t="s">
        <v>515</v>
      </c>
      <c r="F686" s="3">
        <v>0</v>
      </c>
      <c r="G686" s="3">
        <v>41</v>
      </c>
      <c r="H686" s="3">
        <v>58890</v>
      </c>
      <c r="I686" s="4" t="s">
        <v>516</v>
      </c>
      <c r="J686" s="3">
        <v>59048</v>
      </c>
      <c r="K686" s="4" t="s">
        <v>80</v>
      </c>
      <c r="L686" s="69" t="str">
        <f>VLOOKUP(C686,'[9]Trips&amp;Operators'!$C$1:$E$9999,3,0)</f>
        <v>COOLAHAN</v>
      </c>
      <c r="M686" s="18" t="s">
        <v>81</v>
      </c>
      <c r="N686" s="17"/>
      <c r="O686" s="17" t="str">
        <f t="shared" si="20"/>
        <v>01</v>
      </c>
      <c r="P686" s="52">
        <f t="shared" si="21"/>
        <v>42552</v>
      </c>
      <c r="Q686" s="66" t="str">
        <f>VLOOKUP(C686,'[9]Train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R686" s="67" t="str">
        <f>VLOOKUP(C660,'[9]Train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686" s="68" t="str">
        <f>astrogrep_path&amp;" /spath="&amp;search_path&amp;" /stypes=""*"&amp;T686&amp;"*"&amp;TEXT(A660-utc_offset/24,"YYYYMMDD")&amp;LEFT(TEXT(A660-utc_offset/24,"HH"),1)&amp;"*"" /stext="" "&amp;TEXT(A660-utc_offset/24,"HH")&amp;search_regexp&amp;""" /e /r /s"</f>
        <v>"C:\Program Files (x86)\AstroGrep\AstroGrep.exe" /spath="C:\Users\stu\Documents\Analysis\2016-02-23 RTDC Observations" /stypes="*4013*201608012*" /stext=" 21:.+((SYSTEM_STATE.+slice.+state.+changed )|(ment ac)|(system.+state.+changed )|(\|lc)|(penalty)|(\[timeout)|(PRM\|1\|D))" /e /r /s</v>
      </c>
      <c r="T686" s="18" t="str">
        <f>MID(B660,13,4)</f>
        <v>4013</v>
      </c>
      <c r="U686" s="24">
        <f>A660+6/24</f>
        <v>42583.881053240744</v>
      </c>
      <c r="V686" s="45" t="str">
        <f>IF(VALUE(LEFT(IF(LEN(C660)=6,"0"&amp;C660,C660),2))&lt;=2,"EC",IF(OR(VALUE(LEFT(IF(LEN(C660)=6,"0"&amp;C660,C660),2))=8,VALUE(LEFT(IF(LEN(C660)=6,"0"&amp;C660,C660),2))=18),"NW","GL"))</f>
        <v>EC</v>
      </c>
      <c r="W686" s="45" t="str">
        <f>IF(AND(E660="TRACK WARRANT AUTHORITY",G660&lt;10),"OMIT","KEEP")</f>
        <v>KEEP</v>
      </c>
    </row>
    <row r="687" spans="1:23" hidden="1" x14ac:dyDescent="0.25">
      <c r="A687" s="24">
        <v>42583.712870370371</v>
      </c>
      <c r="B687" s="4" t="s">
        <v>508</v>
      </c>
      <c r="C687" s="4" t="s">
        <v>1060</v>
      </c>
      <c r="D687" s="4" t="s">
        <v>73</v>
      </c>
      <c r="E687" s="4" t="s">
        <v>515</v>
      </c>
      <c r="F687" s="3">
        <v>0</v>
      </c>
      <c r="G687" s="3">
        <v>99</v>
      </c>
      <c r="H687" s="3">
        <v>58679</v>
      </c>
      <c r="I687" s="4" t="s">
        <v>516</v>
      </c>
      <c r="J687" s="3">
        <v>59048</v>
      </c>
      <c r="K687" s="4" t="s">
        <v>80</v>
      </c>
      <c r="L687" s="69" t="str">
        <f>VLOOKUP(C687,'[9]Trips&amp;Operators'!$C$1:$E$9999,3,0)</f>
        <v>COOLAHAN</v>
      </c>
      <c r="M687" s="18" t="s">
        <v>81</v>
      </c>
      <c r="N687" s="17"/>
      <c r="O687" s="17" t="str">
        <f t="shared" si="20"/>
        <v>01</v>
      </c>
      <c r="P687" s="52">
        <f t="shared" si="21"/>
        <v>42552</v>
      </c>
      <c r="Q687" s="66" t="str">
        <f>VLOOKUP(C687,'[9]Train Runs'!$A$13:$AE$686,31,0)</f>
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</c>
      <c r="R687" s="67" t="str">
        <f>VLOOKUP(C661,'[9]Train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16:16:59-0600',mode:absolute,to:'2016-08-01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687" s="68" t="str">
        <f>astrogrep_path&amp;" /spath="&amp;search_path&amp;" /stypes=""*"&amp;T687&amp;"*"&amp;TEXT(A661-utc_offset/24,"YYYYMMDD")&amp;LEFT(TEXT(A661-utc_offset/24,"HH"),1)&amp;"*"" /stext="" "&amp;TEXT(A661-utc_offset/24,"HH")&amp;search_regexp&amp;""" /e /r /s"</f>
        <v>"C:\Program Files (x86)\AstroGrep\AstroGrep.exe" /spath="C:\Users\stu\Documents\Analysis\2016-02-23 RTDC Observations" /stypes="*4043*201608020*" /stext=" 00:.+((SYSTEM_STATE.+slice.+state.+changed )|(ment ac)|(system.+state.+changed )|(\|lc)|(penalty)|(\[timeout)|(PRM\|1\|D))" /e /r /s</v>
      </c>
      <c r="T687" s="18" t="str">
        <f>MID(B661,13,4)</f>
        <v>4043</v>
      </c>
      <c r="U687" s="24">
        <f>A661+6/24</f>
        <v>42584.004155092596</v>
      </c>
      <c r="V687" s="45" t="str">
        <f>IF(VALUE(LEFT(IF(LEN(C661)=6,"0"&amp;C661,C661),2))&lt;=2,"EC",IF(OR(VALUE(LEFT(IF(LEN(C661)=6,"0"&amp;C661,C661),2))=8,VALUE(LEFT(IF(LEN(C661)=6,"0"&amp;C661,C661),2))=18),"NW","GL"))</f>
        <v>EC</v>
      </c>
      <c r="W687" s="45" t="str">
        <f>IF(AND(E661="TRACK WARRANT AUTHORITY",G661&lt;10),"OMIT","KEEP")</f>
        <v>KEEP</v>
      </c>
    </row>
    <row r="688" spans="1:23" hidden="1" x14ac:dyDescent="0.25">
      <c r="A688" s="24">
        <v>42584.98541666667</v>
      </c>
      <c r="B688" s="4" t="s">
        <v>518</v>
      </c>
      <c r="C688" s="4" t="s">
        <v>1061</v>
      </c>
      <c r="D688" s="4" t="s">
        <v>73</v>
      </c>
      <c r="E688" s="4" t="s">
        <v>78</v>
      </c>
      <c r="F688" s="3">
        <v>0</v>
      </c>
      <c r="G688" s="3">
        <v>85</v>
      </c>
      <c r="H688" s="3">
        <v>32846</v>
      </c>
      <c r="I688" s="4" t="s">
        <v>79</v>
      </c>
      <c r="J688" s="3">
        <v>33136</v>
      </c>
      <c r="K688" s="4" t="s">
        <v>80</v>
      </c>
      <c r="L688" s="69" t="str">
        <f>VLOOKUP(C688,'[10]Trips&amp;Operators'!$C$1:$E$9999,3,0)</f>
        <v>COOLAHAN</v>
      </c>
      <c r="M688" s="18" t="s">
        <v>81</v>
      </c>
      <c r="N688" s="17" t="s">
        <v>106</v>
      </c>
      <c r="O688" s="17" t="str">
        <f t="shared" si="20"/>
        <v>02</v>
      </c>
      <c r="P688" s="52">
        <f t="shared" si="21"/>
        <v>42553</v>
      </c>
      <c r="Q688" s="66" t="str">
        <f>VLOOKUP(C688,'[10]Train Runs'!$A$13:$AE$686,31,0)</f>
        <v>aws s3 cp s3://rtdc.mdm.uploadarchive/RTDC4025/2016-08-02/ "%USERPROFILE%\AppData\Local\Temp\OnboardLogs"\RTDC4025\2016-08-02 --recursive &amp; "%USERPROFILE%\Documents\GitHub\mrs-test-scripts\Headless Mode &amp; Sideloading\WalkAndUnGZ.bat" "%USERPROFILE%\AppData\Local\Temp\OnboardLogs"\RTDC4025\2016-08-02 &amp; 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</v>
      </c>
      <c r="R688" s="67" t="str">
        <f>VLOOKUP(C662,'[9]Train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18:49:26-0600',mode:absolute,to:'2016-08-01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688" s="68" t="str">
        <f>astrogrep_path&amp;" /spath="&amp;search_path&amp;" /stypes=""*"&amp;T688&amp;"*"&amp;TEXT(A662-utc_offset/24,"YYYYMMDD")&amp;LEFT(TEXT(A662-utc_offset/24,"HH"),1)&amp;"*"" /stext="" "&amp;TEXT(A662-utc_offset/24,"HH")&amp;search_regexp&amp;""" /e /r /s"</f>
        <v>"C:\Program Files (x86)\AstroGrep\AstroGrep.exe" /spath="C:\Users\stu\Documents\Analysis\2016-02-23 RTDC Observations" /stypes="*4012*201608020*" /stext=" 02:.+((SYSTEM_STATE.+slice.+state.+changed )|(ment ac)|(system.+state.+changed )|(\|lc)|(penalty)|(\[timeout)|(PRM\|1\|D))" /e /r /s</v>
      </c>
      <c r="T688" s="18" t="str">
        <f>MID(B662,13,4)</f>
        <v>4012</v>
      </c>
      <c r="U688" s="24">
        <f>A662+6/24</f>
        <v>42584.109467592592</v>
      </c>
      <c r="V688" s="45" t="str">
        <f>IF(VALUE(LEFT(IF(LEN(C662)=6,"0"&amp;C662,C662),2))&lt;=2,"EC",IF(OR(VALUE(LEFT(IF(LEN(C662)=6,"0"&amp;C662,C662),2))=8,VALUE(LEFT(IF(LEN(C662)=6,"0"&amp;C662,C662),2))=18),"NW","GL"))</f>
        <v>EC</v>
      </c>
      <c r="W688" s="45" t="str">
        <f>IF(AND(E662="TRACK WARRANT AUTHORITY",G662&lt;10),"OMIT","KEEP")</f>
        <v>KEEP</v>
      </c>
    </row>
    <row r="689" spans="1:23" hidden="1" x14ac:dyDescent="0.25">
      <c r="A689" s="24">
        <v>42584.402916666666</v>
      </c>
      <c r="B689" s="4" t="s">
        <v>529</v>
      </c>
      <c r="C689" s="4" t="s">
        <v>1062</v>
      </c>
      <c r="D689" s="4" t="s">
        <v>73</v>
      </c>
      <c r="E689" s="4" t="s">
        <v>78</v>
      </c>
      <c r="F689" s="3">
        <v>0</v>
      </c>
      <c r="G689" s="3">
        <v>411</v>
      </c>
      <c r="H689" s="3">
        <v>38611</v>
      </c>
      <c r="I689" s="4" t="s">
        <v>79</v>
      </c>
      <c r="J689" s="3">
        <v>37462</v>
      </c>
      <c r="K689" s="4" t="s">
        <v>76</v>
      </c>
      <c r="L689" s="69" t="str">
        <f>VLOOKUP(C689,'[10]Trips&amp;Operators'!$C$1:$E$9999,3,0)</f>
        <v>REBOLETTI</v>
      </c>
      <c r="M689" s="18" t="s">
        <v>81</v>
      </c>
      <c r="N689" s="17" t="s">
        <v>493</v>
      </c>
      <c r="O689" s="17" t="str">
        <f t="shared" si="20"/>
        <v>02</v>
      </c>
      <c r="P689" s="52">
        <f t="shared" si="21"/>
        <v>42553</v>
      </c>
      <c r="Q689" s="66" t="str">
        <f>VLOOKUP(C689,'[10]Train Runs'!$A$13:$AE$686,31,0)</f>
        <v>aws s3 cp s3://rtdc.mdm.uploadarchive/RTDC4012/2016-08-02/ "%USERPROFILE%\AppData\Local\Temp\OnboardLogs"\RTDC4012\2016-08-02 --recursive &amp; "%USERPROFILE%\Documents\GitHub\mrs-test-scripts\Headless Mode &amp; Sideloading\WalkAndUnGZ.bat" "%USERPROFILE%\AppData\Local\Temp\OnboardLogs"\RTDC4012\2016-08-02 &amp; 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</v>
      </c>
      <c r="R689" s="67" t="str">
        <f>VLOOKUP(C663,'[9]Train Runs'!$A$13:$AE$686,22,0)</f>
        <v>https://search-rtdc-monitor-bjffxe2xuh6vdkpspy63sjmuny.us-east-1.es.amazonaws.com/_plugin/kibana/#/discover/Steve-Slow-Train-Analysis-(2080s-and-2083s)?_g=(refreshInterval:(display:Off,section:0,value:0),time:(from:'2016-08-01 20:48:37-0600',mode:absolute,to:'2016-08-01 23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689" s="68" t="str">
        <f>astrogrep_path&amp;" /spath="&amp;search_path&amp;" /stypes=""*"&amp;T689&amp;"*"&amp;TEXT(A663-utc_offset/24,"YYYYMMDD")&amp;LEFT(TEXT(A663-utc_offset/24,"HH"),1)&amp;"*"" /stext="" "&amp;TEXT(A663-utc_offset/24,"HH")&amp;search_regexp&amp;""" /e /r /s"</f>
        <v>"C:\Program Files (x86)\AstroGrep\AstroGrep.exe" /spath="C:\Users\stu\Documents\Analysis\2016-02-23 RTDC Observations" /stypes="*4012*201608020*" /stext=" 04:.+((SYSTEM_STATE.+slice.+state.+changed )|(ment ac)|(system.+state.+changed )|(\|lc)|(penalty)|(\[timeout)|(PRM\|1\|D))" /e /r /s</v>
      </c>
      <c r="T689" s="18" t="str">
        <f>MID(B663,13,4)</f>
        <v>4012</v>
      </c>
      <c r="U689" s="24">
        <f>A663+6/24</f>
        <v>42584.193692129629</v>
      </c>
      <c r="V689" s="45" t="str">
        <f>IF(VALUE(LEFT(IF(LEN(C663)=6,"0"&amp;C663,C663),2))&lt;=2,"EC",IF(OR(VALUE(LEFT(IF(LEN(C663)=6,"0"&amp;C663,C663),2))=8,VALUE(LEFT(IF(LEN(C663)=6,"0"&amp;C663,C663),2))=18),"NW","GL"))</f>
        <v>EC</v>
      </c>
      <c r="W689" s="45" t="str">
        <f>IF(AND(E663="TRACK WARRANT AUTHORITY",G663&lt;10),"OMIT","KEEP")</f>
        <v>KEEP</v>
      </c>
    </row>
    <row r="690" spans="1:23" hidden="1" x14ac:dyDescent="0.25">
      <c r="A690" s="24">
        <v>42584.518043981479</v>
      </c>
      <c r="B690" s="4" t="s">
        <v>92</v>
      </c>
      <c r="C690" s="4" t="s">
        <v>1063</v>
      </c>
      <c r="D690" s="4" t="s">
        <v>73</v>
      </c>
      <c r="E690" s="4" t="s">
        <v>78</v>
      </c>
      <c r="F690" s="3">
        <v>300</v>
      </c>
      <c r="G690" s="3">
        <v>476</v>
      </c>
      <c r="H690" s="3">
        <v>39904</v>
      </c>
      <c r="I690" s="4" t="s">
        <v>79</v>
      </c>
      <c r="J690" s="3">
        <v>42779</v>
      </c>
      <c r="K690" s="4" t="s">
        <v>80</v>
      </c>
      <c r="L690" s="69" t="str">
        <f>VLOOKUP(C690,'[10]Trips&amp;Operators'!$C$1:$E$9999,3,0)</f>
        <v>MAYBERRY</v>
      </c>
      <c r="M690" s="18" t="s">
        <v>81</v>
      </c>
      <c r="N690" s="17" t="s">
        <v>493</v>
      </c>
      <c r="O690" s="17" t="str">
        <f t="shared" si="20"/>
        <v>02</v>
      </c>
      <c r="P690" s="52">
        <f t="shared" si="21"/>
        <v>42553</v>
      </c>
      <c r="Q690" s="66" t="str">
        <f>VLOOKUP(C690,'[10]Train Runs'!$A$13:$AE$686,31,0)</f>
        <v>aws s3 cp s3://rtdc.mdm.uploadarchive/RTDC4014/2016-08-02/ "%USERPROFILE%\AppData\Local\Temp\OnboardLogs"\RTDC4014\2016-08-02 --recursive &amp; "%USERPROFILE%\Documents\GitHub\mrs-test-scripts\Headless Mode &amp; Sideloading\WalkAndUnGZ.bat" "%USERPROFILE%\AppData\Local\Temp\OnboardLogs"\RTDC4014\2016-08-02 &amp; 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</v>
      </c>
      <c r="R690" s="67" t="str">
        <f>VLOOKUP(C664,'[9]Train Runs'!$A$13:$AE$686,22,0)</f>
        <v>https://search-rtdc-monitor-bjffxe2xuh6vdkpspy63sjmuny.us-east-1.es.amazonaws.com/_plugin/kibana/#/discover/Steve-Slow-Train-Analysis-(2080s-and-2083s)?_g=(refreshInterval:(display:Off,section:0,value:0),time:(from:'2016-08-01 22:45:20-0600',mode:absolute,to:'2016-08-02 01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690" s="68" t="str">
        <f>astrogrep_path&amp;" /spath="&amp;search_path&amp;" /stypes=""*"&amp;T690&amp;"*"&amp;TEXT(A664-utc_offset/24,"YYYYMMDD")&amp;LEFT(TEXT(A664-utc_offset/24,"HH"),1)&amp;"*"" /stext="" "&amp;TEXT(A664-utc_offset/24,"HH")&amp;search_regexp&amp;""" /e /r /s"</f>
        <v>"C:\Program Files (x86)\AstroGrep\AstroGrep.exe" /spath="C:\Users\stu\Documents\Analysis\2016-02-23 RTDC Observations" /stypes="*4012*201608020*" /stext=" 06:.+((SYSTEM_STATE.+slice.+state.+changed )|(ment ac)|(system.+state.+changed )|(\|lc)|(penalty)|(\[timeout)|(PRM\|1\|D))" /e /r /s</v>
      </c>
      <c r="T690" s="18" t="str">
        <f>MID(B664,13,4)</f>
        <v>4012</v>
      </c>
      <c r="U690" s="24">
        <f>A664+6/24</f>
        <v>42584.276875000003</v>
      </c>
      <c r="V690" s="45" t="str">
        <f>IF(VALUE(LEFT(IF(LEN(C664)=6,"0"&amp;C664,C664),2))&lt;=2,"EC",IF(OR(VALUE(LEFT(IF(LEN(C664)=6,"0"&amp;C664,C664),2))=8,VALUE(LEFT(IF(LEN(C664)=6,"0"&amp;C664,C664),2))=18),"NW","GL"))</f>
        <v>EC</v>
      </c>
      <c r="W690" s="45" t="str">
        <f>IF(AND(E664="TRACK WARRANT AUTHORITY",G664&lt;10),"OMIT","KEEP")</f>
        <v>KEEP</v>
      </c>
    </row>
    <row r="691" spans="1:23" hidden="1" x14ac:dyDescent="0.25">
      <c r="A691" s="24">
        <v>42584.564768518518</v>
      </c>
      <c r="B691" s="4" t="s">
        <v>499</v>
      </c>
      <c r="C691" s="4" t="s">
        <v>1064</v>
      </c>
      <c r="D691" s="4" t="s">
        <v>73</v>
      </c>
      <c r="E691" s="4" t="s">
        <v>78</v>
      </c>
      <c r="F691" s="3">
        <v>0</v>
      </c>
      <c r="G691" s="3">
        <v>248</v>
      </c>
      <c r="H691" s="3">
        <v>77378</v>
      </c>
      <c r="I691" s="4" t="s">
        <v>79</v>
      </c>
      <c r="J691" s="3">
        <v>78349</v>
      </c>
      <c r="K691" s="4" t="s">
        <v>80</v>
      </c>
      <c r="L691" s="69" t="str">
        <f>VLOOKUP(C691,'[10]Trips&amp;Operators'!$C$1:$E$9999,3,0)</f>
        <v>STORY</v>
      </c>
      <c r="M691" s="18" t="s">
        <v>81</v>
      </c>
      <c r="N691" s="17" t="s">
        <v>106</v>
      </c>
      <c r="O691" s="17" t="str">
        <f t="shared" si="20"/>
        <v>02</v>
      </c>
      <c r="P691" s="52">
        <f t="shared" si="21"/>
        <v>42553</v>
      </c>
      <c r="Q691" s="66" t="str">
        <f>VLOOKUP(C691,'[10]Train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R691" s="67" t="str">
        <f>VLOOKUP(C665,'[9]Train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04:33:43-0600',mode:absolute,to:'2016-08-01 07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691" s="68" t="str">
        <f>astrogrep_path&amp;" /spath="&amp;search_path&amp;" /stypes=""*"&amp;T691&amp;"*"&amp;TEXT(A665-utc_offset/24,"YYYYMMDD")&amp;LEFT(TEXT(A665-utc_offset/24,"HH"),1)&amp;"*"" /stext="" "&amp;TEXT(A665-utc_offset/24,"HH")&amp;search_regexp&amp;""" /e /r /s"</f>
        <v>"C:\Program Files (x86)\AstroGrep\AstroGrep.exe" /spath="C:\Users\stu\Documents\Analysis\2016-02-23 RTDC Observations" /stypes="*4016*201608011*" /stext=" 12:.+((SYSTEM_STATE.+slice.+state.+changed )|(ment ac)|(system.+state.+changed )|(\|lc)|(penalty)|(\[timeout)|(PRM\|1\|D))" /e /r /s</v>
      </c>
      <c r="T691" s="18" t="str">
        <f>MID(B665,13,4)</f>
        <v>4016</v>
      </c>
      <c r="U691" s="24">
        <f>A665+6/24</f>
        <v>42583.514270833337</v>
      </c>
      <c r="V691" s="45" t="str">
        <f>IF(VALUE(LEFT(IF(LEN(C665)=6,"0"&amp;C665,C665),2))&lt;=2,"EC",IF(OR(VALUE(LEFT(IF(LEN(C665)=6,"0"&amp;C665,C665),2))=8,VALUE(LEFT(IF(LEN(C665)=6,"0"&amp;C665,C665),2))=18),"NW","GL"))</f>
        <v>EC</v>
      </c>
      <c r="W691" s="45" t="str">
        <f>IF(AND(E665="TRACK WARRANT AUTHORITY",G665&lt;10),"OMIT","KEEP")</f>
        <v>KEEP</v>
      </c>
    </row>
    <row r="692" spans="1:23" hidden="1" x14ac:dyDescent="0.25">
      <c r="A692" s="24">
        <v>42584.63616898148</v>
      </c>
      <c r="B692" s="4" t="s">
        <v>575</v>
      </c>
      <c r="C692" s="4" t="s">
        <v>1065</v>
      </c>
      <c r="D692" s="4" t="s">
        <v>73</v>
      </c>
      <c r="E692" s="4" t="s">
        <v>78</v>
      </c>
      <c r="F692" s="3">
        <v>550</v>
      </c>
      <c r="G692" s="3">
        <v>645</v>
      </c>
      <c r="H692" s="3">
        <v>104395</v>
      </c>
      <c r="I692" s="4" t="s">
        <v>79</v>
      </c>
      <c r="J692" s="3">
        <v>103800</v>
      </c>
      <c r="K692" s="4" t="s">
        <v>76</v>
      </c>
      <c r="L692" s="69" t="str">
        <f>VLOOKUP(C692,'[10]Trips&amp;Operators'!$C$1:$E$9999,3,0)</f>
        <v>OUN</v>
      </c>
      <c r="M692" s="18" t="s">
        <v>81</v>
      </c>
      <c r="N692" s="17" t="s">
        <v>493</v>
      </c>
      <c r="O692" s="17" t="str">
        <f t="shared" si="20"/>
        <v>02</v>
      </c>
      <c r="P692" s="52">
        <f t="shared" si="21"/>
        <v>42553</v>
      </c>
      <c r="Q692" s="66" t="str">
        <f>VLOOKUP(C692,'[10]Train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R692" s="67" t="str">
        <f>VLOOKUP(C666,'[9]Train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692" s="68" t="str">
        <f>astrogrep_path&amp;" /spath="&amp;search_path&amp;" /stypes=""*"&amp;T692&amp;"*"&amp;TEXT(A666-utc_offset/24,"YYYYMMDD")&amp;LEFT(TEXT(A666-utc_offset/24,"HH"),1)&amp;"*"" /stext="" "&amp;TEXT(A666-utc_offset/24,"HH")&amp;search_regexp&amp;""" /e /r /s"</f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T692" s="18" t="str">
        <f>MID(B666,13,4)</f>
        <v>4011</v>
      </c>
      <c r="U692" s="24">
        <f>A666+6/24</f>
        <v>42583.703784722224</v>
      </c>
      <c r="V692" s="45" t="str">
        <f>IF(VALUE(LEFT(IF(LEN(C666)=6,"0"&amp;C666,C666),2))&lt;=2,"EC",IF(OR(VALUE(LEFT(IF(LEN(C666)=6,"0"&amp;C666,C666),2))=8,VALUE(LEFT(IF(LEN(C666)=6,"0"&amp;C666,C666),2))=18),"NW","GL"))</f>
        <v>EC</v>
      </c>
      <c r="W692" s="45" t="str">
        <f>IF(AND(E666="TRACK WARRANT AUTHORITY",G666&lt;10),"OMIT","KEEP")</f>
        <v>KEEP</v>
      </c>
    </row>
    <row r="693" spans="1:23" hidden="1" x14ac:dyDescent="0.25">
      <c r="A693" s="24">
        <v>42584.482083333336</v>
      </c>
      <c r="B693" s="4" t="s">
        <v>499</v>
      </c>
      <c r="C693" s="4" t="s">
        <v>1066</v>
      </c>
      <c r="D693" s="4" t="s">
        <v>73</v>
      </c>
      <c r="E693" s="4" t="s">
        <v>83</v>
      </c>
      <c r="F693" s="3">
        <v>400</v>
      </c>
      <c r="G693" s="3">
        <v>519</v>
      </c>
      <c r="H693" s="3">
        <v>16429</v>
      </c>
      <c r="I693" s="4" t="s">
        <v>75</v>
      </c>
      <c r="J693" s="3">
        <v>17867</v>
      </c>
      <c r="K693" s="4" t="s">
        <v>80</v>
      </c>
      <c r="L693" s="69" t="str">
        <f>VLOOKUP(C693,'[10]Trips&amp;Operators'!$C$1:$E$9999,3,0)</f>
        <v>STORY</v>
      </c>
      <c r="M693" s="18" t="s">
        <v>81</v>
      </c>
      <c r="N693" s="17"/>
      <c r="O693" s="17" t="str">
        <f t="shared" si="20"/>
        <v>02</v>
      </c>
      <c r="P693" s="52">
        <f t="shared" si="21"/>
        <v>42553</v>
      </c>
      <c r="Q693" s="66" t="str">
        <f>VLOOKUP(C693,'[10]Train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R693" s="67" t="str">
        <f>VLOOKUP(C667,'[9]Train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693" s="68" t="str">
        <f>astrogrep_path&amp;" /spath="&amp;search_path&amp;" /stypes=""*"&amp;T693&amp;"*"&amp;TEXT(A667-utc_offset/24,"YYYYMMDD")&amp;LEFT(TEXT(A667-utc_offset/24,"HH"),1)&amp;"*"" /stext="" "&amp;TEXT(A667-utc_offset/24,"HH")&amp;search_regexp&amp;""" /e /r /s"</f>
        <v>"C:\Program Files (x86)\AstroGrep\AstroGrep.exe" /spath="C:\Users\stu\Documents\Analysis\2016-02-23 RTDC Observations" /stypes="*4011*201608011*" /stext=" 16:.+((SYSTEM_STATE.+slice.+state.+changed )|(ment ac)|(system.+state.+changed )|(\|lc)|(penalty)|(\[timeout)|(PRM\|1\|D))" /e /r /s</v>
      </c>
      <c r="T693" s="18" t="str">
        <f>MID(B667,13,4)</f>
        <v>4011</v>
      </c>
      <c r="U693" s="24">
        <f>A667+6/24</f>
        <v>42583.70417824074</v>
      </c>
      <c r="V693" s="45" t="str">
        <f>IF(VALUE(LEFT(IF(LEN(C667)=6,"0"&amp;C667,C667),2))&lt;=2,"EC",IF(OR(VALUE(LEFT(IF(LEN(C667)=6,"0"&amp;C667,C667),2))=8,VALUE(LEFT(IF(LEN(C667)=6,"0"&amp;C667,C667),2))=18),"NW","GL"))</f>
        <v>EC</v>
      </c>
      <c r="W693" s="45" t="str">
        <f>IF(AND(E667="TRACK WARRANT AUTHORITY",G667&lt;10),"OMIT","KEEP")</f>
        <v>KEEP</v>
      </c>
    </row>
    <row r="694" spans="1:23" hidden="1" x14ac:dyDescent="0.25">
      <c r="A694" s="24">
        <v>42584.455763888887</v>
      </c>
      <c r="B694" s="4" t="s">
        <v>491</v>
      </c>
      <c r="C694" s="4" t="s">
        <v>1067</v>
      </c>
      <c r="D694" s="4" t="s">
        <v>73</v>
      </c>
      <c r="E694" s="4" t="s">
        <v>83</v>
      </c>
      <c r="F694" s="3">
        <v>200</v>
      </c>
      <c r="G694" s="3">
        <v>258</v>
      </c>
      <c r="H694" s="3">
        <v>31076</v>
      </c>
      <c r="I694" s="4" t="s">
        <v>75</v>
      </c>
      <c r="J694" s="3">
        <v>30562</v>
      </c>
      <c r="K694" s="4" t="s">
        <v>76</v>
      </c>
      <c r="L694" s="69" t="str">
        <f>VLOOKUP(C694,'[10]Trips&amp;Operators'!$C$1:$E$9999,3,0)</f>
        <v>BRANNON</v>
      </c>
      <c r="M694" s="18" t="s">
        <v>81</v>
      </c>
      <c r="N694" s="17"/>
      <c r="O694" s="17" t="str">
        <f t="shared" si="20"/>
        <v>02</v>
      </c>
      <c r="P694" s="52">
        <f t="shared" si="21"/>
        <v>42553</v>
      </c>
      <c r="Q694" s="66" t="str">
        <f>VLOOKUP(C694,'[10]Train Runs'!$A$13:$AE$686,31,0)</f>
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</c>
      <c r="R694" s="67" t="str">
        <f>VLOOKUP(C668,'[9]Train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694" s="68" t="str">
        <f>astrogrep_path&amp;" /spath="&amp;search_path&amp;" /stypes=""*"&amp;T694&amp;"*"&amp;TEXT(A668-utc_offset/24,"YYYYMMDD")&amp;LEFT(TEXT(A668-utc_offset/24,"HH"),1)&amp;"*"" /stext="" "&amp;TEXT(A668-utc_offset/24,"HH")&amp;search_regexp&amp;""" /e /r /s"</f>
        <v>"C:\Program Files (x86)\AstroGrep\AstroGrep.exe" /spath="C:\Users\stu\Documents\Analysis\2016-02-23 RTDC Observations" /stypes="*4009*201608012*" /stext=" 20:.+((SYSTEM_STATE.+slice.+state.+changed )|(ment ac)|(system.+state.+changed )|(\|lc)|(penalty)|(\[timeout)|(PRM\|1\|D))" /e /r /s</v>
      </c>
      <c r="T694" s="18" t="str">
        <f>MID(B668,13,4)</f>
        <v>4009</v>
      </c>
      <c r="U694" s="24">
        <f>A668+6/24</f>
        <v>42583.861446759256</v>
      </c>
      <c r="V694" s="45" t="str">
        <f>IF(VALUE(LEFT(IF(LEN(C668)=6,"0"&amp;C668,C668),2))&lt;=2,"EC",IF(OR(VALUE(LEFT(IF(LEN(C668)=6,"0"&amp;C668,C668),2))=8,VALUE(LEFT(IF(LEN(C668)=6,"0"&amp;C668,C668),2))=18),"NW","GL"))</f>
        <v>EC</v>
      </c>
      <c r="W694" s="45" t="str">
        <f>IF(AND(E668="TRACK WARRANT AUTHORITY",G668&lt;10),"OMIT","KEEP")</f>
        <v>KEEP</v>
      </c>
    </row>
    <row r="695" spans="1:23" hidden="1" x14ac:dyDescent="0.25">
      <c r="A695" s="24">
        <v>42584.574884259258</v>
      </c>
      <c r="B695" s="4" t="s">
        <v>499</v>
      </c>
      <c r="C695" s="4" t="s">
        <v>1064</v>
      </c>
      <c r="D695" s="4" t="s">
        <v>84</v>
      </c>
      <c r="E695" s="4" t="s">
        <v>83</v>
      </c>
      <c r="F695" s="3">
        <v>700</v>
      </c>
      <c r="G695" s="3">
        <v>760</v>
      </c>
      <c r="H695" s="3">
        <v>175271</v>
      </c>
      <c r="I695" s="4" t="s">
        <v>75</v>
      </c>
      <c r="J695" s="3">
        <v>161962</v>
      </c>
      <c r="K695" s="4" t="s">
        <v>80</v>
      </c>
      <c r="L695" s="69" t="str">
        <f>VLOOKUP(C695,'[10]Trips&amp;Operators'!$C$1:$E$9999,3,0)</f>
        <v>STORY</v>
      </c>
      <c r="M695" s="18" t="s">
        <v>81</v>
      </c>
      <c r="N695" s="17"/>
      <c r="O695" s="17" t="str">
        <f t="shared" si="20"/>
        <v>02</v>
      </c>
      <c r="P695" s="52">
        <f t="shared" si="21"/>
        <v>42553</v>
      </c>
      <c r="Q695" s="66" t="str">
        <f>VLOOKUP(C695,'[10]Train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R695" s="67" t="str">
        <f>VLOOKUP(C669,'[9]Train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695" s="68" t="str">
        <f>astrogrep_path&amp;" /spath="&amp;search_path&amp;" /stypes=""*"&amp;T695&amp;"*"&amp;TEXT(A669-utc_offset/24,"YYYYMMDD")&amp;LEFT(TEXT(A669-utc_offset/24,"HH"),1)&amp;"*"" /stext="" "&amp;TEXT(A669-utc_offset/24,"HH")&amp;search_regexp&amp;""" /e /r /s"</f>
        <v>"C:\Program Files (x86)\AstroGrep\AstroGrep.exe" /spath="C:\Users\stu\Documents\Analysis\2016-02-23 RTDC Observations" /stypes="*4009*201608012*" /stext=" 20:.+((SYSTEM_STATE.+slice.+state.+changed )|(ment ac)|(system.+state.+changed )|(\|lc)|(penalty)|(\[timeout)|(PRM\|1\|D))" /e /r /s</v>
      </c>
      <c r="T695" s="18" t="str">
        <f>MID(B669,13,4)</f>
        <v>4009</v>
      </c>
      <c r="U695" s="24">
        <f>A669+6/24</f>
        <v>42583.861875000002</v>
      </c>
      <c r="V695" s="45" t="str">
        <f>IF(VALUE(LEFT(IF(LEN(C669)=6,"0"&amp;C669,C669),2))&lt;=2,"EC",IF(OR(VALUE(LEFT(IF(LEN(C669)=6,"0"&amp;C669,C669),2))=8,VALUE(LEFT(IF(LEN(C669)=6,"0"&amp;C669,C669),2))=18),"NW","GL"))</f>
        <v>EC</v>
      </c>
      <c r="W695" s="45" t="str">
        <f>IF(AND(E669="TRACK WARRANT AUTHORITY",G669&lt;10),"OMIT","KEEP")</f>
        <v>KEEP</v>
      </c>
    </row>
    <row r="696" spans="1:23" hidden="1" x14ac:dyDescent="0.25">
      <c r="A696" s="24">
        <v>42584.43204861111</v>
      </c>
      <c r="B696" s="4" t="s">
        <v>499</v>
      </c>
      <c r="C696" s="4" t="s">
        <v>1068</v>
      </c>
      <c r="D696" s="4" t="s">
        <v>84</v>
      </c>
      <c r="E696" s="4" t="s">
        <v>83</v>
      </c>
      <c r="F696" s="3">
        <v>350</v>
      </c>
      <c r="G696" s="3">
        <v>404</v>
      </c>
      <c r="H696" s="3">
        <v>227471</v>
      </c>
      <c r="I696" s="4" t="s">
        <v>75</v>
      </c>
      <c r="J696" s="3">
        <v>224578</v>
      </c>
      <c r="K696" s="4" t="s">
        <v>80</v>
      </c>
      <c r="L696" s="69" t="str">
        <f>VLOOKUP(C696,'[10]Trips&amp;Operators'!$C$1:$E$9999,3,0)</f>
        <v>SPECTOR</v>
      </c>
      <c r="M696" s="18" t="s">
        <v>81</v>
      </c>
      <c r="N696" s="17"/>
      <c r="O696" s="17" t="str">
        <f t="shared" si="20"/>
        <v>02</v>
      </c>
      <c r="P696" s="52">
        <f t="shared" si="21"/>
        <v>42553</v>
      </c>
      <c r="Q696" s="66" t="str">
        <f>VLOOKUP(C696,'[10]Train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R696" s="67" t="str">
        <f>VLOOKUP(C670,'[9]Train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13:42:25-0600',mode:absolute,to:'2016-08-01 16:28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696" s="68" t="str">
        <f>astrogrep_path&amp;" /spath="&amp;search_path&amp;" /stypes=""*"&amp;T696&amp;"*"&amp;TEXT(A670-utc_offset/24,"YYYYMMDD")&amp;LEFT(TEXT(A670-utc_offset/24,"HH"),1)&amp;"*"" /stext="" "&amp;TEXT(A670-utc_offset/24,"HH")&amp;search_regexp&amp;""" /e /r /s"</f>
        <v>"C:\Program Files (x86)\AstroGrep\AstroGrep.exe" /spath="C:\Users\stu\Documents\Analysis\2016-02-23 RTDC Observations" /stypes="*4044*201608012*" /stext=" 21:.+((SYSTEM_STATE.+slice.+state.+changed )|(ment ac)|(system.+state.+changed )|(\|lc)|(penalty)|(\[timeout)|(PRM\|1\|D))" /e /r /s</v>
      </c>
      <c r="T696" s="18" t="str">
        <f>MID(B670,13,4)</f>
        <v>4044</v>
      </c>
      <c r="U696" s="24">
        <f>A670+6/24</f>
        <v>42583.890034722222</v>
      </c>
      <c r="V696" s="45" t="str">
        <f>IF(VALUE(LEFT(IF(LEN(C670)=6,"0"&amp;C670,C670),2))&lt;=2,"EC",IF(OR(VALUE(LEFT(IF(LEN(C670)=6,"0"&amp;C670,C670),2))=8,VALUE(LEFT(IF(LEN(C670)=6,"0"&amp;C670,C670),2))=18),"NW","GL"))</f>
        <v>EC</v>
      </c>
      <c r="W696" s="45" t="str">
        <f>IF(AND(E670="TRACK WARRANT AUTHORITY",G670&lt;10),"OMIT","KEEP")</f>
        <v>KEEP</v>
      </c>
    </row>
    <row r="697" spans="1:23" hidden="1" x14ac:dyDescent="0.25">
      <c r="A697" s="24">
        <v>42584.32135416667</v>
      </c>
      <c r="B697" s="4" t="s">
        <v>584</v>
      </c>
      <c r="C697" s="4" t="s">
        <v>1069</v>
      </c>
      <c r="D697" s="4" t="s">
        <v>73</v>
      </c>
      <c r="E697" s="4" t="s">
        <v>83</v>
      </c>
      <c r="F697" s="3">
        <v>150</v>
      </c>
      <c r="G697" s="3">
        <v>200</v>
      </c>
      <c r="H697" s="3">
        <v>229596</v>
      </c>
      <c r="I697" s="4" t="s">
        <v>75</v>
      </c>
      <c r="J697" s="3">
        <v>229055</v>
      </c>
      <c r="K697" s="4" t="s">
        <v>76</v>
      </c>
      <c r="L697" s="69" t="str">
        <f>VLOOKUP(C697,'[10]Trips&amp;Operators'!$C$1:$E$9999,3,0)</f>
        <v>ISHMAEL</v>
      </c>
      <c r="M697" s="18" t="s">
        <v>81</v>
      </c>
      <c r="N697" s="17"/>
      <c r="O697" s="17" t="str">
        <f t="shared" si="20"/>
        <v>02</v>
      </c>
      <c r="P697" s="52">
        <f t="shared" si="21"/>
        <v>42553</v>
      </c>
      <c r="Q697" s="66" t="str">
        <f>VLOOKUP(C697,'[10]Train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R697" s="67" t="str">
        <f>VLOOKUP(C671,'[9]Train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697" s="68" t="str">
        <f>astrogrep_path&amp;" /spath="&amp;search_path&amp;" /stypes=""*"&amp;T697&amp;"*"&amp;TEXT(A671-utc_offset/24,"YYYYMMDD")&amp;LEFT(TEXT(A671-utc_offset/24,"HH"),1)&amp;"*"" /stext="" "&amp;TEXT(A671-utc_offset/24,"HH")&amp;search_regexp&amp;""" /e /r /s"</f>
        <v>"C:\Program Files (x86)\AstroGrep\AstroGrep.exe" /spath="C:\Users\stu\Documents\Analysis\2016-02-23 RTDC Observations" /stypes="*4044*201608012*" /stext=" 23:.+((SYSTEM_STATE.+slice.+state.+changed )|(ment ac)|(system.+state.+changed )|(\|lc)|(penalty)|(\[timeout)|(PRM\|1\|D))" /e /r /s</v>
      </c>
      <c r="T697" s="18" t="str">
        <f>MID(B671,13,4)</f>
        <v>4044</v>
      </c>
      <c r="U697" s="24">
        <f>A671+6/24</f>
        <v>42583.963437500002</v>
      </c>
      <c r="V697" s="45" t="str">
        <f>IF(VALUE(LEFT(IF(LEN(C671)=6,"0"&amp;C671,C671),2))&lt;=2,"EC",IF(OR(VALUE(LEFT(IF(LEN(C671)=6,"0"&amp;C671,C671),2))=8,VALUE(LEFT(IF(LEN(C671)=6,"0"&amp;C671,C671),2))=18),"NW","GL"))</f>
        <v>EC</v>
      </c>
      <c r="W697" s="45" t="str">
        <f>IF(AND(E671="TRACK WARRANT AUTHORITY",G671&lt;10),"OMIT","KEEP")</f>
        <v>KEEP</v>
      </c>
    </row>
    <row r="698" spans="1:23" hidden="1" x14ac:dyDescent="0.25">
      <c r="A698" s="24">
        <v>42584.274409722224</v>
      </c>
      <c r="B698" s="4" t="s">
        <v>494</v>
      </c>
      <c r="C698" s="4" t="s">
        <v>1070</v>
      </c>
      <c r="D698" s="4" t="s">
        <v>73</v>
      </c>
      <c r="E698" s="4" t="s">
        <v>83</v>
      </c>
      <c r="F698" s="3">
        <v>150</v>
      </c>
      <c r="G698" s="3">
        <v>204</v>
      </c>
      <c r="H698" s="3">
        <v>229818</v>
      </c>
      <c r="I698" s="4" t="s">
        <v>75</v>
      </c>
      <c r="J698" s="3">
        <v>230436</v>
      </c>
      <c r="K698" s="4" t="s">
        <v>80</v>
      </c>
      <c r="L698" s="69" t="str">
        <f>VLOOKUP(C698,'[10]Trips&amp;Operators'!$C$1:$E$9999,3,0)</f>
        <v>DAVIS</v>
      </c>
      <c r="M698" s="18" t="s">
        <v>81</v>
      </c>
      <c r="N698" s="17"/>
      <c r="O698" s="17" t="str">
        <f t="shared" si="20"/>
        <v>02</v>
      </c>
      <c r="P698" s="52">
        <f t="shared" si="21"/>
        <v>42553</v>
      </c>
      <c r="Q698" s="66" t="str">
        <f>VLOOKUP(C698,'[10]Train Runs'!$A$13:$AE$686,31,0)</f>
        <v>aws s3 cp s3://rtdc.mdm.uploadarchive/RTDC4020/2016-08-02/ "%USERPROFILE%\AppData\Local\Temp\OnboardLogs"\RTDC4020\2016-08-02 --recursive &amp; "%USERPROFILE%\Documents\GitHub\mrs-test-scripts\Headless Mode &amp; Sideloading\WalkAndUnGZ.bat" "%USERPROFILE%\AppData\Local\Temp\OnboardLogs"\RTDC4020\2016-08-02 &amp; aws s3 cp s3://rtdc.mdm.uploadarchive/RTDC4020/2016-08-03/ "%USERPROFILE%\AppData\Local\Temp\OnboardLogs"\RTDC4020\2016-08-03 --recursive &amp; "%USERPROFILE%\Documents\GitHub\mrs-test-scripts\Headless Mode &amp; Sideloading\WalkAndUnGZ.bat" "%USERPROFILE%\AppData\Local\Temp\OnboardLogs"\RTDC4020\2016-08-03</v>
      </c>
      <c r="R698" s="67" t="str">
        <f>VLOOKUP(C672,'[9]Train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05:37:12-0600',mode:absolute,to:'2016-08-01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698" s="68" t="str">
        <f>astrogrep_path&amp;" /spath="&amp;search_path&amp;" /stypes=""*"&amp;T698&amp;"*"&amp;TEXT(A672-utc_offset/24,"YYYYMMDD")&amp;LEFT(TEXT(A672-utc_offset/24,"HH"),1)&amp;"*"" /stext="" "&amp;TEXT(A672-utc_offset/24,"HH")&amp;search_regexp&amp;""" /e /r /s"</f>
        <v>"C:\Program Files (x86)\AstroGrep\AstroGrep.exe" /spath="C:\Users\stu\Documents\Analysis\2016-02-23 RTDC Observations" /stypes="*4026*201608011*" /stext=" 12:.+((SYSTEM_STATE.+slice.+state.+changed )|(ment ac)|(system.+state.+changed )|(\|lc)|(penalty)|(\[timeout)|(PRM\|1\|D))" /e /r /s</v>
      </c>
      <c r="T698" s="18" t="str">
        <f>MID(B672,13,4)</f>
        <v>4026</v>
      </c>
      <c r="U698" s="24">
        <f>A672+6/24</f>
        <v>42583.533460648148</v>
      </c>
      <c r="V698" s="45" t="str">
        <f>IF(VALUE(LEFT(IF(LEN(C672)=6,"0"&amp;C672,C672),2))&lt;=2,"EC",IF(OR(VALUE(LEFT(IF(LEN(C672)=6,"0"&amp;C672,C672),2))=8,VALUE(LEFT(IF(LEN(C672)=6,"0"&amp;C672,C672),2))=18),"NW","GL"))</f>
        <v>NW</v>
      </c>
      <c r="W698" s="45" t="str">
        <f>IF(AND(E672="TRACK WARRANT AUTHORITY",G672&lt;10),"OMIT","KEEP")</f>
        <v>KEEP</v>
      </c>
    </row>
    <row r="699" spans="1:23" hidden="1" x14ac:dyDescent="0.25">
      <c r="A699" s="24">
        <v>42584.795370370368</v>
      </c>
      <c r="B699" s="4" t="s">
        <v>499</v>
      </c>
      <c r="C699" s="4" t="s">
        <v>1071</v>
      </c>
      <c r="D699" s="4" t="s">
        <v>73</v>
      </c>
      <c r="E699" s="4" t="s">
        <v>83</v>
      </c>
      <c r="F699" s="3">
        <v>150</v>
      </c>
      <c r="G699" s="3">
        <v>257</v>
      </c>
      <c r="H699" s="3">
        <v>229477</v>
      </c>
      <c r="I699" s="4" t="s">
        <v>75</v>
      </c>
      <c r="J699" s="3">
        <v>230436</v>
      </c>
      <c r="K699" s="4" t="s">
        <v>80</v>
      </c>
      <c r="L699" s="69" t="str">
        <f>VLOOKUP(C699,'[10]Trips&amp;Operators'!$C$1:$E$9999,3,0)</f>
        <v>CHANDLER</v>
      </c>
      <c r="M699" s="18" t="s">
        <v>81</v>
      </c>
      <c r="N699" s="17"/>
      <c r="O699" s="17" t="str">
        <f t="shared" si="20"/>
        <v>02</v>
      </c>
      <c r="P699" s="52">
        <f t="shared" si="21"/>
        <v>42553</v>
      </c>
      <c r="Q699" s="66" t="str">
        <f>VLOOKUP(C699,'[10]Train Runs'!$A$13:$AE$686,31,0)</f>
        <v>aws s3 cp s3://rtdc.mdm.uploadarchive/RTDC4009/2016-08-02/ "%USERPROFILE%\AppData\Local\Temp\OnboardLogs"\RTDC4009\2016-08-02 --recursive &amp; "%USERPROFILE%\Documents\GitHub\mrs-test-scripts\Headless Mode &amp; Sideloading\WalkAndUnGZ.bat" "%USERPROFILE%\AppData\Local\Temp\OnboardLogs"\RTDC4009\2016-08-02 &amp; aws s3 cp s3://rtdc.mdm.uploadarchive/RTDC4009/2016-08-03/ "%USERPROFILE%\AppData\Local\Temp\OnboardLogs"\RTDC4009\2016-08-03 --recursive &amp; "%USERPROFILE%\Documents\GitHub\mrs-test-scripts\Headless Mode &amp; Sideloading\WalkAndUnGZ.bat" "%USERPROFILE%\AppData\Local\Temp\OnboardLogs"\RTDC4009\2016-08-03</v>
      </c>
      <c r="R699" s="67" t="str">
        <f>VLOOKUP(C673,'[9]Train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09:19:12-0600',mode:absolute,to:'2016-08-01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699" s="68" t="str">
        <f>astrogrep_path&amp;" /spath="&amp;search_path&amp;" /stypes=""*"&amp;T699&amp;"*"&amp;TEXT(A673-utc_offset/24,"YYYYMMDD")&amp;LEFT(TEXT(A673-utc_offset/24,"HH"),1)&amp;"*"" /stext="" "&amp;TEXT(A673-utc_offset/24,"HH")&amp;search_regexp&amp;""" /e /r /s"</f>
        <v>"C:\Program Files (x86)\AstroGrep\AstroGrep.exe" /spath="C:\Users\stu\Documents\Analysis\2016-02-23 RTDC Observations" /stypes="*4025*201608011*" /stext=" 16:.+((SYSTEM_STATE.+slice.+state.+changed )|(ment ac)|(system.+state.+changed )|(\|lc)|(penalty)|(\[timeout)|(PRM\|1\|D))" /e /r /s</v>
      </c>
      <c r="T699" s="18" t="str">
        <f>MID(B673,13,4)</f>
        <v>4025</v>
      </c>
      <c r="U699" s="24">
        <f>A673+6/24</f>
        <v>42583.688043981485</v>
      </c>
      <c r="V699" s="45" t="str">
        <f>IF(VALUE(LEFT(IF(LEN(C673)=6,"0"&amp;C673,C673),2))&lt;=2,"EC",IF(OR(VALUE(LEFT(IF(LEN(C673)=6,"0"&amp;C673,C673),2))=8,VALUE(LEFT(IF(LEN(C673)=6,"0"&amp;C673,C673),2))=18),"NW","GL"))</f>
        <v>NW</v>
      </c>
      <c r="W699" s="45" t="str">
        <f>IF(AND(E673="TRACK WARRANT AUTHORITY",G673&lt;10),"OMIT","KEEP")</f>
        <v>KEEP</v>
      </c>
    </row>
    <row r="700" spans="1:23" hidden="1" x14ac:dyDescent="0.25">
      <c r="A700" s="24">
        <v>42584.554120370369</v>
      </c>
      <c r="B700" s="4" t="s">
        <v>575</v>
      </c>
      <c r="C700" s="4" t="s">
        <v>1072</v>
      </c>
      <c r="D700" s="4" t="s">
        <v>73</v>
      </c>
      <c r="E700" s="4" t="s">
        <v>87</v>
      </c>
      <c r="F700" s="3">
        <v>0</v>
      </c>
      <c r="G700" s="3">
        <v>362</v>
      </c>
      <c r="H700" s="3">
        <v>193916</v>
      </c>
      <c r="I700" s="4" t="s">
        <v>88</v>
      </c>
      <c r="J700" s="3">
        <v>191723</v>
      </c>
      <c r="K700" s="4" t="s">
        <v>76</v>
      </c>
      <c r="L700" s="69" t="str">
        <f>VLOOKUP(C700,'[10]Trips&amp;Operators'!$C$1:$E$9999,3,0)</f>
        <v>MAYBERRY</v>
      </c>
      <c r="M700" s="18" t="s">
        <v>81</v>
      </c>
      <c r="N700" s="17" t="s">
        <v>1073</v>
      </c>
      <c r="O700" s="17" t="str">
        <f t="shared" si="20"/>
        <v>02</v>
      </c>
      <c r="P700" s="52">
        <f t="shared" si="21"/>
        <v>42553</v>
      </c>
      <c r="Q700" s="66" t="str">
        <f>VLOOKUP(C700,'[10]Train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R700" s="67" t="str">
        <f>VLOOKUP(C674,'[9]Train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10:19:41-0600',mode:absolute,to:'2016-08-01 12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00" s="68" t="str">
        <f>astrogrep_path&amp;" /spath="&amp;search_path&amp;" /stypes=""*"&amp;T700&amp;"*"&amp;TEXT(A674-utc_offset/24,"YYYYMMDD")&amp;LEFT(TEXT(A674-utc_offset/24,"HH"),1)&amp;"*"" /stext="" "&amp;TEXT(A674-utc_offset/24,"HH")&amp;search_regexp&amp;""" /e /r /s"</f>
        <v>"C:\Program Files (x86)\AstroGrep\AstroGrep.exe" /spath="C:\Users\stu\Documents\Analysis\2016-02-23 RTDC Observations" /stypes="*4025*201608011*" /stext=" 17:.+((SYSTEM_STATE.+slice.+state.+changed )|(ment ac)|(system.+state.+changed )|(\|lc)|(penalty)|(\[timeout)|(PRM\|1\|D))" /e /r /s</v>
      </c>
      <c r="T700" s="18" t="str">
        <f>MID(B674,13,4)</f>
        <v>4025</v>
      </c>
      <c r="U700" s="24">
        <f>A674+6/24</f>
        <v>42583.72351851852</v>
      </c>
      <c r="V700" s="45" t="str">
        <f>IF(VALUE(LEFT(IF(LEN(C674)=6,"0"&amp;C674,C674),2))&lt;=2,"EC",IF(OR(VALUE(LEFT(IF(LEN(C674)=6,"0"&amp;C674,C674),2))=8,VALUE(LEFT(IF(LEN(C674)=6,"0"&amp;C674,C674),2))=18),"NW","GL"))</f>
        <v>NW</v>
      </c>
      <c r="W700" s="45" t="str">
        <f>IF(AND(E674="TRACK WARRANT AUTHORITY",G674&lt;10),"OMIT","KEEP")</f>
        <v>KEEP</v>
      </c>
    </row>
    <row r="701" spans="1:23" x14ac:dyDescent="0.25">
      <c r="A701" s="24">
        <v>42584.668865740743</v>
      </c>
      <c r="B701" s="4" t="s">
        <v>89</v>
      </c>
      <c r="C701" s="4" t="s">
        <v>1074</v>
      </c>
      <c r="D701" s="4" t="s">
        <v>73</v>
      </c>
      <c r="E701" s="4" t="s">
        <v>510</v>
      </c>
      <c r="F701" s="3">
        <v>0</v>
      </c>
      <c r="G701" s="3">
        <v>87</v>
      </c>
      <c r="H701" s="3">
        <v>4169</v>
      </c>
      <c r="I701" s="4" t="s">
        <v>511</v>
      </c>
      <c r="J701" s="3">
        <v>4102</v>
      </c>
      <c r="K701" s="4" t="s">
        <v>76</v>
      </c>
      <c r="L701" s="69" t="str">
        <f>VLOOKUP(C701,'[10]Trips&amp;Operators'!$C$1:$E$9999,3,0)</f>
        <v>BARTLETT</v>
      </c>
      <c r="M701" s="18" t="s">
        <v>77</v>
      </c>
      <c r="N701" s="17" t="s">
        <v>47</v>
      </c>
      <c r="O701" s="17" t="str">
        <f t="shared" si="20"/>
        <v>02</v>
      </c>
      <c r="P701" s="52">
        <f t="shared" si="21"/>
        <v>42553</v>
      </c>
      <c r="Q701" s="66" t="str">
        <f>VLOOKUP(C701,'[10]Train Runs'!$A$13:$AE$686,31,0)</f>
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</c>
      <c r="R701" s="67" t="str">
        <f>VLOOKUP(C675,'[9]Train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16:13:27-0600',mode:absolute,to:'2016-08-01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01" s="68" t="str">
        <f>astrogrep_path&amp;" /spath="&amp;search_path&amp;" /stypes=""*"&amp;T701&amp;"*"&amp;TEXT(A675-utc_offset/24,"YYYYMMDD")&amp;LEFT(TEXT(A675-utc_offset/24,"HH"),1)&amp;"*"" /stext="" "&amp;TEXT(A675-utc_offset/24,"HH")&amp;search_regexp&amp;""" /e /r /s"</f>
        <v>"C:\Program Files (x86)\AstroGrep\AstroGrep.exe" /spath="C:\Users\stu\Documents\Analysis\2016-02-23 RTDC Observations" /stypes="*4025*201608012*" /stext=" 23:.+((SYSTEM_STATE.+slice.+state.+changed )|(ment ac)|(system.+state.+changed )|(\|lc)|(penalty)|(\[timeout)|(PRM\|1\|D))" /e /r /s</v>
      </c>
      <c r="T701" s="18" t="str">
        <f>MID(B675,13,4)</f>
        <v>4025</v>
      </c>
      <c r="U701" s="24">
        <f>A675+6/24</f>
        <v>42583.978692129633</v>
      </c>
      <c r="V701" s="45" t="str">
        <f>IF(VALUE(LEFT(IF(LEN(C675)=6,"0"&amp;C675,C675),2))&lt;=2,"EC",IF(OR(VALUE(LEFT(IF(LEN(C675)=6,"0"&amp;C675,C675),2))=8,VALUE(LEFT(IF(LEN(C675)=6,"0"&amp;C675,C675),2))=18),"NW","GL"))</f>
        <v>NW</v>
      </c>
      <c r="W701" s="45" t="str">
        <f>IF(AND(E675="TRACK WARRANT AUTHORITY",G675&lt;10),"OMIT","KEEP")</f>
        <v>KEEP</v>
      </c>
    </row>
    <row r="702" spans="1:23" hidden="1" x14ac:dyDescent="0.25">
      <c r="A702" s="24">
        <v>42584.253287037034</v>
      </c>
      <c r="B702" s="4" t="s">
        <v>506</v>
      </c>
      <c r="C702" s="4" t="s">
        <v>1075</v>
      </c>
      <c r="D702" s="4" t="s">
        <v>73</v>
      </c>
      <c r="E702" s="4" t="s">
        <v>515</v>
      </c>
      <c r="F702" s="3">
        <v>0</v>
      </c>
      <c r="G702" s="3">
        <v>103</v>
      </c>
      <c r="H702" s="3">
        <v>404</v>
      </c>
      <c r="I702" s="4" t="s">
        <v>516</v>
      </c>
      <c r="J702" s="3">
        <v>1</v>
      </c>
      <c r="K702" s="4" t="s">
        <v>76</v>
      </c>
      <c r="L702" s="69" t="str">
        <f>VLOOKUP(C702,'[10]Trips&amp;Operators'!$C$1:$E$9999,3,0)</f>
        <v>SPECTOR</v>
      </c>
      <c r="M702" s="18" t="s">
        <v>81</v>
      </c>
      <c r="N702" s="17"/>
      <c r="O702" s="17" t="str">
        <f t="shared" si="20"/>
        <v>02</v>
      </c>
      <c r="P702" s="52">
        <f t="shared" si="21"/>
        <v>42553</v>
      </c>
      <c r="Q702" s="66" t="str">
        <f>VLOOKUP(C702,'[10]Train Runs'!$A$13:$AE$686,31,0)</f>
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</c>
      <c r="R702" s="67" t="str">
        <f>VLOOKUP(C676,'[9]Train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17:10:46-0600',mode:absolute,to:'2016-08-01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02" s="68" t="str">
        <f>astrogrep_path&amp;" /spath="&amp;search_path&amp;" /stypes=""*"&amp;T702&amp;"*"&amp;TEXT(A676-utc_offset/24,"YYYYMMDD")&amp;LEFT(TEXT(A676-utc_offset/24,"HH"),1)&amp;"*"" /stext="" "&amp;TEXT(A676-utc_offset/24,"HH")&amp;search_regexp&amp;""" /e /r /s"</f>
        <v>"C:\Program Files (x86)\AstroGrep\AstroGrep.exe" /spath="C:\Users\stu\Documents\Analysis\2016-02-23 RTDC Observations" /stypes="*4025*201608020*" /stext=" 00:.+((SYSTEM_STATE.+slice.+state.+changed )|(ment ac)|(system.+state.+changed )|(\|lc)|(penalty)|(\[timeout)|(PRM\|1\|D))" /e /r /s</v>
      </c>
      <c r="T702" s="18" t="str">
        <f>MID(B676,13,4)</f>
        <v>4025</v>
      </c>
      <c r="U702" s="24">
        <f>A676+6/24</f>
        <v>42584.020497685182</v>
      </c>
      <c r="V702" s="45" t="str">
        <f>IF(VALUE(LEFT(IF(LEN(C676)=6,"0"&amp;C676,C676),2))&lt;=2,"EC",IF(OR(VALUE(LEFT(IF(LEN(C676)=6,"0"&amp;C676,C676),2))=8,VALUE(LEFT(IF(LEN(C676)=6,"0"&amp;C676,C676),2))=18),"NW","GL"))</f>
        <v>NW</v>
      </c>
      <c r="W702" s="45" t="str">
        <f>IF(AND(E676="TRACK WARRANT AUTHORITY",G676&lt;10),"OMIT","KEEP")</f>
        <v>KEEP</v>
      </c>
    </row>
    <row r="703" spans="1:23" hidden="1" x14ac:dyDescent="0.25">
      <c r="A703" s="24">
        <v>42584.284236111111</v>
      </c>
      <c r="B703" s="4" t="s">
        <v>575</v>
      </c>
      <c r="C703" s="4" t="s">
        <v>1076</v>
      </c>
      <c r="D703" s="4" t="s">
        <v>73</v>
      </c>
      <c r="E703" s="4" t="s">
        <v>515</v>
      </c>
      <c r="F703" s="3">
        <v>0</v>
      </c>
      <c r="G703" s="3">
        <v>58</v>
      </c>
      <c r="H703" s="3">
        <v>174</v>
      </c>
      <c r="I703" s="4" t="s">
        <v>516</v>
      </c>
      <c r="J703" s="3">
        <v>1</v>
      </c>
      <c r="K703" s="4" t="s">
        <v>76</v>
      </c>
      <c r="L703" s="69" t="str">
        <f>VLOOKUP(C703,'[10]Trips&amp;Operators'!$C$1:$E$9999,3,0)</f>
        <v>SANTIZO</v>
      </c>
      <c r="M703" s="18" t="s">
        <v>81</v>
      </c>
      <c r="N703" s="17"/>
      <c r="O703" s="17" t="str">
        <f t="shared" si="20"/>
        <v>02</v>
      </c>
      <c r="P703" s="52">
        <f t="shared" si="21"/>
        <v>42553</v>
      </c>
      <c r="Q703" s="66" t="str">
        <f>VLOOKUP(C703,'[10]Train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R703" s="67" t="str">
        <f>VLOOKUP(C677,'[9]Train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04:01:39-0600',mode:absolute,to:'2016-08-01 06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03" s="68" t="str">
        <f>astrogrep_path&amp;" /spath="&amp;search_path&amp;" /stypes=""*"&amp;T703&amp;"*"&amp;TEXT(A677-utc_offset/24,"YYYYMMDD")&amp;LEFT(TEXT(A677-utc_offset/24,"HH"),1)&amp;"*"" /stext="" "&amp;TEXT(A677-utc_offset/24,"HH")&amp;search_regexp&amp;""" /e /r /s"</f>
        <v>"C:\Program Files (x86)\AstroGrep\AstroGrep.exe" /spath="C:\Users\stu\Documents\Analysis\2016-02-23 RTDC Observations" /stypes="*4041*201608011*" /stext=" 11:.+((SYSTEM_STATE.+slice.+state.+changed )|(ment ac)|(system.+state.+changed )|(\|lc)|(penalty)|(\[timeout)|(PRM\|1\|D))" /e /r /s</v>
      </c>
      <c r="T703" s="18" t="str">
        <f>MID(B677,13,4)</f>
        <v>4041</v>
      </c>
      <c r="U703" s="24">
        <f>A677+6/24</f>
        <v>42583.47724537037</v>
      </c>
      <c r="V703" s="45" t="str">
        <f>IF(VALUE(LEFT(IF(LEN(C677)=6,"0"&amp;C677,C677),2))&lt;=2,"EC",IF(OR(VALUE(LEFT(IF(LEN(C677)=6,"0"&amp;C677,C677),2))=8,VALUE(LEFT(IF(LEN(C677)=6,"0"&amp;C677,C677),2))=18),"NW","GL"))</f>
        <v>NW</v>
      </c>
      <c r="W703" s="45" t="str">
        <f>IF(AND(E677="TRACK WARRANT AUTHORITY",G677&lt;10),"OMIT","KEEP")</f>
        <v>KEEP</v>
      </c>
    </row>
    <row r="704" spans="1:23" hidden="1" x14ac:dyDescent="0.25">
      <c r="A704" s="24">
        <v>42584.304976851854</v>
      </c>
      <c r="B704" s="4" t="s">
        <v>89</v>
      </c>
      <c r="C704" s="4" t="s">
        <v>1077</v>
      </c>
      <c r="D704" s="4" t="s">
        <v>73</v>
      </c>
      <c r="E704" s="4" t="s">
        <v>515</v>
      </c>
      <c r="F704" s="3">
        <v>0</v>
      </c>
      <c r="G704" s="3">
        <v>45</v>
      </c>
      <c r="H704" s="3">
        <v>141</v>
      </c>
      <c r="I704" s="4" t="s">
        <v>516</v>
      </c>
      <c r="J704" s="3">
        <v>1</v>
      </c>
      <c r="K704" s="4" t="s">
        <v>76</v>
      </c>
      <c r="L704" s="69" t="str">
        <f>VLOOKUP(C704,'[10]Trips&amp;Operators'!$C$1:$E$9999,3,0)</f>
        <v>ACKERMAN</v>
      </c>
      <c r="M704" s="18" t="s">
        <v>81</v>
      </c>
      <c r="N704" s="17"/>
      <c r="O704" s="17" t="str">
        <f t="shared" si="20"/>
        <v>02</v>
      </c>
      <c r="P704" s="52">
        <f t="shared" si="21"/>
        <v>42553</v>
      </c>
      <c r="Q704" s="66" t="str">
        <f>VLOOKUP(C704,'[10]Train Runs'!$A$13:$AE$686,31,0)</f>
        <v>aws s3 cp s3://rtdc.mdm.uploadarchive/RTDC4015/2016-08-02/ "%USERPROFILE%\AppData\Local\Temp\OnboardLogs"\RTDC4015\2016-08-02 --recursive &amp; "%USERPROFILE%\Documents\GitHub\mrs-test-scripts\Headless Mode &amp; Sideloading\WalkAndUnGZ.bat" "%USERPROFILE%\AppData\Local\Temp\OnboardLogs"\RTDC4015\2016-08-02 &amp; 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</v>
      </c>
      <c r="R704" s="67" t="str">
        <f>VLOOKUP(C678,'[9]Train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06:06:35-0600',mode:absolute,to:'2016-08-01 08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04" s="68" t="str">
        <f>astrogrep_path&amp;" /spath="&amp;search_path&amp;" /stypes=""*"&amp;T704&amp;"*"&amp;TEXT(A678-utc_offset/24,"YYYYMMDD")&amp;LEFT(TEXT(A678-utc_offset/24,"HH"),1)&amp;"*"" /stext="" "&amp;TEXT(A678-utc_offset/24,"HH")&amp;search_regexp&amp;""" /e /r /s"</f>
        <v>"C:\Program Files (x86)\AstroGrep\AstroGrep.exe" /spath="C:\Users\stu\Documents\Analysis\2016-02-23 RTDC Observations" /stypes="*4041*201608011*" /stext=" 13:.+((SYSTEM_STATE.+slice.+state.+changed )|(ment ac)|(system.+state.+changed )|(\|lc)|(penalty)|(\[timeout)|(PRM\|1\|D))" /e /r /s</v>
      </c>
      <c r="T704" s="18" t="str">
        <f>MID(B678,13,4)</f>
        <v>4041</v>
      </c>
      <c r="U704" s="24">
        <f>A678+6/24</f>
        <v>42583.559618055559</v>
      </c>
      <c r="V704" s="45" t="str">
        <f>IF(VALUE(LEFT(IF(LEN(C678)=6,"0"&amp;C678,C678),2))&lt;=2,"EC",IF(OR(VALUE(LEFT(IF(LEN(C678)=6,"0"&amp;C678,C678),2))=8,VALUE(LEFT(IF(LEN(C678)=6,"0"&amp;C678,C678),2))=18),"NW","GL"))</f>
        <v>NW</v>
      </c>
      <c r="W704" s="45" t="str">
        <f>IF(AND(E678="TRACK WARRANT AUTHORITY",G678&lt;10),"OMIT","KEEP")</f>
        <v>KEEP</v>
      </c>
    </row>
    <row r="705" spans="1:23" hidden="1" x14ac:dyDescent="0.25">
      <c r="A705" s="24">
        <v>42584.356435185182</v>
      </c>
      <c r="B705" s="4" t="s">
        <v>575</v>
      </c>
      <c r="C705" s="4" t="s">
        <v>1078</v>
      </c>
      <c r="D705" s="4" t="s">
        <v>73</v>
      </c>
      <c r="E705" s="4" t="s">
        <v>515</v>
      </c>
      <c r="F705" s="3">
        <v>0</v>
      </c>
      <c r="G705" s="3">
        <v>106</v>
      </c>
      <c r="H705" s="3">
        <v>393</v>
      </c>
      <c r="I705" s="4" t="s">
        <v>516</v>
      </c>
      <c r="J705" s="3">
        <v>1</v>
      </c>
      <c r="K705" s="4" t="s">
        <v>76</v>
      </c>
      <c r="L705" s="69" t="str">
        <f>VLOOKUP(C705,'[10]Trips&amp;Operators'!$C$1:$E$9999,3,0)</f>
        <v>SANTIZO</v>
      </c>
      <c r="M705" s="18" t="s">
        <v>81</v>
      </c>
      <c r="N705" s="17"/>
      <c r="O705" s="17" t="str">
        <f t="shared" si="20"/>
        <v>02</v>
      </c>
      <c r="P705" s="52">
        <f t="shared" si="21"/>
        <v>42553</v>
      </c>
      <c r="Q705" s="66" t="str">
        <f>VLOOKUP(C705,'[10]Train Runs'!$A$13:$AE$686,31,0)</f>
        <v>aws s3 cp s3://rtdc.mdm.uploadarchive/RTDC4013/2016-08-02/ "%USERPROFILE%\AppData\Local\Temp\OnboardLogs"\RTDC4013\2016-08-02 --recursive &amp; "%USERPROFILE%\Documents\GitHub\mrs-test-scripts\Headless Mode &amp; Sideloading\WalkAndUnGZ.bat" "%USERPROFILE%\AppData\Local\Temp\OnboardLogs"\RTDC4013\2016-08-02 &amp; 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</v>
      </c>
      <c r="R705" s="67" t="str">
        <f>VLOOKUP(C679,'[9]Train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07:06:40-0600',mode:absolute,to:'2016-08-01 09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05" s="68" t="str">
        <f>astrogrep_path&amp;" /spath="&amp;search_path&amp;" /stypes=""*"&amp;T705&amp;"*"&amp;TEXT(A679-utc_offset/24,"YYYYMMDD")&amp;LEFT(TEXT(A679-utc_offset/24,"HH"),1)&amp;"*"" /stext="" "&amp;TEXT(A679-utc_offset/24,"HH")&amp;search_regexp&amp;""" /e /r /s"</f>
        <v>"C:\Program Files (x86)\AstroGrep\AstroGrep.exe" /spath="C:\Users\stu\Documents\Analysis\2016-02-23 RTDC Observations" /stypes="*4041*201608011*" /stext=" 14:.+((SYSTEM_STATE.+slice.+state.+changed )|(ment ac)|(system.+state.+changed )|(\|lc)|(penalty)|(\[timeout)|(PRM\|1\|D))" /e /r /s</v>
      </c>
      <c r="T705" s="18" t="str">
        <f>MID(B679,13,4)</f>
        <v>4041</v>
      </c>
      <c r="U705" s="24">
        <f>A679+6/24</f>
        <v>42583.601226851853</v>
      </c>
      <c r="V705" s="45" t="str">
        <f>IF(VALUE(LEFT(IF(LEN(C679)=6,"0"&amp;C679,C679),2))&lt;=2,"EC",IF(OR(VALUE(LEFT(IF(LEN(C679)=6,"0"&amp;C679,C679),2))=8,VALUE(LEFT(IF(LEN(C679)=6,"0"&amp;C679,C679),2))=18),"NW","GL"))</f>
        <v>NW</v>
      </c>
      <c r="W705" s="45" t="str">
        <f>IF(AND(E679="TRACK WARRANT AUTHORITY",G679&lt;10),"OMIT","KEEP")</f>
        <v>KEEP</v>
      </c>
    </row>
    <row r="706" spans="1:23" hidden="1" x14ac:dyDescent="0.25">
      <c r="A706" s="24">
        <v>42584.461354166669</v>
      </c>
      <c r="B706" s="4" t="s">
        <v>491</v>
      </c>
      <c r="C706" s="4" t="s">
        <v>1067</v>
      </c>
      <c r="D706" s="4" t="s">
        <v>73</v>
      </c>
      <c r="E706" s="4" t="s">
        <v>515</v>
      </c>
      <c r="F706" s="3">
        <v>0</v>
      </c>
      <c r="G706" s="3">
        <v>85</v>
      </c>
      <c r="H706" s="3">
        <v>316</v>
      </c>
      <c r="I706" s="4" t="s">
        <v>516</v>
      </c>
      <c r="J706" s="3">
        <v>1</v>
      </c>
      <c r="K706" s="4" t="s">
        <v>76</v>
      </c>
      <c r="L706" s="69" t="str">
        <f>VLOOKUP(C706,'[10]Trips&amp;Operators'!$C$1:$E$9999,3,0)</f>
        <v>BRANNON</v>
      </c>
      <c r="M706" s="18" t="s">
        <v>81</v>
      </c>
      <c r="N706" s="17"/>
      <c r="O706" s="17" t="str">
        <f t="shared" ref="O706:O769" si="22">RIGHT(C706,2)</f>
        <v>02</v>
      </c>
      <c r="P706" s="52">
        <f t="shared" ref="P706:P769" si="23">42522+O706+29</f>
        <v>42553</v>
      </c>
      <c r="Q706" s="66" t="str">
        <f>VLOOKUP(C706,'[10]Train Runs'!$A$13:$AE$686,31,0)</f>
        <v>aws s3 cp s3://rtdc.mdm.uploadarchive/RTDC4019/2016-08-02/ "%USERPROFILE%\AppData\Local\Temp\OnboardLogs"\RTDC4019\2016-08-02 --recursive &amp; "%USERPROFILE%\Documents\GitHub\mrs-test-scripts\Headless Mode &amp; Sideloading\WalkAndUnGZ.bat" "%USERPROFILE%\AppData\Local\Temp\OnboardLogs"\RTDC4019\2016-08-02 &amp; aws s3 cp s3://rtdc.mdm.uploadarchive/RTDC4019/2016-08-03/ "%USERPROFILE%\AppData\Local\Temp\OnboardLogs"\RTDC4019\2016-08-03 --recursive &amp; "%USERPROFILE%\Documents\GitHub\mrs-test-scripts\Headless Mode &amp; Sideloading\WalkAndUnGZ.bat" "%USERPROFILE%\AppData\Local\Temp\OnboardLogs"\RTDC4019\2016-08-03</v>
      </c>
      <c r="R706" s="67" t="str">
        <f>VLOOKUP(C680,'[9]Train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11:40:18-0600',mode:absolute,to:'2016-08-01 13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706" s="68" t="str">
        <f>astrogrep_path&amp;" /spath="&amp;search_path&amp;" /stypes=""*"&amp;T706&amp;"*"&amp;TEXT(A680-utc_offset/24,"YYYYMMDD")&amp;LEFT(TEXT(A680-utc_offset/24,"HH"),1)&amp;"*"" /stext="" "&amp;TEXT(A680-utc_offset/24,"HH")&amp;search_regexp&amp;""" /e /r /s"</f>
        <v>"C:\Program Files (x86)\AstroGrep\AstroGrep.exe" /spath="C:\Users\stu\Documents\Analysis\2016-02-23 RTDC Observations" /stypes="*4026*201608011*" /stext=" 18:.+((SYSTEM_STATE.+slice.+state.+changed )|(ment ac)|(system.+state.+changed )|(\|lc)|(penalty)|(\[timeout)|(PRM\|1\|D))" /e /r /s</v>
      </c>
      <c r="T706" s="18" t="str">
        <f>MID(B680,13,4)</f>
        <v>4026</v>
      </c>
      <c r="U706" s="24">
        <f>A680+6/24</f>
        <v>42583.788182870368</v>
      </c>
      <c r="V706" s="45" t="str">
        <f>IF(VALUE(LEFT(IF(LEN(C680)=6,"0"&amp;C680,C680),2))&lt;=2,"EC",IF(OR(VALUE(LEFT(IF(LEN(C680)=6,"0"&amp;C680,C680),2))=8,VALUE(LEFT(IF(LEN(C680)=6,"0"&amp;C680,C680),2))=18),"NW","GL"))</f>
        <v>NW</v>
      </c>
      <c r="W706" s="45" t="str">
        <f>IF(AND(E680="TRACK WARRANT AUTHORITY",G680&lt;10),"OMIT","KEEP")</f>
        <v>KEEP</v>
      </c>
    </row>
    <row r="707" spans="1:23" hidden="1" x14ac:dyDescent="0.25">
      <c r="A707" s="24">
        <v>42584.571793981479</v>
      </c>
      <c r="B707" s="4" t="s">
        <v>584</v>
      </c>
      <c r="C707" s="4" t="s">
        <v>1079</v>
      </c>
      <c r="D707" s="4" t="s">
        <v>73</v>
      </c>
      <c r="E707" s="4" t="s">
        <v>515</v>
      </c>
      <c r="F707" s="3">
        <v>0</v>
      </c>
      <c r="G707" s="3">
        <v>52</v>
      </c>
      <c r="H707" s="3">
        <v>192</v>
      </c>
      <c r="I707" s="4" t="s">
        <v>516</v>
      </c>
      <c r="J707" s="3">
        <v>1</v>
      </c>
      <c r="K707" s="4" t="s">
        <v>76</v>
      </c>
      <c r="L707" s="69" t="str">
        <f>VLOOKUP(C707,'[10]Trips&amp;Operators'!$C$1:$E$9999,3,0)</f>
        <v>YOUNG</v>
      </c>
      <c r="M707" s="18" t="s">
        <v>81</v>
      </c>
      <c r="N707" s="17"/>
      <c r="O707" s="17" t="str">
        <f t="shared" si="22"/>
        <v>02</v>
      </c>
      <c r="P707" s="52">
        <f t="shared" si="23"/>
        <v>42553</v>
      </c>
      <c r="Q707" s="66" t="str">
        <f>VLOOKUP(C707,'[10]Train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R707" s="67" t="str">
        <f>VLOOKUP(C681,'[9]Train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707" s="68" t="str">
        <f>astrogrep_path&amp;" /spath="&amp;search_path&amp;" /stypes=""*"&amp;T707&amp;"*"&amp;TEXT(A681-utc_offset/24,"YYYYMMDD")&amp;LEFT(TEXT(A681-utc_offset/24,"HH"),1)&amp;"*"" /stext="" "&amp;TEXT(A681-utc_offset/24,"HH")&amp;search_regexp&amp;""" /e /r /s"</f>
        <v>"C:\Program Files (x86)\AstroGrep\AstroGrep.exe" /spath="C:\Users\stu\Documents\Analysis\2016-02-23 RTDC Observations" /stypes="*4042*201608011*" /stext=" 12:.+((SYSTEM_STATE.+slice.+state.+changed )|(ment ac)|(system.+state.+changed )|(\|lc)|(penalty)|(\[timeout)|(PRM\|1\|D))" /e /r /s</v>
      </c>
      <c r="T707" s="18" t="str">
        <f>MID(B681,13,4)</f>
        <v>4042</v>
      </c>
      <c r="U707" s="24">
        <f>A681+6/24</f>
        <v>42583.504988425928</v>
      </c>
      <c r="V707" s="45" t="str">
        <f>IF(VALUE(LEFT(IF(LEN(C681)=6,"0"&amp;C681,C681),2))&lt;=2,"EC",IF(OR(VALUE(LEFT(IF(LEN(C681)=6,"0"&amp;C681,C681),2))=8,VALUE(LEFT(IF(LEN(C681)=6,"0"&amp;C681,C681),2))=18),"NW","GL"))</f>
        <v>NW</v>
      </c>
      <c r="W707" s="45" t="str">
        <f>IF(AND(E681="TRACK WARRANT AUTHORITY",G681&lt;10),"OMIT","KEEP")</f>
        <v>KEEP</v>
      </c>
    </row>
    <row r="708" spans="1:23" hidden="1" x14ac:dyDescent="0.25">
      <c r="A708" s="24">
        <v>42584.625358796293</v>
      </c>
      <c r="B708" s="4" t="s">
        <v>500</v>
      </c>
      <c r="C708" s="4" t="s">
        <v>1080</v>
      </c>
      <c r="D708" s="4" t="s">
        <v>73</v>
      </c>
      <c r="E708" s="4" t="s">
        <v>515</v>
      </c>
      <c r="F708" s="3">
        <v>0</v>
      </c>
      <c r="G708" s="3">
        <v>54</v>
      </c>
      <c r="H708" s="3">
        <v>203</v>
      </c>
      <c r="I708" s="4" t="s">
        <v>516</v>
      </c>
      <c r="J708" s="3">
        <v>1</v>
      </c>
      <c r="K708" s="4" t="s">
        <v>76</v>
      </c>
      <c r="L708" s="69" t="str">
        <f>VLOOKUP(C708,'[10]Trips&amp;Operators'!$C$1:$E$9999,3,0)</f>
        <v>HAUSER</v>
      </c>
      <c r="M708" s="18" t="s">
        <v>81</v>
      </c>
      <c r="N708" s="17"/>
      <c r="O708" s="17" t="str">
        <f t="shared" si="22"/>
        <v>02</v>
      </c>
      <c r="P708" s="52">
        <f t="shared" si="23"/>
        <v>42553</v>
      </c>
      <c r="Q708" s="66" t="str">
        <f>VLOOKUP(C708,'[10]Train Runs'!$A$13:$AE$686,31,0)</f>
        <v>aws s3 cp s3://rtdc.mdm.uploadarchive/RTDC4010/2016-08-02/ "%USERPROFILE%\AppData\Local\Temp\OnboardLogs"\RTDC4010\2016-08-02 --recursive &amp; "%USERPROFILE%\Documents\GitHub\mrs-test-scripts\Headless Mode &amp; Sideloading\WalkAndUnGZ.bat" "%USERPROFILE%\AppData\Local\Temp\OnboardLogs"\RTDC4010\2016-08-02 &amp; aws s3 cp s3://rtdc.mdm.uploadarchive/RTDC4010/2016-08-03/ "%USERPROFILE%\AppData\Local\Temp\OnboardLogs"\RTDC4010\2016-08-03 --recursive &amp; "%USERPROFILE%\Documents\GitHub\mrs-test-scripts\Headless Mode &amp; Sideloading\WalkAndUnGZ.bat" "%USERPROFILE%\AppData\Local\Temp\OnboardLogs"\RTDC4010\2016-08-03</v>
      </c>
      <c r="R708" s="67" t="str">
        <f>VLOOKUP(C682,'[9]Train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708" s="68" t="str">
        <f>astrogrep_path&amp;" /spath="&amp;search_path&amp;" /stypes=""*"&amp;T708&amp;"*"&amp;TEXT(A682-utc_offset/24,"YYYYMMDD")&amp;LEFT(TEXT(A682-utc_offset/24,"HH"),1)&amp;"*"" /stext="" "&amp;TEXT(A682-utc_offset/24,"HH")&amp;search_regexp&amp;""" /e /r /s"</f>
        <v>"C:\Program Files (x86)\AstroGrep\AstroGrep.exe" /spath="C:\Users\stu\Documents\Analysis\2016-02-23 RTDC Observations" /stypes="*4042*201608011*" /stext=" 12:.+((SYSTEM_STATE.+slice.+state.+changed )|(ment ac)|(system.+state.+changed )|(\|lc)|(penalty)|(\[timeout)|(PRM\|1\|D))" /e /r /s</v>
      </c>
      <c r="T708" s="18" t="str">
        <f>MID(B682,13,4)</f>
        <v>4042</v>
      </c>
      <c r="U708" s="24">
        <f>A682+6/24</f>
        <v>42583.505879629629</v>
      </c>
      <c r="V708" s="45" t="str">
        <f>IF(VALUE(LEFT(IF(LEN(C682)=6,"0"&amp;C682,C682),2))&lt;=2,"EC",IF(OR(VALUE(LEFT(IF(LEN(C682)=6,"0"&amp;C682,C682),2))=8,VALUE(LEFT(IF(LEN(C682)=6,"0"&amp;C682,C682),2))=18),"NW","GL"))</f>
        <v>NW</v>
      </c>
      <c r="W708" s="45" t="str">
        <f>IF(AND(E682="TRACK WARRANT AUTHORITY",G682&lt;10),"OMIT","KEEP")</f>
        <v>KEEP</v>
      </c>
    </row>
    <row r="709" spans="1:23" hidden="1" x14ac:dyDescent="0.25">
      <c r="A709" s="24">
        <v>42584.712812500002</v>
      </c>
      <c r="B709" s="4" t="s">
        <v>584</v>
      </c>
      <c r="C709" s="4" t="s">
        <v>1081</v>
      </c>
      <c r="D709" s="4" t="s">
        <v>73</v>
      </c>
      <c r="E709" s="4" t="s">
        <v>515</v>
      </c>
      <c r="F709" s="3">
        <v>0</v>
      </c>
      <c r="G709" s="3">
        <v>52</v>
      </c>
      <c r="H709" s="3">
        <v>174</v>
      </c>
      <c r="I709" s="4" t="s">
        <v>516</v>
      </c>
      <c r="J709" s="3">
        <v>1</v>
      </c>
      <c r="K709" s="4" t="s">
        <v>76</v>
      </c>
      <c r="L709" s="69" t="str">
        <f>VLOOKUP(C709,'[10]Trips&amp;Operators'!$C$1:$E$9999,3,0)</f>
        <v>YOUNG</v>
      </c>
      <c r="M709" s="18" t="s">
        <v>81</v>
      </c>
      <c r="N709" s="17"/>
      <c r="O709" s="17" t="str">
        <f t="shared" si="22"/>
        <v>02</v>
      </c>
      <c r="P709" s="52">
        <f t="shared" si="23"/>
        <v>42553</v>
      </c>
      <c r="Q709" s="66" t="str">
        <f>VLOOKUP(C709,'[10]Train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R709" s="67" t="str">
        <f>VLOOKUP(C683,'[9]Train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05:17:11-0600',mode:absolute,to:'2016-08-01 07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09" s="68" t="str">
        <f>astrogrep_path&amp;" /spath="&amp;search_path&amp;" /stypes=""*"&amp;T709&amp;"*"&amp;TEXT(A683-utc_offset/24,"YYYYMMDD")&amp;LEFT(TEXT(A683-utc_offset/24,"HH"),1)&amp;"*"" /stext="" "&amp;TEXT(A683-utc_offset/24,"HH")&amp;search_regexp&amp;""" /e /r /s"</f>
        <v>"C:\Program Files (x86)\AstroGrep\AstroGrep.exe" /spath="C:\Users\stu\Documents\Analysis\2016-02-23 RTDC Observations" /stypes="*4025*201608011*" /stext=" 12:.+((SYSTEM_STATE.+slice.+state.+changed )|(ment ac)|(system.+state.+changed )|(\|lc)|(penalty)|(\[timeout)|(PRM\|1\|D))" /e /r /s</v>
      </c>
      <c r="T709" s="18" t="str">
        <f>MID(B683,13,4)</f>
        <v>4025</v>
      </c>
      <c r="U709" s="24">
        <f>A683+6/24</f>
        <v>42583.524583333332</v>
      </c>
      <c r="V709" s="45" t="str">
        <f>IF(VALUE(LEFT(IF(LEN(C683)=6,"0"&amp;C683,C683),2))&lt;=2,"EC",IF(OR(VALUE(LEFT(IF(LEN(C683)=6,"0"&amp;C683,C683),2))=8,VALUE(LEFT(IF(LEN(C683)=6,"0"&amp;C683,C683),2))=18),"NW","GL"))</f>
        <v>NW</v>
      </c>
      <c r="W709" s="45" t="str">
        <f>IF(AND(E683="TRACK WARRANT AUTHORITY",G683&lt;10),"OMIT","KEEP")</f>
        <v>KEEP</v>
      </c>
    </row>
    <row r="710" spans="1:23" hidden="1" x14ac:dyDescent="0.25">
      <c r="A710" s="24">
        <v>42584.734131944446</v>
      </c>
      <c r="B710" s="4" t="s">
        <v>506</v>
      </c>
      <c r="C710" s="4" t="s">
        <v>1082</v>
      </c>
      <c r="D710" s="4" t="s">
        <v>73</v>
      </c>
      <c r="E710" s="4" t="s">
        <v>515</v>
      </c>
      <c r="F710" s="3">
        <v>0</v>
      </c>
      <c r="G710" s="3">
        <v>42</v>
      </c>
      <c r="H710" s="3">
        <v>170</v>
      </c>
      <c r="I710" s="4" t="s">
        <v>516</v>
      </c>
      <c r="J710" s="3">
        <v>1</v>
      </c>
      <c r="K710" s="4" t="s">
        <v>76</v>
      </c>
      <c r="L710" s="69" t="str">
        <f>VLOOKUP(C710,'[10]Trips&amp;Operators'!$C$1:$E$9999,3,0)</f>
        <v>SWANSON</v>
      </c>
      <c r="M710" s="18" t="s">
        <v>81</v>
      </c>
      <c r="N710" s="17"/>
      <c r="O710" s="17" t="str">
        <f t="shared" si="22"/>
        <v>02</v>
      </c>
      <c r="P710" s="52">
        <f t="shared" si="23"/>
        <v>42553</v>
      </c>
      <c r="Q710" s="66" t="str">
        <f>VLOOKUP(C710,'[10]Train Runs'!$A$13:$AE$686,31,0)</f>
        <v>aws s3 cp s3://rtdc.mdm.uploadarchive/RTDC4026/2016-08-02/ "%USERPROFILE%\AppData\Local\Temp\OnboardLogs"\RTDC4026\2016-08-02 --recursive &amp; "%USERPROFILE%\Documents\GitHub\mrs-test-scripts\Headless Mode &amp; Sideloading\WalkAndUnGZ.bat" "%USERPROFILE%\AppData\Local\Temp\OnboardLogs"\RTDC4026\2016-08-02 &amp; 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</v>
      </c>
      <c r="R710" s="67" t="str">
        <f>VLOOKUP(C684,'[9]Train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06:20:15-0600',mode:absolute,to:'2016-08-01 08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10" s="68" t="str">
        <f>astrogrep_path&amp;" /spath="&amp;search_path&amp;" /stypes=""*"&amp;T710&amp;"*"&amp;TEXT(A684-utc_offset/24,"YYYYMMDD")&amp;LEFT(TEXT(A684-utc_offset/24,"HH"),1)&amp;"*"" /stext="" "&amp;TEXT(A684-utc_offset/24,"HH")&amp;search_regexp&amp;""" /e /r /s"</f>
        <v>"C:\Program Files (x86)\AstroGrep\AstroGrep.exe" /spath="C:\Users\stu\Documents\Analysis\2016-02-23 RTDC Observations" /stypes="*4025*201608011*" /stext=" 13:.+((SYSTEM_STATE.+slice.+state.+changed )|(ment ac)|(system.+state.+changed )|(\|lc)|(penalty)|(\[timeout)|(PRM\|1\|D))" /e /r /s</v>
      </c>
      <c r="T710" s="18" t="str">
        <f>MID(B684,13,4)</f>
        <v>4025</v>
      </c>
      <c r="U710" s="24">
        <f>A684+6/24</f>
        <v>42583.566365740742</v>
      </c>
      <c r="V710" s="45" t="str">
        <f>IF(VALUE(LEFT(IF(LEN(C684)=6,"0"&amp;C684,C684),2))&lt;=2,"EC",IF(OR(VALUE(LEFT(IF(LEN(C684)=6,"0"&amp;C684,C684),2))=8,VALUE(LEFT(IF(LEN(C684)=6,"0"&amp;C684,C684),2))=18),"NW","GL"))</f>
        <v>NW</v>
      </c>
      <c r="W710" s="45" t="str">
        <f>IF(AND(E684="TRACK WARRANT AUTHORITY",G684&lt;10),"OMIT","KEEP")</f>
        <v>KEEP</v>
      </c>
    </row>
    <row r="711" spans="1:23" hidden="1" x14ac:dyDescent="0.25">
      <c r="A711" s="24">
        <v>42584.785775462966</v>
      </c>
      <c r="B711" s="4" t="s">
        <v>584</v>
      </c>
      <c r="C711" s="4" t="s">
        <v>1083</v>
      </c>
      <c r="D711" s="4" t="s">
        <v>73</v>
      </c>
      <c r="E711" s="4" t="s">
        <v>515</v>
      </c>
      <c r="F711" s="3">
        <v>0</v>
      </c>
      <c r="G711" s="3">
        <v>37</v>
      </c>
      <c r="H711" s="3">
        <v>134</v>
      </c>
      <c r="I711" s="4" t="s">
        <v>516</v>
      </c>
      <c r="J711" s="3">
        <v>1</v>
      </c>
      <c r="K711" s="4" t="s">
        <v>76</v>
      </c>
      <c r="L711" s="69" t="str">
        <f>VLOOKUP(C711,'[10]Trips&amp;Operators'!$C$1:$E$9999,3,0)</f>
        <v>ROBINSON</v>
      </c>
      <c r="M711" s="18" t="s">
        <v>81</v>
      </c>
      <c r="N711" s="17"/>
      <c r="O711" s="17" t="str">
        <f t="shared" si="22"/>
        <v>02</v>
      </c>
      <c r="P711" s="52">
        <f t="shared" si="23"/>
        <v>42553</v>
      </c>
      <c r="Q711" s="66" t="str">
        <f>VLOOKUP(C711,'[10]Train Runs'!$A$13:$AE$686,31,0)</f>
        <v>aws s3 cp s3://rtdc.mdm.uploadarchive/RTDC4041/2016-08-02/ "%USERPROFILE%\AppData\Local\Temp\OnboardLogs"\RTDC4041\2016-08-02 --recursive &amp; "%USERPROFILE%\Documents\GitHub\mrs-test-scripts\Headless Mode &amp; Sideloading\WalkAndUnGZ.bat" "%USERPROFILE%\AppData\Local\Temp\OnboardLogs"\RTDC4041\2016-08-02 &amp; 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</v>
      </c>
      <c r="R711" s="67" t="str">
        <f>VLOOKUP(C685,'[9]Train Runs'!$A$13:$AE$686,22,0)</f>
        <v>https://search-rtdc-monitor-bjffxe2xuh6vdkpspy63sjmuny.us-east-1.es.amazonaws.com/_plugin/kibana/#/discover/Steve-Slow-Train-Analysis-(2080s-and-2083s)?_g=(refreshInterval:(display:Off,section:0,value:0),time:(from:'2016-08-01 08:19:54-0600',mode:absolute,to:'2016-08-01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11" s="68" t="str">
        <f>astrogrep_path&amp;" /spath="&amp;search_path&amp;" /stypes=""*"&amp;T711&amp;"*"&amp;TEXT(A685-utc_offset/24,"YYYYMMDD")&amp;LEFT(TEXT(A685-utc_offset/24,"HH"),1)&amp;"*"" /stext="" "&amp;TEXT(A685-utc_offset/24,"HH")&amp;search_regexp&amp;""" /e /r /s"</f>
        <v>"C:\Program Files (x86)\AstroGrep\AstroGrep.exe" /spath="C:\Users\stu\Documents\Analysis\2016-02-23 RTDC Observations" /stypes="*4025*201608011*" /stext=" 15:.+((SYSTEM_STATE.+slice.+state.+changed )|(ment ac)|(system.+state.+changed )|(\|lc)|(penalty)|(\[timeout)|(PRM\|1\|D))" /e /r /s</v>
      </c>
      <c r="T711" s="18" t="str">
        <f>MID(B685,13,4)</f>
        <v>4025</v>
      </c>
      <c r="U711" s="24">
        <f>A685+6/24</f>
        <v>42583.649629629632</v>
      </c>
      <c r="V711" s="45" t="str">
        <f>IF(VALUE(LEFT(IF(LEN(C685)=6,"0"&amp;C685,C685),2))&lt;=2,"EC",IF(OR(VALUE(LEFT(IF(LEN(C685)=6,"0"&amp;C685,C685),2))=8,VALUE(LEFT(IF(LEN(C685)=6,"0"&amp;C685,C685),2))=18),"NW","GL"))</f>
        <v>NW</v>
      </c>
      <c r="W711" s="45" t="str">
        <f>IF(AND(E685="TRACK WARRANT AUTHORITY",G685&lt;10),"OMIT","KEEP")</f>
        <v>KEEP</v>
      </c>
    </row>
    <row r="712" spans="1:23" hidden="1" x14ac:dyDescent="0.25">
      <c r="A712" s="24">
        <v>42584.18209490741</v>
      </c>
      <c r="B712" s="4" t="s">
        <v>602</v>
      </c>
      <c r="C712" s="4" t="s">
        <v>1084</v>
      </c>
      <c r="D712" s="4" t="s">
        <v>73</v>
      </c>
      <c r="E712" s="4" t="s">
        <v>515</v>
      </c>
      <c r="F712" s="3">
        <v>0</v>
      </c>
      <c r="G712" s="3">
        <v>21</v>
      </c>
      <c r="H712" s="3">
        <v>233414</v>
      </c>
      <c r="I712" s="4" t="s">
        <v>516</v>
      </c>
      <c r="J712" s="3">
        <v>233491</v>
      </c>
      <c r="K712" s="4" t="s">
        <v>80</v>
      </c>
      <c r="L712" s="69" t="str">
        <f>VLOOKUP(C712,'[10]Trips&amp;Operators'!$C$1:$E$9999,3,0)</f>
        <v>ACKERMAN</v>
      </c>
      <c r="M712" s="18" t="s">
        <v>81</v>
      </c>
      <c r="N712" s="17"/>
      <c r="O712" s="17" t="str">
        <f t="shared" si="22"/>
        <v>02</v>
      </c>
      <c r="P712" s="52">
        <f t="shared" si="23"/>
        <v>42553</v>
      </c>
      <c r="Q712" s="66" t="str">
        <f>VLOOKUP(C712,'[10]Train Runs'!$A$13:$AE$686,31,0)</f>
        <v>aws s3 cp s3://rtdc.mdm.uploadarchive/RTDC4018/2016-08-02/ "%USERPROFILE%\AppData\Local\Temp\OnboardLogs"\RTDC4018\2016-08-02 --recursive &amp; "%USERPROFILE%\Documents\GitHub\mrs-test-scripts\Headless Mode &amp; Sideloading\WalkAndUnGZ.bat" "%USERPROFILE%\AppData\Local\Temp\OnboardLogs"\RTDC4018\2016-08-02 &amp; 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</v>
      </c>
      <c r="R712" s="67" t="str">
        <f>VLOOKUP(C686,'[9]Train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14:44:15-0600',mode:absolute,to:'2016-08-01 17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712" s="68" t="str">
        <f>astrogrep_path&amp;" /spath="&amp;search_path&amp;" /stypes=""*"&amp;T712&amp;"*"&amp;TEXT(A686-utc_offset/24,"YYYYMMDD")&amp;LEFT(TEXT(A686-utc_offset/24,"HH"),1)&amp;"*"" /stext="" "&amp;TEXT(A686-utc_offset/24,"HH")&amp;search_regexp&amp;""" /e /r /s"</f>
        <v>"C:\Program Files (x86)\AstroGrep\AstroGrep.exe" /spath="C:\Users\stu\Documents\Analysis\2016-02-23 RTDC Observations" /stypes="*4042*201608012*" /stext=" 22:.+((SYSTEM_STATE.+slice.+state.+changed )|(ment ac)|(system.+state.+changed )|(\|lc)|(penalty)|(\[timeout)|(PRM\|1\|D))" /e /r /s</v>
      </c>
      <c r="T712" s="18" t="str">
        <f>MID(B686,13,4)</f>
        <v>4042</v>
      </c>
      <c r="U712" s="24">
        <f>A686+6/24</f>
        <v>42583.922048611108</v>
      </c>
      <c r="V712" s="45" t="str">
        <f>IF(VALUE(LEFT(IF(LEN(C686)=6,"0"&amp;C686,C686),2))&lt;=2,"EC",IF(OR(VALUE(LEFT(IF(LEN(C686)=6,"0"&amp;C686,C686),2))=8,VALUE(LEFT(IF(LEN(C686)=6,"0"&amp;C686,C686),2))=18),"NW","GL"))</f>
        <v>NW</v>
      </c>
      <c r="W712" s="45" t="str">
        <f>IF(AND(E686="TRACK WARRANT AUTHORITY",G686&lt;10),"OMIT","KEEP")</f>
        <v>KEEP</v>
      </c>
    </row>
    <row r="713" spans="1:23" hidden="1" x14ac:dyDescent="0.25">
      <c r="A713" s="24">
        <v>42584.58861111111</v>
      </c>
      <c r="B713" s="4" t="s">
        <v>97</v>
      </c>
      <c r="C713" s="4" t="s">
        <v>1085</v>
      </c>
      <c r="D713" s="4" t="s">
        <v>73</v>
      </c>
      <c r="E713" s="4" t="s">
        <v>515</v>
      </c>
      <c r="F713" s="3">
        <v>0</v>
      </c>
      <c r="G713" s="3">
        <v>47</v>
      </c>
      <c r="H713" s="3">
        <v>233314</v>
      </c>
      <c r="I713" s="4" t="s">
        <v>516</v>
      </c>
      <c r="J713" s="3">
        <v>233491</v>
      </c>
      <c r="K713" s="4" t="s">
        <v>80</v>
      </c>
      <c r="L713" s="69" t="str">
        <f>VLOOKUP(C713,'[10]Trips&amp;Operators'!$C$1:$E$9999,3,0)</f>
        <v>BONDS</v>
      </c>
      <c r="M713" s="18" t="s">
        <v>81</v>
      </c>
      <c r="N713" s="17"/>
      <c r="O713" s="17" t="str">
        <f t="shared" si="22"/>
        <v>02</v>
      </c>
      <c r="P713" s="52">
        <f t="shared" si="23"/>
        <v>42553</v>
      </c>
      <c r="Q713" s="66" t="str">
        <f>VLOOKUP(C713,'[10]Train Runs'!$A$13:$AE$686,31,0)</f>
        <v>aws s3 cp s3://rtdc.mdm.uploadarchive/RTDC4011/2016-08-02/ "%USERPROFILE%\AppData\Local\Temp\OnboardLogs"\RTDC4011\2016-08-02 --recursive &amp; "%USERPROFILE%\Documents\GitHub\mrs-test-scripts\Headless Mode &amp; Sideloading\WalkAndUnGZ.bat" "%USERPROFILE%\AppData\Local\Temp\OnboardLogs"\RTDC4011\2016-08-02 &amp; 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</v>
      </c>
      <c r="R713" s="67" t="str">
        <f>VLOOKUP(C687,'[9]Train Runs'!$A$13:$AE$686,22,0)</f>
        <v>https://search-rtdc-monitor-bjffxe2xuh6vdkpspy63sjmuny.us-east-1.es.amazonaws.com/_plugin/kibana/#/discover/Steve-Slow-Train-Analysis-(2080s-and-2083s)?_g=(refreshInterval:(display:Off,section:0,value:0),time:(from:'2016-08-01 15:46:22-0600',mode:absolute,to:'2016-08-01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713" s="68" t="str">
        <f>astrogrep_path&amp;" /spath="&amp;search_path&amp;" /stypes=""*"&amp;T713&amp;"*"&amp;TEXT(A687-utc_offset/24,"YYYYMMDD")&amp;LEFT(TEXT(A687-utc_offset/24,"HH"),1)&amp;"*"" /stext="" "&amp;TEXT(A687-utc_offset/24,"HH")&amp;search_regexp&amp;""" /e /r /s"</f>
        <v>"C:\Program Files (x86)\AstroGrep\AstroGrep.exe" /spath="C:\Users\stu\Documents\Analysis\2016-02-23 RTDC Observations" /stypes="*4042*201608012*" /stext=" 23:.+((SYSTEM_STATE.+slice.+state.+changed )|(ment ac)|(system.+state.+changed )|(\|lc)|(penalty)|(\[timeout)|(PRM\|1\|D))" /e /r /s</v>
      </c>
      <c r="T713" s="18" t="str">
        <f>MID(B687,13,4)</f>
        <v>4042</v>
      </c>
      <c r="U713" s="24">
        <f>A687+6/24</f>
        <v>42583.962870370371</v>
      </c>
      <c r="V713" s="45" t="str">
        <f>IF(VALUE(LEFT(IF(LEN(C687)=6,"0"&amp;C687,C687),2))&lt;=2,"EC",IF(OR(VALUE(LEFT(IF(LEN(C687)=6,"0"&amp;C687,C687),2))=8,VALUE(LEFT(IF(LEN(C687)=6,"0"&amp;C687,C687),2))=18),"NW","GL"))</f>
        <v>NW</v>
      </c>
      <c r="W713" s="45" t="str">
        <f>IF(AND(E687="TRACK WARRANT AUTHORITY",G687&lt;10),"OMIT","KEEP")</f>
        <v>KEEP</v>
      </c>
    </row>
    <row r="714" spans="1:23" hidden="1" x14ac:dyDescent="0.25">
      <c r="A714" s="24">
        <v>42584.702951388892</v>
      </c>
      <c r="B714" s="4" t="s">
        <v>86</v>
      </c>
      <c r="C714" s="4" t="s">
        <v>1086</v>
      </c>
      <c r="D714" s="4" t="s">
        <v>73</v>
      </c>
      <c r="E714" s="4" t="s">
        <v>515</v>
      </c>
      <c r="F714" s="3">
        <v>0</v>
      </c>
      <c r="G714" s="3">
        <v>73</v>
      </c>
      <c r="H714" s="3">
        <v>233240</v>
      </c>
      <c r="I714" s="4" t="s">
        <v>516</v>
      </c>
      <c r="J714" s="3">
        <v>233491</v>
      </c>
      <c r="K714" s="4" t="s">
        <v>80</v>
      </c>
      <c r="L714" s="69" t="str">
        <f>VLOOKUP(C714,'[10]Trips&amp;Operators'!$C$1:$E$9999,3,0)</f>
        <v>BARTLETT</v>
      </c>
      <c r="M714" s="18" t="s">
        <v>81</v>
      </c>
      <c r="N714" s="17"/>
      <c r="O714" s="17" t="str">
        <f t="shared" si="22"/>
        <v>02</v>
      </c>
      <c r="P714" s="52">
        <f t="shared" si="23"/>
        <v>42553</v>
      </c>
      <c r="Q714" s="66" t="str">
        <f>VLOOKUP(C714,'[10]Train Runs'!$A$13:$AE$686,31,0)</f>
        <v>aws s3 cp s3://rtdc.mdm.uploadarchive/RTDC4016/2016-08-02/ "%USERPROFILE%\AppData\Local\Temp\OnboardLogs"\RTDC4016\2016-08-02 --recursive &amp; "%USERPROFILE%\Documents\GitHub\mrs-test-scripts\Headless Mode &amp; Sideloading\WalkAndUnGZ.bat" "%USERPROFILE%\AppData\Local\Temp\OnboardLogs"\RTDC4016\2016-08-02 &amp; 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</v>
      </c>
      <c r="R714" s="67" t="str">
        <f>VLOOKUP(C688,'[10]Train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22:24:50-0600',mode:absolute,to:'2016-08-03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14" s="68" t="str">
        <f>astrogrep_path&amp;" /spath="&amp;search_path&amp;" /stypes=""*"&amp;T714&amp;"*"&amp;TEXT(A688-utc_offset/24,"YYYYMMDD")&amp;LEFT(TEXT(A688-utc_offset/24,"HH"),1)&amp;"*"" /stext="" "&amp;TEXT(A688-utc_offset/24,"HH")&amp;search_regexp&amp;""" /e /r /s"</f>
        <v>"C:\Program Files (x86)\AstroGrep\AstroGrep.exe" /spath="C:\Users\stu\Documents\Analysis\2016-02-23 RTDC Observations" /stypes="*4025*201608030*" /stext=" 05:.+((SYSTEM_STATE.+slice.+state.+changed )|(ment ac)|(system.+state.+changed )|(\|lc)|(penalty)|(\[timeout)|(PRM\|1\|D))" /e /r /s</v>
      </c>
      <c r="T714" s="18" t="str">
        <f>MID(B688,13,4)</f>
        <v>4025</v>
      </c>
      <c r="U714" s="24">
        <f>A688+6/24</f>
        <v>42585.23541666667</v>
      </c>
      <c r="V714" s="45" t="str">
        <f>IF(VALUE(LEFT(IF(LEN(C688)=6,"0"&amp;C688,C688),2))&lt;=2,"EC",IF(OR(VALUE(LEFT(IF(LEN(C688)=6,"0"&amp;C688,C688),2))=8,VALUE(LEFT(IF(LEN(C688)=6,"0"&amp;C688,C688),2))=18),"NW","GL"))</f>
        <v>EC</v>
      </c>
      <c r="W714" s="45" t="str">
        <f>IF(AND(E688="TRACK WARRANT AUTHORITY",G688&lt;10),"OMIT","KEEP")</f>
        <v>KEEP</v>
      </c>
    </row>
    <row r="715" spans="1:23" hidden="1" x14ac:dyDescent="0.25">
      <c r="A715" s="24">
        <v>42584.289467592593</v>
      </c>
      <c r="B715" s="4" t="s">
        <v>93</v>
      </c>
      <c r="C715" s="4" t="s">
        <v>1087</v>
      </c>
      <c r="D715" s="4" t="s">
        <v>73</v>
      </c>
      <c r="E715" s="4" t="s">
        <v>83</v>
      </c>
      <c r="F715" s="3">
        <v>300</v>
      </c>
      <c r="G715" s="3">
        <v>404</v>
      </c>
      <c r="H715" s="3">
        <v>19549</v>
      </c>
      <c r="I715" s="4" t="s">
        <v>75</v>
      </c>
      <c r="J715" s="3">
        <v>21314</v>
      </c>
      <c r="K715" s="4" t="s">
        <v>80</v>
      </c>
      <c r="L715" s="69" t="str">
        <f>VLOOKUP(C715,'[10]Trips&amp;Operators'!$C$1:$E$9999,3,0)</f>
        <v>STARKS</v>
      </c>
      <c r="M715" s="18" t="s">
        <v>81</v>
      </c>
      <c r="N715" s="17"/>
      <c r="O715" s="17" t="str">
        <f t="shared" si="22"/>
        <v>02</v>
      </c>
      <c r="P715" s="52">
        <f t="shared" si="23"/>
        <v>42553</v>
      </c>
      <c r="Q715" s="66" t="str">
        <f>VLOOKUP(C715,'[10]Train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R715" s="67" t="str">
        <f>VLOOKUP(C689,'[10]Train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08:04:14-0600',mode:absolute,to:'2016-08-02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715" s="68" t="str">
        <f>astrogrep_path&amp;" /spath="&amp;search_path&amp;" /stypes=""*"&amp;T715&amp;"*"&amp;TEXT(A689-utc_offset/24,"YYYYMMDD")&amp;LEFT(TEXT(A689-utc_offset/24,"HH"),1)&amp;"*"" /stext="" "&amp;TEXT(A689-utc_offset/24,"HH")&amp;search_regexp&amp;""" /e /r /s"</f>
        <v>"C:\Program Files (x86)\AstroGrep\AstroGrep.exe" /spath="C:\Users\stu\Documents\Analysis\2016-02-23 RTDC Observations" /stypes="*4012*201608021*" /stext=" 15:.+((SYSTEM_STATE.+slice.+state.+changed )|(ment ac)|(system.+state.+changed )|(\|lc)|(penalty)|(\[timeout)|(PRM\|1\|D))" /e /r /s</v>
      </c>
      <c r="T715" s="18" t="str">
        <f>MID(B689,13,4)</f>
        <v>4012</v>
      </c>
      <c r="U715" s="24">
        <f>A689+6/24</f>
        <v>42584.652916666666</v>
      </c>
      <c r="V715" s="45" t="str">
        <f>IF(VALUE(LEFT(IF(LEN(C689)=6,"0"&amp;C689,C689),2))&lt;=2,"EC",IF(OR(VALUE(LEFT(IF(LEN(C689)=6,"0"&amp;C689,C689),2))=8,VALUE(LEFT(IF(LEN(C689)=6,"0"&amp;C689,C689),2))=18),"NW","GL"))</f>
        <v>EC</v>
      </c>
      <c r="W715" s="45" t="str">
        <f>IF(AND(E689="TRACK WARRANT AUTHORITY",G689&lt;10),"OMIT","KEEP")</f>
        <v>KEEP</v>
      </c>
    </row>
    <row r="716" spans="1:23" x14ac:dyDescent="0.25">
      <c r="A716" s="24">
        <v>42584.724085648151</v>
      </c>
      <c r="B716" s="4" t="s">
        <v>91</v>
      </c>
      <c r="C716" s="4" t="s">
        <v>1088</v>
      </c>
      <c r="D716" s="4" t="s">
        <v>73</v>
      </c>
      <c r="E716" s="4" t="s">
        <v>87</v>
      </c>
      <c r="F716" s="3">
        <v>0</v>
      </c>
      <c r="G716" s="3">
        <v>278</v>
      </c>
      <c r="H716" s="3">
        <v>18650</v>
      </c>
      <c r="I716" s="4" t="s">
        <v>88</v>
      </c>
      <c r="J716" s="3">
        <v>16590</v>
      </c>
      <c r="K716" s="4" t="s">
        <v>76</v>
      </c>
      <c r="L716" s="69" t="str">
        <f>VLOOKUP(C716,'[10]Trips&amp;Operators'!$C$1:$E$9999,3,0)</f>
        <v>STURGEON</v>
      </c>
      <c r="M716" s="18" t="s">
        <v>77</v>
      </c>
      <c r="N716" s="17" t="s">
        <v>47</v>
      </c>
      <c r="O716" s="17" t="str">
        <f t="shared" si="22"/>
        <v>02</v>
      </c>
      <c r="P716" s="52">
        <f t="shared" si="23"/>
        <v>42553</v>
      </c>
      <c r="Q716" s="66" t="str">
        <f>VLOOKUP(C716,'[10]Train Runs'!$A$13:$AE$686,31,0)</f>
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</c>
      <c r="R716" s="67" t="str">
        <f>VLOOKUP(C690,'[10]Train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11:09:47-0600',mode:absolute,to:'2016-08-02 13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716" s="68" t="str">
        <f>astrogrep_path&amp;" /spath="&amp;search_path&amp;" /stypes=""*"&amp;T716&amp;"*"&amp;TEXT(A690-utc_offset/24,"YYYYMMDD")&amp;LEFT(TEXT(A690-utc_offset/24,"HH"),1)&amp;"*"" /stext="" "&amp;TEXT(A690-utc_offset/24,"HH")&amp;search_regexp&amp;""" /e /r /s"</f>
        <v>"C:\Program Files (x86)\AstroGrep\AstroGrep.exe" /spath="C:\Users\stu\Documents\Analysis\2016-02-23 RTDC Observations" /stypes="*4014*201608021*" /stext=" 18:.+((SYSTEM_STATE.+slice.+state.+changed )|(ment ac)|(system.+state.+changed )|(\|lc)|(penalty)|(\[timeout)|(PRM\|1\|D))" /e /r /s</v>
      </c>
      <c r="T716" s="18" t="str">
        <f>MID(B690,13,4)</f>
        <v>4014</v>
      </c>
      <c r="U716" s="24">
        <f>A690+6/24</f>
        <v>42584.768043981479</v>
      </c>
      <c r="V716" s="45" t="str">
        <f>IF(VALUE(LEFT(IF(LEN(C690)=6,"0"&amp;C690,C690),2))&lt;=2,"EC",IF(OR(VALUE(LEFT(IF(LEN(C690)=6,"0"&amp;C690,C690),2))=8,VALUE(LEFT(IF(LEN(C690)=6,"0"&amp;C690,C690),2))=18),"NW","GL"))</f>
        <v>EC</v>
      </c>
      <c r="W716" s="45" t="str">
        <f>IF(AND(E690="TRACK WARRANT AUTHORITY",G690&lt;10),"OMIT","KEEP")</f>
        <v>KEEP</v>
      </c>
    </row>
    <row r="717" spans="1:23" x14ac:dyDescent="0.25">
      <c r="A717" s="24">
        <v>42584.694421296299</v>
      </c>
      <c r="B717" s="4" t="s">
        <v>91</v>
      </c>
      <c r="C717" s="4" t="s">
        <v>1089</v>
      </c>
      <c r="D717" s="4" t="s">
        <v>73</v>
      </c>
      <c r="E717" s="4" t="s">
        <v>510</v>
      </c>
      <c r="F717" s="3">
        <v>0</v>
      </c>
      <c r="G717" s="3">
        <v>133</v>
      </c>
      <c r="H717" s="3">
        <v>2953</v>
      </c>
      <c r="I717" s="4" t="s">
        <v>511</v>
      </c>
      <c r="J717" s="3">
        <v>2825</v>
      </c>
      <c r="K717" s="4" t="s">
        <v>76</v>
      </c>
      <c r="L717" s="69" t="str">
        <f>VLOOKUP(C717,'[10]Trips&amp;Operators'!$C$1:$E$9999,3,0)</f>
        <v>STURGEON</v>
      </c>
      <c r="M717" s="18" t="s">
        <v>77</v>
      </c>
      <c r="N717" s="17" t="s">
        <v>47</v>
      </c>
      <c r="O717" s="17" t="str">
        <f t="shared" si="22"/>
        <v>02</v>
      </c>
      <c r="P717" s="52">
        <f t="shared" si="23"/>
        <v>42553</v>
      </c>
      <c r="Q717" s="66" t="str">
        <f>VLOOKUP(C717,'[10]Train Runs'!$A$13:$AE$686,31,0)</f>
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</c>
      <c r="R717" s="67" t="str">
        <f>VLOOKUP(C691,'[10]Train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12:15:14-0600',mode:absolute,to:'2016-08-02 14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717" s="68" t="str">
        <f>astrogrep_path&amp;" /spath="&amp;search_path&amp;" /stypes=""*"&amp;T717&amp;"*"&amp;TEXT(A691-utc_offset/24,"YYYYMMDD")&amp;LEFT(TEXT(A691-utc_offset/24,"HH"),1)&amp;"*"" /stext="" "&amp;TEXT(A691-utc_offset/24,"HH")&amp;search_regexp&amp;""" /e /r /s"</f>
        <v>"C:\Program Files (x86)\AstroGrep\AstroGrep.exe" /spath="C:\Users\stu\Documents\Analysis\2016-02-23 RTDC Observations" /stypes="*4009*201608021*" /stext=" 19:.+((SYSTEM_STATE.+slice.+state.+changed )|(ment ac)|(system.+state.+changed )|(\|lc)|(penalty)|(\[timeout)|(PRM\|1\|D))" /e /r /s</v>
      </c>
      <c r="T717" s="18" t="str">
        <f>MID(B691,13,4)</f>
        <v>4009</v>
      </c>
      <c r="U717" s="24">
        <f>A691+6/24</f>
        <v>42584.814768518518</v>
      </c>
      <c r="V717" s="45" t="str">
        <f>IF(VALUE(LEFT(IF(LEN(C691)=6,"0"&amp;C691,C691),2))&lt;=2,"EC",IF(OR(VALUE(LEFT(IF(LEN(C691)=6,"0"&amp;C691,C691),2))=8,VALUE(LEFT(IF(LEN(C691)=6,"0"&amp;C691,C691),2))=18),"NW","GL"))</f>
        <v>EC</v>
      </c>
      <c r="W717" s="45" t="str">
        <f>IF(AND(E691="TRACK WARRANT AUTHORITY",G691&lt;10),"OMIT","KEEP")</f>
        <v>KEEP</v>
      </c>
    </row>
    <row r="718" spans="1:23" hidden="1" x14ac:dyDescent="0.25">
      <c r="A718" s="24">
        <v>42584.270833333336</v>
      </c>
      <c r="B718" s="4" t="s">
        <v>96</v>
      </c>
      <c r="C718" s="4" t="s">
        <v>1090</v>
      </c>
      <c r="D718" s="4" t="s">
        <v>73</v>
      </c>
      <c r="E718" s="4" t="s">
        <v>676</v>
      </c>
      <c r="F718" s="3">
        <v>100</v>
      </c>
      <c r="G718" s="3">
        <v>224</v>
      </c>
      <c r="H718" s="3">
        <v>37046</v>
      </c>
      <c r="I718" s="4" t="s">
        <v>79</v>
      </c>
      <c r="J718" s="3">
        <v>38000</v>
      </c>
      <c r="K718" s="4" t="s">
        <v>80</v>
      </c>
      <c r="L718" s="69" t="str">
        <f>VLOOKUP(C718,'[10]Trips&amp;Operators'!$C$1:$E$9999,3,0)</f>
        <v>LEVIN</v>
      </c>
      <c r="M718" s="18" t="s">
        <v>81</v>
      </c>
      <c r="N718" s="17"/>
      <c r="O718" s="17" t="str">
        <f t="shared" si="22"/>
        <v>02</v>
      </c>
      <c r="P718" s="52">
        <f t="shared" si="23"/>
        <v>42553</v>
      </c>
      <c r="Q718" s="66" t="str">
        <f>VLOOKUP(C718,'[10]Train Runs'!$A$13:$AE$686,31,0)</f>
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</c>
      <c r="R718" s="67" t="str">
        <f>VLOOKUP(C692,'[10]Train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13:40:52-0600',mode:absolute,to:'2016-08-02 16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718" s="68" t="str">
        <f>astrogrep_path&amp;" /spath="&amp;search_path&amp;" /stypes=""*"&amp;T718&amp;"*"&amp;TEXT(A692-utc_offset/24,"YYYYMMDD")&amp;LEFT(TEXT(A692-utc_offset/24,"HH"),1)&amp;"*"" /stext="" "&amp;TEXT(A692-utc_offset/24,"HH")&amp;search_regexp&amp;""" /e /r /s"</f>
        <v>"C:\Program Files (x86)\AstroGrep\AstroGrep.exe" /spath="C:\Users\stu\Documents\Analysis\2016-02-23 RTDC Observations" /stypes="*4013*201608022*" /stext=" 21:.+((SYSTEM_STATE.+slice.+state.+changed )|(ment ac)|(system.+state.+changed )|(\|lc)|(penalty)|(\[timeout)|(PRM\|1\|D))" /e /r /s</v>
      </c>
      <c r="T718" s="18" t="str">
        <f>MID(B692,13,4)</f>
        <v>4013</v>
      </c>
      <c r="U718" s="24">
        <f>A692+6/24</f>
        <v>42584.88616898148</v>
      </c>
      <c r="V718" s="45" t="str">
        <f>IF(VALUE(LEFT(IF(LEN(C692)=6,"0"&amp;C692,C692),2))&lt;=2,"EC",IF(OR(VALUE(LEFT(IF(LEN(C692)=6,"0"&amp;C692,C692),2))=8,VALUE(LEFT(IF(LEN(C692)=6,"0"&amp;C692,C692),2))=18),"NW","GL"))</f>
        <v>EC</v>
      </c>
      <c r="W718" s="45" t="str">
        <f>IF(AND(E692="TRACK WARRANT AUTHORITY",G692&lt;10),"OMIT","KEEP")</f>
        <v>KEEP</v>
      </c>
    </row>
    <row r="719" spans="1:23" hidden="1" x14ac:dyDescent="0.25">
      <c r="A719" s="24">
        <v>42584.291817129626</v>
      </c>
      <c r="B719" s="4" t="s">
        <v>93</v>
      </c>
      <c r="C719" s="4" t="s">
        <v>1087</v>
      </c>
      <c r="D719" s="4" t="s">
        <v>73</v>
      </c>
      <c r="E719" s="4" t="s">
        <v>676</v>
      </c>
      <c r="F719" s="3">
        <v>100</v>
      </c>
      <c r="G719" s="3">
        <v>281</v>
      </c>
      <c r="H719" s="3">
        <v>36624</v>
      </c>
      <c r="I719" s="4" t="s">
        <v>79</v>
      </c>
      <c r="J719" s="3">
        <v>38000</v>
      </c>
      <c r="K719" s="4" t="s">
        <v>80</v>
      </c>
      <c r="L719" s="69" t="str">
        <f>VLOOKUP(C719,'[10]Trips&amp;Operators'!$C$1:$E$9999,3,0)</f>
        <v>STARKS</v>
      </c>
      <c r="M719" s="18" t="s">
        <v>81</v>
      </c>
      <c r="N719" s="17"/>
      <c r="O719" s="17" t="str">
        <f t="shared" si="22"/>
        <v>02</v>
      </c>
      <c r="P719" s="52">
        <f t="shared" si="23"/>
        <v>42553</v>
      </c>
      <c r="Q719" s="66" t="str">
        <f>VLOOKUP(C719,'[10]Train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R719" s="67" t="str">
        <f>VLOOKUP(C693,'[10]Train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10:26:00-0600',mode:absolute,to:'2016-08-02 13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719" s="68" t="str">
        <f>astrogrep_path&amp;" /spath="&amp;search_path&amp;" /stypes=""*"&amp;T719&amp;"*"&amp;TEXT(A693-utc_offset/24,"YYYYMMDD")&amp;LEFT(TEXT(A693-utc_offset/24,"HH"),1)&amp;"*"" /stext="" "&amp;TEXT(A693-utc_offset/24,"HH")&amp;search_regexp&amp;""" /e /r /s"</f>
        <v>"C:\Program Files (x86)\AstroGrep\AstroGrep.exe" /spath="C:\Users\stu\Documents\Analysis\2016-02-23 RTDC Observations" /stypes="*4009*201608021*" /stext=" 17:.+((SYSTEM_STATE.+slice.+state.+changed )|(ment ac)|(system.+state.+changed )|(\|lc)|(penalty)|(\[timeout)|(PRM\|1\|D))" /e /r /s</v>
      </c>
      <c r="T719" s="18" t="str">
        <f>MID(B693,13,4)</f>
        <v>4009</v>
      </c>
      <c r="U719" s="24">
        <f>A693+6/24</f>
        <v>42584.732083333336</v>
      </c>
      <c r="V719" s="45" t="str">
        <f>IF(VALUE(LEFT(IF(LEN(C693)=6,"0"&amp;C693,C693),2))&lt;=2,"EC",IF(OR(VALUE(LEFT(IF(LEN(C693)=6,"0"&amp;C693,C693),2))=8,VALUE(LEFT(IF(LEN(C693)=6,"0"&amp;C693,C693),2))=18),"NW","GL"))</f>
        <v>EC</v>
      </c>
      <c r="W719" s="45" t="str">
        <f>IF(AND(E693="TRACK WARRANT AUTHORITY",G693&lt;10),"OMIT","KEEP")</f>
        <v>KEEP</v>
      </c>
    </row>
    <row r="720" spans="1:23" hidden="1" x14ac:dyDescent="0.25">
      <c r="A720" s="24">
        <v>42584.450324074074</v>
      </c>
      <c r="B720" s="4" t="s">
        <v>95</v>
      </c>
      <c r="C720" s="4" t="s">
        <v>1091</v>
      </c>
      <c r="D720" s="4" t="s">
        <v>84</v>
      </c>
      <c r="E720" s="4" t="s">
        <v>676</v>
      </c>
      <c r="F720" s="3">
        <v>100</v>
      </c>
      <c r="G720" s="3">
        <v>151</v>
      </c>
      <c r="H720" s="3">
        <v>38549</v>
      </c>
      <c r="I720" s="4" t="s">
        <v>79</v>
      </c>
      <c r="J720" s="3">
        <v>40400</v>
      </c>
      <c r="K720" s="4" t="s">
        <v>76</v>
      </c>
      <c r="L720" s="69" t="str">
        <f>VLOOKUP(C720,'[10]Trips&amp;Operators'!$C$1:$E$9999,3,0)</f>
        <v>LEVIN</v>
      </c>
      <c r="M720" s="18" t="s">
        <v>81</v>
      </c>
      <c r="N720" s="17"/>
      <c r="O720" s="17" t="str">
        <f t="shared" si="22"/>
        <v>02</v>
      </c>
      <c r="P720" s="52">
        <f t="shared" si="23"/>
        <v>42553</v>
      </c>
      <c r="Q720" s="66" t="str">
        <f>VLOOKUP(C720,'[10]Train Runs'!$A$13:$AE$686,31,0)</f>
        <v>aws s3 cp s3://rtdc.mdm.uploadarchive/RTDC4032/2016-08-02/ "%USERPROFILE%\AppData\Local\Temp\OnboardLogs"\RTDC4032\2016-08-02 --recursive &amp; "%USERPROFILE%\Documents\GitHub\mrs-test-scripts\Headless Mode &amp; Sideloading\WalkAndUnGZ.bat" "%USERPROFILE%\AppData\Local\Temp\OnboardLogs"\RTDC4032\2016-08-02 &amp; aws s3 cp s3://rtdc.mdm.uploadarchive/RTDC4032/2016-08-03/ "%USERPROFILE%\AppData\Local\Temp\OnboardLogs"\RTDC4032\2016-08-03 --recursive &amp; "%USERPROFILE%\Documents\GitHub\mrs-test-scripts\Headless Mode &amp; Sideloading\WalkAndUnGZ.bat" "%USERPROFILE%\AppData\Local\Temp\OnboardLogs"\RTDC4032\2016-08-03</v>
      </c>
      <c r="R720" s="67" t="str">
        <f>VLOOKUP(C694,'[10]Train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09:19:51-0600',mode:absolute,to:'2016-08-02 12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720" s="68" t="str">
        <f>astrogrep_path&amp;" /spath="&amp;search_path&amp;" /stypes=""*"&amp;T720&amp;"*"&amp;TEXT(A694-utc_offset/24,"YYYYMMDD")&amp;LEFT(TEXT(A694-utc_offset/24,"HH"),1)&amp;"*"" /stext="" "&amp;TEXT(A694-utc_offset/24,"HH")&amp;search_regexp&amp;""" /e /r /s"</f>
        <v>"C:\Program Files (x86)\AstroGrep\AstroGrep.exe" /spath="C:\Users\stu\Documents\Analysis\2016-02-23 RTDC Observations" /stypes="*4019*201608021*" /stext=" 16:.+((SYSTEM_STATE.+slice.+state.+changed )|(ment ac)|(system.+state.+changed )|(\|lc)|(penalty)|(\[timeout)|(PRM\|1\|D))" /e /r /s</v>
      </c>
      <c r="T720" s="18" t="str">
        <f>MID(B694,13,4)</f>
        <v>4019</v>
      </c>
      <c r="U720" s="24">
        <f>A694+6/24</f>
        <v>42584.705763888887</v>
      </c>
      <c r="V720" s="45" t="str">
        <f>IF(VALUE(LEFT(IF(LEN(C694)=6,"0"&amp;C694,C694),2))&lt;=2,"EC",IF(OR(VALUE(LEFT(IF(LEN(C694)=6,"0"&amp;C694,C694),2))=8,VALUE(LEFT(IF(LEN(C694)=6,"0"&amp;C694,C694),2))=18),"NW","GL"))</f>
        <v>EC</v>
      </c>
      <c r="W720" s="45" t="str">
        <f>IF(AND(E694="TRACK WARRANT AUTHORITY",G694&lt;10),"OMIT","KEEP")</f>
        <v>KEEP</v>
      </c>
    </row>
    <row r="721" spans="1:23" hidden="1" x14ac:dyDescent="0.25">
      <c r="A721" s="24">
        <v>42584.269918981481</v>
      </c>
      <c r="B721" s="4" t="s">
        <v>91</v>
      </c>
      <c r="C721" s="4" t="s">
        <v>1092</v>
      </c>
      <c r="D721" s="4" t="s">
        <v>73</v>
      </c>
      <c r="E721" s="4" t="s">
        <v>515</v>
      </c>
      <c r="F721" s="3">
        <v>0</v>
      </c>
      <c r="G721" s="3">
        <v>82</v>
      </c>
      <c r="H721" s="3">
        <v>839</v>
      </c>
      <c r="I721" s="4" t="s">
        <v>516</v>
      </c>
      <c r="J721" s="3">
        <v>575</v>
      </c>
      <c r="K721" s="4" t="s">
        <v>76</v>
      </c>
      <c r="L721" s="69" t="str">
        <f>VLOOKUP(C721,'[10]Trips&amp;Operators'!$C$1:$E$9999,3,0)</f>
        <v>STARKS</v>
      </c>
      <c r="M721" s="18" t="s">
        <v>81</v>
      </c>
      <c r="N721" s="17"/>
      <c r="O721" s="17" t="str">
        <f t="shared" si="22"/>
        <v>02</v>
      </c>
      <c r="P721" s="52">
        <f t="shared" si="23"/>
        <v>42553</v>
      </c>
      <c r="Q721" s="66" t="str">
        <f>VLOOKUP(C721,'[10]Train Runs'!$A$13:$AE$686,31,0)</f>
        <v>aws s3 cp s3://rtdc.mdm.uploadarchive/RTDC4037/2016-08-02/ "%USERPROFILE%\AppData\Local\Temp\OnboardLogs"\RTDC4037\2016-08-02 --recursive &amp; "%USERPROFILE%\Documents\GitHub\mrs-test-scripts\Headless Mode &amp; Sideloading\WalkAndUnGZ.bat" "%USERPROFILE%\AppData\Local\Temp\OnboardLogs"\RTDC4037\2016-08-02 &amp; 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</v>
      </c>
      <c r="R721" s="67" t="str">
        <f>VLOOKUP(C695,'[10]Train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12:15:14-0600',mode:absolute,to:'2016-08-02 14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721" s="68" t="str">
        <f>astrogrep_path&amp;" /spath="&amp;search_path&amp;" /stypes=""*"&amp;T721&amp;"*"&amp;TEXT(A695-utc_offset/24,"YYYYMMDD")&amp;LEFT(TEXT(A695-utc_offset/24,"HH"),1)&amp;"*"" /stext="" "&amp;TEXT(A695-utc_offset/24,"HH")&amp;search_regexp&amp;""" /e /r /s"</f>
        <v>"C:\Program Files (x86)\AstroGrep\AstroGrep.exe" /spath="C:\Users\stu\Documents\Analysis\2016-02-23 RTDC Observations" /stypes="*4009*201608021*" /stext=" 19:.+((SYSTEM_STATE.+slice.+state.+changed )|(ment ac)|(system.+state.+changed )|(\|lc)|(penalty)|(\[timeout)|(PRM\|1\|D))" /e /r /s</v>
      </c>
      <c r="T721" s="18" t="str">
        <f>MID(B695,13,4)</f>
        <v>4009</v>
      </c>
      <c r="U721" s="24">
        <f>A695+6/24</f>
        <v>42584.824884259258</v>
      </c>
      <c r="V721" s="45" t="str">
        <f>IF(VALUE(LEFT(IF(LEN(C695)=6,"0"&amp;C695,C695),2))&lt;=2,"EC",IF(OR(VALUE(LEFT(IF(LEN(C695)=6,"0"&amp;C695,C695),2))=8,VALUE(LEFT(IF(LEN(C695)=6,"0"&amp;C695,C695),2))=18),"NW","GL"))</f>
        <v>EC</v>
      </c>
      <c r="W721" s="45" t="str">
        <f>IF(AND(E695="TRACK WARRANT AUTHORITY",G695&lt;10),"OMIT","KEEP")</f>
        <v>KEEP</v>
      </c>
    </row>
    <row r="722" spans="1:23" hidden="1" x14ac:dyDescent="0.25">
      <c r="A722" s="24">
        <v>42584.297106481485</v>
      </c>
      <c r="B722" s="4" t="s">
        <v>93</v>
      </c>
      <c r="C722" s="4" t="s">
        <v>1087</v>
      </c>
      <c r="D722" s="4" t="s">
        <v>73</v>
      </c>
      <c r="E722" s="4" t="s">
        <v>515</v>
      </c>
      <c r="F722" s="3">
        <v>0</v>
      </c>
      <c r="G722" s="3">
        <v>97</v>
      </c>
      <c r="H722" s="3">
        <v>58662</v>
      </c>
      <c r="I722" s="4" t="s">
        <v>516</v>
      </c>
      <c r="J722" s="3">
        <v>59048</v>
      </c>
      <c r="K722" s="4" t="s">
        <v>80</v>
      </c>
      <c r="L722" s="69" t="str">
        <f>VLOOKUP(C722,'[10]Trips&amp;Operators'!$C$1:$E$9999,3,0)</f>
        <v>STARKS</v>
      </c>
      <c r="M722" s="18" t="s">
        <v>81</v>
      </c>
      <c r="N722" s="17"/>
      <c r="O722" s="17" t="str">
        <f t="shared" si="22"/>
        <v>02</v>
      </c>
      <c r="P722" s="52">
        <f t="shared" si="23"/>
        <v>42553</v>
      </c>
      <c r="Q722" s="66" t="str">
        <f>VLOOKUP(C722,'[10]Train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R722" s="67" t="str">
        <f>VLOOKUP(C696,'[10]Train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08:38:08-0600',mode:absolute,to:'2016-08-02 11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722" s="68" t="str">
        <f>astrogrep_path&amp;" /spath="&amp;search_path&amp;" /stypes=""*"&amp;T722&amp;"*"&amp;TEXT(A696-utc_offset/24,"YYYYMMDD")&amp;LEFT(TEXT(A696-utc_offset/24,"HH"),1)&amp;"*"" /stext="" "&amp;TEXT(A696-utc_offset/24,"HH")&amp;search_regexp&amp;""" /e /r /s"</f>
        <v>"C:\Program Files (x86)\AstroGrep\AstroGrep.exe" /spath="C:\Users\stu\Documents\Analysis\2016-02-23 RTDC Observations" /stypes="*4009*201608021*" /stext=" 16:.+((SYSTEM_STATE.+slice.+state.+changed )|(ment ac)|(system.+state.+changed )|(\|lc)|(penalty)|(\[timeout)|(PRM\|1\|D))" /e /r /s</v>
      </c>
      <c r="T722" s="18" t="str">
        <f>MID(B696,13,4)</f>
        <v>4009</v>
      </c>
      <c r="U722" s="24">
        <f>A696+6/24</f>
        <v>42584.68204861111</v>
      </c>
      <c r="V722" s="45" t="str">
        <f>IF(VALUE(LEFT(IF(LEN(C696)=6,"0"&amp;C696,C696),2))&lt;=2,"EC",IF(OR(VALUE(LEFT(IF(LEN(C696)=6,"0"&amp;C696,C696),2))=8,VALUE(LEFT(IF(LEN(C696)=6,"0"&amp;C696,C696),2))=18),"NW","GL"))</f>
        <v>EC</v>
      </c>
      <c r="W722" s="45" t="str">
        <f>IF(AND(E696="TRACK WARRANT AUTHORITY",G696&lt;10),"OMIT","KEEP")</f>
        <v>KEEP</v>
      </c>
    </row>
    <row r="723" spans="1:23" hidden="1" x14ac:dyDescent="0.25">
      <c r="A723" s="24">
        <v>42584.442430555559</v>
      </c>
      <c r="B723" s="4" t="s">
        <v>96</v>
      </c>
      <c r="C723" s="4" t="s">
        <v>1093</v>
      </c>
      <c r="D723" s="4" t="s">
        <v>73</v>
      </c>
      <c r="E723" s="4" t="s">
        <v>515</v>
      </c>
      <c r="F723" s="3">
        <v>0</v>
      </c>
      <c r="G723" s="3">
        <v>31</v>
      </c>
      <c r="H723" s="3">
        <v>58924</v>
      </c>
      <c r="I723" s="4" t="s">
        <v>516</v>
      </c>
      <c r="J723" s="3">
        <v>59048</v>
      </c>
      <c r="K723" s="4" t="s">
        <v>80</v>
      </c>
      <c r="L723" s="69" t="str">
        <f>VLOOKUP(C723,'[10]Trips&amp;Operators'!$C$1:$E$9999,3,0)</f>
        <v>LEVIN</v>
      </c>
      <c r="M723" s="18" t="s">
        <v>81</v>
      </c>
      <c r="N723" s="17"/>
      <c r="O723" s="17" t="str">
        <f t="shared" si="22"/>
        <v>02</v>
      </c>
      <c r="P723" s="52">
        <f t="shared" si="23"/>
        <v>42553</v>
      </c>
      <c r="Q723" s="66" t="str">
        <f>VLOOKUP(C723,'[10]Train Runs'!$A$13:$AE$686,31,0)</f>
        <v>aws s3 cp s3://rtdc.mdm.uploadarchive/RTDC4031/2016-08-02/ "%USERPROFILE%\AppData\Local\Temp\OnboardLogs"\RTDC4031\2016-08-02 --recursive &amp; "%USERPROFILE%\Documents\GitHub\mrs-test-scripts\Headless Mode &amp; Sideloading\WalkAndUnGZ.bat" "%USERPROFILE%\AppData\Local\Temp\OnboardLogs"\RTDC4031\2016-08-02 &amp; aws s3 cp s3://rtdc.mdm.uploadarchive/RTDC4031/2016-08-03/ "%USERPROFILE%\AppData\Local\Temp\OnboardLogs"\RTDC4031\2016-08-03 --recursive &amp; "%USERPROFILE%\Documents\GitHub\mrs-test-scripts\Headless Mode &amp; Sideloading\WalkAndUnGZ.bat" "%USERPROFILE%\AppData\Local\Temp\OnboardLogs"\RTDC4031\2016-08-03</v>
      </c>
      <c r="R723" s="67" t="str">
        <f>VLOOKUP(C697,'[10]Train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06:32:12-0600',mode:absolute,to:'2016-08-02 09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23" s="68" t="str">
        <f>astrogrep_path&amp;" /spath="&amp;search_path&amp;" /stypes=""*"&amp;T723&amp;"*"&amp;TEXT(A697-utc_offset/24,"YYYYMMDD")&amp;LEFT(TEXT(A697-utc_offset/24,"HH"),1)&amp;"*"" /stext="" "&amp;TEXT(A697-utc_offset/24,"HH")&amp;search_regexp&amp;""" /e /r /s"</f>
        <v>"C:\Program Files (x86)\AstroGrep\AstroGrep.exe" /spath="C:\Users\stu\Documents\Analysis\2016-02-23 RTDC Observations" /stypes="*4041*201608021*" /stext=" 13:.+((SYSTEM_STATE.+slice.+state.+changed )|(ment ac)|(system.+state.+changed )|(\|lc)|(penalty)|(\[timeout)|(PRM\|1\|D))" /e /r /s</v>
      </c>
      <c r="T723" s="18" t="str">
        <f>MID(B697,13,4)</f>
        <v>4041</v>
      </c>
      <c r="U723" s="24">
        <f>A697+6/24</f>
        <v>42584.57135416667</v>
      </c>
      <c r="V723" s="45" t="str">
        <f>IF(VALUE(LEFT(IF(LEN(C697)=6,"0"&amp;C697,C697),2))&lt;=2,"EC",IF(OR(VALUE(LEFT(IF(LEN(C697)=6,"0"&amp;C697,C697),2))=8,VALUE(LEFT(IF(LEN(C697)=6,"0"&amp;C697,C697),2))=18),"NW","GL"))</f>
        <v>EC</v>
      </c>
      <c r="W723" s="45" t="str">
        <f>IF(AND(E697="TRACK WARRANT AUTHORITY",G697&lt;10),"OMIT","KEEP")</f>
        <v>KEEP</v>
      </c>
    </row>
    <row r="724" spans="1:23" hidden="1" x14ac:dyDescent="0.25">
      <c r="A724" s="24">
        <v>42584.362743055557</v>
      </c>
      <c r="B724" s="4" t="s">
        <v>93</v>
      </c>
      <c r="C724" s="4" t="s">
        <v>1094</v>
      </c>
      <c r="D724" s="4" t="s">
        <v>84</v>
      </c>
      <c r="E724" s="4" t="s">
        <v>78</v>
      </c>
      <c r="F724" s="3">
        <v>0</v>
      </c>
      <c r="G724" s="3">
        <v>443</v>
      </c>
      <c r="H724" s="3">
        <v>15312</v>
      </c>
      <c r="I724" s="4" t="s">
        <v>79</v>
      </c>
      <c r="J724" s="3">
        <v>15139</v>
      </c>
      <c r="K724" s="4" t="s">
        <v>80</v>
      </c>
      <c r="L724" s="69" t="str">
        <f>VLOOKUP(C724,'[10]Trips&amp;Operators'!$C$1:$E$9999,3,0)</f>
        <v>STARKS</v>
      </c>
      <c r="M724" s="18" t="s">
        <v>81</v>
      </c>
      <c r="N724" s="17"/>
      <c r="O724" s="17" t="str">
        <f t="shared" si="22"/>
        <v>02</v>
      </c>
      <c r="P724" s="52">
        <f t="shared" si="23"/>
        <v>42553</v>
      </c>
      <c r="Q724" s="66" t="str">
        <f>VLOOKUP(C724,'[10]Train Runs'!$A$13:$AE$686,31,0)</f>
        <v>aws s3 cp s3://rtdc.mdm.uploadarchive/RTDC4038/2016-08-02/ "%USERPROFILE%\AppData\Local\Temp\OnboardLogs"\RTDC4038\2016-08-02 --recursive &amp; "%USERPROFILE%\Documents\GitHub\mrs-test-scripts\Headless Mode &amp; Sideloading\WalkAndUnGZ.bat" "%USERPROFILE%\AppData\Local\Temp\OnboardLogs"\RTDC4038\2016-08-02 &amp; 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</v>
      </c>
      <c r="R724" s="67" t="str">
        <f>VLOOKUP(C698,'[10]Train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04:58:03-0600',mode:absolute,to:'2016-08-02 07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724" s="68" t="str">
        <f>astrogrep_path&amp;" /spath="&amp;search_path&amp;" /stypes=""*"&amp;T724&amp;"*"&amp;TEXT(A698-utc_offset/24,"YYYYMMDD")&amp;LEFT(TEXT(A698-utc_offset/24,"HH"),1)&amp;"*"" /stext="" "&amp;TEXT(A698-utc_offset/24,"HH")&amp;search_regexp&amp;""" /e /r /s"</f>
        <v>"C:\Program Files (x86)\AstroGrep\AstroGrep.exe" /spath="C:\Users\stu\Documents\Analysis\2016-02-23 RTDC Observations" /stypes="*4020*201608021*" /stext=" 12:.+((SYSTEM_STATE.+slice.+state.+changed )|(ment ac)|(system.+state.+changed )|(\|lc)|(penalty)|(\[timeout)|(PRM\|1\|D))" /e /r /s</v>
      </c>
      <c r="T724" s="18" t="str">
        <f>MID(B698,13,4)</f>
        <v>4020</v>
      </c>
      <c r="U724" s="24">
        <f>A698+6/24</f>
        <v>42584.524409722224</v>
      </c>
      <c r="V724" s="45" t="str">
        <f>IF(VALUE(LEFT(IF(LEN(C698)=6,"0"&amp;C698,C698),2))&lt;=2,"EC",IF(OR(VALUE(LEFT(IF(LEN(C698)=6,"0"&amp;C698,C698),2))=8,VALUE(LEFT(IF(LEN(C698)=6,"0"&amp;C698,C698),2))=18),"NW","GL"))</f>
        <v>EC</v>
      </c>
      <c r="W724" s="45" t="str">
        <f>IF(AND(E698="TRACK WARRANT AUTHORITY",G698&lt;10),"OMIT","KEEP")</f>
        <v>KEEP</v>
      </c>
    </row>
    <row r="725" spans="1:23" hidden="1" x14ac:dyDescent="0.25">
      <c r="A725" s="24">
        <v>42585.715520833335</v>
      </c>
      <c r="B725" s="4" t="s">
        <v>91</v>
      </c>
      <c r="C725" s="4" t="s">
        <v>1095</v>
      </c>
      <c r="D725" s="4" t="s">
        <v>73</v>
      </c>
      <c r="E725" s="4" t="s">
        <v>78</v>
      </c>
      <c r="F725" s="3">
        <v>0</v>
      </c>
      <c r="G725" s="3">
        <v>227</v>
      </c>
      <c r="H725" s="3">
        <v>33297</v>
      </c>
      <c r="I725" s="4" t="s">
        <v>79</v>
      </c>
      <c r="J725" s="3">
        <v>33257</v>
      </c>
      <c r="K725" s="4" t="s">
        <v>76</v>
      </c>
      <c r="L725" s="69" t="str">
        <f>VLOOKUP(C725,'[11]Trips&amp;Operators'!$C$1:$E$9999,3,0)</f>
        <v>STORY</v>
      </c>
      <c r="M725" s="18" t="s">
        <v>81</v>
      </c>
      <c r="N725" s="17" t="s">
        <v>493</v>
      </c>
      <c r="O725" s="17" t="str">
        <f t="shared" si="22"/>
        <v>03</v>
      </c>
      <c r="P725" s="52">
        <f t="shared" si="23"/>
        <v>42554</v>
      </c>
      <c r="Q725" s="70" t="str">
        <f>VLOOKUP(C725,'[11]Train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25" s="67" t="str">
        <f>VLOOKUP(C699,'[10]Train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17:30:15-0600',mode:absolute,to:'2016-08-02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725" s="68" t="str">
        <f>astrogrep_path&amp;" /spath="&amp;search_path&amp;" /stypes=""*"&amp;T725&amp;"*"&amp;TEXT(A699-utc_offset/24,"YYYYMMDD")&amp;LEFT(TEXT(A699-utc_offset/24,"HH"),1)&amp;"*"" /stext="" "&amp;TEXT(A699-utc_offset/24,"HH")&amp;search_regexp&amp;""" /e /r /s"</f>
        <v>"C:\Program Files (x86)\AstroGrep\AstroGrep.exe" /spath="C:\Users\stu\Documents\Analysis\2016-02-23 RTDC Observations" /stypes="*4009*201608030*" /stext=" 01:.+((SYSTEM_STATE.+slice.+state.+changed )|(ment ac)|(system.+state.+changed )|(\|lc)|(penalty)|(\[timeout)|(PRM\|1\|D))" /e /r /s</v>
      </c>
      <c r="T725" s="18" t="str">
        <f>MID(B699,13,4)</f>
        <v>4009</v>
      </c>
      <c r="U725" s="24">
        <f>A699+6/24</f>
        <v>42585.045370370368</v>
      </c>
      <c r="V725" s="45" t="str">
        <f>IF(VALUE(LEFT(IF(LEN(C699)=6,"0"&amp;C699,C699),2))&lt;=2,"EC",IF(OR(VALUE(LEFT(IF(LEN(C699)=6,"0"&amp;C699,C699),2))=8,VALUE(LEFT(IF(LEN(C699)=6,"0"&amp;C699,C699),2))=18),"NW","GL"))</f>
        <v>EC</v>
      </c>
      <c r="W725" s="45" t="str">
        <f>IF(AND(E699="TRACK WARRANT AUTHORITY",G699&lt;10),"OMIT","KEEP")</f>
        <v>KEEP</v>
      </c>
    </row>
    <row r="726" spans="1:23" hidden="1" x14ac:dyDescent="0.25">
      <c r="A726" s="24">
        <v>42585.792685185188</v>
      </c>
      <c r="B726" s="4" t="s">
        <v>532</v>
      </c>
      <c r="C726" s="4" t="s">
        <v>1096</v>
      </c>
      <c r="D726" s="4" t="s">
        <v>73</v>
      </c>
      <c r="E726" s="4" t="s">
        <v>78</v>
      </c>
      <c r="F726" s="3">
        <v>0</v>
      </c>
      <c r="G726" s="3">
        <v>253</v>
      </c>
      <c r="H726" s="3">
        <v>33391</v>
      </c>
      <c r="I726" s="4" t="s">
        <v>79</v>
      </c>
      <c r="J726" s="3">
        <v>33257</v>
      </c>
      <c r="K726" s="4" t="s">
        <v>76</v>
      </c>
      <c r="L726" s="69" t="str">
        <f>VLOOKUP(C726,'[11]Trips&amp;Operators'!$C$1:$E$9999,3,0)</f>
        <v>STORY</v>
      </c>
      <c r="M726" s="18" t="s">
        <v>81</v>
      </c>
      <c r="N726" s="17" t="s">
        <v>493</v>
      </c>
      <c r="O726" s="17" t="str">
        <f t="shared" si="22"/>
        <v>03</v>
      </c>
      <c r="P726" s="52">
        <f t="shared" si="23"/>
        <v>42554</v>
      </c>
      <c r="Q726" s="70" t="str">
        <f>VLOOKUP(C726,'[11]Train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R726" s="67" t="str">
        <f>VLOOKUP(C700,'[10]Train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11:54:14-0600',mode:absolute,to:'2016-08-02 14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726" s="68" t="str">
        <f>astrogrep_path&amp;" /spath="&amp;search_path&amp;" /stypes=""*"&amp;T726&amp;"*"&amp;TEXT(A700-utc_offset/24,"YYYYMMDD")&amp;LEFT(TEXT(A700-utc_offset/24,"HH"),1)&amp;"*"" /stext="" "&amp;TEXT(A700-utc_offset/24,"HH")&amp;search_regexp&amp;""" /e /r /s"</f>
        <v>"C:\Program Files (x86)\AstroGrep\AstroGrep.exe" /spath="C:\Users\stu\Documents\Analysis\2016-02-23 RTDC Observations" /stypes="*4013*201608021*" /stext=" 19:.+((SYSTEM_STATE.+slice.+state.+changed )|(ment ac)|(system.+state.+changed )|(\|lc)|(penalty)|(\[timeout)|(PRM\|1\|D))" /e /r /s</v>
      </c>
      <c r="T726" s="18" t="str">
        <f>MID(B700,13,4)</f>
        <v>4013</v>
      </c>
      <c r="U726" s="24">
        <f>A700+6/24</f>
        <v>42584.804120370369</v>
      </c>
      <c r="V726" s="45" t="str">
        <f>IF(VALUE(LEFT(IF(LEN(C700)=6,"0"&amp;C700,C700),2))&lt;=2,"EC",IF(OR(VALUE(LEFT(IF(LEN(C700)=6,"0"&amp;C700,C700),2))=8,VALUE(LEFT(IF(LEN(C700)=6,"0"&amp;C700,C700),2))=18),"NW","GL"))</f>
        <v>EC</v>
      </c>
      <c r="W726" s="45" t="str">
        <f>IF(AND(E700="TRACK WARRANT AUTHORITY",G700&lt;10),"OMIT","KEEP")</f>
        <v>KEEP</v>
      </c>
    </row>
    <row r="727" spans="1:23" hidden="1" x14ac:dyDescent="0.25">
      <c r="A727" s="24">
        <v>42585.55574074074</v>
      </c>
      <c r="B727" s="4" t="s">
        <v>91</v>
      </c>
      <c r="C727" s="4" t="s">
        <v>1097</v>
      </c>
      <c r="D727" s="4" t="s">
        <v>73</v>
      </c>
      <c r="E727" s="4" t="s">
        <v>78</v>
      </c>
      <c r="F727" s="3">
        <v>100</v>
      </c>
      <c r="G727" s="3">
        <v>410</v>
      </c>
      <c r="H727" s="3">
        <v>65682</v>
      </c>
      <c r="I727" s="4" t="s">
        <v>79</v>
      </c>
      <c r="J727" s="3">
        <v>63309</v>
      </c>
      <c r="K727" s="4" t="s">
        <v>76</v>
      </c>
      <c r="L727" s="69" t="str">
        <f>VLOOKUP(C727,'[11]Trips&amp;Operators'!$C$1:$E$9999,3,0)</f>
        <v>STORY</v>
      </c>
      <c r="M727" s="18" t="s">
        <v>81</v>
      </c>
      <c r="N727" s="17" t="s">
        <v>493</v>
      </c>
      <c r="O727" s="17" t="str">
        <f t="shared" si="22"/>
        <v>03</v>
      </c>
      <c r="P727" s="52">
        <f t="shared" si="23"/>
        <v>42554</v>
      </c>
      <c r="Q727" s="70" t="str">
        <f>VLOOKUP(C727,'[11]Train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27" s="67" t="str">
        <f>VLOOKUP(C701,'[10]Train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14:19:48-0600',mode:absolute,to:'2016-08-02 17:03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727" s="68" t="str">
        <f>astrogrep_path&amp;" /spath="&amp;search_path&amp;" /stypes=""*"&amp;T727&amp;"*"&amp;TEXT(A701-utc_offset/24,"YYYYMMDD")&amp;LEFT(TEXT(A701-utc_offset/24,"HH"),1)&amp;"*"" /stext="" "&amp;TEXT(A701-utc_offset/24,"HH")&amp;search_regexp&amp;""" /e /r /s"</f>
        <v>"C:\Program Files (x86)\AstroGrep\AstroGrep.exe" /spath="C:\Users\stu\Documents\Analysis\2016-02-23 RTDC Observations" /stypes="*4015*201608022*" /stext=" 22:.+((SYSTEM_STATE.+slice.+state.+changed )|(ment ac)|(system.+state.+changed )|(\|lc)|(penalty)|(\[timeout)|(PRM\|1\|D))" /e /r /s</v>
      </c>
      <c r="T727" s="18" t="str">
        <f>MID(B701,13,4)</f>
        <v>4015</v>
      </c>
      <c r="U727" s="24">
        <f>A701+6/24</f>
        <v>42584.918865740743</v>
      </c>
      <c r="V727" s="45" t="str">
        <f>IF(VALUE(LEFT(IF(LEN(C701)=6,"0"&amp;C701,C701),2))&lt;=2,"EC",IF(OR(VALUE(LEFT(IF(LEN(C701)=6,"0"&amp;C701,C701),2))=8,VALUE(LEFT(IF(LEN(C701)=6,"0"&amp;C701,C701),2))=18),"NW","GL"))</f>
        <v>EC</v>
      </c>
      <c r="W727" s="45" t="str">
        <f>IF(AND(E701="TRACK WARRANT AUTHORITY",G701&lt;10),"OMIT","KEEP")</f>
        <v>KEEP</v>
      </c>
    </row>
    <row r="728" spans="1:23" hidden="1" x14ac:dyDescent="0.25">
      <c r="A728" s="24">
        <v>42585.757974537039</v>
      </c>
      <c r="B728" s="4" t="s">
        <v>573</v>
      </c>
      <c r="C728" s="4" t="s">
        <v>1098</v>
      </c>
      <c r="D728" s="4" t="s">
        <v>73</v>
      </c>
      <c r="E728" s="4" t="s">
        <v>78</v>
      </c>
      <c r="F728" s="3">
        <v>140</v>
      </c>
      <c r="G728" s="3">
        <v>194</v>
      </c>
      <c r="H728" s="3">
        <v>63746</v>
      </c>
      <c r="I728" s="4" t="s">
        <v>79</v>
      </c>
      <c r="J728" s="3">
        <v>63309</v>
      </c>
      <c r="K728" s="4" t="s">
        <v>76</v>
      </c>
      <c r="L728" s="69" t="str">
        <f>VLOOKUP(C728,'[11]Trips&amp;Operators'!$C$1:$E$9999,3,0)</f>
        <v>ARNOLD</v>
      </c>
      <c r="M728" s="18" t="s">
        <v>81</v>
      </c>
      <c r="N728" s="17" t="s">
        <v>493</v>
      </c>
      <c r="O728" s="17" t="str">
        <f t="shared" si="22"/>
        <v>03</v>
      </c>
      <c r="P728" s="52">
        <f t="shared" si="23"/>
        <v>42554</v>
      </c>
      <c r="Q728" s="70" t="str">
        <f>VLOOKUP(C728,'[11]Train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R728" s="67" t="str">
        <f>VLOOKUP(C702,'[10]Train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04:18:10-0600',mode:absolute,to:'2016-08-02 07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728" s="68" t="str">
        <f>astrogrep_path&amp;" /spath="&amp;search_path&amp;" /stypes=""*"&amp;T728&amp;"*"&amp;TEXT(A702-utc_offset/24,"YYYYMMDD")&amp;LEFT(TEXT(A702-utc_offset/24,"HH"),1)&amp;"*"" /stext="" "&amp;TEXT(A702-utc_offset/24,"HH")&amp;search_regexp&amp;""" /e /r /s"</f>
        <v>"C:\Program Files (x86)\AstroGrep\AstroGrep.exe" /spath="C:\Users\stu\Documents\Analysis\2016-02-23 RTDC Observations" /stypes="*4026*201608021*" /stext=" 12:.+((SYSTEM_STATE.+slice.+state.+changed )|(ment ac)|(system.+state.+changed )|(\|lc)|(penalty)|(\[timeout)|(PRM\|1\|D))" /e /r /s</v>
      </c>
      <c r="T728" s="18" t="str">
        <f>MID(B702,13,4)</f>
        <v>4026</v>
      </c>
      <c r="U728" s="24">
        <f>A702+6/24</f>
        <v>42584.503287037034</v>
      </c>
      <c r="V728" s="45" t="str">
        <f>IF(VALUE(LEFT(IF(LEN(C702)=6,"0"&amp;C702,C702),2))&lt;=2,"EC",IF(OR(VALUE(LEFT(IF(LEN(C702)=6,"0"&amp;C702,C702),2))=8,VALUE(LEFT(IF(LEN(C702)=6,"0"&amp;C702,C702),2))=18),"NW","GL"))</f>
        <v>EC</v>
      </c>
      <c r="W728" s="45" t="str">
        <f>IF(AND(E702="TRACK WARRANT AUTHORITY",G702&lt;10),"OMIT","KEEP")</f>
        <v>KEEP</v>
      </c>
    </row>
    <row r="729" spans="1:23" hidden="1" x14ac:dyDescent="0.25">
      <c r="A729" s="24">
        <v>42585.683287037034</v>
      </c>
      <c r="B729" s="4" t="s">
        <v>92</v>
      </c>
      <c r="C729" s="4" t="s">
        <v>1099</v>
      </c>
      <c r="D729" s="4" t="s">
        <v>73</v>
      </c>
      <c r="E729" s="4" t="s">
        <v>78</v>
      </c>
      <c r="F729" s="3">
        <v>0</v>
      </c>
      <c r="G729" s="3">
        <v>105</v>
      </c>
      <c r="H729" s="3">
        <v>77827</v>
      </c>
      <c r="I729" s="4" t="s">
        <v>79</v>
      </c>
      <c r="J729" s="3">
        <v>78349</v>
      </c>
      <c r="K729" s="4" t="s">
        <v>80</v>
      </c>
      <c r="L729" s="69" t="str">
        <f>VLOOKUP(C729,'[11]Trips&amp;Operators'!$C$1:$E$9999,3,0)</f>
        <v>SWANSON</v>
      </c>
      <c r="M729" s="18" t="s">
        <v>81</v>
      </c>
      <c r="N729" s="17" t="s">
        <v>106</v>
      </c>
      <c r="O729" s="17" t="str">
        <f t="shared" si="22"/>
        <v>03</v>
      </c>
      <c r="P729" s="52">
        <f t="shared" si="23"/>
        <v>42554</v>
      </c>
      <c r="Q729" s="70" t="str">
        <f>VLOOKUP(C729,'[11]Train Runs'!$A$13:$AE$683,31,0)</f>
        <v>aws s3 cp s3://rtdc.mdm.uploadarchive/RTDC4014/2016-08-03/ "%USERPROFILE%\AppData\Local\Temp\OnboardLogs"\RTDC4014\2016-08-03 --recursive &amp; "%USERPROFILE%\Documents\GitHub\mrs-test-scripts\Headless Mode &amp; Sideloading\WalkAndUnGZ.bat" "%USERPROFILE%\AppData\Local\Temp\OnboardLogs"\RTDC4014\2016-08-03 &amp; aws s3 cp s3://rtdc.mdm.uploadarchive/RTDC4014/2016-08-04/ "%USERPROFILE%\AppData\Local\Temp\OnboardLogs"\RTDC4014\2016-08-04 --recursive &amp; "%USERPROFILE%\Documents\GitHub\mrs-test-scripts\Headless Mode &amp; Sideloading\WalkAndUnGZ.bat" "%USERPROFILE%\AppData\Local\Temp\OnboardLogs"\RTDC4014\2016-08-04</v>
      </c>
      <c r="R729" s="67" t="e">
        <f>VLOOKUP(C703,'[10]Train Runs'!$A$13:$AE$686,22,0)</f>
        <v>#VALUE!</v>
      </c>
      <c r="S729" s="68" t="str">
        <f>astrogrep_path&amp;" /spath="&amp;search_path&amp;" /stypes=""*"&amp;T729&amp;"*"&amp;TEXT(A703-utc_offset/24,"YYYYMMDD")&amp;LEFT(TEXT(A703-utc_offset/24,"HH"),1)&amp;"*"" /stext="" "&amp;TEXT(A703-utc_offset/24,"HH")&amp;search_regexp&amp;""" /e /r /s"</f>
        <v>"C:\Program Files (x86)\AstroGrep\AstroGrep.exe" /spath="C:\Users\stu\Documents\Analysis\2016-02-23 RTDC Observations" /stypes="*4013*201608021*" /stext=" 12:.+((SYSTEM_STATE.+slice.+state.+changed )|(ment ac)|(system.+state.+changed )|(\|lc)|(penalty)|(\[timeout)|(PRM\|1\|D))" /e /r /s</v>
      </c>
      <c r="T729" s="18" t="str">
        <f>MID(B703,13,4)</f>
        <v>4013</v>
      </c>
      <c r="U729" s="24">
        <f>A703+6/24</f>
        <v>42584.534236111111</v>
      </c>
      <c r="V729" s="45" t="str">
        <f>IF(VALUE(LEFT(IF(LEN(C703)=6,"0"&amp;C703,C703),2))&lt;=2,"EC",IF(OR(VALUE(LEFT(IF(LEN(C703)=6,"0"&amp;C703,C703),2))=8,VALUE(LEFT(IF(LEN(C703)=6,"0"&amp;C703,C703),2))=18),"NW","GL"))</f>
        <v>EC</v>
      </c>
      <c r="W729" s="45" t="str">
        <f>IF(AND(E703="TRACK WARRANT AUTHORITY",G703&lt;10),"OMIT","KEEP")</f>
        <v>KEEP</v>
      </c>
    </row>
    <row r="730" spans="1:23" hidden="1" x14ac:dyDescent="0.25">
      <c r="A730" s="24">
        <v>42585.621215277781</v>
      </c>
      <c r="B730" s="4" t="s">
        <v>97</v>
      </c>
      <c r="C730" s="4" t="s">
        <v>1100</v>
      </c>
      <c r="D730" s="4" t="s">
        <v>73</v>
      </c>
      <c r="E730" s="4" t="s">
        <v>78</v>
      </c>
      <c r="F730" s="3">
        <v>0</v>
      </c>
      <c r="G730" s="3">
        <v>54</v>
      </c>
      <c r="H730" s="3">
        <v>108458</v>
      </c>
      <c r="I730" s="4" t="s">
        <v>79</v>
      </c>
      <c r="J730" s="3">
        <v>108954</v>
      </c>
      <c r="K730" s="4" t="s">
        <v>80</v>
      </c>
      <c r="L730" s="69" t="str">
        <f>VLOOKUP(C730,'[11]Trips&amp;Operators'!$C$1:$E$9999,3,0)</f>
        <v>OUN</v>
      </c>
      <c r="M730" s="18" t="s">
        <v>81</v>
      </c>
      <c r="N730" s="17" t="s">
        <v>106</v>
      </c>
      <c r="O730" s="17" t="str">
        <f t="shared" si="22"/>
        <v>03</v>
      </c>
      <c r="P730" s="52">
        <f t="shared" si="23"/>
        <v>42554</v>
      </c>
      <c r="Q730" s="70" t="str">
        <f>VLOOKUP(C730,'[11]Train Runs'!$A$13:$AE$683,31,0)</f>
        <v>aws s3 cp s3://rtdc.mdm.uploadarchive/RTDC4011/2016-08-03/ "%USERPROFILE%\AppData\Local\Temp\OnboardLogs"\RTDC4011\2016-08-03 --recursive &amp; "%USERPROFILE%\Documents\GitHub\mrs-test-scripts\Headless Mode &amp; Sideloading\WalkAndUnGZ.bat" "%USERPROFILE%\AppData\Local\Temp\OnboardLogs"\RTDC4011\2016-08-03 &amp; 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</v>
      </c>
      <c r="R730" s="67" t="str">
        <f>VLOOKUP(C704,'[10]Train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05:32:52-0600',mode:absolute,to:'2016-08-02 08:19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730" s="68" t="str">
        <f>astrogrep_path&amp;" /spath="&amp;search_path&amp;" /stypes=""*"&amp;T730&amp;"*"&amp;TEXT(A704-utc_offset/24,"YYYYMMDD")&amp;LEFT(TEXT(A704-utc_offset/24,"HH"),1)&amp;"*"" /stext="" "&amp;TEXT(A704-utc_offset/24,"HH")&amp;search_regexp&amp;""" /e /r /s"</f>
        <v>"C:\Program Files (x86)\AstroGrep\AstroGrep.exe" /spath="C:\Users\stu\Documents\Analysis\2016-02-23 RTDC Observations" /stypes="*4015*201608021*" /stext=" 13:.+((SYSTEM_STATE.+slice.+state.+changed )|(ment ac)|(system.+state.+changed )|(\|lc)|(penalty)|(\[timeout)|(PRM\|1\|D))" /e /r /s</v>
      </c>
      <c r="T730" s="18" t="str">
        <f>MID(B704,13,4)</f>
        <v>4015</v>
      </c>
      <c r="U730" s="24">
        <f>A704+6/24</f>
        <v>42584.554976851854</v>
      </c>
      <c r="V730" s="45" t="str">
        <f>IF(VALUE(LEFT(IF(LEN(C704)=6,"0"&amp;C704,C704),2))&lt;=2,"EC",IF(OR(VALUE(LEFT(IF(LEN(C704)=6,"0"&amp;C704,C704),2))=8,VALUE(LEFT(IF(LEN(C704)=6,"0"&amp;C704,C704),2))=18),"NW","GL"))</f>
        <v>EC</v>
      </c>
      <c r="W730" s="45" t="str">
        <f>IF(AND(E704="TRACK WARRANT AUTHORITY",G704&lt;10),"OMIT","KEEP")</f>
        <v>KEEP</v>
      </c>
    </row>
    <row r="731" spans="1:23" hidden="1" x14ac:dyDescent="0.25">
      <c r="A731" s="24">
        <v>42585.66479166667</v>
      </c>
      <c r="B731" s="4" t="s">
        <v>93</v>
      </c>
      <c r="C731" s="4" t="s">
        <v>1101</v>
      </c>
      <c r="D731" s="4" t="s">
        <v>73</v>
      </c>
      <c r="E731" s="4" t="s">
        <v>78</v>
      </c>
      <c r="F731" s="3">
        <v>0</v>
      </c>
      <c r="G731" s="3">
        <v>255</v>
      </c>
      <c r="H731" s="3">
        <v>107216</v>
      </c>
      <c r="I731" s="4" t="s">
        <v>79</v>
      </c>
      <c r="J731" s="3">
        <v>108954</v>
      </c>
      <c r="K731" s="4" t="s">
        <v>80</v>
      </c>
      <c r="L731" s="69" t="str">
        <f>VLOOKUP(C731,'[11]Trips&amp;Operators'!$C$1:$E$9999,3,0)</f>
        <v>STORY</v>
      </c>
      <c r="M731" s="18" t="s">
        <v>81</v>
      </c>
      <c r="N731" s="17" t="s">
        <v>106</v>
      </c>
      <c r="O731" s="17" t="str">
        <f t="shared" si="22"/>
        <v>03</v>
      </c>
      <c r="P731" s="52">
        <f t="shared" si="23"/>
        <v>42554</v>
      </c>
      <c r="Q731" s="70" t="str">
        <f>VLOOKUP(C731,'[11]Train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R731" s="67" t="e">
        <f>VLOOKUP(C705,'[10]Train Runs'!$A$13:$AE$686,22,0)</f>
        <v>#VALUE!</v>
      </c>
      <c r="S731" s="68" t="str">
        <f>astrogrep_path&amp;" /spath="&amp;search_path&amp;" /stypes=""*"&amp;T731&amp;"*"&amp;TEXT(A705-utc_offset/24,"YYYYMMDD")&amp;LEFT(TEXT(A705-utc_offset/24,"HH"),1)&amp;"*"" /stext="" "&amp;TEXT(A705-utc_offset/24,"HH")&amp;search_regexp&amp;""" /e /r /s"</f>
        <v>"C:\Program Files (x86)\AstroGrep\AstroGrep.exe" /spath="C:\Users\stu\Documents\Analysis\2016-02-23 RTDC Observations" /stypes="*4013*201608021*" /stext=" 14:.+((SYSTEM_STATE.+slice.+state.+changed )|(ment ac)|(system.+state.+changed )|(\|lc)|(penalty)|(\[timeout)|(PRM\|1\|D))" /e /r /s</v>
      </c>
      <c r="T731" s="18" t="str">
        <f>MID(B705,13,4)</f>
        <v>4013</v>
      </c>
      <c r="U731" s="24">
        <f>A705+6/24</f>
        <v>42584.606435185182</v>
      </c>
      <c r="V731" s="45" t="str">
        <f>IF(VALUE(LEFT(IF(LEN(C705)=6,"0"&amp;C705,C705),2))&lt;=2,"EC",IF(OR(VALUE(LEFT(IF(LEN(C705)=6,"0"&amp;C705,C705),2))=8,VALUE(LEFT(IF(LEN(C705)=6,"0"&amp;C705,C705),2))=18),"NW","GL"))</f>
        <v>EC</v>
      </c>
      <c r="W731" s="45" t="str">
        <f>IF(AND(E705="TRACK WARRANT AUTHORITY",G705&lt;10),"OMIT","KEEP")</f>
        <v>KEEP</v>
      </c>
    </row>
    <row r="732" spans="1:23" hidden="1" x14ac:dyDescent="0.25">
      <c r="A732" s="24">
        <v>42585.684930555559</v>
      </c>
      <c r="B732" s="4" t="s">
        <v>584</v>
      </c>
      <c r="C732" s="4" t="s">
        <v>1102</v>
      </c>
      <c r="D732" s="4" t="s">
        <v>73</v>
      </c>
      <c r="E732" s="4" t="s">
        <v>78</v>
      </c>
      <c r="F732" s="3">
        <v>0</v>
      </c>
      <c r="G732" s="3">
        <v>228</v>
      </c>
      <c r="H732" s="3">
        <v>110154</v>
      </c>
      <c r="I732" s="4" t="s">
        <v>79</v>
      </c>
      <c r="J732" s="3">
        <v>109135</v>
      </c>
      <c r="K732" s="4" t="s">
        <v>76</v>
      </c>
      <c r="L732" s="69" t="str">
        <f>VLOOKUP(C732,'[11]Trips&amp;Operators'!$C$1:$E$9999,3,0)</f>
        <v>KILLION</v>
      </c>
      <c r="M732" s="18" t="s">
        <v>81</v>
      </c>
      <c r="N732" s="17" t="s">
        <v>106</v>
      </c>
      <c r="O732" s="17" t="str">
        <f t="shared" si="22"/>
        <v>03</v>
      </c>
      <c r="P732" s="52">
        <f t="shared" si="23"/>
        <v>42554</v>
      </c>
      <c r="Q732" s="70" t="str">
        <f>VLOOKUP(C732,'[11]Train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32" s="67" t="str">
        <f>VLOOKUP(C706,'[10]Train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09:19:51-0600',mode:absolute,to:'2016-08-02 12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732" s="68" t="str">
        <f>astrogrep_path&amp;" /spath="&amp;search_path&amp;" /stypes=""*"&amp;T732&amp;"*"&amp;TEXT(A706-utc_offset/24,"YYYYMMDD")&amp;LEFT(TEXT(A706-utc_offset/24,"HH"),1)&amp;"*"" /stext="" "&amp;TEXT(A706-utc_offset/24,"HH")&amp;search_regexp&amp;""" /e /r /s"</f>
        <v>"C:\Program Files (x86)\AstroGrep\AstroGrep.exe" /spath="C:\Users\stu\Documents\Analysis\2016-02-23 RTDC Observations" /stypes="*4019*201608021*" /stext=" 17:.+((SYSTEM_STATE.+slice.+state.+changed )|(ment ac)|(system.+state.+changed )|(\|lc)|(penalty)|(\[timeout)|(PRM\|1\|D))" /e /r /s</v>
      </c>
      <c r="T732" s="18" t="str">
        <f>MID(B706,13,4)</f>
        <v>4019</v>
      </c>
      <c r="U732" s="24">
        <f>A706+6/24</f>
        <v>42584.711354166669</v>
      </c>
      <c r="V732" s="45" t="str">
        <f>IF(VALUE(LEFT(IF(LEN(C706)=6,"0"&amp;C706,C706),2))&lt;=2,"EC",IF(OR(VALUE(LEFT(IF(LEN(C706)=6,"0"&amp;C706,C706),2))=8,VALUE(LEFT(IF(LEN(C706)=6,"0"&amp;C706,C706),2))=18),"NW","GL"))</f>
        <v>EC</v>
      </c>
      <c r="W732" s="45" t="str">
        <f>IF(AND(E706="TRACK WARRANT AUTHORITY",G706&lt;10),"OMIT","KEEP")</f>
        <v>KEEP</v>
      </c>
    </row>
    <row r="733" spans="1:23" hidden="1" x14ac:dyDescent="0.25">
      <c r="A733" s="24">
        <v>42585.68546296296</v>
      </c>
      <c r="B733" s="4" t="s">
        <v>584</v>
      </c>
      <c r="C733" s="4" t="s">
        <v>1102</v>
      </c>
      <c r="D733" s="4" t="s">
        <v>73</v>
      </c>
      <c r="E733" s="4" t="s">
        <v>78</v>
      </c>
      <c r="F733" s="3">
        <v>40</v>
      </c>
      <c r="G733" s="3">
        <v>93</v>
      </c>
      <c r="H733" s="3">
        <v>109358</v>
      </c>
      <c r="I733" s="4" t="s">
        <v>79</v>
      </c>
      <c r="J733" s="3">
        <v>109135</v>
      </c>
      <c r="K733" s="4" t="s">
        <v>76</v>
      </c>
      <c r="L733" s="69" t="str">
        <f>VLOOKUP(C733,'[11]Trips&amp;Operators'!$C$1:$E$9999,3,0)</f>
        <v>KILLION</v>
      </c>
      <c r="M733" s="18" t="s">
        <v>81</v>
      </c>
      <c r="N733" s="17" t="s">
        <v>106</v>
      </c>
      <c r="O733" s="17" t="str">
        <f t="shared" si="22"/>
        <v>03</v>
      </c>
      <c r="P733" s="52">
        <f t="shared" si="23"/>
        <v>42554</v>
      </c>
      <c r="Q733" s="70" t="str">
        <f>VLOOKUP(C733,'[11]Train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33" s="67" t="str">
        <f>VLOOKUP(C707,'[10]Train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11:45:25-0600',mode:absolute,to:'2016-08-02 14:43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33" s="68" t="str">
        <f>astrogrep_path&amp;" /spath="&amp;search_path&amp;" /stypes=""*"&amp;T733&amp;"*"&amp;TEXT(A707-utc_offset/24,"YYYYMMDD")&amp;LEFT(TEXT(A707-utc_offset/24,"HH"),1)&amp;"*"" /stext="" "&amp;TEXT(A707-utc_offset/24,"HH")&amp;search_regexp&amp;""" /e /r /s"</f>
        <v>"C:\Program Files (x86)\AstroGrep\AstroGrep.exe" /spath="C:\Users\stu\Documents\Analysis\2016-02-23 RTDC Observations" /stypes="*4041*201608021*" /stext=" 19:.+((SYSTEM_STATE.+slice.+state.+changed )|(ment ac)|(system.+state.+changed )|(\|lc)|(penalty)|(\[timeout)|(PRM\|1\|D))" /e /r /s</v>
      </c>
      <c r="T733" s="18" t="str">
        <f>MID(B707,13,4)</f>
        <v>4041</v>
      </c>
      <c r="U733" s="24">
        <f>A707+6/24</f>
        <v>42584.821793981479</v>
      </c>
      <c r="V733" s="45" t="str">
        <f>IF(VALUE(LEFT(IF(LEN(C707)=6,"0"&amp;C707,C707),2))&lt;=2,"EC",IF(OR(VALUE(LEFT(IF(LEN(C707)=6,"0"&amp;C707,C707),2))=8,VALUE(LEFT(IF(LEN(C707)=6,"0"&amp;C707,C707),2))=18),"NW","GL"))</f>
        <v>EC</v>
      </c>
      <c r="W733" s="45" t="str">
        <f>IF(AND(E707="TRACK WARRANT AUTHORITY",G707&lt;10),"OMIT","KEEP")</f>
        <v>KEEP</v>
      </c>
    </row>
    <row r="734" spans="1:23" hidden="1" x14ac:dyDescent="0.25">
      <c r="A734" s="24">
        <v>42585.702835648146</v>
      </c>
      <c r="B734" s="4" t="s">
        <v>91</v>
      </c>
      <c r="C734" s="4" t="s">
        <v>1095</v>
      </c>
      <c r="D734" s="4" t="s">
        <v>73</v>
      </c>
      <c r="E734" s="4" t="s">
        <v>78</v>
      </c>
      <c r="F734" s="3">
        <v>0</v>
      </c>
      <c r="G734" s="3">
        <v>223</v>
      </c>
      <c r="H734" s="3">
        <v>110136</v>
      </c>
      <c r="I734" s="4" t="s">
        <v>79</v>
      </c>
      <c r="J734" s="3">
        <v>109135</v>
      </c>
      <c r="K734" s="4" t="s">
        <v>76</v>
      </c>
      <c r="L734" s="69" t="str">
        <f>VLOOKUP(C734,'[11]Trips&amp;Operators'!$C$1:$E$9999,3,0)</f>
        <v>STORY</v>
      </c>
      <c r="M734" s="18" t="s">
        <v>81</v>
      </c>
      <c r="N734" s="17" t="s">
        <v>106</v>
      </c>
      <c r="O734" s="17" t="str">
        <f t="shared" si="22"/>
        <v>03</v>
      </c>
      <c r="P734" s="52">
        <f t="shared" si="23"/>
        <v>42554</v>
      </c>
      <c r="Q734" s="70" t="str">
        <f>VLOOKUP(C734,'[11]Train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34" s="67" t="str">
        <f>VLOOKUP(C708,'[10]Train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13:33:54-0600',mode:absolute,to:'2016-08-02 16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734" s="68" t="str">
        <f>astrogrep_path&amp;" /spath="&amp;search_path&amp;" /stypes=""*"&amp;T734&amp;"*"&amp;TEXT(A708-utc_offset/24,"YYYYMMDD")&amp;LEFT(TEXT(A708-utc_offset/24,"HH"),1)&amp;"*"" /stext="" "&amp;TEXT(A708-utc_offset/24,"HH")&amp;search_regexp&amp;""" /e /r /s"</f>
        <v>"C:\Program Files (x86)\AstroGrep\AstroGrep.exe" /spath="C:\Users\stu\Documents\Analysis\2016-02-23 RTDC Observations" /stypes="*4010*201608022*" /stext=" 21:.+((SYSTEM_STATE.+slice.+state.+changed )|(ment ac)|(system.+state.+changed )|(\|lc)|(penalty)|(\[timeout)|(PRM\|1\|D))" /e /r /s</v>
      </c>
      <c r="T734" s="18" t="str">
        <f>MID(B708,13,4)</f>
        <v>4010</v>
      </c>
      <c r="U734" s="24">
        <f>A708+6/24</f>
        <v>42584.875358796293</v>
      </c>
      <c r="V734" s="45" t="str">
        <f>IF(VALUE(LEFT(IF(LEN(C708)=6,"0"&amp;C708,C708),2))&lt;=2,"EC",IF(OR(VALUE(LEFT(IF(LEN(C708)=6,"0"&amp;C708,C708),2))=8,VALUE(LEFT(IF(LEN(C708)=6,"0"&amp;C708,C708),2))=18),"NW","GL"))</f>
        <v>EC</v>
      </c>
      <c r="W734" s="45" t="str">
        <f>IF(AND(E708="TRACK WARRANT AUTHORITY",G708&lt;10),"OMIT","KEEP")</f>
        <v>KEEP</v>
      </c>
    </row>
    <row r="735" spans="1:23" hidden="1" x14ac:dyDescent="0.25">
      <c r="A735" s="24">
        <v>42585.707280092596</v>
      </c>
      <c r="B735" s="4" t="s">
        <v>532</v>
      </c>
      <c r="C735" s="4" t="s">
        <v>1103</v>
      </c>
      <c r="D735" s="4" t="s">
        <v>73</v>
      </c>
      <c r="E735" s="4" t="s">
        <v>78</v>
      </c>
      <c r="F735" s="3">
        <v>0</v>
      </c>
      <c r="G735" s="3">
        <v>248</v>
      </c>
      <c r="H735" s="3">
        <v>110249</v>
      </c>
      <c r="I735" s="4" t="s">
        <v>79</v>
      </c>
      <c r="J735" s="3">
        <v>109135</v>
      </c>
      <c r="K735" s="4" t="s">
        <v>76</v>
      </c>
      <c r="L735" s="69" t="str">
        <f>VLOOKUP(C735,'[11]Trips&amp;Operators'!$C$1:$E$9999,3,0)</f>
        <v>BRUDER</v>
      </c>
      <c r="M735" s="18" t="s">
        <v>81</v>
      </c>
      <c r="N735" s="17" t="s">
        <v>106</v>
      </c>
      <c r="O735" s="17" t="str">
        <f t="shared" si="22"/>
        <v>03</v>
      </c>
      <c r="P735" s="52">
        <f t="shared" si="23"/>
        <v>42554</v>
      </c>
      <c r="Q735" s="70" t="str">
        <f>VLOOKUP(C735,'[11]Train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R735" s="67" t="str">
        <f>VLOOKUP(C709,'[10]Train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15:16:13-0600',mode:absolute,to:'2016-08-02 18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35" s="68" t="str">
        <f>astrogrep_path&amp;" /spath="&amp;search_path&amp;" /stypes=""*"&amp;T735&amp;"*"&amp;TEXT(A709-utc_offset/24,"YYYYMMDD")&amp;LEFT(TEXT(A709-utc_offset/24,"HH"),1)&amp;"*"" /stext="" "&amp;TEXT(A709-utc_offset/24,"HH")&amp;search_regexp&amp;""" /e /r /s"</f>
        <v>"C:\Program Files (x86)\AstroGrep\AstroGrep.exe" /spath="C:\Users\stu\Documents\Analysis\2016-02-23 RTDC Observations" /stypes="*4041*201608022*" /stext=" 23:.+((SYSTEM_STATE.+slice.+state.+changed )|(ment ac)|(system.+state.+changed )|(\|lc)|(penalty)|(\[timeout)|(PRM\|1\|D))" /e /r /s</v>
      </c>
      <c r="T735" s="18" t="str">
        <f>MID(B709,13,4)</f>
        <v>4041</v>
      </c>
      <c r="U735" s="24">
        <f>A709+6/24</f>
        <v>42584.962812500002</v>
      </c>
      <c r="V735" s="45" t="str">
        <f>IF(VALUE(LEFT(IF(LEN(C709)=6,"0"&amp;C709,C709),2))&lt;=2,"EC",IF(OR(VALUE(LEFT(IF(LEN(C709)=6,"0"&amp;C709,C709),2))=8,VALUE(LEFT(IF(LEN(C709)=6,"0"&amp;C709,C709),2))=18),"NW","GL"))</f>
        <v>EC</v>
      </c>
      <c r="W735" s="45" t="str">
        <f>IF(AND(E709="TRACK WARRANT AUTHORITY",G709&lt;10),"OMIT","KEEP")</f>
        <v>KEEP</v>
      </c>
    </row>
    <row r="736" spans="1:23" hidden="1" x14ac:dyDescent="0.25">
      <c r="A736" s="24">
        <v>42585.707696759258</v>
      </c>
      <c r="B736" s="4" t="s">
        <v>532</v>
      </c>
      <c r="C736" s="4" t="s">
        <v>1103</v>
      </c>
      <c r="D736" s="4" t="s">
        <v>73</v>
      </c>
      <c r="E736" s="4" t="s">
        <v>78</v>
      </c>
      <c r="F736" s="3">
        <v>40</v>
      </c>
      <c r="G736" s="3">
        <v>103</v>
      </c>
      <c r="H736" s="3">
        <v>109454</v>
      </c>
      <c r="I736" s="4" t="s">
        <v>79</v>
      </c>
      <c r="J736" s="3">
        <v>109135</v>
      </c>
      <c r="K736" s="4" t="s">
        <v>76</v>
      </c>
      <c r="L736" s="69" t="str">
        <f>VLOOKUP(C736,'[11]Trips&amp;Operators'!$C$1:$E$9999,3,0)</f>
        <v>BRUDER</v>
      </c>
      <c r="M736" s="18" t="s">
        <v>81</v>
      </c>
      <c r="N736" s="17" t="s">
        <v>106</v>
      </c>
      <c r="O736" s="17" t="str">
        <f t="shared" si="22"/>
        <v>03</v>
      </c>
      <c r="P736" s="52">
        <f t="shared" si="23"/>
        <v>42554</v>
      </c>
      <c r="Q736" s="70" t="str">
        <f>VLOOKUP(C736,'[11]Train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R736" s="67" t="str">
        <f>VLOOKUP(C710,'[10]Train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15:51:23-0600',mode:absolute,to:'2016-08-02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736" s="68" t="str">
        <f>astrogrep_path&amp;" /spath="&amp;search_path&amp;" /stypes=""*"&amp;T736&amp;"*"&amp;TEXT(A710-utc_offset/24,"YYYYMMDD")&amp;LEFT(TEXT(A710-utc_offset/24,"HH"),1)&amp;"*"" /stext="" "&amp;TEXT(A710-utc_offset/24,"HH")&amp;search_regexp&amp;""" /e /r /s"</f>
        <v>"C:\Program Files (x86)\AstroGrep\AstroGrep.exe" /spath="C:\Users\stu\Documents\Analysis\2016-02-23 RTDC Observations" /stypes="*4026*201608022*" /stext=" 23:.+((SYSTEM_STATE.+slice.+state.+changed )|(ment ac)|(system.+state.+changed )|(\|lc)|(penalty)|(\[timeout)|(PRM\|1\|D))" /e /r /s</v>
      </c>
      <c r="T736" s="18" t="str">
        <f>MID(B710,13,4)</f>
        <v>4026</v>
      </c>
      <c r="U736" s="24">
        <f>A710+6/24</f>
        <v>42584.984131944446</v>
      </c>
      <c r="V736" s="45" t="str">
        <f>IF(VALUE(LEFT(IF(LEN(C710)=6,"0"&amp;C710,C710),2))&lt;=2,"EC",IF(OR(VALUE(LEFT(IF(LEN(C710)=6,"0"&amp;C710,C710),2))=8,VALUE(LEFT(IF(LEN(C710)=6,"0"&amp;C710,C710),2))=18),"NW","GL"))</f>
        <v>EC</v>
      </c>
      <c r="W736" s="45" t="str">
        <f>IF(AND(E710="TRACK WARRANT AUTHORITY",G710&lt;10),"OMIT","KEEP")</f>
        <v>KEEP</v>
      </c>
    </row>
    <row r="737" spans="1:23" hidden="1" x14ac:dyDescent="0.25">
      <c r="A737" s="24">
        <v>42585.730983796297</v>
      </c>
      <c r="B737" s="4" t="s">
        <v>529</v>
      </c>
      <c r="C737" s="4" t="s">
        <v>1104</v>
      </c>
      <c r="D737" s="4" t="s">
        <v>73</v>
      </c>
      <c r="E737" s="4" t="s">
        <v>78</v>
      </c>
      <c r="F737" s="3">
        <v>0</v>
      </c>
      <c r="G737" s="3">
        <v>34</v>
      </c>
      <c r="H737" s="3">
        <v>109243</v>
      </c>
      <c r="I737" s="4" t="s">
        <v>79</v>
      </c>
      <c r="J737" s="3">
        <v>109135</v>
      </c>
      <c r="K737" s="4" t="s">
        <v>76</v>
      </c>
      <c r="L737" s="69" t="str">
        <f>VLOOKUP(C737,'[11]Trips&amp;Operators'!$C$1:$E$9999,3,0)</f>
        <v>OUN</v>
      </c>
      <c r="M737" s="18" t="s">
        <v>81</v>
      </c>
      <c r="N737" s="17" t="s">
        <v>106</v>
      </c>
      <c r="O737" s="17" t="str">
        <f t="shared" si="22"/>
        <v>03</v>
      </c>
      <c r="P737" s="52">
        <f t="shared" si="23"/>
        <v>42554</v>
      </c>
      <c r="Q737" s="70" t="str">
        <f>VLOOKUP(C737,'[11]Train Runs'!$A$13:$AE$683,31,0)</f>
        <v>aws s3 cp s3://rtdc.mdm.uploadarchive/RTDC4012/2016-08-03/ "%USERPROFILE%\AppData\Local\Temp\OnboardLogs"\RTDC4012\2016-08-03 --recursive &amp; "%USERPROFILE%\Documents\GitHub\mrs-test-scripts\Headless Mode &amp; Sideloading\WalkAndUnGZ.bat" "%USERPROFILE%\AppData\Local\Temp\OnboardLogs"\RTDC4012\2016-08-03 &amp; 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</v>
      </c>
      <c r="R737" s="67" t="str">
        <f>VLOOKUP(C711,'[10]Train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17:01:19-0600',mode:absolute,to:'2016-08-02 19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37" s="68" t="str">
        <f>astrogrep_path&amp;" /spath="&amp;search_path&amp;" /stypes=""*"&amp;T737&amp;"*"&amp;TEXT(A711-utc_offset/24,"YYYYMMDD")&amp;LEFT(TEXT(A711-utc_offset/24,"HH"),1)&amp;"*"" /stext="" "&amp;TEXT(A711-utc_offset/24,"HH")&amp;search_regexp&amp;""" /e /r /s"</f>
        <v>"C:\Program Files (x86)\AstroGrep\AstroGrep.exe" /spath="C:\Users\stu\Documents\Analysis\2016-02-23 RTDC Observations" /stypes="*4041*201608030*" /stext=" 00:.+((SYSTEM_STATE.+slice.+state.+changed )|(ment ac)|(system.+state.+changed )|(\|lc)|(penalty)|(\[timeout)|(PRM\|1\|D))" /e /r /s</v>
      </c>
      <c r="T737" s="18" t="str">
        <f>MID(B711,13,4)</f>
        <v>4041</v>
      </c>
      <c r="U737" s="24">
        <f>A711+6/24</f>
        <v>42585.035775462966</v>
      </c>
      <c r="V737" s="45" t="str">
        <f>IF(VALUE(LEFT(IF(LEN(C711)=6,"0"&amp;C711,C711),2))&lt;=2,"EC",IF(OR(VALUE(LEFT(IF(LEN(C711)=6,"0"&amp;C711,C711),2))=8,VALUE(LEFT(IF(LEN(C711)=6,"0"&amp;C711,C711),2))=18),"NW","GL"))</f>
        <v>EC</v>
      </c>
      <c r="W737" s="45" t="str">
        <f>IF(AND(E711="TRACK WARRANT AUTHORITY",G711&lt;10),"OMIT","KEEP")</f>
        <v>KEEP</v>
      </c>
    </row>
    <row r="738" spans="1:23" hidden="1" x14ac:dyDescent="0.25">
      <c r="A738" s="24">
        <v>42585.751018518517</v>
      </c>
      <c r="B738" s="4" t="s">
        <v>573</v>
      </c>
      <c r="C738" s="4" t="s">
        <v>1098</v>
      </c>
      <c r="D738" s="4" t="s">
        <v>73</v>
      </c>
      <c r="E738" s="4" t="s">
        <v>78</v>
      </c>
      <c r="F738" s="3">
        <v>0</v>
      </c>
      <c r="G738" s="3">
        <v>297</v>
      </c>
      <c r="H738" s="3">
        <v>110491</v>
      </c>
      <c r="I738" s="4" t="s">
        <v>79</v>
      </c>
      <c r="J738" s="3">
        <v>109135</v>
      </c>
      <c r="K738" s="4" t="s">
        <v>76</v>
      </c>
      <c r="L738" s="69" t="str">
        <f>VLOOKUP(C738,'[11]Trips&amp;Operators'!$C$1:$E$9999,3,0)</f>
        <v>ARNOLD</v>
      </c>
      <c r="M738" s="18" t="s">
        <v>81</v>
      </c>
      <c r="N738" s="17" t="s">
        <v>106</v>
      </c>
      <c r="O738" s="17" t="str">
        <f t="shared" si="22"/>
        <v>03</v>
      </c>
      <c r="P738" s="52">
        <f t="shared" si="23"/>
        <v>42554</v>
      </c>
      <c r="Q738" s="70" t="str">
        <f>VLOOKUP(C738,'[11]Train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R738" s="67" t="e">
        <f>VLOOKUP(C712,'[10]Train Runs'!$A$13:$AE$686,22,0)</f>
        <v>#VALUE!</v>
      </c>
      <c r="S738" s="68" t="str">
        <f>astrogrep_path&amp;" /spath="&amp;search_path&amp;" /stypes=""*"&amp;T738&amp;"*"&amp;TEXT(A712-utc_offset/24,"YYYYMMDD")&amp;LEFT(TEXT(A712-utc_offset/24,"HH"),1)&amp;"*"" /stext="" "&amp;TEXT(A712-utc_offset/24,"HH")&amp;search_regexp&amp;""" /e /r /s"</f>
        <v>"C:\Program Files (x86)\AstroGrep\AstroGrep.exe" /spath="C:\Users\stu\Documents\Analysis\2016-02-23 RTDC Observations" /stypes="*4018*201608021*" /stext=" 10:.+((SYSTEM_STATE.+slice.+state.+changed )|(ment ac)|(system.+state.+changed )|(\|lc)|(penalty)|(\[timeout)|(PRM\|1\|D))" /e /r /s</v>
      </c>
      <c r="T738" s="18" t="str">
        <f>MID(B712,13,4)</f>
        <v>4018</v>
      </c>
      <c r="U738" s="24">
        <f>A712+6/24</f>
        <v>42584.43209490741</v>
      </c>
      <c r="V738" s="45" t="str">
        <f>IF(VALUE(LEFT(IF(LEN(C712)=6,"0"&amp;C712,C712),2))&lt;=2,"EC",IF(OR(VALUE(LEFT(IF(LEN(C712)=6,"0"&amp;C712,C712),2))=8,VALUE(LEFT(IF(LEN(C712)=6,"0"&amp;C712,C712),2))=18),"NW","GL"))</f>
        <v>EC</v>
      </c>
      <c r="W738" s="45" t="str">
        <f>IF(AND(E712="TRACK WARRANT AUTHORITY",G712&lt;10),"OMIT","KEEP")</f>
        <v>KEEP</v>
      </c>
    </row>
    <row r="739" spans="1:23" hidden="1" x14ac:dyDescent="0.25">
      <c r="A739" s="24">
        <v>42585.751469907409</v>
      </c>
      <c r="B739" s="4" t="s">
        <v>573</v>
      </c>
      <c r="C739" s="4" t="s">
        <v>1098</v>
      </c>
      <c r="D739" s="4" t="s">
        <v>73</v>
      </c>
      <c r="E739" s="4" t="s">
        <v>78</v>
      </c>
      <c r="F739" s="3">
        <v>50</v>
      </c>
      <c r="G739" s="3">
        <v>118</v>
      </c>
      <c r="H739" s="3">
        <v>109550</v>
      </c>
      <c r="I739" s="4" t="s">
        <v>79</v>
      </c>
      <c r="J739" s="3">
        <v>109135</v>
      </c>
      <c r="K739" s="4" t="s">
        <v>76</v>
      </c>
      <c r="L739" s="69" t="str">
        <f>VLOOKUP(C739,'[11]Trips&amp;Operators'!$C$1:$E$9999,3,0)</f>
        <v>ARNOLD</v>
      </c>
      <c r="M739" s="18" t="s">
        <v>81</v>
      </c>
      <c r="N739" s="17" t="s">
        <v>106</v>
      </c>
      <c r="O739" s="17" t="str">
        <f t="shared" si="22"/>
        <v>03</v>
      </c>
      <c r="P739" s="52">
        <f t="shared" si="23"/>
        <v>42554</v>
      </c>
      <c r="Q739" s="70" t="str">
        <f>VLOOKUP(C739,'[11]Train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R739" s="67" t="str">
        <f>VLOOKUP(C713,'[10]Train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12:27:40-0600',mode:absolute,to:'2016-08-02 15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739" s="68" t="str">
        <f>astrogrep_path&amp;" /spath="&amp;search_path&amp;" /stypes=""*"&amp;T739&amp;"*"&amp;TEXT(A713-utc_offset/24,"YYYYMMDD")&amp;LEFT(TEXT(A713-utc_offset/24,"HH"),1)&amp;"*"" /stext="" "&amp;TEXT(A713-utc_offset/24,"HH")&amp;search_regexp&amp;""" /e /r /s"</f>
        <v>"C:\Program Files (x86)\AstroGrep\AstroGrep.exe" /spath="C:\Users\stu\Documents\Analysis\2016-02-23 RTDC Observations" /stypes="*4011*201608022*" /stext=" 20:.+((SYSTEM_STATE.+slice.+state.+changed )|(ment ac)|(system.+state.+changed )|(\|lc)|(penalty)|(\[timeout)|(PRM\|1\|D))" /e /r /s</v>
      </c>
      <c r="T739" s="18" t="str">
        <f>MID(B713,13,4)</f>
        <v>4011</v>
      </c>
      <c r="U739" s="24">
        <f>A713+6/24</f>
        <v>42584.83861111111</v>
      </c>
      <c r="V739" s="45" t="str">
        <f>IF(VALUE(LEFT(IF(LEN(C713)=6,"0"&amp;C713,C713),2))&lt;=2,"EC",IF(OR(VALUE(LEFT(IF(LEN(C713)=6,"0"&amp;C713,C713),2))=8,VALUE(LEFT(IF(LEN(C713)=6,"0"&amp;C713,C713),2))=18),"NW","GL"))</f>
        <v>EC</v>
      </c>
      <c r="W739" s="45" t="str">
        <f>IF(AND(E713="TRACK WARRANT AUTHORITY",G713&lt;10),"OMIT","KEEP")</f>
        <v>KEEP</v>
      </c>
    </row>
    <row r="740" spans="1:23" hidden="1" x14ac:dyDescent="0.25">
      <c r="A740" s="24">
        <v>42585.821793981479</v>
      </c>
      <c r="B740" s="4" t="s">
        <v>573</v>
      </c>
      <c r="C740" s="4" t="s">
        <v>1105</v>
      </c>
      <c r="D740" s="4" t="s">
        <v>73</v>
      </c>
      <c r="E740" s="4" t="s">
        <v>78</v>
      </c>
      <c r="F740" s="3">
        <v>0</v>
      </c>
      <c r="G740" s="3">
        <v>246</v>
      </c>
      <c r="H740" s="3">
        <v>110209</v>
      </c>
      <c r="I740" s="4" t="s">
        <v>79</v>
      </c>
      <c r="J740" s="3">
        <v>109135</v>
      </c>
      <c r="K740" s="4" t="s">
        <v>76</v>
      </c>
      <c r="L740" s="69" t="str">
        <f>VLOOKUP(C740,'[11]Trips&amp;Operators'!$C$1:$E$9999,3,0)</f>
        <v>COOLAHAN</v>
      </c>
      <c r="M740" s="18" t="s">
        <v>81</v>
      </c>
      <c r="N740" s="17" t="s">
        <v>106</v>
      </c>
      <c r="O740" s="17" t="str">
        <f t="shared" si="22"/>
        <v>03</v>
      </c>
      <c r="P740" s="52">
        <f t="shared" si="23"/>
        <v>42554</v>
      </c>
      <c r="Q740" s="70" t="str">
        <f>VLOOKUP(C740,'[11]Train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R740" s="67" t="str">
        <f>VLOOKUP(C714,'[10]Train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15:10:50-0600',mode:absolute,to:'2016-08-02 17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740" s="68" t="str">
        <f>astrogrep_path&amp;" /spath="&amp;search_path&amp;" /stypes=""*"&amp;T740&amp;"*"&amp;TEXT(A714-utc_offset/24,"YYYYMMDD")&amp;LEFT(TEXT(A714-utc_offset/24,"HH"),1)&amp;"*"" /stext="" "&amp;TEXT(A714-utc_offset/24,"HH")&amp;search_regexp&amp;""" /e /r /s"</f>
        <v>"C:\Program Files (x86)\AstroGrep\AstroGrep.exe" /spath="C:\Users\stu\Documents\Analysis\2016-02-23 RTDC Observations" /stypes="*4016*201608022*" /stext=" 22:.+((SYSTEM_STATE.+slice.+state.+changed )|(ment ac)|(system.+state.+changed )|(\|lc)|(penalty)|(\[timeout)|(PRM\|1\|D))" /e /r /s</v>
      </c>
      <c r="T740" s="18" t="str">
        <f>MID(B714,13,4)</f>
        <v>4016</v>
      </c>
      <c r="U740" s="24">
        <f>A714+6/24</f>
        <v>42584.952951388892</v>
      </c>
      <c r="V740" s="45" t="str">
        <f>IF(VALUE(LEFT(IF(LEN(C714)=6,"0"&amp;C714,C714),2))&lt;=2,"EC",IF(OR(VALUE(LEFT(IF(LEN(C714)=6,"0"&amp;C714,C714),2))=8,VALUE(LEFT(IF(LEN(C714)=6,"0"&amp;C714,C714),2))=18),"NW","GL"))</f>
        <v>EC</v>
      </c>
      <c r="W740" s="45" t="str">
        <f>IF(AND(E714="TRACK WARRANT AUTHORITY",G714&lt;10),"OMIT","KEEP")</f>
        <v>KEEP</v>
      </c>
    </row>
    <row r="741" spans="1:23" hidden="1" x14ac:dyDescent="0.25">
      <c r="A741" s="24">
        <v>42585.822326388887</v>
      </c>
      <c r="B741" s="4" t="s">
        <v>573</v>
      </c>
      <c r="C741" s="4" t="s">
        <v>1105</v>
      </c>
      <c r="D741" s="4" t="s">
        <v>73</v>
      </c>
      <c r="E741" s="4" t="s">
        <v>78</v>
      </c>
      <c r="F741" s="3">
        <v>50</v>
      </c>
      <c r="G741" s="3">
        <v>116</v>
      </c>
      <c r="H741" s="3">
        <v>109396</v>
      </c>
      <c r="I741" s="4" t="s">
        <v>79</v>
      </c>
      <c r="J741" s="3">
        <v>109135</v>
      </c>
      <c r="K741" s="4" t="s">
        <v>76</v>
      </c>
      <c r="L741" s="69" t="str">
        <f>VLOOKUP(C741,'[11]Trips&amp;Operators'!$C$1:$E$9999,3,0)</f>
        <v>COOLAHAN</v>
      </c>
      <c r="M741" s="18" t="s">
        <v>81</v>
      </c>
      <c r="N741" s="17" t="s">
        <v>106</v>
      </c>
      <c r="O741" s="17" t="str">
        <f t="shared" si="22"/>
        <v>03</v>
      </c>
      <c r="P741" s="52">
        <f t="shared" si="23"/>
        <v>42554</v>
      </c>
      <c r="Q741" s="70" t="str">
        <f>VLOOKUP(C741,'[11]Train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R741" s="67" t="str">
        <f>VLOOKUP(C715,'[10]Train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741" s="68" t="str">
        <f>astrogrep_path&amp;" /spath="&amp;search_path&amp;" /stypes=""*"&amp;T741&amp;"*"&amp;TEXT(A715-utc_offset/24,"YYYYMMDD")&amp;LEFT(TEXT(A715-utc_offset/24,"HH"),1)&amp;"*"" /stext="" "&amp;TEXT(A715-utc_offset/24,"HH")&amp;search_regexp&amp;""" /e /r /s"</f>
        <v>"C:\Program Files (x86)\AstroGrep\AstroGrep.exe" /spath="C:\Users\stu\Documents\Analysis\2016-02-23 RTDC Observations" /stypes="*4038*201608021*" /stext=" 12:.+((SYSTEM_STATE.+slice.+state.+changed )|(ment ac)|(system.+state.+changed )|(\|lc)|(penalty)|(\[timeout)|(PRM\|1\|D))" /e /r /s</v>
      </c>
      <c r="T741" s="18" t="str">
        <f>MID(B715,13,4)</f>
        <v>4038</v>
      </c>
      <c r="U741" s="24">
        <f>A715+6/24</f>
        <v>42584.539467592593</v>
      </c>
      <c r="V741" s="45" t="str">
        <f>IF(VALUE(LEFT(IF(LEN(C715)=6,"0"&amp;C715,C715),2))&lt;=2,"EC",IF(OR(VALUE(LEFT(IF(LEN(C715)=6,"0"&amp;C715,C715),2))=8,VALUE(LEFT(IF(LEN(C715)=6,"0"&amp;C715,C715),2))=18),"NW","GL"))</f>
        <v>NW</v>
      </c>
      <c r="W741" s="45" t="str">
        <f>IF(AND(E715="TRACK WARRANT AUTHORITY",G715&lt;10),"OMIT","KEEP")</f>
        <v>KEEP</v>
      </c>
    </row>
    <row r="742" spans="1:23" hidden="1" x14ac:dyDescent="0.25">
      <c r="A742" s="24">
        <v>42585.582881944443</v>
      </c>
      <c r="B742" s="4" t="s">
        <v>518</v>
      </c>
      <c r="C742" s="4" t="s">
        <v>1106</v>
      </c>
      <c r="D742" s="4" t="s">
        <v>73</v>
      </c>
      <c r="E742" s="4" t="s">
        <v>78</v>
      </c>
      <c r="F742" s="3">
        <v>0</v>
      </c>
      <c r="G742" s="3">
        <v>443</v>
      </c>
      <c r="H742" s="3">
        <v>126730</v>
      </c>
      <c r="I742" s="4" t="s">
        <v>79</v>
      </c>
      <c r="J742" s="3">
        <v>127562</v>
      </c>
      <c r="K742" s="4" t="s">
        <v>80</v>
      </c>
      <c r="L742" s="69" t="str">
        <f>VLOOKUP(C742,'[11]Trips&amp;Operators'!$C$1:$E$9999,3,0)</f>
        <v>REBOLETTI</v>
      </c>
      <c r="M742" s="18" t="s">
        <v>81</v>
      </c>
      <c r="N742" s="17" t="s">
        <v>493</v>
      </c>
      <c r="O742" s="17" t="str">
        <f t="shared" si="22"/>
        <v>03</v>
      </c>
      <c r="P742" s="52">
        <f t="shared" si="23"/>
        <v>42554</v>
      </c>
      <c r="Q742" s="70" t="str">
        <f>VLOOKUP(C742,'[11]Train Runs'!$A$13:$AE$683,31,0)</f>
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</c>
      <c r="R742" s="67" t="str">
        <f>VLOOKUP(C716,'[10]Train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16:11:16-0600',mode:absolute,to:'2016-08-02 18:30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42" s="68" t="str">
        <f>astrogrep_path&amp;" /spath="&amp;search_path&amp;" /stypes=""*"&amp;T742&amp;"*"&amp;TEXT(A716-utc_offset/24,"YYYYMMDD")&amp;LEFT(TEXT(A716-utc_offset/24,"HH"),1)&amp;"*"" /stext="" "&amp;TEXT(A716-utc_offset/24,"HH")&amp;search_regexp&amp;""" /e /r /s"</f>
        <v>"C:\Program Files (x86)\AstroGrep\AstroGrep.exe" /spath="C:\Users\stu\Documents\Analysis\2016-02-23 RTDC Observations" /stypes="*4037*201608022*" /stext=" 23:.+((SYSTEM_STATE.+slice.+state.+changed )|(ment ac)|(system.+state.+changed )|(\|lc)|(penalty)|(\[timeout)|(PRM\|1\|D))" /e /r /s</v>
      </c>
      <c r="T742" s="18" t="str">
        <f>MID(B716,13,4)</f>
        <v>4037</v>
      </c>
      <c r="U742" s="24">
        <f>A716+6/24</f>
        <v>42584.974085648151</v>
      </c>
      <c r="V742" s="45" t="str">
        <f>IF(VALUE(LEFT(IF(LEN(C716)=6,"0"&amp;C716,C716),2))&lt;=2,"EC",IF(OR(VALUE(LEFT(IF(LEN(C716)=6,"0"&amp;C716,C716),2))=8,VALUE(LEFT(IF(LEN(C716)=6,"0"&amp;C716,C716),2))=18),"NW","GL"))</f>
        <v>NW</v>
      </c>
      <c r="W742" s="45" t="str">
        <f>IF(AND(E716="TRACK WARRANT AUTHORITY",G716&lt;10),"OMIT","KEEP")</f>
        <v>KEEP</v>
      </c>
    </row>
    <row r="743" spans="1:23" hidden="1" x14ac:dyDescent="0.25">
      <c r="A743" s="24">
        <v>42585.980196759258</v>
      </c>
      <c r="B743" s="4" t="s">
        <v>523</v>
      </c>
      <c r="C743" s="4" t="s">
        <v>397</v>
      </c>
      <c r="D743" s="4" t="s">
        <v>73</v>
      </c>
      <c r="E743" s="4" t="s">
        <v>83</v>
      </c>
      <c r="F743" s="3">
        <v>150</v>
      </c>
      <c r="G743" s="3">
        <v>202</v>
      </c>
      <c r="H743" s="3">
        <v>5075</v>
      </c>
      <c r="I743" s="4" t="s">
        <v>75</v>
      </c>
      <c r="J743" s="3">
        <v>4677</v>
      </c>
      <c r="K743" s="4" t="s">
        <v>76</v>
      </c>
      <c r="L743" s="69" t="str">
        <f>VLOOKUP(C743,'[11]Trips&amp;Operators'!$C$1:$E$9999,3,0)</f>
        <v>LEVIN</v>
      </c>
      <c r="M743" s="18" t="s">
        <v>81</v>
      </c>
      <c r="N743" s="17"/>
      <c r="O743" s="17" t="str">
        <f t="shared" si="22"/>
        <v>03</v>
      </c>
      <c r="P743" s="52">
        <f t="shared" si="23"/>
        <v>42554</v>
      </c>
      <c r="Q743" s="70" t="str">
        <f>VLOOKUP(C743,'[11]Train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R743" s="67" t="str">
        <f>VLOOKUP(C717,'[10]Train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15:19:43-0600',mode:absolute,to:'2016-08-02 17:42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43" s="68" t="str">
        <f>astrogrep_path&amp;" /spath="&amp;search_path&amp;" /stypes=""*"&amp;T743&amp;"*"&amp;TEXT(A717-utc_offset/24,"YYYYMMDD")&amp;LEFT(TEXT(A717-utc_offset/24,"HH"),1)&amp;"*"" /stext="" "&amp;TEXT(A717-utc_offset/24,"HH")&amp;search_regexp&amp;""" /e /r /s"</f>
        <v>"C:\Program Files (x86)\AstroGrep\AstroGrep.exe" /spath="C:\Users\stu\Documents\Analysis\2016-02-23 RTDC Observations" /stypes="*4037*201608022*" /stext=" 22:.+((SYSTEM_STATE.+slice.+state.+changed )|(ment ac)|(system.+state.+changed )|(\|lc)|(penalty)|(\[timeout)|(PRM\|1\|D))" /e /r /s</v>
      </c>
      <c r="T743" s="18" t="str">
        <f>MID(B717,13,4)</f>
        <v>4037</v>
      </c>
      <c r="U743" s="24">
        <f>A717+6/24</f>
        <v>42584.944421296299</v>
      </c>
      <c r="V743" s="45" t="str">
        <f>IF(VALUE(LEFT(IF(LEN(C717)=6,"0"&amp;C717,C717),2))&lt;=2,"EC",IF(OR(VALUE(LEFT(IF(LEN(C717)=6,"0"&amp;C717,C717),2))=8,VALUE(LEFT(IF(LEN(C717)=6,"0"&amp;C717,C717),2))=18),"NW","GL"))</f>
        <v>NW</v>
      </c>
      <c r="W743" s="45" t="str">
        <f>IF(AND(E717="TRACK WARRANT AUTHORITY",G717&lt;10),"OMIT","KEEP")</f>
        <v>KEEP</v>
      </c>
    </row>
    <row r="744" spans="1:23" hidden="1" x14ac:dyDescent="0.25">
      <c r="A744" s="24">
        <v>42585.441689814812</v>
      </c>
      <c r="B744" s="4" t="s">
        <v>523</v>
      </c>
      <c r="C744" s="4" t="s">
        <v>1107</v>
      </c>
      <c r="D744" s="4" t="s">
        <v>73</v>
      </c>
      <c r="E744" s="4" t="s">
        <v>83</v>
      </c>
      <c r="F744" s="3">
        <v>450</v>
      </c>
      <c r="G744" s="3">
        <v>686</v>
      </c>
      <c r="H744" s="3">
        <v>159487</v>
      </c>
      <c r="I744" s="4" t="s">
        <v>75</v>
      </c>
      <c r="J744" s="3">
        <v>156300</v>
      </c>
      <c r="K744" s="4" t="s">
        <v>76</v>
      </c>
      <c r="L744" s="69" t="str">
        <f>VLOOKUP(C744,'[11]Trips&amp;Operators'!$C$1:$E$9999,3,0)</f>
        <v>STRICKLAND</v>
      </c>
      <c r="M744" s="18" t="s">
        <v>81</v>
      </c>
      <c r="N744" s="17"/>
      <c r="O744" s="17" t="str">
        <f t="shared" si="22"/>
        <v>03</v>
      </c>
      <c r="P744" s="52">
        <f t="shared" si="23"/>
        <v>42554</v>
      </c>
      <c r="Q744" s="70" t="str">
        <f>VLOOKUP(C744,'[11]Train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R744" s="67" t="str">
        <f>VLOOKUP(C718,'[10]Train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05:13:38-0600',mode:absolute,to:'2016-08-02 07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744" s="68" t="str">
        <f>astrogrep_path&amp;" /spath="&amp;search_path&amp;" /stypes=""*"&amp;T744&amp;"*"&amp;TEXT(A718-utc_offset/24,"YYYYMMDD")&amp;LEFT(TEXT(A718-utc_offset/24,"HH"),1)&amp;"*"" /stext="" "&amp;TEXT(A718-utc_offset/24,"HH")&amp;search_regexp&amp;""" /e /r /s"</f>
        <v>"C:\Program Files (x86)\AstroGrep\AstroGrep.exe" /spath="C:\Users\stu\Documents\Analysis\2016-02-23 RTDC Observations" /stypes="*4031*201608021*" /stext=" 12:.+((SYSTEM_STATE.+slice.+state.+changed )|(ment ac)|(system.+state.+changed )|(\|lc)|(penalty)|(\[timeout)|(PRM\|1\|D))" /e /r /s</v>
      </c>
      <c r="T744" s="18" t="str">
        <f>MID(B718,13,4)</f>
        <v>4031</v>
      </c>
      <c r="U744" s="24">
        <f>A718+6/24</f>
        <v>42584.520833333336</v>
      </c>
      <c r="V744" s="45" t="str">
        <f>IF(VALUE(LEFT(IF(LEN(C718)=6,"0"&amp;C718,C718),2))&lt;=2,"EC",IF(OR(VALUE(LEFT(IF(LEN(C718)=6,"0"&amp;C718,C718),2))=8,VALUE(LEFT(IF(LEN(C718)=6,"0"&amp;C718,C718),2))=18),"NW","GL"))</f>
        <v>NW</v>
      </c>
      <c r="W744" s="45" t="str">
        <f>IF(AND(E718="TRACK WARRANT AUTHORITY",G718&lt;10),"OMIT","KEEP")</f>
        <v>KEEP</v>
      </c>
    </row>
    <row r="745" spans="1:23" hidden="1" x14ac:dyDescent="0.25">
      <c r="A745" s="24">
        <v>42585.617071759261</v>
      </c>
      <c r="B745" s="4" t="s">
        <v>91</v>
      </c>
      <c r="C745" s="4" t="s">
        <v>1108</v>
      </c>
      <c r="D745" s="4" t="s">
        <v>84</v>
      </c>
      <c r="E745" s="4" t="s">
        <v>83</v>
      </c>
      <c r="F745" s="3">
        <v>600</v>
      </c>
      <c r="G745" s="3">
        <v>659</v>
      </c>
      <c r="H745" s="3">
        <v>184033</v>
      </c>
      <c r="I745" s="4" t="s">
        <v>75</v>
      </c>
      <c r="J745" s="3">
        <v>190834</v>
      </c>
      <c r="K745" s="4" t="s">
        <v>76</v>
      </c>
      <c r="L745" s="69" t="str">
        <f>VLOOKUP(C745,'[11]Trips&amp;Operators'!$C$1:$E$9999,3,0)</f>
        <v>STORY</v>
      </c>
      <c r="M745" s="18" t="s">
        <v>81</v>
      </c>
      <c r="N745" s="17"/>
      <c r="O745" s="17" t="str">
        <f t="shared" si="22"/>
        <v>03</v>
      </c>
      <c r="P745" s="52">
        <f t="shared" si="23"/>
        <v>42554</v>
      </c>
      <c r="Q745" s="70" t="str">
        <f>VLOOKUP(C745,'[11]Train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45" s="67" t="str">
        <f>VLOOKUP(C719,'[10]Train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745" s="68" t="str">
        <f>astrogrep_path&amp;" /spath="&amp;search_path&amp;" /stypes=""*"&amp;T745&amp;"*"&amp;TEXT(A719-utc_offset/24,"YYYYMMDD")&amp;LEFT(TEXT(A719-utc_offset/24,"HH"),1)&amp;"*"" /stext="" "&amp;TEXT(A719-utc_offset/24,"HH")&amp;search_regexp&amp;""" /e /r /s"</f>
        <v>"C:\Program Files (x86)\AstroGrep\AstroGrep.exe" /spath="C:\Users\stu\Documents\Analysis\2016-02-23 RTDC Observations" /stypes="*4038*201608021*" /stext=" 13:.+((SYSTEM_STATE.+slice.+state.+changed )|(ment ac)|(system.+state.+changed )|(\|lc)|(penalty)|(\[timeout)|(PRM\|1\|D))" /e /r /s</v>
      </c>
      <c r="T745" s="18" t="str">
        <f>MID(B719,13,4)</f>
        <v>4038</v>
      </c>
      <c r="U745" s="24">
        <f>A719+6/24</f>
        <v>42584.541817129626</v>
      </c>
      <c r="V745" s="45" t="str">
        <f>IF(VALUE(LEFT(IF(LEN(C719)=6,"0"&amp;C719,C719),2))&lt;=2,"EC",IF(OR(VALUE(LEFT(IF(LEN(C719)=6,"0"&amp;C719,C719),2))=8,VALUE(LEFT(IF(LEN(C719)=6,"0"&amp;C719,C719),2))=18),"NW","GL"))</f>
        <v>NW</v>
      </c>
      <c r="W745" s="45" t="str">
        <f>IF(AND(E719="TRACK WARRANT AUTHORITY",G719&lt;10),"OMIT","KEEP")</f>
        <v>KEEP</v>
      </c>
    </row>
    <row r="746" spans="1:23" hidden="1" x14ac:dyDescent="0.25">
      <c r="A746" s="24">
        <v>42585.774409722224</v>
      </c>
      <c r="B746" s="4" t="s">
        <v>532</v>
      </c>
      <c r="C746" s="4" t="s">
        <v>1096</v>
      </c>
      <c r="D746" s="4" t="s">
        <v>84</v>
      </c>
      <c r="E746" s="4" t="s">
        <v>83</v>
      </c>
      <c r="F746" s="3">
        <v>600</v>
      </c>
      <c r="G746" s="3">
        <v>651</v>
      </c>
      <c r="H746" s="3">
        <v>184213</v>
      </c>
      <c r="I746" s="4" t="s">
        <v>75</v>
      </c>
      <c r="J746" s="3">
        <v>190834</v>
      </c>
      <c r="K746" s="4" t="s">
        <v>76</v>
      </c>
      <c r="L746" s="69" t="str">
        <f>VLOOKUP(C746,'[11]Trips&amp;Operators'!$C$1:$E$9999,3,0)</f>
        <v>STORY</v>
      </c>
      <c r="M746" s="18" t="s">
        <v>81</v>
      </c>
      <c r="N746" s="17"/>
      <c r="O746" s="17" t="str">
        <f t="shared" si="22"/>
        <v>03</v>
      </c>
      <c r="P746" s="52">
        <f t="shared" si="23"/>
        <v>42554</v>
      </c>
      <c r="Q746" s="70" t="str">
        <f>VLOOKUP(C746,'[11]Train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R746" s="67" t="str">
        <f>VLOOKUP(C720,'[10]Train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09:38:36-0600',mode:absolute,to:'2016-08-02 12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746" s="68" t="str">
        <f>astrogrep_path&amp;" /spath="&amp;search_path&amp;" /stypes=""*"&amp;T746&amp;"*"&amp;TEXT(A720-utc_offset/24,"YYYYMMDD")&amp;LEFT(TEXT(A720-utc_offset/24,"HH"),1)&amp;"*"" /stext="" "&amp;TEXT(A720-utc_offset/24,"HH")&amp;search_regexp&amp;""" /e /r /s"</f>
        <v>"C:\Program Files (x86)\AstroGrep\AstroGrep.exe" /spath="C:\Users\stu\Documents\Analysis\2016-02-23 RTDC Observations" /stypes="*4032*201608021*" /stext=" 16:.+((SYSTEM_STATE.+slice.+state.+changed )|(ment ac)|(system.+state.+changed )|(\|lc)|(penalty)|(\[timeout)|(PRM\|1\|D))" /e /r /s</v>
      </c>
      <c r="T746" s="18" t="str">
        <f>MID(B720,13,4)</f>
        <v>4032</v>
      </c>
      <c r="U746" s="24">
        <f>A720+6/24</f>
        <v>42584.700324074074</v>
      </c>
      <c r="V746" s="45" t="str">
        <f>IF(VALUE(LEFT(IF(LEN(C720)=6,"0"&amp;C720,C720),2))&lt;=2,"EC",IF(OR(VALUE(LEFT(IF(LEN(C720)=6,"0"&amp;C720,C720),2))=8,VALUE(LEFT(IF(LEN(C720)=6,"0"&amp;C720,C720),2))=18),"NW","GL"))</f>
        <v>NW</v>
      </c>
      <c r="W746" s="45" t="str">
        <f>IF(AND(E720="TRACK WARRANT AUTHORITY",G720&lt;10),"OMIT","KEEP")</f>
        <v>KEEP</v>
      </c>
    </row>
    <row r="747" spans="1:23" hidden="1" x14ac:dyDescent="0.25">
      <c r="A747" s="24">
        <v>42585.221226851849</v>
      </c>
      <c r="B747" s="4" t="s">
        <v>518</v>
      </c>
      <c r="C747" s="4" t="s">
        <v>1109</v>
      </c>
      <c r="D747" s="4" t="s">
        <v>73</v>
      </c>
      <c r="E747" s="4" t="s">
        <v>83</v>
      </c>
      <c r="F747" s="3">
        <v>550</v>
      </c>
      <c r="G747" s="3">
        <v>666</v>
      </c>
      <c r="H747" s="3">
        <v>220582</v>
      </c>
      <c r="I747" s="4" t="s">
        <v>75</v>
      </c>
      <c r="J747" s="3">
        <v>222090</v>
      </c>
      <c r="K747" s="4" t="s">
        <v>80</v>
      </c>
      <c r="L747" s="69" t="str">
        <f>VLOOKUP(C747,'[11]Trips&amp;Operators'!$C$1:$E$9999,3,0)</f>
        <v>HELVIE</v>
      </c>
      <c r="M747" s="18" t="s">
        <v>81</v>
      </c>
      <c r="N747" s="17"/>
      <c r="O747" s="17" t="str">
        <f t="shared" si="22"/>
        <v>03</v>
      </c>
      <c r="P747" s="52">
        <f t="shared" si="23"/>
        <v>42554</v>
      </c>
      <c r="Q747" s="70" t="str">
        <f>VLOOKUP(C747,'[11]Train Runs'!$A$13:$AE$683,31,0)</f>
        <v>aws s3 cp s3://rtdc.mdm.uploadarchive/RTDC4025/2016-08-03/ "%USERPROFILE%\AppData\Local\Temp\OnboardLogs"\RTDC4025\2016-08-03 --recursive &amp; "%USERPROFILE%\Documents\GitHub\mrs-test-scripts\Headless Mode &amp; Sideloading\WalkAndUnGZ.bat" "%USERPROFILE%\AppData\Local\Temp\OnboardLogs"\RTDC4025\2016-08-03 &amp; aws s3 cp s3://rtdc.mdm.uploadarchive/RTDC4025/2016-08-04/ "%USERPROFILE%\AppData\Local\Temp\OnboardLogs"\RTDC4025\2016-08-04 --recursive &amp; "%USERPROFILE%\Documents\GitHub\mrs-test-scripts\Headless Mode &amp; Sideloading\WalkAndUnGZ.bat" "%USERPROFILE%\AppData\Local\Temp\OnboardLogs"\RTDC4025\2016-08-04</v>
      </c>
      <c r="R747" s="67" t="str">
        <f>VLOOKUP(C721,'[10]Train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05:11:23-0600',mode:absolute,to:'2016-08-02 07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47" s="68" t="str">
        <f>astrogrep_path&amp;" /spath="&amp;search_path&amp;" /stypes=""*"&amp;T747&amp;"*"&amp;TEXT(A721-utc_offset/24,"YYYYMMDD")&amp;LEFT(TEXT(A721-utc_offset/24,"HH"),1)&amp;"*"" /stext="" "&amp;TEXT(A721-utc_offset/24,"HH")&amp;search_regexp&amp;""" /e /r /s"</f>
        <v>"C:\Program Files (x86)\AstroGrep\AstroGrep.exe" /spath="C:\Users\stu\Documents\Analysis\2016-02-23 RTDC Observations" /stypes="*4037*201608021*" /stext=" 12:.+((SYSTEM_STATE.+slice.+state.+changed )|(ment ac)|(system.+state.+changed )|(\|lc)|(penalty)|(\[timeout)|(PRM\|1\|D))" /e /r /s</v>
      </c>
      <c r="T747" s="18" t="str">
        <f>MID(B721,13,4)</f>
        <v>4037</v>
      </c>
      <c r="U747" s="24">
        <f>A721+6/24</f>
        <v>42584.519918981481</v>
      </c>
      <c r="V747" s="45" t="str">
        <f>IF(VALUE(LEFT(IF(LEN(C721)=6,"0"&amp;C721,C721),2))&lt;=2,"EC",IF(OR(VALUE(LEFT(IF(LEN(C721)=6,"0"&amp;C721,C721),2))=8,VALUE(LEFT(IF(LEN(C721)=6,"0"&amp;C721,C721),2))=18),"NW","GL"))</f>
        <v>NW</v>
      </c>
      <c r="W747" s="45" t="str">
        <f>IF(AND(E721="TRACK WARRANT AUTHORITY",G721&lt;10),"OMIT","KEEP")</f>
        <v>KEEP</v>
      </c>
    </row>
    <row r="748" spans="1:23" hidden="1" x14ac:dyDescent="0.25">
      <c r="A748" s="24">
        <v>42585.523113425923</v>
      </c>
      <c r="B748" s="4" t="s">
        <v>93</v>
      </c>
      <c r="C748" s="4" t="s">
        <v>1110</v>
      </c>
      <c r="D748" s="4" t="s">
        <v>73</v>
      </c>
      <c r="E748" s="4" t="s">
        <v>83</v>
      </c>
      <c r="F748" s="3">
        <v>350</v>
      </c>
      <c r="G748" s="3">
        <v>491</v>
      </c>
      <c r="H748" s="3">
        <v>222912</v>
      </c>
      <c r="I748" s="4" t="s">
        <v>75</v>
      </c>
      <c r="J748" s="3">
        <v>224578</v>
      </c>
      <c r="K748" s="4" t="s">
        <v>80</v>
      </c>
      <c r="L748" s="69" t="str">
        <f>VLOOKUP(C748,'[11]Trips&amp;Operators'!$C$1:$E$9999,3,0)</f>
        <v>STORY</v>
      </c>
      <c r="M748" s="18" t="s">
        <v>81</v>
      </c>
      <c r="N748" s="17"/>
      <c r="O748" s="17" t="str">
        <f t="shared" si="22"/>
        <v>03</v>
      </c>
      <c r="P748" s="52">
        <f t="shared" si="23"/>
        <v>42554</v>
      </c>
      <c r="Q748" s="70" t="str">
        <f>VLOOKUP(C748,'[11]Train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R748" s="67" t="str">
        <f>VLOOKUP(C722,'[10]Train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05:47:37-0600',mode:absolute,to:'2016-08-02 08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748" s="68" t="str">
        <f>astrogrep_path&amp;" /spath="&amp;search_path&amp;" /stypes=""*"&amp;T748&amp;"*"&amp;TEXT(A722-utc_offset/24,"YYYYMMDD")&amp;LEFT(TEXT(A722-utc_offset/24,"HH"),1)&amp;"*"" /stext="" "&amp;TEXT(A722-utc_offset/24,"HH")&amp;search_regexp&amp;""" /e /r /s"</f>
        <v>"C:\Program Files (x86)\AstroGrep\AstroGrep.exe" /spath="C:\Users\stu\Documents\Analysis\2016-02-23 RTDC Observations" /stypes="*4038*201608021*" /stext=" 13:.+((SYSTEM_STATE.+slice.+state.+changed )|(ment ac)|(system.+state.+changed )|(\|lc)|(penalty)|(\[timeout)|(PRM\|1\|D))" /e /r /s</v>
      </c>
      <c r="T748" s="18" t="str">
        <f>MID(B722,13,4)</f>
        <v>4038</v>
      </c>
      <c r="U748" s="24">
        <f>A722+6/24</f>
        <v>42584.547106481485</v>
      </c>
      <c r="V748" s="45" t="str">
        <f>IF(VALUE(LEFT(IF(LEN(C722)=6,"0"&amp;C722,C722),2))&lt;=2,"EC",IF(OR(VALUE(LEFT(IF(LEN(C722)=6,"0"&amp;C722,C722),2))=8,VALUE(LEFT(IF(LEN(C722)=6,"0"&amp;C722,C722),2))=18),"NW","GL"))</f>
        <v>NW</v>
      </c>
      <c r="W748" s="45" t="str">
        <f>IF(AND(E722="TRACK WARRANT AUTHORITY",G722&lt;10),"OMIT","KEEP")</f>
        <v>KEEP</v>
      </c>
    </row>
    <row r="749" spans="1:23" hidden="1" x14ac:dyDescent="0.25">
      <c r="A749" s="24">
        <v>42585.675393518519</v>
      </c>
      <c r="B749" s="4" t="s">
        <v>93</v>
      </c>
      <c r="C749" s="4" t="s">
        <v>1101</v>
      </c>
      <c r="D749" s="4" t="s">
        <v>73</v>
      </c>
      <c r="E749" s="4" t="s">
        <v>83</v>
      </c>
      <c r="F749" s="3">
        <v>350</v>
      </c>
      <c r="G749" s="3">
        <v>528</v>
      </c>
      <c r="H749" s="3">
        <v>222805</v>
      </c>
      <c r="I749" s="4" t="s">
        <v>75</v>
      </c>
      <c r="J749" s="3">
        <v>224578</v>
      </c>
      <c r="K749" s="4" t="s">
        <v>80</v>
      </c>
      <c r="L749" s="69" t="str">
        <f>VLOOKUP(C749,'[11]Trips&amp;Operators'!$C$1:$E$9999,3,0)</f>
        <v>STORY</v>
      </c>
      <c r="M749" s="18" t="s">
        <v>81</v>
      </c>
      <c r="N749" s="17"/>
      <c r="O749" s="17" t="str">
        <f t="shared" si="22"/>
        <v>03</v>
      </c>
      <c r="P749" s="52">
        <f t="shared" si="23"/>
        <v>42554</v>
      </c>
      <c r="Q749" s="70" t="str">
        <f>VLOOKUP(C749,'[11]Train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R749" s="67" t="str">
        <f>VLOOKUP(C723,'[10]Train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09:15:48-0600',mode:absolute,to:'2016-08-02 11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749" s="68" t="str">
        <f>astrogrep_path&amp;" /spath="&amp;search_path&amp;" /stypes=""*"&amp;T749&amp;"*"&amp;TEXT(A723-utc_offset/24,"YYYYMMDD")&amp;LEFT(TEXT(A723-utc_offset/24,"HH"),1)&amp;"*"" /stext="" "&amp;TEXT(A723-utc_offset/24,"HH")&amp;search_regexp&amp;""" /e /r /s"</f>
        <v>"C:\Program Files (x86)\AstroGrep\AstroGrep.exe" /spath="C:\Users\stu\Documents\Analysis\2016-02-23 RTDC Observations" /stypes="*4031*201608021*" /stext=" 16:.+((SYSTEM_STATE.+slice.+state.+changed )|(ment ac)|(system.+state.+changed )|(\|lc)|(penalty)|(\[timeout)|(PRM\|1\|D))" /e /r /s</v>
      </c>
      <c r="T749" s="18" t="str">
        <f>MID(B723,13,4)</f>
        <v>4031</v>
      </c>
      <c r="U749" s="24">
        <f>A723+6/24</f>
        <v>42584.692430555559</v>
      </c>
      <c r="V749" s="45" t="str">
        <f>IF(VALUE(LEFT(IF(LEN(C723)=6,"0"&amp;C723,C723),2))&lt;=2,"EC",IF(OR(VALUE(LEFT(IF(LEN(C723)=6,"0"&amp;C723,C723),2))=8,VALUE(LEFT(IF(LEN(C723)=6,"0"&amp;C723,C723),2))=18),"NW","GL"))</f>
        <v>NW</v>
      </c>
      <c r="W749" s="45" t="str">
        <f>IF(AND(E723="TRACK WARRANT AUTHORITY",G723&lt;10),"OMIT","KEEP")</f>
        <v>KEEP</v>
      </c>
    </row>
    <row r="750" spans="1:23" hidden="1" x14ac:dyDescent="0.25">
      <c r="A750" s="24">
        <v>42585.325798611113</v>
      </c>
      <c r="B750" s="4" t="s">
        <v>91</v>
      </c>
      <c r="C750" s="4" t="s">
        <v>1111</v>
      </c>
      <c r="D750" s="4" t="s">
        <v>84</v>
      </c>
      <c r="E750" s="4" t="s">
        <v>83</v>
      </c>
      <c r="F750" s="3">
        <v>350</v>
      </c>
      <c r="G750" s="3">
        <v>411</v>
      </c>
      <c r="H750" s="3">
        <v>224933</v>
      </c>
      <c r="I750" s="4" t="s">
        <v>75</v>
      </c>
      <c r="J750" s="3">
        <v>228668</v>
      </c>
      <c r="K750" s="4" t="s">
        <v>76</v>
      </c>
      <c r="L750" s="69" t="str">
        <f>VLOOKUP(C750,'[11]Trips&amp;Operators'!$C$1:$E$9999,3,0)</f>
        <v>ROCHA</v>
      </c>
      <c r="M750" s="18" t="s">
        <v>81</v>
      </c>
      <c r="N750" s="17"/>
      <c r="O750" s="17" t="str">
        <f t="shared" si="22"/>
        <v>03</v>
      </c>
      <c r="P750" s="52">
        <f t="shared" si="23"/>
        <v>42554</v>
      </c>
      <c r="Q750" s="70" t="str">
        <f>VLOOKUP(C750,'[11]Train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50" s="67" t="str">
        <f>VLOOKUP(C724,'[10]Train Runs'!$A$13:$AE$686,22,0)</f>
        <v>https://search-rtdc-monitor-bjffxe2xuh6vdkpspy63sjmuny.us-east-1.es.amazonaws.com/_plugin/kibana/#/discover/Steve-Slow-Train-Analysis-(2080s-and-2083s)?_g=(refreshInterval:(display:Off,section:0,value:0),time:(from:'2016-08-02 07:33:03-0600',mode:absolute,to:'2016-08-02 09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750" s="68" t="str">
        <f>astrogrep_path&amp;" /spath="&amp;search_path&amp;" /stypes=""*"&amp;T750&amp;"*"&amp;TEXT(A724-utc_offset/24,"YYYYMMDD")&amp;LEFT(TEXT(A724-utc_offset/24,"HH"),1)&amp;"*"" /stext="" "&amp;TEXT(A724-utc_offset/24,"HH")&amp;search_regexp&amp;""" /e /r /s"</f>
        <v>"C:\Program Files (x86)\AstroGrep\AstroGrep.exe" /spath="C:\Users\stu\Documents\Analysis\2016-02-23 RTDC Observations" /stypes="*4038*201608021*" /stext=" 14:.+((SYSTEM_STATE.+slice.+state.+changed )|(ment ac)|(system.+state.+changed )|(\|lc)|(penalty)|(\[timeout)|(PRM\|1\|D))" /e /r /s</v>
      </c>
      <c r="T750" s="18" t="str">
        <f>MID(B724,13,4)</f>
        <v>4038</v>
      </c>
      <c r="U750" s="24">
        <f>A724+6/24</f>
        <v>42584.612743055557</v>
      </c>
      <c r="V750" s="45" t="str">
        <f>IF(VALUE(LEFT(IF(LEN(C724)=6,"0"&amp;C724,C724),2))&lt;=2,"EC",IF(OR(VALUE(LEFT(IF(LEN(C724)=6,"0"&amp;C724,C724),2))=8,VALUE(LEFT(IF(LEN(C724)=6,"0"&amp;C724,C724),2))=18),"NW","GL"))</f>
        <v>GL</v>
      </c>
      <c r="W750" s="45" t="str">
        <f>IF(AND(E724="TRACK WARRANT AUTHORITY",G724&lt;10),"OMIT","KEEP")</f>
        <v>KEEP</v>
      </c>
    </row>
    <row r="751" spans="1:23" hidden="1" x14ac:dyDescent="0.25">
      <c r="A751" s="24">
        <v>42585.739293981482</v>
      </c>
      <c r="B751" s="4" t="s">
        <v>573</v>
      </c>
      <c r="C751" s="4" t="s">
        <v>1098</v>
      </c>
      <c r="D751" s="4" t="s">
        <v>84</v>
      </c>
      <c r="E751" s="4" t="s">
        <v>83</v>
      </c>
      <c r="F751" s="3">
        <v>350</v>
      </c>
      <c r="G751" s="3">
        <v>403</v>
      </c>
      <c r="H751" s="3">
        <v>225878</v>
      </c>
      <c r="I751" s="4" t="s">
        <v>75</v>
      </c>
      <c r="J751" s="3">
        <v>228668</v>
      </c>
      <c r="K751" s="4" t="s">
        <v>76</v>
      </c>
      <c r="L751" s="69" t="str">
        <f>VLOOKUP(C751,'[11]Trips&amp;Operators'!$C$1:$E$9999,3,0)</f>
        <v>ARNOLD</v>
      </c>
      <c r="M751" s="18" t="s">
        <v>81</v>
      </c>
      <c r="N751" s="17"/>
      <c r="O751" s="17" t="str">
        <f t="shared" si="22"/>
        <v>03</v>
      </c>
      <c r="P751" s="52">
        <f t="shared" si="23"/>
        <v>42554</v>
      </c>
      <c r="Q751" s="70" t="str">
        <f>VLOOKUP(C751,'[11]Train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R751" s="71" t="str">
        <f>VLOOKUP(C725,'[11]Train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51" s="72" t="str">
        <f>astrogrep_path&amp;" /spath="&amp;search_path&amp;" /stypes=""*"&amp;T751&amp;"*"&amp;TEXT(A725-utc_offset/24,"YYYYMMDD")&amp;LEFT(TEXT(A725-utc_offset/24,"HH"),1)&amp;"*"" /stext="" "&amp;TEXT(A725-utc_offset/24,"HH")&amp;search_regexp&amp;""" /e /r /s"</f>
        <v>"C:\Program Files (x86)\AstroGrep\AstroGrep.exe" /spath="C:\Users\stu\Documents\Analysis\2016-02-23 RTDC Observations" /stypes="*4037*201608032*" /stext=" 23:.+((SYSTEM_STATE.+slice.+state.+changed )|(ment ac)|(system.+state.+changed )|(\|lc)|(penalty)|(\[timeout)|(PRM\|1\|D))" /e /r /s</v>
      </c>
      <c r="T751" s="18" t="str">
        <f>MID(B725,13,4)</f>
        <v>4037</v>
      </c>
      <c r="U751" s="24">
        <f>A725+6/24</f>
        <v>42585.965520833335</v>
      </c>
      <c r="V751" s="45" t="str">
        <f>IF(VALUE(LEFT(IF(LEN(C725)=6,"0"&amp;C725,C725),2))&lt;=2,"EC",IF(OR(VALUE(LEFT(IF(LEN(C725)=6,"0"&amp;C725,C725),2))=8,VALUE(LEFT(IF(LEN(C725)=6,"0"&amp;C725,C725),2))=18),"NW","GL"))</f>
        <v>EC</v>
      </c>
      <c r="W751" s="45" t="str">
        <f>IF(AND(E725="TRACK WARRANT AUTHORITY",G725&lt;10),"OMIT","KEEP")</f>
        <v>KEEP</v>
      </c>
    </row>
    <row r="752" spans="1:23" hidden="1" x14ac:dyDescent="0.25">
      <c r="A752" s="24">
        <v>42585.276319444441</v>
      </c>
      <c r="B752" s="4" t="s">
        <v>90</v>
      </c>
      <c r="C752" s="4" t="s">
        <v>1112</v>
      </c>
      <c r="D752" s="4" t="s">
        <v>73</v>
      </c>
      <c r="E752" s="4" t="s">
        <v>83</v>
      </c>
      <c r="F752" s="3">
        <v>150</v>
      </c>
      <c r="G752" s="3">
        <v>271</v>
      </c>
      <c r="H752" s="3">
        <v>229375</v>
      </c>
      <c r="I752" s="4" t="s">
        <v>75</v>
      </c>
      <c r="J752" s="3">
        <v>230436</v>
      </c>
      <c r="K752" s="4" t="s">
        <v>80</v>
      </c>
      <c r="L752" s="69" t="str">
        <f>VLOOKUP(C752,'[11]Trips&amp;Operators'!$C$1:$E$9999,3,0)</f>
        <v>STRICKLAND</v>
      </c>
      <c r="M752" s="18" t="s">
        <v>81</v>
      </c>
      <c r="N752" s="17"/>
      <c r="O752" s="17" t="str">
        <f t="shared" si="22"/>
        <v>03</v>
      </c>
      <c r="P752" s="52">
        <f t="shared" si="23"/>
        <v>42554</v>
      </c>
      <c r="Q752" s="70" t="str">
        <f>VLOOKUP(C752,'[11]Train Runs'!$A$13:$AE$683,31,0)</f>
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</c>
      <c r="R752" s="71" t="str">
        <f>VLOOKUP(C726,'[11]Train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752" s="72" t="str">
        <f>astrogrep_path&amp;" /spath="&amp;search_path&amp;" /stypes=""*"&amp;T752&amp;"*"&amp;TEXT(A726-utc_offset/24,"YYYYMMDD")&amp;LEFT(TEXT(A726-utc_offset/24,"HH"),1)&amp;"*"" /stext="" "&amp;TEXT(A726-utc_offset/24,"HH")&amp;search_regexp&amp;""" /e /r /s"</f>
        <v>"C:\Program Files (x86)\AstroGrep\AstroGrep.exe" /spath="C:\Users\stu\Documents\Analysis\2016-02-23 RTDC Observations" /stypes="*4017*201608040*" /stext=" 01:.+((SYSTEM_STATE.+slice.+state.+changed )|(ment ac)|(system.+state.+changed )|(\|lc)|(penalty)|(\[timeout)|(PRM\|1\|D))" /e /r /s</v>
      </c>
      <c r="T752" s="18" t="str">
        <f>MID(B726,13,4)</f>
        <v>4017</v>
      </c>
      <c r="U752" s="24">
        <f>A726+6/24</f>
        <v>42586.042685185188</v>
      </c>
      <c r="V752" s="45" t="str">
        <f>IF(VALUE(LEFT(IF(LEN(C726)=6,"0"&amp;C726,C726),2))&lt;=2,"EC",IF(OR(VALUE(LEFT(IF(LEN(C726)=6,"0"&amp;C726,C726),2))=8,VALUE(LEFT(IF(LEN(C726)=6,"0"&amp;C726,C726),2))=18),"NW","GL"))</f>
        <v>EC</v>
      </c>
      <c r="W752" s="45" t="str">
        <f>IF(AND(E726="TRACK WARRANT AUTHORITY",G726&lt;10),"OMIT","KEEP")</f>
        <v>KEEP</v>
      </c>
    </row>
    <row r="753" spans="1:23" hidden="1" x14ac:dyDescent="0.25">
      <c r="A753" s="24">
        <v>42585.674293981479</v>
      </c>
      <c r="B753" s="4" t="s">
        <v>584</v>
      </c>
      <c r="C753" s="4" t="s">
        <v>1102</v>
      </c>
      <c r="D753" s="4" t="s">
        <v>84</v>
      </c>
      <c r="E753" s="4" t="s">
        <v>83</v>
      </c>
      <c r="F753" s="3">
        <v>350</v>
      </c>
      <c r="G753" s="3">
        <v>406</v>
      </c>
      <c r="H753" s="3">
        <v>224686</v>
      </c>
      <c r="I753" s="4" t="s">
        <v>75</v>
      </c>
      <c r="J753" s="3">
        <v>232107</v>
      </c>
      <c r="K753" s="4" t="s">
        <v>76</v>
      </c>
      <c r="L753" s="69" t="str">
        <f>VLOOKUP(C753,'[11]Trips&amp;Operators'!$C$1:$E$9999,3,0)</f>
        <v>KILLION</v>
      </c>
      <c r="M753" s="18" t="s">
        <v>81</v>
      </c>
      <c r="N753" s="17"/>
      <c r="O753" s="17" t="str">
        <f t="shared" si="22"/>
        <v>03</v>
      </c>
      <c r="P753" s="52">
        <f t="shared" si="23"/>
        <v>42554</v>
      </c>
      <c r="Q753" s="70" t="str">
        <f>VLOOKUP(C753,'[11]Train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53" s="71" t="str">
        <f>VLOOKUP(C727,'[11]Train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11:44:37-0600',mode:absolute,to:'2016-08-03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53" s="72" t="str">
        <f>astrogrep_path&amp;" /spath="&amp;search_path&amp;" /stypes=""*"&amp;T753&amp;"*"&amp;TEXT(A727-utc_offset/24,"YYYYMMDD")&amp;LEFT(TEXT(A727-utc_offset/24,"HH"),1)&amp;"*"" /stext="" "&amp;TEXT(A727-utc_offset/24,"HH")&amp;search_regexp&amp;""" /e /r /s"</f>
        <v>"C:\Program Files (x86)\AstroGrep\AstroGrep.exe" /spath="C:\Users\stu\Documents\Analysis\2016-02-23 RTDC Observations" /stypes="*4037*201608031*" /stext=" 19:.+((SYSTEM_STATE.+slice.+state.+changed )|(ment ac)|(system.+state.+changed )|(\|lc)|(penalty)|(\[timeout)|(PRM\|1\|D))" /e /r /s</v>
      </c>
      <c r="T753" s="18" t="str">
        <f>MID(B727,13,4)</f>
        <v>4037</v>
      </c>
      <c r="U753" s="24">
        <f>A727+6/24</f>
        <v>42585.80574074074</v>
      </c>
      <c r="V753" s="45" t="str">
        <f>IF(VALUE(LEFT(IF(LEN(C727)=6,"0"&amp;C727,C727),2))&lt;=2,"EC",IF(OR(VALUE(LEFT(IF(LEN(C727)=6,"0"&amp;C727,C727),2))=8,VALUE(LEFT(IF(LEN(C727)=6,"0"&amp;C727,C727),2))=18),"NW","GL"))</f>
        <v>EC</v>
      </c>
      <c r="W753" s="45" t="str">
        <f>IF(AND(E727="TRACK WARRANT AUTHORITY",G727&lt;10),"OMIT","KEEP")</f>
        <v>KEEP</v>
      </c>
    </row>
    <row r="754" spans="1:23" hidden="1" x14ac:dyDescent="0.25">
      <c r="A754" s="24">
        <v>42585.720347222225</v>
      </c>
      <c r="B754" s="4" t="s">
        <v>532</v>
      </c>
      <c r="C754" s="4" t="s">
        <v>1103</v>
      </c>
      <c r="D754" s="4" t="s">
        <v>73</v>
      </c>
      <c r="E754" s="4" t="s">
        <v>87</v>
      </c>
      <c r="F754" s="3">
        <v>0</v>
      </c>
      <c r="G754" s="3">
        <v>43</v>
      </c>
      <c r="H754" s="3">
        <v>58042</v>
      </c>
      <c r="I754" s="4" t="s">
        <v>88</v>
      </c>
      <c r="J754" s="3">
        <v>57897</v>
      </c>
      <c r="K754" s="4" t="s">
        <v>76</v>
      </c>
      <c r="L754" s="69" t="str">
        <f>VLOOKUP(C754,'[11]Trips&amp;Operators'!$C$1:$E$9999,3,0)</f>
        <v>BRUDER</v>
      </c>
      <c r="M754" s="18" t="s">
        <v>77</v>
      </c>
      <c r="N754" s="17" t="s">
        <v>1113</v>
      </c>
      <c r="O754" s="17" t="str">
        <f t="shared" si="22"/>
        <v>03</v>
      </c>
      <c r="P754" s="52">
        <f t="shared" si="23"/>
        <v>42554</v>
      </c>
      <c r="Q754" s="70" t="str">
        <f>VLOOKUP(C754,'[11]Train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R754" s="71" t="str">
        <f>VLOOKUP(C728,'[11]Train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754" s="72" t="str">
        <f>astrogrep_path&amp;" /spath="&amp;search_path&amp;" /stypes=""*"&amp;T754&amp;"*"&amp;TEXT(A728-utc_offset/24,"YYYYMMDD")&amp;LEFT(TEXT(A728-utc_offset/24,"HH"),1)&amp;"*"" /stext="" "&amp;TEXT(A728-utc_offset/24,"HH")&amp;search_regexp&amp;""" /e /r /s"</f>
        <v>"C:\Program Files (x86)\AstroGrep\AstroGrep.exe" /spath="C:\Users\stu\Documents\Analysis\2016-02-23 RTDC Observations" /stypes="*4039*201608040*" /stext=" 00:.+((SYSTEM_STATE.+slice.+state.+changed )|(ment ac)|(system.+state.+changed )|(\|lc)|(penalty)|(\[timeout)|(PRM\|1\|D))" /e /r /s</v>
      </c>
      <c r="T754" s="18" t="str">
        <f>MID(B728,13,4)</f>
        <v>4039</v>
      </c>
      <c r="U754" s="24">
        <f>A728+6/24</f>
        <v>42586.007974537039</v>
      </c>
      <c r="V754" s="45" t="str">
        <f>IF(VALUE(LEFT(IF(LEN(C728)=6,"0"&amp;C728,C728),2))&lt;=2,"EC",IF(OR(VALUE(LEFT(IF(LEN(C728)=6,"0"&amp;C728,C728),2))=8,VALUE(LEFT(IF(LEN(C728)=6,"0"&amp;C728,C728),2))=18),"NW","GL"))</f>
        <v>EC</v>
      </c>
      <c r="W754" s="45" t="str">
        <f>IF(AND(E728="TRACK WARRANT AUTHORITY",G728&lt;10),"OMIT","KEEP")</f>
        <v>KEEP</v>
      </c>
    </row>
    <row r="755" spans="1:23" hidden="1" x14ac:dyDescent="0.25">
      <c r="A755" s="24">
        <v>42585.751435185186</v>
      </c>
      <c r="B755" s="4" t="s">
        <v>602</v>
      </c>
      <c r="C755" s="4" t="s">
        <v>1114</v>
      </c>
      <c r="D755" s="4" t="s">
        <v>73</v>
      </c>
      <c r="E755" s="4" t="s">
        <v>87</v>
      </c>
      <c r="F755" s="3">
        <v>0</v>
      </c>
      <c r="G755" s="3">
        <v>567</v>
      </c>
      <c r="H755" s="3">
        <v>104314</v>
      </c>
      <c r="I755" s="4" t="s">
        <v>88</v>
      </c>
      <c r="J755" s="3">
        <v>107939</v>
      </c>
      <c r="K755" s="4" t="s">
        <v>80</v>
      </c>
      <c r="L755" s="69" t="str">
        <f>VLOOKUP(C755,'[11]Trips&amp;Operators'!$C$1:$E$9999,3,0)</f>
        <v>STORY</v>
      </c>
      <c r="M755" s="18" t="s">
        <v>81</v>
      </c>
      <c r="N755" s="17" t="s">
        <v>1115</v>
      </c>
      <c r="O755" s="17" t="str">
        <f t="shared" si="22"/>
        <v>03</v>
      </c>
      <c r="P755" s="52">
        <f t="shared" si="23"/>
        <v>42554</v>
      </c>
      <c r="Q755" s="70" t="str">
        <f>VLOOKUP(C755,'[11]Train Runs'!$A$13:$AE$683,31,0)</f>
        <v>aws s3 cp s3://rtdc.mdm.uploadarchive/RTDC4018/2016-08-03/ "%USERPROFILE%\AppData\Local\Temp\OnboardLogs"\RTDC4018\2016-08-03 --recursive &amp; "%USERPROFILE%\Documents\GitHub\mrs-test-scripts\Headless Mode &amp; Sideloading\WalkAndUnGZ.bat" "%USERPROFILE%\AppData\Local\Temp\OnboardLogs"\RTDC4018\2016-08-03 &amp; 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</v>
      </c>
      <c r="R755" s="71" t="str">
        <f>VLOOKUP(C729,'[11]Train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15:02:03-0600',mode:absolute,to:'2016-08-03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755" s="72" t="str">
        <f>astrogrep_path&amp;" /spath="&amp;search_path&amp;" /stypes=""*"&amp;T755&amp;"*"&amp;TEXT(A729-utc_offset/24,"YYYYMMDD")&amp;LEFT(TEXT(A729-utc_offset/24,"HH"),1)&amp;"*"" /stext="" "&amp;TEXT(A729-utc_offset/24,"HH")&amp;search_regexp&amp;""" /e /r /s"</f>
        <v>"C:\Program Files (x86)\AstroGrep\AstroGrep.exe" /spath="C:\Users\stu\Documents\Analysis\2016-02-23 RTDC Observations" /stypes="*4014*201608032*" /stext=" 22:.+((SYSTEM_STATE.+slice.+state.+changed )|(ment ac)|(system.+state.+changed )|(\|lc)|(penalty)|(\[timeout)|(PRM\|1\|D))" /e /r /s</v>
      </c>
      <c r="T755" s="18" t="str">
        <f>MID(B729,13,4)</f>
        <v>4014</v>
      </c>
      <c r="U755" s="24">
        <f>A729+6/24</f>
        <v>42585.933287037034</v>
      </c>
      <c r="V755" s="45" t="str">
        <f>IF(VALUE(LEFT(IF(LEN(C729)=6,"0"&amp;C729,C729),2))&lt;=2,"EC",IF(OR(VALUE(LEFT(IF(LEN(C729)=6,"0"&amp;C729,C729),2))=8,VALUE(LEFT(IF(LEN(C729)=6,"0"&amp;C729,C729),2))=18),"NW","GL"))</f>
        <v>EC</v>
      </c>
      <c r="W755" s="45" t="str">
        <f>IF(AND(E729="TRACK WARRANT AUTHORITY",G729&lt;10),"OMIT","KEEP")</f>
        <v>KEEP</v>
      </c>
    </row>
    <row r="756" spans="1:23" hidden="1" x14ac:dyDescent="0.25">
      <c r="A756" s="24">
        <v>42585.422824074078</v>
      </c>
      <c r="B756" s="4" t="s">
        <v>575</v>
      </c>
      <c r="C756" s="4" t="s">
        <v>1116</v>
      </c>
      <c r="D756" s="4" t="s">
        <v>73</v>
      </c>
      <c r="E756" s="4" t="s">
        <v>87</v>
      </c>
      <c r="F756" s="3">
        <v>0</v>
      </c>
      <c r="G756" s="3">
        <v>425</v>
      </c>
      <c r="H756" s="3">
        <v>129632</v>
      </c>
      <c r="I756" s="4" t="s">
        <v>88</v>
      </c>
      <c r="J756" s="3">
        <v>127587</v>
      </c>
      <c r="K756" s="4" t="s">
        <v>76</v>
      </c>
      <c r="L756" s="69" t="str">
        <f>VLOOKUP(C756,'[11]Trips&amp;Operators'!$C$1:$E$9999,3,0)</f>
        <v>BRANNON</v>
      </c>
      <c r="M756" s="18" t="s">
        <v>81</v>
      </c>
      <c r="N756" s="17" t="s">
        <v>1117</v>
      </c>
      <c r="O756" s="17" t="str">
        <f t="shared" si="22"/>
        <v>03</v>
      </c>
      <c r="P756" s="52">
        <f t="shared" si="23"/>
        <v>42554</v>
      </c>
      <c r="Q756" s="70" t="str">
        <f>VLOOKUP(C756,'[11]Train Runs'!$A$13:$AE$683,31,0)</f>
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</c>
      <c r="R756" s="71" t="str">
        <f>VLOOKUP(C730,'[11]Train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13:28:31-0600',mode:absolute,to:'2016-08-03 16:13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756" s="72" t="str">
        <f>astrogrep_path&amp;" /spath="&amp;search_path&amp;" /stypes=""*"&amp;T756&amp;"*"&amp;TEXT(A730-utc_offset/24,"YYYYMMDD")&amp;LEFT(TEXT(A730-utc_offset/24,"HH"),1)&amp;"*"" /stext="" "&amp;TEXT(A730-utc_offset/24,"HH")&amp;search_regexp&amp;""" /e /r /s"</f>
        <v>"C:\Program Files (x86)\AstroGrep\AstroGrep.exe" /spath="C:\Users\stu\Documents\Analysis\2016-02-23 RTDC Observations" /stypes="*4011*201608032*" /stext=" 20:.+((SYSTEM_STATE.+slice.+state.+changed )|(ment ac)|(system.+state.+changed )|(\|lc)|(penalty)|(\[timeout)|(PRM\|1\|D))" /e /r /s</v>
      </c>
      <c r="T756" s="18" t="str">
        <f>MID(B730,13,4)</f>
        <v>4011</v>
      </c>
      <c r="U756" s="24">
        <f>A730+6/24</f>
        <v>42585.871215277781</v>
      </c>
      <c r="V756" s="45" t="str">
        <f>IF(VALUE(LEFT(IF(LEN(C730)=6,"0"&amp;C730,C730),2))&lt;=2,"EC",IF(OR(VALUE(LEFT(IF(LEN(C730)=6,"0"&amp;C730,C730),2))=8,VALUE(LEFT(IF(LEN(C730)=6,"0"&amp;C730,C730),2))=18),"NW","GL"))</f>
        <v>EC</v>
      </c>
      <c r="W756" s="45" t="str">
        <f>IF(AND(E730="TRACK WARRANT AUTHORITY",G730&lt;10),"OMIT","KEEP")</f>
        <v>KEEP</v>
      </c>
    </row>
    <row r="757" spans="1:23" hidden="1" x14ac:dyDescent="0.25">
      <c r="A757" s="24">
        <v>42585.527303240742</v>
      </c>
      <c r="B757" s="4" t="s">
        <v>584</v>
      </c>
      <c r="C757" s="4" t="s">
        <v>1118</v>
      </c>
      <c r="D757" s="4" t="s">
        <v>73</v>
      </c>
      <c r="E757" s="4" t="s">
        <v>87</v>
      </c>
      <c r="F757" s="3">
        <v>0</v>
      </c>
      <c r="G757" s="3">
        <v>377</v>
      </c>
      <c r="H757" s="3">
        <v>129207</v>
      </c>
      <c r="I757" s="4" t="s">
        <v>88</v>
      </c>
      <c r="J757" s="3">
        <v>127587</v>
      </c>
      <c r="K757" s="4" t="s">
        <v>76</v>
      </c>
      <c r="L757" s="69" t="str">
        <f>VLOOKUP(C757,'[11]Trips&amp;Operators'!$C$1:$E$9999,3,0)</f>
        <v>KILLION</v>
      </c>
      <c r="M757" s="18" t="s">
        <v>81</v>
      </c>
      <c r="N757" s="17" t="s">
        <v>1117</v>
      </c>
      <c r="O757" s="17" t="str">
        <f t="shared" si="22"/>
        <v>03</v>
      </c>
      <c r="P757" s="52">
        <f t="shared" si="23"/>
        <v>42554</v>
      </c>
      <c r="Q757" s="70" t="str">
        <f>VLOOKUP(C757,'[11]Train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57" s="71" t="str">
        <f>VLOOKUP(C731,'[11]Train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757" s="72" t="str">
        <f>astrogrep_path&amp;" /spath="&amp;search_path&amp;" /stypes=""*"&amp;T757&amp;"*"&amp;TEXT(A731-utc_offset/24,"YYYYMMDD")&amp;LEFT(TEXT(A731-utc_offset/24,"HH"),1)&amp;"*"" /stext="" "&amp;TEXT(A731-utc_offset/24,"HH")&amp;search_regexp&amp;""" /e /r /s"</f>
        <v>"C:\Program Files (x86)\AstroGrep\AstroGrep.exe" /spath="C:\Users\stu\Documents\Analysis\2016-02-23 RTDC Observations" /stypes="*4038*201608032*" /stext=" 21:.+((SYSTEM_STATE.+slice.+state.+changed )|(ment ac)|(system.+state.+changed )|(\|lc)|(penalty)|(\[timeout)|(PRM\|1\|D))" /e /r /s</v>
      </c>
      <c r="T757" s="18" t="str">
        <f>MID(B731,13,4)</f>
        <v>4038</v>
      </c>
      <c r="U757" s="24">
        <f>A731+6/24</f>
        <v>42585.91479166667</v>
      </c>
      <c r="V757" s="45" t="str">
        <f>IF(VALUE(LEFT(IF(LEN(C731)=6,"0"&amp;C731,C731),2))&lt;=2,"EC",IF(OR(VALUE(LEFT(IF(LEN(C731)=6,"0"&amp;C731,C731),2))=8,VALUE(LEFT(IF(LEN(C731)=6,"0"&amp;C731,C731),2))=18),"NW","GL"))</f>
        <v>EC</v>
      </c>
      <c r="W757" s="45" t="str">
        <f>IF(AND(E731="TRACK WARRANT AUTHORITY",G731&lt;10),"OMIT","KEEP")</f>
        <v>KEEP</v>
      </c>
    </row>
    <row r="758" spans="1:23" hidden="1" x14ac:dyDescent="0.25">
      <c r="A758" s="24">
        <v>42585.622106481482</v>
      </c>
      <c r="B758" s="4" t="s">
        <v>91</v>
      </c>
      <c r="C758" s="4" t="s">
        <v>1108</v>
      </c>
      <c r="D758" s="4" t="s">
        <v>73</v>
      </c>
      <c r="E758" s="4" t="s">
        <v>87</v>
      </c>
      <c r="F758" s="3">
        <v>0</v>
      </c>
      <c r="G758" s="3">
        <v>557</v>
      </c>
      <c r="H758" s="3">
        <v>130665</v>
      </c>
      <c r="I758" s="4" t="s">
        <v>88</v>
      </c>
      <c r="J758" s="3">
        <v>127587</v>
      </c>
      <c r="K758" s="4" t="s">
        <v>76</v>
      </c>
      <c r="L758" s="69" t="str">
        <f>VLOOKUP(C758,'[11]Trips&amp;Operators'!$C$1:$E$9999,3,0)</f>
        <v>STORY</v>
      </c>
      <c r="M758" s="18" t="s">
        <v>81</v>
      </c>
      <c r="N758" s="17" t="s">
        <v>1117</v>
      </c>
      <c r="O758" s="17" t="str">
        <f t="shared" si="22"/>
        <v>03</v>
      </c>
      <c r="P758" s="52">
        <f t="shared" si="23"/>
        <v>42554</v>
      </c>
      <c r="Q758" s="70" t="str">
        <f>VLOOKUP(C758,'[11]Train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58" s="71" t="str">
        <f>VLOOKUP(C732,'[11]Train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58" s="72" t="str">
        <f>astrogrep_path&amp;" /spath="&amp;search_path&amp;" /stypes=""*"&amp;T758&amp;"*"&amp;TEXT(A732-utc_offset/24,"YYYYMMDD")&amp;LEFT(TEXT(A732-utc_offset/24,"HH"),1)&amp;"*"" /stext="" "&amp;TEXT(A732-utc_offset/24,"HH")&amp;search_regexp&amp;""" /e /r /s"</f>
        <v>"C:\Program Files (x86)\AstroGrep\AstroGrep.exe" /spath="C:\Users\stu\Documents\Analysis\2016-02-23 RTDC Observations" /stypes="*4041*201608032*" /stext=" 22:.+((SYSTEM_STATE.+slice.+state.+changed )|(ment ac)|(system.+state.+changed )|(\|lc)|(penalty)|(\[timeout)|(PRM\|1\|D))" /e /r /s</v>
      </c>
      <c r="T758" s="18" t="str">
        <f>MID(B732,13,4)</f>
        <v>4041</v>
      </c>
      <c r="U758" s="24">
        <f>A732+6/24</f>
        <v>42585.934930555559</v>
      </c>
      <c r="V758" s="45" t="str">
        <f>IF(VALUE(LEFT(IF(LEN(C732)=6,"0"&amp;C732,C732),2))&lt;=2,"EC",IF(OR(VALUE(LEFT(IF(LEN(C732)=6,"0"&amp;C732,C732),2))=8,VALUE(LEFT(IF(LEN(C732)=6,"0"&amp;C732,C732),2))=18),"NW","GL"))</f>
        <v>EC</v>
      </c>
      <c r="W758" s="45" t="str">
        <f>IF(AND(E732="TRACK WARRANT AUTHORITY",G732&lt;10),"OMIT","KEEP")</f>
        <v>KEEP</v>
      </c>
    </row>
    <row r="759" spans="1:23" hidden="1" x14ac:dyDescent="0.25">
      <c r="A759" s="24">
        <v>42585.622743055559</v>
      </c>
      <c r="B759" s="4" t="s">
        <v>91</v>
      </c>
      <c r="C759" s="4" t="s">
        <v>1108</v>
      </c>
      <c r="D759" s="4" t="s">
        <v>73</v>
      </c>
      <c r="E759" s="4" t="s">
        <v>87</v>
      </c>
      <c r="F759" s="3">
        <v>0</v>
      </c>
      <c r="G759" s="3">
        <v>118</v>
      </c>
      <c r="H759" s="3">
        <v>128052</v>
      </c>
      <c r="I759" s="4" t="s">
        <v>88</v>
      </c>
      <c r="J759" s="3">
        <v>127587</v>
      </c>
      <c r="K759" s="4" t="s">
        <v>76</v>
      </c>
      <c r="L759" s="69" t="str">
        <f>VLOOKUP(C759,'[11]Trips&amp;Operators'!$C$1:$E$9999,3,0)</f>
        <v>STORY</v>
      </c>
      <c r="M759" s="18" t="s">
        <v>81</v>
      </c>
      <c r="N759" s="17" t="s">
        <v>1117</v>
      </c>
      <c r="O759" s="17" t="str">
        <f t="shared" si="22"/>
        <v>03</v>
      </c>
      <c r="P759" s="52">
        <f t="shared" si="23"/>
        <v>42554</v>
      </c>
      <c r="Q759" s="70" t="str">
        <f>VLOOKUP(C759,'[11]Train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59" s="71" t="str">
        <f>VLOOKUP(C733,'[11]Train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59" s="72" t="str">
        <f>astrogrep_path&amp;" /spath="&amp;search_path&amp;" /stypes=""*"&amp;T759&amp;"*"&amp;TEXT(A733-utc_offset/24,"YYYYMMDD")&amp;LEFT(TEXT(A733-utc_offset/24,"HH"),1)&amp;"*"" /stext="" "&amp;TEXT(A733-utc_offset/24,"HH")&amp;search_regexp&amp;""" /e /r /s"</f>
        <v>"C:\Program Files (x86)\AstroGrep\AstroGrep.exe" /spath="C:\Users\stu\Documents\Analysis\2016-02-23 RTDC Observations" /stypes="*4041*201608032*" /stext=" 22:.+((SYSTEM_STATE.+slice.+state.+changed )|(ment ac)|(system.+state.+changed )|(\|lc)|(penalty)|(\[timeout)|(PRM\|1\|D))" /e /r /s</v>
      </c>
      <c r="T759" s="18" t="str">
        <f>MID(B733,13,4)</f>
        <v>4041</v>
      </c>
      <c r="U759" s="24">
        <f>A733+6/24</f>
        <v>42585.93546296296</v>
      </c>
      <c r="V759" s="45" t="str">
        <f>IF(VALUE(LEFT(IF(LEN(C733)=6,"0"&amp;C733,C733),2))&lt;=2,"EC",IF(OR(VALUE(LEFT(IF(LEN(C733)=6,"0"&amp;C733,C733),2))=8,VALUE(LEFT(IF(LEN(C733)=6,"0"&amp;C733,C733),2))=18),"NW","GL"))</f>
        <v>EC</v>
      </c>
      <c r="W759" s="45" t="str">
        <f>IF(AND(E733="TRACK WARRANT AUTHORITY",G733&lt;10),"OMIT","KEEP")</f>
        <v>KEEP</v>
      </c>
    </row>
    <row r="760" spans="1:23" hidden="1" x14ac:dyDescent="0.25">
      <c r="A760" s="24">
        <v>42585.696909722225</v>
      </c>
      <c r="B760" s="4" t="s">
        <v>91</v>
      </c>
      <c r="C760" s="4" t="s">
        <v>1095</v>
      </c>
      <c r="D760" s="4" t="s">
        <v>73</v>
      </c>
      <c r="E760" s="4" t="s">
        <v>87</v>
      </c>
      <c r="F760" s="3">
        <v>0</v>
      </c>
      <c r="G760" s="3">
        <v>106</v>
      </c>
      <c r="H760" s="3">
        <v>128201</v>
      </c>
      <c r="I760" s="4" t="s">
        <v>88</v>
      </c>
      <c r="J760" s="3">
        <v>127587</v>
      </c>
      <c r="K760" s="4" t="s">
        <v>76</v>
      </c>
      <c r="L760" s="69" t="str">
        <f>VLOOKUP(C760,'[11]Trips&amp;Operators'!$C$1:$E$9999,3,0)</f>
        <v>STORY</v>
      </c>
      <c r="M760" s="18" t="s">
        <v>81</v>
      </c>
      <c r="N760" s="17" t="s">
        <v>1117</v>
      </c>
      <c r="O760" s="17" t="str">
        <f t="shared" si="22"/>
        <v>03</v>
      </c>
      <c r="P760" s="52">
        <f t="shared" si="23"/>
        <v>42554</v>
      </c>
      <c r="Q760" s="70" t="str">
        <f>VLOOKUP(C760,'[11]Train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60" s="71" t="str">
        <f>VLOOKUP(C734,'[11]Train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60" s="72" t="str">
        <f>astrogrep_path&amp;" /spath="&amp;search_path&amp;" /stypes=""*"&amp;T760&amp;"*"&amp;TEXT(A734-utc_offset/24,"YYYYMMDD")&amp;LEFT(TEXT(A734-utc_offset/24,"HH"),1)&amp;"*"" /stext="" "&amp;TEXT(A734-utc_offset/24,"HH")&amp;search_regexp&amp;""" /e /r /s"</f>
        <v>"C:\Program Files (x86)\AstroGrep\AstroGrep.exe" /spath="C:\Users\stu\Documents\Analysis\2016-02-23 RTDC Observations" /stypes="*4037*201608032*" /stext=" 22:.+((SYSTEM_STATE.+slice.+state.+changed )|(ment ac)|(system.+state.+changed )|(\|lc)|(penalty)|(\[timeout)|(PRM\|1\|D))" /e /r /s</v>
      </c>
      <c r="T760" s="18" t="str">
        <f>MID(B734,13,4)</f>
        <v>4037</v>
      </c>
      <c r="U760" s="24">
        <f>A734+6/24</f>
        <v>42585.952835648146</v>
      </c>
      <c r="V760" s="45" t="str">
        <f>IF(VALUE(LEFT(IF(LEN(C734)=6,"0"&amp;C734,C734),2))&lt;=2,"EC",IF(OR(VALUE(LEFT(IF(LEN(C734)=6,"0"&amp;C734,C734),2))=8,VALUE(LEFT(IF(LEN(C734)=6,"0"&amp;C734,C734),2))=18),"NW","GL"))</f>
        <v>EC</v>
      </c>
      <c r="W760" s="45" t="str">
        <f>IF(AND(E734="TRACK WARRANT AUTHORITY",G734&lt;10),"OMIT","KEEP")</f>
        <v>KEEP</v>
      </c>
    </row>
    <row r="761" spans="1:23" hidden="1" x14ac:dyDescent="0.25">
      <c r="A761" s="24">
        <v>42585.438634259262</v>
      </c>
      <c r="B761" s="4" t="s">
        <v>523</v>
      </c>
      <c r="C761" s="4" t="s">
        <v>1107</v>
      </c>
      <c r="D761" s="4" t="s">
        <v>73</v>
      </c>
      <c r="E761" s="4" t="s">
        <v>87</v>
      </c>
      <c r="F761" s="3">
        <v>0</v>
      </c>
      <c r="G761" s="3">
        <v>428</v>
      </c>
      <c r="H761" s="3">
        <v>195251</v>
      </c>
      <c r="I761" s="4" t="s">
        <v>88</v>
      </c>
      <c r="J761" s="3">
        <v>191723</v>
      </c>
      <c r="K761" s="4" t="s">
        <v>76</v>
      </c>
      <c r="L761" s="69" t="str">
        <f>VLOOKUP(C761,'[11]Trips&amp;Operators'!$C$1:$E$9999,3,0)</f>
        <v>STRICKLAND</v>
      </c>
      <c r="M761" s="18" t="s">
        <v>81</v>
      </c>
      <c r="N761" s="17" t="s">
        <v>1073</v>
      </c>
      <c r="O761" s="17" t="str">
        <f t="shared" si="22"/>
        <v>03</v>
      </c>
      <c r="P761" s="52">
        <f t="shared" si="23"/>
        <v>42554</v>
      </c>
      <c r="Q761" s="70" t="str">
        <f>VLOOKUP(C761,'[11]Train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R761" s="71" t="str">
        <f>VLOOKUP(C735,'[11]Train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761" s="72" t="str">
        <f>astrogrep_path&amp;" /spath="&amp;search_path&amp;" /stypes=""*"&amp;T761&amp;"*"&amp;TEXT(A735-utc_offset/24,"YYYYMMDD")&amp;LEFT(TEXT(A735-utc_offset/24,"HH"),1)&amp;"*"" /stext="" "&amp;TEXT(A735-utc_offset/24,"HH")&amp;search_regexp&amp;""" /e /r /s"</f>
        <v>"C:\Program Files (x86)\AstroGrep\AstroGrep.exe" /spath="C:\Users\stu\Documents\Analysis\2016-02-23 RTDC Observations" /stypes="*4017*201608032*" /stext=" 22:.+((SYSTEM_STATE.+slice.+state.+changed )|(ment ac)|(system.+state.+changed )|(\|lc)|(penalty)|(\[timeout)|(PRM\|1\|D))" /e /r /s</v>
      </c>
      <c r="T761" s="18" t="str">
        <f>MID(B735,13,4)</f>
        <v>4017</v>
      </c>
      <c r="U761" s="24">
        <f>A735+6/24</f>
        <v>42585.957280092596</v>
      </c>
      <c r="V761" s="45" t="str">
        <f>IF(VALUE(LEFT(IF(LEN(C735)=6,"0"&amp;C735,C735),2))&lt;=2,"EC",IF(OR(VALUE(LEFT(IF(LEN(C735)=6,"0"&amp;C735,C735),2))=8,VALUE(LEFT(IF(LEN(C735)=6,"0"&amp;C735,C735),2))=18),"NW","GL"))</f>
        <v>EC</v>
      </c>
      <c r="W761" s="45" t="str">
        <f>IF(AND(E735="TRACK WARRANT AUTHORITY",G735&lt;10),"OMIT","KEEP")</f>
        <v>KEEP</v>
      </c>
    </row>
    <row r="762" spans="1:23" hidden="1" x14ac:dyDescent="0.25">
      <c r="A762" s="24">
        <v>42585.605370370373</v>
      </c>
      <c r="B762" s="4" t="s">
        <v>506</v>
      </c>
      <c r="C762" s="4" t="s">
        <v>1119</v>
      </c>
      <c r="D762" s="4" t="s">
        <v>73</v>
      </c>
      <c r="E762" s="4" t="s">
        <v>87</v>
      </c>
      <c r="F762" s="3">
        <v>0</v>
      </c>
      <c r="G762" s="3">
        <v>528</v>
      </c>
      <c r="H762" s="3">
        <v>194733</v>
      </c>
      <c r="I762" s="4" t="s">
        <v>88</v>
      </c>
      <c r="J762" s="3">
        <v>191723</v>
      </c>
      <c r="K762" s="4" t="s">
        <v>76</v>
      </c>
      <c r="L762" s="69" t="str">
        <f>VLOOKUP(C762,'[11]Trips&amp;Operators'!$C$1:$E$9999,3,0)</f>
        <v>REBOLETTI</v>
      </c>
      <c r="M762" s="18" t="s">
        <v>81</v>
      </c>
      <c r="N762" s="17" t="s">
        <v>1073</v>
      </c>
      <c r="O762" s="17" t="str">
        <f t="shared" si="22"/>
        <v>03</v>
      </c>
      <c r="P762" s="52">
        <f t="shared" si="23"/>
        <v>42554</v>
      </c>
      <c r="Q762" s="70" t="str">
        <f>VLOOKUP(C762,'[11]Train Runs'!$A$13:$AE$683,31,0)</f>
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</c>
      <c r="R762" s="71" t="str">
        <f>VLOOKUP(C736,'[11]Train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762" s="72" t="str">
        <f>astrogrep_path&amp;" /spath="&amp;search_path&amp;" /stypes=""*"&amp;T762&amp;"*"&amp;TEXT(A736-utc_offset/24,"YYYYMMDD")&amp;LEFT(TEXT(A736-utc_offset/24,"HH"),1)&amp;"*"" /stext="" "&amp;TEXT(A736-utc_offset/24,"HH")&amp;search_regexp&amp;""" /e /r /s"</f>
        <v>"C:\Program Files (x86)\AstroGrep\AstroGrep.exe" /spath="C:\Users\stu\Documents\Analysis\2016-02-23 RTDC Observations" /stypes="*4017*201608032*" /stext=" 22:.+((SYSTEM_STATE.+slice.+state.+changed )|(ment ac)|(system.+state.+changed )|(\|lc)|(penalty)|(\[timeout)|(PRM\|1\|D))" /e /r /s</v>
      </c>
      <c r="T762" s="18" t="str">
        <f>MID(B736,13,4)</f>
        <v>4017</v>
      </c>
      <c r="U762" s="24">
        <f>A736+6/24</f>
        <v>42585.957696759258</v>
      </c>
      <c r="V762" s="45" t="str">
        <f>IF(VALUE(LEFT(IF(LEN(C736)=6,"0"&amp;C736,C736),2))&lt;=2,"EC",IF(OR(VALUE(LEFT(IF(LEN(C736)=6,"0"&amp;C736,C736),2))=8,VALUE(LEFT(IF(LEN(C736)=6,"0"&amp;C736,C736),2))=18),"NW","GL"))</f>
        <v>EC</v>
      </c>
      <c r="W762" s="45" t="str">
        <f>IF(AND(E736="TRACK WARRANT AUTHORITY",G736&lt;10),"OMIT","KEEP")</f>
        <v>KEEP</v>
      </c>
    </row>
    <row r="763" spans="1:23" x14ac:dyDescent="0.25">
      <c r="A763" s="24">
        <v>42585.554444444446</v>
      </c>
      <c r="B763" s="4" t="s">
        <v>508</v>
      </c>
      <c r="C763" s="4" t="s">
        <v>394</v>
      </c>
      <c r="D763" s="4" t="s">
        <v>84</v>
      </c>
      <c r="E763" s="4" t="s">
        <v>510</v>
      </c>
      <c r="F763" s="3">
        <v>0</v>
      </c>
      <c r="G763" s="3">
        <v>166</v>
      </c>
      <c r="H763" s="3">
        <v>3825</v>
      </c>
      <c r="I763" s="4" t="s">
        <v>511</v>
      </c>
      <c r="J763" s="3">
        <v>2789</v>
      </c>
      <c r="K763" s="4" t="s">
        <v>80</v>
      </c>
      <c r="L763" s="69" t="str">
        <f>VLOOKUP(C763,'[11]Trips&amp;Operators'!$C$1:$E$9999,3,0)</f>
        <v>KILLION</v>
      </c>
      <c r="M763" s="18" t="s">
        <v>77</v>
      </c>
      <c r="N763" s="17" t="s">
        <v>47</v>
      </c>
      <c r="O763" s="17" t="str">
        <f t="shared" si="22"/>
        <v>03</v>
      </c>
      <c r="P763" s="52">
        <f t="shared" si="23"/>
        <v>42554</v>
      </c>
      <c r="Q763" s="70" t="str">
        <f>VLOOKUP(C763,'[11]Train Runs'!$A$13:$AE$683,31,0)</f>
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</c>
      <c r="R763" s="71" t="str">
        <f>VLOOKUP(C737,'[11]Train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16:07:03-0600',mode:absolute,to:'2016-08-03 18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763" s="72" t="str">
        <f>astrogrep_path&amp;" /spath="&amp;search_path&amp;" /stypes=""*"&amp;T763&amp;"*"&amp;TEXT(A737-utc_offset/24,"YYYYMMDD")&amp;LEFT(TEXT(A737-utc_offset/24,"HH"),1)&amp;"*"" /stext="" "&amp;TEXT(A737-utc_offset/24,"HH")&amp;search_regexp&amp;""" /e /r /s"</f>
        <v>"C:\Program Files (x86)\AstroGrep\AstroGrep.exe" /spath="C:\Users\stu\Documents\Analysis\2016-02-23 RTDC Observations" /stypes="*4012*201608032*" /stext=" 23:.+((SYSTEM_STATE.+slice.+state.+changed )|(ment ac)|(system.+state.+changed )|(\|lc)|(penalty)|(\[timeout)|(PRM\|1\|D))" /e /r /s</v>
      </c>
      <c r="T763" s="18" t="str">
        <f>MID(B737,13,4)</f>
        <v>4012</v>
      </c>
      <c r="U763" s="24">
        <f>A737+6/24</f>
        <v>42585.980983796297</v>
      </c>
      <c r="V763" s="45" t="str">
        <f>IF(VALUE(LEFT(IF(LEN(C737)=6,"0"&amp;C737,C737),2))&lt;=2,"EC",IF(OR(VALUE(LEFT(IF(LEN(C737)=6,"0"&amp;C737,C737),2))=8,VALUE(LEFT(IF(LEN(C737)=6,"0"&amp;C737,C737),2))=18),"NW","GL"))</f>
        <v>EC</v>
      </c>
      <c r="W763" s="45" t="str">
        <f>IF(AND(E737="TRACK WARRANT AUTHORITY",G737&lt;10),"OMIT","KEEP")</f>
        <v>KEEP</v>
      </c>
    </row>
    <row r="764" spans="1:23" x14ac:dyDescent="0.25">
      <c r="A764" s="24">
        <v>42585.555138888885</v>
      </c>
      <c r="B764" s="4" t="s">
        <v>508</v>
      </c>
      <c r="C764" s="4" t="s">
        <v>394</v>
      </c>
      <c r="D764" s="4" t="s">
        <v>84</v>
      </c>
      <c r="E764" s="4" t="s">
        <v>510</v>
      </c>
      <c r="F764" s="3">
        <v>0</v>
      </c>
      <c r="G764" s="3">
        <v>166</v>
      </c>
      <c r="H764" s="3">
        <v>3825</v>
      </c>
      <c r="I764" s="4" t="s">
        <v>511</v>
      </c>
      <c r="J764" s="3">
        <v>2789</v>
      </c>
      <c r="K764" s="4" t="s">
        <v>80</v>
      </c>
      <c r="L764" s="69" t="str">
        <f>VLOOKUP(C764,'[11]Trips&amp;Operators'!$C$1:$E$9999,3,0)</f>
        <v>KILLION</v>
      </c>
      <c r="M764" s="18" t="s">
        <v>77</v>
      </c>
      <c r="N764" s="17" t="s">
        <v>47</v>
      </c>
      <c r="O764" s="17" t="str">
        <f t="shared" si="22"/>
        <v>03</v>
      </c>
      <c r="P764" s="52">
        <f t="shared" si="23"/>
        <v>42554</v>
      </c>
      <c r="Q764" s="70" t="str">
        <f>VLOOKUP(C764,'[11]Train Runs'!$A$13:$AE$683,31,0)</f>
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</c>
      <c r="R764" s="71" t="str">
        <f>VLOOKUP(C738,'[11]Train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764" s="72" t="str">
        <f>astrogrep_path&amp;" /spath="&amp;search_path&amp;" /stypes=""*"&amp;T764&amp;"*"&amp;TEXT(A738-utc_offset/24,"YYYYMMDD")&amp;LEFT(TEXT(A738-utc_offset/24,"HH"),1)&amp;"*"" /stext="" "&amp;TEXT(A738-utc_offset/24,"HH")&amp;search_regexp&amp;""" /e /r /s"</f>
        <v>"C:\Program Files (x86)\AstroGrep\AstroGrep.exe" /spath="C:\Users\stu\Documents\Analysis\2016-02-23 RTDC Observations" /stypes="*4039*201608040*" /stext=" 00:.+((SYSTEM_STATE.+slice.+state.+changed )|(ment ac)|(system.+state.+changed )|(\|lc)|(penalty)|(\[timeout)|(PRM\|1\|D))" /e /r /s</v>
      </c>
      <c r="T764" s="18" t="str">
        <f>MID(B738,13,4)</f>
        <v>4039</v>
      </c>
      <c r="U764" s="24">
        <f>A738+6/24</f>
        <v>42586.001018518517</v>
      </c>
      <c r="V764" s="45" t="str">
        <f>IF(VALUE(LEFT(IF(LEN(C738)=6,"0"&amp;C738,C738),2))&lt;=2,"EC",IF(OR(VALUE(LEFT(IF(LEN(C738)=6,"0"&amp;C738,C738),2))=8,VALUE(LEFT(IF(LEN(C738)=6,"0"&amp;C738,C738),2))=18),"NW","GL"))</f>
        <v>EC</v>
      </c>
      <c r="W764" s="45" t="str">
        <f>IF(AND(E738="TRACK WARRANT AUTHORITY",G738&lt;10),"OMIT","KEEP")</f>
        <v>KEEP</v>
      </c>
    </row>
    <row r="765" spans="1:23" x14ac:dyDescent="0.25">
      <c r="A765" s="24">
        <v>42585.575613425928</v>
      </c>
      <c r="B765" s="4" t="s">
        <v>532</v>
      </c>
      <c r="C765" s="4" t="s">
        <v>1120</v>
      </c>
      <c r="D765" s="4" t="s">
        <v>84</v>
      </c>
      <c r="E765" s="4" t="s">
        <v>510</v>
      </c>
      <c r="F765" s="3">
        <v>0</v>
      </c>
      <c r="G765" s="3">
        <v>152</v>
      </c>
      <c r="H765" s="3">
        <v>2822</v>
      </c>
      <c r="I765" s="4" t="s">
        <v>511</v>
      </c>
      <c r="J765" s="3">
        <v>2822</v>
      </c>
      <c r="K765" s="4" t="s">
        <v>76</v>
      </c>
      <c r="L765" s="69" t="str">
        <f>VLOOKUP(C765,'[11]Trips&amp;Operators'!$C$1:$E$9999,3,0)</f>
        <v>BRUDER</v>
      </c>
      <c r="M765" s="18" t="s">
        <v>77</v>
      </c>
      <c r="N765" s="17" t="s">
        <v>47</v>
      </c>
      <c r="O765" s="17" t="str">
        <f t="shared" si="22"/>
        <v>03</v>
      </c>
      <c r="P765" s="52">
        <f t="shared" si="23"/>
        <v>42554</v>
      </c>
      <c r="Q765" s="70" t="str">
        <f>VLOOKUP(C765,'[11]Train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R765" s="71" t="str">
        <f>VLOOKUP(C739,'[11]Train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765" s="72" t="str">
        <f>astrogrep_path&amp;" /spath="&amp;search_path&amp;" /stypes=""*"&amp;T765&amp;"*"&amp;TEXT(A739-utc_offset/24,"YYYYMMDD")&amp;LEFT(TEXT(A739-utc_offset/24,"HH"),1)&amp;"*"" /stext="" "&amp;TEXT(A739-utc_offset/24,"HH")&amp;search_regexp&amp;""" /e /r /s"</f>
        <v>"C:\Program Files (x86)\AstroGrep\AstroGrep.exe" /spath="C:\Users\stu\Documents\Analysis\2016-02-23 RTDC Observations" /stypes="*4039*201608040*" /stext=" 00:.+((SYSTEM_STATE.+slice.+state.+changed )|(ment ac)|(system.+state.+changed )|(\|lc)|(penalty)|(\[timeout)|(PRM\|1\|D))" /e /r /s</v>
      </c>
      <c r="T765" s="18" t="str">
        <f>MID(B739,13,4)</f>
        <v>4039</v>
      </c>
      <c r="U765" s="24">
        <f>A739+6/24</f>
        <v>42586.001469907409</v>
      </c>
      <c r="V765" s="45" t="str">
        <f>IF(VALUE(LEFT(IF(LEN(C739)=6,"0"&amp;C739,C739),2))&lt;=2,"EC",IF(OR(VALUE(LEFT(IF(LEN(C739)=6,"0"&amp;C739,C739),2))=8,VALUE(LEFT(IF(LEN(C739)=6,"0"&amp;C739,C739),2))=18),"NW","GL"))</f>
        <v>EC</v>
      </c>
      <c r="W765" s="45" t="str">
        <f>IF(AND(E739="TRACK WARRANT AUTHORITY",G739&lt;10),"OMIT","KEEP")</f>
        <v>KEEP</v>
      </c>
    </row>
    <row r="766" spans="1:23" x14ac:dyDescent="0.25">
      <c r="A766" s="24">
        <v>42585.798530092594</v>
      </c>
      <c r="B766" s="4" t="s">
        <v>532</v>
      </c>
      <c r="C766" s="4" t="s">
        <v>1096</v>
      </c>
      <c r="D766" s="4" t="s">
        <v>73</v>
      </c>
      <c r="E766" s="4" t="s">
        <v>510</v>
      </c>
      <c r="F766" s="3">
        <v>0</v>
      </c>
      <c r="G766" s="3">
        <v>99</v>
      </c>
      <c r="H766" s="3">
        <v>3912</v>
      </c>
      <c r="I766" s="4" t="s">
        <v>511</v>
      </c>
      <c r="J766" s="3">
        <v>3902</v>
      </c>
      <c r="K766" s="4" t="s">
        <v>76</v>
      </c>
      <c r="L766" s="69" t="str">
        <f>VLOOKUP(C766,'[11]Trips&amp;Operators'!$C$1:$E$9999,3,0)</f>
        <v>STORY</v>
      </c>
      <c r="M766" s="18" t="s">
        <v>77</v>
      </c>
      <c r="N766" s="17" t="s">
        <v>47</v>
      </c>
      <c r="O766" s="17" t="str">
        <f t="shared" si="22"/>
        <v>03</v>
      </c>
      <c r="P766" s="52">
        <f t="shared" si="23"/>
        <v>42554</v>
      </c>
      <c r="Q766" s="70" t="str">
        <f>VLOOKUP(C766,'[11]Train Runs'!$A$13:$AE$683,31,0)</f>
        <v>aws s3 cp s3://rtdc.mdm.uploadarchive/RTDC4017/2016-08-03/ "%USERPROFILE%\AppData\Local\Temp\OnboardLogs"\RTDC4017\2016-08-03 --recursive &amp; "%USERPROFILE%\Documents\GitHub\mrs-test-scripts\Headless Mode &amp; Sideloading\WalkAndUnGZ.bat" "%USERPROFILE%\AppData\Local\Temp\OnboardLogs"\RTDC4017\2016-08-03 &amp; 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</v>
      </c>
      <c r="R766" s="71" t="str">
        <f>VLOOKUP(C740,'[11]Train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18:21:06-0600',mode:absolute,to:'2016-08-03 21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766" s="72" t="str">
        <f>astrogrep_path&amp;" /spath="&amp;search_path&amp;" /stypes=""*"&amp;T766&amp;"*"&amp;TEXT(A740-utc_offset/24,"YYYYMMDD")&amp;LEFT(TEXT(A740-utc_offset/24,"HH"),1)&amp;"*"" /stext="" "&amp;TEXT(A740-utc_offset/24,"HH")&amp;search_regexp&amp;""" /e /r /s"</f>
        <v>"C:\Program Files (x86)\AstroGrep\AstroGrep.exe" /spath="C:\Users\stu\Documents\Analysis\2016-02-23 RTDC Observations" /stypes="*4039*201608040*" /stext=" 01:.+((SYSTEM_STATE.+slice.+state.+changed )|(ment ac)|(system.+state.+changed )|(\|lc)|(penalty)|(\[timeout)|(PRM\|1\|D))" /e /r /s</v>
      </c>
      <c r="T766" s="18" t="str">
        <f>MID(B740,13,4)</f>
        <v>4039</v>
      </c>
      <c r="U766" s="24">
        <f>A740+6/24</f>
        <v>42586.071793981479</v>
      </c>
      <c r="V766" s="45" t="str">
        <f>IF(VALUE(LEFT(IF(LEN(C740)=6,"0"&amp;C740,C740),2))&lt;=2,"EC",IF(OR(VALUE(LEFT(IF(LEN(C740)=6,"0"&amp;C740,C740),2))=8,VALUE(LEFT(IF(LEN(C740)=6,"0"&amp;C740,C740),2))=18),"NW","GL"))</f>
        <v>EC</v>
      </c>
      <c r="W766" s="45" t="str">
        <f>IF(AND(E740="TRACK WARRANT AUTHORITY",G740&lt;10),"OMIT","KEEP")</f>
        <v>KEEP</v>
      </c>
    </row>
    <row r="767" spans="1:23" x14ac:dyDescent="0.25">
      <c r="A767" s="24">
        <v>42585.543749999997</v>
      </c>
      <c r="B767" s="4" t="s">
        <v>584</v>
      </c>
      <c r="C767" s="4" t="s">
        <v>1118</v>
      </c>
      <c r="D767" s="4" t="s">
        <v>73</v>
      </c>
      <c r="E767" s="4" t="s">
        <v>510</v>
      </c>
      <c r="F767" s="3">
        <v>0</v>
      </c>
      <c r="G767" s="3">
        <v>140</v>
      </c>
      <c r="H767" s="3">
        <v>4965</v>
      </c>
      <c r="I767" s="4" t="s">
        <v>511</v>
      </c>
      <c r="J767" s="3">
        <v>4677</v>
      </c>
      <c r="K767" s="4" t="s">
        <v>76</v>
      </c>
      <c r="L767" s="69" t="str">
        <f>VLOOKUP(C767,'[11]Trips&amp;Operators'!$C$1:$E$9999,3,0)</f>
        <v>KILLION</v>
      </c>
      <c r="M767" s="18" t="s">
        <v>77</v>
      </c>
      <c r="N767" s="17" t="s">
        <v>47</v>
      </c>
      <c r="O767" s="17" t="str">
        <f t="shared" si="22"/>
        <v>03</v>
      </c>
      <c r="P767" s="52">
        <f t="shared" si="23"/>
        <v>42554</v>
      </c>
      <c r="Q767" s="70" t="str">
        <f>VLOOKUP(C767,'[11]Train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67" s="71" t="str">
        <f>VLOOKUP(C741,'[11]Train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18:21:06-0600',mode:absolute,to:'2016-08-03 21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767" s="72" t="str">
        <f>astrogrep_path&amp;" /spath="&amp;search_path&amp;" /stypes=""*"&amp;T767&amp;"*"&amp;TEXT(A741-utc_offset/24,"YYYYMMDD")&amp;LEFT(TEXT(A741-utc_offset/24,"HH"),1)&amp;"*"" /stext="" "&amp;TEXT(A741-utc_offset/24,"HH")&amp;search_regexp&amp;""" /e /r /s"</f>
        <v>"C:\Program Files (x86)\AstroGrep\AstroGrep.exe" /spath="C:\Users\stu\Documents\Analysis\2016-02-23 RTDC Observations" /stypes="*4039*201608040*" /stext=" 01:.+((SYSTEM_STATE.+slice.+state.+changed )|(ment ac)|(system.+state.+changed )|(\|lc)|(penalty)|(\[timeout)|(PRM\|1\|D))" /e /r /s</v>
      </c>
      <c r="T767" s="18" t="str">
        <f>MID(B741,13,4)</f>
        <v>4039</v>
      </c>
      <c r="U767" s="24">
        <f>A741+6/24</f>
        <v>42586.072326388887</v>
      </c>
      <c r="V767" s="45" t="str">
        <f>IF(VALUE(LEFT(IF(LEN(C741)=6,"0"&amp;C741,C741),2))&lt;=2,"EC",IF(OR(VALUE(LEFT(IF(LEN(C741)=6,"0"&amp;C741,C741),2))=8,VALUE(LEFT(IF(LEN(C741)=6,"0"&amp;C741,C741),2))=18),"NW","GL"))</f>
        <v>EC</v>
      </c>
      <c r="W767" s="45" t="str">
        <f>IF(AND(E741="TRACK WARRANT AUTHORITY",G741&lt;10),"OMIT","KEEP")</f>
        <v>KEEP</v>
      </c>
    </row>
    <row r="768" spans="1:23" x14ac:dyDescent="0.25">
      <c r="A768" s="24">
        <v>42585.544432870367</v>
      </c>
      <c r="B768" s="4" t="s">
        <v>584</v>
      </c>
      <c r="C768" s="4" t="s">
        <v>1118</v>
      </c>
      <c r="D768" s="4" t="s">
        <v>73</v>
      </c>
      <c r="E768" s="4" t="s">
        <v>510</v>
      </c>
      <c r="F768" s="3">
        <v>0</v>
      </c>
      <c r="G768" s="3">
        <v>140</v>
      </c>
      <c r="H768" s="3">
        <v>4965</v>
      </c>
      <c r="I768" s="4" t="s">
        <v>511</v>
      </c>
      <c r="J768" s="3">
        <v>4677</v>
      </c>
      <c r="K768" s="4" t="s">
        <v>76</v>
      </c>
      <c r="L768" s="69" t="str">
        <f>VLOOKUP(C768,'[11]Trips&amp;Operators'!$C$1:$E$9999,3,0)</f>
        <v>KILLION</v>
      </c>
      <c r="M768" s="18" t="s">
        <v>77</v>
      </c>
      <c r="N768" s="17" t="s">
        <v>47</v>
      </c>
      <c r="O768" s="17" t="str">
        <f t="shared" si="22"/>
        <v>03</v>
      </c>
      <c r="P768" s="52">
        <f t="shared" si="23"/>
        <v>42554</v>
      </c>
      <c r="Q768" s="70" t="str">
        <f>VLOOKUP(C768,'[11]Train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68" s="71" t="str">
        <f>VLOOKUP(C742,'[11]Train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12:35:59-0600',mode:absolute,to:'2016-08-03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68" s="72" t="str">
        <f>astrogrep_path&amp;" /spath="&amp;search_path&amp;" /stypes=""*"&amp;T768&amp;"*"&amp;TEXT(A742-utc_offset/24,"YYYYMMDD")&amp;LEFT(TEXT(A742-utc_offset/24,"HH"),1)&amp;"*"" /stext="" "&amp;TEXT(A742-utc_offset/24,"HH")&amp;search_regexp&amp;""" /e /r /s"</f>
        <v>"C:\Program Files (x86)\AstroGrep\AstroGrep.exe" /spath="C:\Users\stu\Documents\Analysis\2016-02-23 RTDC Observations" /stypes="*4025*201608031*" /stext=" 19:.+((SYSTEM_STATE.+slice.+state.+changed )|(ment ac)|(system.+state.+changed )|(\|lc)|(penalty)|(\[timeout)|(PRM\|1\|D))" /e /r /s</v>
      </c>
      <c r="T768" s="18" t="str">
        <f>MID(B742,13,4)</f>
        <v>4025</v>
      </c>
      <c r="U768" s="24">
        <f>A742+6/24</f>
        <v>42585.832881944443</v>
      </c>
      <c r="V768" s="45" t="str">
        <f>IF(VALUE(LEFT(IF(LEN(C742)=6,"0"&amp;C742,C742),2))&lt;=2,"EC",IF(OR(VALUE(LEFT(IF(LEN(C742)=6,"0"&amp;C742,C742),2))=8,VALUE(LEFT(IF(LEN(C742)=6,"0"&amp;C742,C742),2))=18),"NW","GL"))</f>
        <v>EC</v>
      </c>
      <c r="W768" s="45" t="str">
        <f>IF(AND(E742="TRACK WARRANT AUTHORITY",G742&lt;10),"OMIT","KEEP")</f>
        <v>KEEP</v>
      </c>
    </row>
    <row r="769" spans="1:23" x14ac:dyDescent="0.25">
      <c r="A769" s="24">
        <v>42585.553773148145</v>
      </c>
      <c r="B769" s="4" t="s">
        <v>506</v>
      </c>
      <c r="C769" s="4" t="s">
        <v>1121</v>
      </c>
      <c r="D769" s="4" t="s">
        <v>84</v>
      </c>
      <c r="E769" s="4" t="s">
        <v>510</v>
      </c>
      <c r="F769" s="3">
        <v>0</v>
      </c>
      <c r="G769" s="3">
        <v>147</v>
      </c>
      <c r="H769" s="3">
        <v>4236</v>
      </c>
      <c r="I769" s="4" t="s">
        <v>511</v>
      </c>
      <c r="J769" s="3">
        <v>4677</v>
      </c>
      <c r="K769" s="4" t="s">
        <v>76</v>
      </c>
      <c r="L769" s="69" t="str">
        <f>VLOOKUP(C769,'[11]Trips&amp;Operators'!$C$1:$E$9999,3,0)</f>
        <v>REBOLETTI</v>
      </c>
      <c r="M769" s="18" t="s">
        <v>77</v>
      </c>
      <c r="N769" s="17" t="s">
        <v>47</v>
      </c>
      <c r="O769" s="17" t="str">
        <f t="shared" si="22"/>
        <v>03</v>
      </c>
      <c r="P769" s="52">
        <f t="shared" si="23"/>
        <v>42554</v>
      </c>
      <c r="Q769" s="70" t="str">
        <f>VLOOKUP(C769,'[11]Train Runs'!$A$13:$AE$683,31,0)</f>
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</c>
      <c r="R769" s="71" t="str">
        <f>VLOOKUP(C743,'[11]Train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21:46:51-0600',mode:absolute,to:'2016-08-04 00:27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769" s="72" t="str">
        <f>astrogrep_path&amp;" /spath="&amp;search_path&amp;" /stypes=""*"&amp;T769&amp;"*"&amp;TEXT(A743-utc_offset/24,"YYYYMMDD")&amp;LEFT(TEXT(A743-utc_offset/24,"HH"),1)&amp;"*"" /stext="" "&amp;TEXT(A743-utc_offset/24,"HH")&amp;search_regexp&amp;""" /e /r /s"</f>
        <v>"C:\Program Files (x86)\AstroGrep\AstroGrep.exe" /spath="C:\Users\stu\Documents\Analysis\2016-02-23 RTDC Observations" /stypes="*4043*201608040*" /stext=" 05:.+((SYSTEM_STATE.+slice.+state.+changed )|(ment ac)|(system.+state.+changed )|(\|lc)|(penalty)|(\[timeout)|(PRM\|1\|D))" /e /r /s</v>
      </c>
      <c r="T769" s="18" t="str">
        <f>MID(B743,13,4)</f>
        <v>4043</v>
      </c>
      <c r="U769" s="24">
        <f>A743+6/24</f>
        <v>42586.230196759258</v>
      </c>
      <c r="V769" s="45" t="str">
        <f>IF(VALUE(LEFT(IF(LEN(C743)=6,"0"&amp;C743,C743),2))&lt;=2,"EC",IF(OR(VALUE(LEFT(IF(LEN(C743)=6,"0"&amp;C743,C743),2))=8,VALUE(LEFT(IF(LEN(C743)=6,"0"&amp;C743,C743),2))=18),"NW","GL"))</f>
        <v>EC</v>
      </c>
      <c r="W769" s="45" t="str">
        <f>IF(AND(E743="TRACK WARRANT AUTHORITY",G743&lt;10),"OMIT","KEEP")</f>
        <v>KEEP</v>
      </c>
    </row>
    <row r="770" spans="1:23" x14ac:dyDescent="0.25">
      <c r="A770" s="24">
        <v>42585.789456018516</v>
      </c>
      <c r="B770" s="4" t="s">
        <v>506</v>
      </c>
      <c r="C770" s="4" t="s">
        <v>1122</v>
      </c>
      <c r="D770" s="4" t="s">
        <v>84</v>
      </c>
      <c r="E770" s="4" t="s">
        <v>510</v>
      </c>
      <c r="F770" s="3">
        <v>0</v>
      </c>
      <c r="G770" s="3">
        <v>149</v>
      </c>
      <c r="H770" s="3">
        <v>3650</v>
      </c>
      <c r="I770" s="4" t="s">
        <v>511</v>
      </c>
      <c r="J770" s="3">
        <v>4677</v>
      </c>
      <c r="K770" s="4" t="s">
        <v>76</v>
      </c>
      <c r="L770" s="69" t="str">
        <f>VLOOKUP(C770,'[11]Trips&amp;Operators'!$C$1:$E$9999,3,0)</f>
        <v>STURGEON</v>
      </c>
      <c r="M770" s="18" t="s">
        <v>77</v>
      </c>
      <c r="N770" s="17" t="s">
        <v>47</v>
      </c>
      <c r="O770" s="17" t="str">
        <f t="shared" ref="O770:O833" si="24">RIGHT(C770,2)</f>
        <v>03</v>
      </c>
      <c r="P770" s="52">
        <f t="shared" ref="P770:P833" si="25">42522+O770+29</f>
        <v>42554</v>
      </c>
      <c r="Q770" s="70" t="str">
        <f>VLOOKUP(C770,'[11]Train Runs'!$A$13:$AE$683,31,0)</f>
        <v>aws s3 cp s3://rtdc.mdm.uploadarchive/RTDC4026/2016-08-03/ "%USERPROFILE%\AppData\Local\Temp\OnboardLogs"\RTDC4026\2016-08-03 --recursive &amp; "%USERPROFILE%\Documents\GitHub\mrs-test-scripts\Headless Mode &amp; Sideloading\WalkAndUnGZ.bat" "%USERPROFILE%\AppData\Local\Temp\OnboardLogs"\RTDC4026\2016-08-03 &amp; 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</v>
      </c>
      <c r="R770" s="71" t="str">
        <f>VLOOKUP(C744,'[11]Train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09:22:16-0600',mode:absolute,to:'2016-08-03 12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770" s="72" t="str">
        <f>astrogrep_path&amp;" /spath="&amp;search_path&amp;" /stypes=""*"&amp;T770&amp;"*"&amp;TEXT(A744-utc_offset/24,"YYYYMMDD")&amp;LEFT(TEXT(A744-utc_offset/24,"HH"),1)&amp;"*"" /stext="" "&amp;TEXT(A744-utc_offset/24,"HH")&amp;search_regexp&amp;""" /e /r /s"</f>
        <v>"C:\Program Files (x86)\AstroGrep\AstroGrep.exe" /spath="C:\Users\stu\Documents\Analysis\2016-02-23 RTDC Observations" /stypes="*4043*201608031*" /stext=" 16:.+((SYSTEM_STATE.+slice.+state.+changed )|(ment ac)|(system.+state.+changed )|(\|lc)|(penalty)|(\[timeout)|(PRM\|1\|D))" /e /r /s</v>
      </c>
      <c r="T770" s="18" t="str">
        <f>MID(B744,13,4)</f>
        <v>4043</v>
      </c>
      <c r="U770" s="24">
        <f>A744+6/24</f>
        <v>42585.691689814812</v>
      </c>
      <c r="V770" s="45" t="str">
        <f>IF(VALUE(LEFT(IF(LEN(C744)=6,"0"&amp;C744,C744),2))&lt;=2,"EC",IF(OR(VALUE(LEFT(IF(LEN(C744)=6,"0"&amp;C744,C744),2))=8,VALUE(LEFT(IF(LEN(C744)=6,"0"&amp;C744,C744),2))=18),"NW","GL"))</f>
        <v>EC</v>
      </c>
      <c r="W770" s="45" t="str">
        <f>IF(AND(E744="TRACK WARRANT AUTHORITY",G744&lt;10),"OMIT","KEEP")</f>
        <v>KEEP</v>
      </c>
    </row>
    <row r="771" spans="1:23" hidden="1" x14ac:dyDescent="0.25">
      <c r="A771" s="24">
        <v>42585.244201388887</v>
      </c>
      <c r="B771" s="4" t="s">
        <v>573</v>
      </c>
      <c r="C771" s="4" t="s">
        <v>1123</v>
      </c>
      <c r="D771" s="4" t="s">
        <v>73</v>
      </c>
      <c r="E771" s="4" t="s">
        <v>515</v>
      </c>
      <c r="F771" s="3">
        <v>0</v>
      </c>
      <c r="G771" s="3">
        <v>62</v>
      </c>
      <c r="H771" s="3">
        <v>234</v>
      </c>
      <c r="I771" s="4" t="s">
        <v>516</v>
      </c>
      <c r="J771" s="3">
        <v>1</v>
      </c>
      <c r="K771" s="4" t="s">
        <v>76</v>
      </c>
      <c r="L771" s="69" t="str">
        <f>VLOOKUP(C771,'[11]Trips&amp;Operators'!$C$1:$E$9999,3,0)</f>
        <v>STRICKLAND</v>
      </c>
      <c r="M771" s="18" t="s">
        <v>81</v>
      </c>
      <c r="N771" s="17"/>
      <c r="O771" s="17" t="str">
        <f t="shared" si="24"/>
        <v>03</v>
      </c>
      <c r="P771" s="52">
        <f t="shared" si="25"/>
        <v>42554</v>
      </c>
      <c r="Q771" s="70" t="str">
        <f>VLOOKUP(C771,'[11]Train Runs'!$A$13:$AE$683,31,0)</f>
        <v>aws s3 cp s3://rtdc.mdm.uploadarchive/RTDC4039/2016-08-03/ "%USERPROFILE%\AppData\Local\Temp\OnboardLogs"\RTDC4039\2016-08-03 --recursive &amp; "%USERPROFILE%\Documents\GitHub\mrs-test-scripts\Headless Mode &amp; Sideloading\WalkAndUnGZ.bat" "%USERPROFILE%\AppData\Local\Temp\OnboardLogs"\RTDC4039\2016-08-03 &amp; aws s3 cp s3://rtdc.mdm.uploadarchive/RTDC4039/2016-08-04/ "%USERPROFILE%\AppData\Local\Temp\OnboardLogs"\RTDC4039\2016-08-04 --recursive &amp; "%USERPROFILE%\Documents\GitHub\mrs-test-scripts\Headless Mode &amp; Sideloading\WalkAndUnGZ.bat" "%USERPROFILE%\AppData\Local\Temp\OnboardLogs"\RTDC4039\2016-08-04</v>
      </c>
      <c r="R771" s="71" t="str">
        <f>VLOOKUP(C745,'[11]Train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71" s="72" t="str">
        <f>astrogrep_path&amp;" /spath="&amp;search_path&amp;" /stypes=""*"&amp;T771&amp;"*"&amp;TEXT(A745-utc_offset/24,"YYYYMMDD")&amp;LEFT(TEXT(A745-utc_offset/24,"HH"),1)&amp;"*"" /stext="" "&amp;TEXT(A745-utc_offset/24,"HH")&amp;search_regexp&amp;""" /e /r /s"</f>
        <v>"C:\Program Files (x86)\AstroGrep\AstroGrep.exe" /spath="C:\Users\stu\Documents\Analysis\2016-02-23 RTDC Observations" /stypes="*4037*201608032*" /stext=" 20:.+((SYSTEM_STATE.+slice.+state.+changed )|(ment ac)|(system.+state.+changed )|(\|lc)|(penalty)|(\[timeout)|(PRM\|1\|D))" /e /r /s</v>
      </c>
      <c r="T771" s="18" t="str">
        <f>MID(B745,13,4)</f>
        <v>4037</v>
      </c>
      <c r="U771" s="24">
        <f>A745+6/24</f>
        <v>42585.867071759261</v>
      </c>
      <c r="V771" s="45" t="str">
        <f>IF(VALUE(LEFT(IF(LEN(C745)=6,"0"&amp;C745,C745),2))&lt;=2,"EC",IF(OR(VALUE(LEFT(IF(LEN(C745)=6,"0"&amp;C745,C745),2))=8,VALUE(LEFT(IF(LEN(C745)=6,"0"&amp;C745,C745),2))=18),"NW","GL"))</f>
        <v>EC</v>
      </c>
      <c r="W771" s="45" t="str">
        <f>IF(AND(E745="TRACK WARRANT AUTHORITY",G745&lt;10),"OMIT","KEEP")</f>
        <v>KEEP</v>
      </c>
    </row>
    <row r="772" spans="1:23" hidden="1" x14ac:dyDescent="0.25">
      <c r="A772" s="24">
        <v>42585.368819444448</v>
      </c>
      <c r="B772" s="4" t="s">
        <v>575</v>
      </c>
      <c r="C772" s="4" t="s">
        <v>1124</v>
      </c>
      <c r="D772" s="4" t="s">
        <v>73</v>
      </c>
      <c r="E772" s="4" t="s">
        <v>515</v>
      </c>
      <c r="F772" s="3">
        <v>0</v>
      </c>
      <c r="G772" s="3">
        <v>67</v>
      </c>
      <c r="H772" s="3">
        <v>242</v>
      </c>
      <c r="I772" s="4" t="s">
        <v>516</v>
      </c>
      <c r="J772" s="3">
        <v>1</v>
      </c>
      <c r="K772" s="4" t="s">
        <v>76</v>
      </c>
      <c r="L772" s="69" t="str">
        <f>VLOOKUP(C772,'[11]Trips&amp;Operators'!$C$1:$E$9999,3,0)</f>
        <v>BRANNON</v>
      </c>
      <c r="M772" s="18" t="s">
        <v>81</v>
      </c>
      <c r="N772" s="17"/>
      <c r="O772" s="17" t="str">
        <f t="shared" si="24"/>
        <v>03</v>
      </c>
      <c r="P772" s="52">
        <f t="shared" si="25"/>
        <v>42554</v>
      </c>
      <c r="Q772" s="70" t="str">
        <f>VLOOKUP(C772,'[11]Train Runs'!$A$13:$AE$683,31,0)</f>
        <v>aws s3 cp s3://rtdc.mdm.uploadarchive/RTDC4013/2016-08-03/ "%USERPROFILE%\AppData\Local\Temp\OnboardLogs"\RTDC4013\2016-08-03 --recursive &amp; "%USERPROFILE%\Documents\GitHub\mrs-test-scripts\Headless Mode &amp; Sideloading\WalkAndUnGZ.bat" "%USERPROFILE%\AppData\Local\Temp\OnboardLogs"\RTDC4013\2016-08-03 &amp; aws s3 cp s3://rtdc.mdm.uploadarchive/RTDC4013/2016-08-04/ "%USERPROFILE%\AppData\Local\Temp\OnboardLogs"\RTDC4013\2016-08-04 --recursive &amp; "%USERPROFILE%\Documents\GitHub\mrs-test-scripts\Headless Mode &amp; Sideloading\WalkAndUnGZ.bat" "%USERPROFILE%\AppData\Local\Temp\OnboardLogs"\RTDC4013\2016-08-04</v>
      </c>
      <c r="R772" s="71" t="str">
        <f>VLOOKUP(C746,'[11]Train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772" s="72" t="str">
        <f>astrogrep_path&amp;" /spath="&amp;search_path&amp;" /stypes=""*"&amp;T772&amp;"*"&amp;TEXT(A746-utc_offset/24,"YYYYMMDD")&amp;LEFT(TEXT(A746-utc_offset/24,"HH"),1)&amp;"*"" /stext="" "&amp;TEXT(A746-utc_offset/24,"HH")&amp;search_regexp&amp;""" /e /r /s"</f>
        <v>"C:\Program Files (x86)\AstroGrep\AstroGrep.exe" /spath="C:\Users\stu\Documents\Analysis\2016-02-23 RTDC Observations" /stypes="*4017*201608040*" /stext=" 00:.+((SYSTEM_STATE.+slice.+state.+changed )|(ment ac)|(system.+state.+changed )|(\|lc)|(penalty)|(\[timeout)|(PRM\|1\|D))" /e /r /s</v>
      </c>
      <c r="T772" s="18" t="str">
        <f>MID(B746,13,4)</f>
        <v>4017</v>
      </c>
      <c r="U772" s="24">
        <f>A746+6/24</f>
        <v>42586.024409722224</v>
      </c>
      <c r="V772" s="45" t="str">
        <f>IF(VALUE(LEFT(IF(LEN(C746)=6,"0"&amp;C746,C746),2))&lt;=2,"EC",IF(OR(VALUE(LEFT(IF(LEN(C746)=6,"0"&amp;C746,C746),2))=8,VALUE(LEFT(IF(LEN(C746)=6,"0"&amp;C746,C746),2))=18),"NW","GL"))</f>
        <v>EC</v>
      </c>
      <c r="W772" s="45" t="str">
        <f>IF(AND(E746="TRACK WARRANT AUTHORITY",G746&lt;10),"OMIT","KEEP")</f>
        <v>KEEP</v>
      </c>
    </row>
    <row r="773" spans="1:23" hidden="1" x14ac:dyDescent="0.25">
      <c r="A773" s="24">
        <v>42585.390555555554</v>
      </c>
      <c r="B773" s="4" t="s">
        <v>523</v>
      </c>
      <c r="C773" s="4" t="s">
        <v>1125</v>
      </c>
      <c r="D773" s="4" t="s">
        <v>73</v>
      </c>
      <c r="E773" s="4" t="s">
        <v>515</v>
      </c>
      <c r="F773" s="3">
        <v>0</v>
      </c>
      <c r="G773" s="3">
        <v>53</v>
      </c>
      <c r="H773" s="3">
        <v>203</v>
      </c>
      <c r="I773" s="4" t="s">
        <v>516</v>
      </c>
      <c r="J773" s="3">
        <v>1</v>
      </c>
      <c r="K773" s="4" t="s">
        <v>76</v>
      </c>
      <c r="L773" s="69" t="str">
        <f>VLOOKUP(C773,'[11]Trips&amp;Operators'!$C$1:$E$9999,3,0)</f>
        <v>STRICKLAND</v>
      </c>
      <c r="M773" s="18" t="s">
        <v>81</v>
      </c>
      <c r="N773" s="17"/>
      <c r="O773" s="17" t="str">
        <f t="shared" si="24"/>
        <v>03</v>
      </c>
      <c r="P773" s="52">
        <f t="shared" si="25"/>
        <v>42554</v>
      </c>
      <c r="Q773" s="70" t="str">
        <f>VLOOKUP(C773,'[11]Train Runs'!$A$13:$AE$683,31,0)</f>
        <v>aws s3 cp s3://rtdc.mdm.uploadarchive/RTDC4043/2016-08-03/ "%USERPROFILE%\AppData\Local\Temp\OnboardLogs"\RTDC4043\2016-08-03 --recursive &amp; "%USERPROFILE%\Documents\GitHub\mrs-test-scripts\Headless Mode &amp; Sideloading\WalkAndUnGZ.bat" "%USERPROFILE%\AppData\Local\Temp\OnboardLogs"\RTDC4043\2016-08-03 &amp; aws s3 cp s3://rtdc.mdm.uploadarchive/RTDC4043/2016-08-04/ "%USERPROFILE%\AppData\Local\Temp\OnboardLogs"\RTDC4043\2016-08-04 --recursive &amp; "%USERPROFILE%\Documents\GitHub\mrs-test-scripts\Headless Mode &amp; Sideloading\WalkAndUnGZ.bat" "%USERPROFILE%\AppData\Local\Temp\OnboardLogs"\RTDC4043\2016-08-04</v>
      </c>
      <c r="R773" s="71" t="str">
        <f>VLOOKUP(C747,'[11]Train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03:37:21-0600',mode:absolute,to:'2016-08-03 06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773" s="72" t="str">
        <f>astrogrep_path&amp;" /spath="&amp;search_path&amp;" /stypes=""*"&amp;T773&amp;"*"&amp;TEXT(A747-utc_offset/24,"YYYYMMDD")&amp;LEFT(TEXT(A747-utc_offset/24,"HH"),1)&amp;"*"" /stext="" "&amp;TEXT(A747-utc_offset/24,"HH")&amp;search_regexp&amp;""" /e /r /s"</f>
        <v>"C:\Program Files (x86)\AstroGrep\AstroGrep.exe" /spath="C:\Users\stu\Documents\Analysis\2016-02-23 RTDC Observations" /stypes="*4025*201608031*" /stext=" 11:.+((SYSTEM_STATE.+slice.+state.+changed )|(ment ac)|(system.+state.+changed )|(\|lc)|(penalty)|(\[timeout)|(PRM\|1\|D))" /e /r /s</v>
      </c>
      <c r="T773" s="18" t="str">
        <f>MID(B747,13,4)</f>
        <v>4025</v>
      </c>
      <c r="U773" s="24">
        <f>A747+6/24</f>
        <v>42585.471226851849</v>
      </c>
      <c r="V773" s="45" t="str">
        <f>IF(VALUE(LEFT(IF(LEN(C747)=6,"0"&amp;C747,C747),2))&lt;=2,"EC",IF(OR(VALUE(LEFT(IF(LEN(C747)=6,"0"&amp;C747,C747),2))=8,VALUE(LEFT(IF(LEN(C747)=6,"0"&amp;C747,C747),2))=18),"NW","GL"))</f>
        <v>EC</v>
      </c>
      <c r="W773" s="45" t="str">
        <f>IF(AND(E747="TRACK WARRANT AUTHORITY",G747&lt;10),"OMIT","KEEP")</f>
        <v>KEEP</v>
      </c>
    </row>
    <row r="774" spans="1:23" hidden="1" x14ac:dyDescent="0.25">
      <c r="A774" s="24">
        <v>42585.400208333333</v>
      </c>
      <c r="B774" s="4" t="s">
        <v>584</v>
      </c>
      <c r="C774" s="4" t="s">
        <v>1126</v>
      </c>
      <c r="D774" s="4" t="s">
        <v>73</v>
      </c>
      <c r="E774" s="4" t="s">
        <v>515</v>
      </c>
      <c r="F774" s="3">
        <v>0</v>
      </c>
      <c r="G774" s="3">
        <v>59</v>
      </c>
      <c r="H774" s="3">
        <v>227</v>
      </c>
      <c r="I774" s="4" t="s">
        <v>516</v>
      </c>
      <c r="J774" s="3">
        <v>1</v>
      </c>
      <c r="K774" s="4" t="s">
        <v>76</v>
      </c>
      <c r="L774" s="69" t="str">
        <f>VLOOKUP(C774,'[11]Trips&amp;Operators'!$C$1:$E$9999,3,0)</f>
        <v>SPECTOR</v>
      </c>
      <c r="M774" s="18" t="s">
        <v>81</v>
      </c>
      <c r="N774" s="17"/>
      <c r="O774" s="17" t="str">
        <f t="shared" si="24"/>
        <v>03</v>
      </c>
      <c r="P774" s="52">
        <f t="shared" si="25"/>
        <v>42554</v>
      </c>
      <c r="Q774" s="70" t="str">
        <f>VLOOKUP(C774,'[11]Train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74" s="71" t="str">
        <f>VLOOKUP(C748,'[11]Train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10:53:09-0600',mode:absolute,to:'2016-08-03 13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774" s="72" t="str">
        <f>astrogrep_path&amp;" /spath="&amp;search_path&amp;" /stypes=""*"&amp;T774&amp;"*"&amp;TEXT(A748-utc_offset/24,"YYYYMMDD")&amp;LEFT(TEXT(A748-utc_offset/24,"HH"),1)&amp;"*"" /stext="" "&amp;TEXT(A748-utc_offset/24,"HH")&amp;search_regexp&amp;""" /e /r /s"</f>
        <v>"C:\Program Files (x86)\AstroGrep\AstroGrep.exe" /spath="C:\Users\stu\Documents\Analysis\2016-02-23 RTDC Observations" /stypes="*4038*201608031*" /stext=" 18:.+((SYSTEM_STATE.+slice.+state.+changed )|(ment ac)|(system.+state.+changed )|(\|lc)|(penalty)|(\[timeout)|(PRM\|1\|D))" /e /r /s</v>
      </c>
      <c r="T774" s="18" t="str">
        <f>MID(B748,13,4)</f>
        <v>4038</v>
      </c>
      <c r="U774" s="24">
        <f>A748+6/24</f>
        <v>42585.773113425923</v>
      </c>
      <c r="V774" s="45" t="str">
        <f>IF(VALUE(LEFT(IF(LEN(C748)=6,"0"&amp;C748,C748),2))&lt;=2,"EC",IF(OR(VALUE(LEFT(IF(LEN(C748)=6,"0"&amp;C748,C748),2))=8,VALUE(LEFT(IF(LEN(C748)=6,"0"&amp;C748,C748),2))=18),"NW","GL"))</f>
        <v>EC</v>
      </c>
      <c r="W774" s="45" t="str">
        <f>IF(AND(E748="TRACK WARRANT AUTHORITY",G748&lt;10),"OMIT","KEEP")</f>
        <v>KEEP</v>
      </c>
    </row>
    <row r="775" spans="1:23" hidden="1" x14ac:dyDescent="0.25">
      <c r="A775" s="24">
        <v>42585.566712962966</v>
      </c>
      <c r="B775" s="4" t="s">
        <v>91</v>
      </c>
      <c r="C775" s="4" t="s">
        <v>1097</v>
      </c>
      <c r="D775" s="4" t="s">
        <v>73</v>
      </c>
      <c r="E775" s="4" t="s">
        <v>515</v>
      </c>
      <c r="F775" s="3">
        <v>0</v>
      </c>
      <c r="G775" s="3">
        <v>86</v>
      </c>
      <c r="H775" s="3">
        <v>320</v>
      </c>
      <c r="I775" s="4" t="s">
        <v>516</v>
      </c>
      <c r="J775" s="3">
        <v>1</v>
      </c>
      <c r="K775" s="4" t="s">
        <v>76</v>
      </c>
      <c r="L775" s="69" t="str">
        <f>VLOOKUP(C775,'[11]Trips&amp;Operators'!$C$1:$E$9999,3,0)</f>
        <v>STORY</v>
      </c>
      <c r="M775" s="18" t="s">
        <v>81</v>
      </c>
      <c r="N775" s="17"/>
      <c r="O775" s="17" t="str">
        <f t="shared" si="24"/>
        <v>03</v>
      </c>
      <c r="P775" s="52">
        <f t="shared" si="25"/>
        <v>42554</v>
      </c>
      <c r="Q775" s="70" t="str">
        <f>VLOOKUP(C775,'[11]Train Runs'!$A$13:$AE$683,31,0)</f>
        <v>aws s3 cp s3://rtdc.mdm.uploadarchive/RTDC4037/2016-08-03/ "%USERPROFILE%\AppData\Local\Temp\OnboardLogs"\RTDC4037\2016-08-03 --recursive &amp; "%USERPROFILE%\Documents\GitHub\mrs-test-scripts\Headless Mode &amp; Sideloading\WalkAndUnGZ.bat" "%USERPROFILE%\AppData\Local\Temp\OnboardLogs"\RTDC4037\2016-08-03 &amp; 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</v>
      </c>
      <c r="R775" s="71" t="str">
        <f>VLOOKUP(C749,'[11]Train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775" s="72" t="str">
        <f>astrogrep_path&amp;" /spath="&amp;search_path&amp;" /stypes=""*"&amp;T775&amp;"*"&amp;TEXT(A749-utc_offset/24,"YYYYMMDD")&amp;LEFT(TEXT(A749-utc_offset/24,"HH"),1)&amp;"*"" /stext="" "&amp;TEXT(A749-utc_offset/24,"HH")&amp;search_regexp&amp;""" /e /r /s"</f>
        <v>"C:\Program Files (x86)\AstroGrep\AstroGrep.exe" /spath="C:\Users\stu\Documents\Analysis\2016-02-23 RTDC Observations" /stypes="*4038*201608032*" /stext=" 22:.+((SYSTEM_STATE.+slice.+state.+changed )|(ment ac)|(system.+state.+changed )|(\|lc)|(penalty)|(\[timeout)|(PRM\|1\|D))" /e /r /s</v>
      </c>
      <c r="T775" s="18" t="str">
        <f>MID(B749,13,4)</f>
        <v>4038</v>
      </c>
      <c r="U775" s="24">
        <f>A749+6/24</f>
        <v>42585.925393518519</v>
      </c>
      <c r="V775" s="45" t="str">
        <f>IF(VALUE(LEFT(IF(LEN(C749)=6,"0"&amp;C749,C749),2))&lt;=2,"EC",IF(OR(VALUE(LEFT(IF(LEN(C749)=6,"0"&amp;C749,C749),2))=8,VALUE(LEFT(IF(LEN(C749)=6,"0"&amp;C749,C749),2))=18),"NW","GL"))</f>
        <v>EC</v>
      </c>
      <c r="W775" s="45" t="str">
        <f>IF(AND(E749="TRACK WARRANT AUTHORITY",G749&lt;10),"OMIT","KEEP")</f>
        <v>KEEP</v>
      </c>
    </row>
    <row r="776" spans="1:23" hidden="1" x14ac:dyDescent="0.25">
      <c r="A776" s="24">
        <v>42585.782743055555</v>
      </c>
      <c r="B776" s="4" t="s">
        <v>584</v>
      </c>
      <c r="C776" s="4" t="s">
        <v>396</v>
      </c>
      <c r="D776" s="4" t="s">
        <v>73</v>
      </c>
      <c r="E776" s="4" t="s">
        <v>515</v>
      </c>
      <c r="F776" s="3">
        <v>0</v>
      </c>
      <c r="G776" s="3">
        <v>21</v>
      </c>
      <c r="H776" s="3">
        <v>70</v>
      </c>
      <c r="I776" s="4" t="s">
        <v>516</v>
      </c>
      <c r="J776" s="3">
        <v>1</v>
      </c>
      <c r="K776" s="4" t="s">
        <v>76</v>
      </c>
      <c r="L776" s="69" t="str">
        <f>VLOOKUP(C776,'[11]Trips&amp;Operators'!$C$1:$E$9999,3,0)</f>
        <v>KILLION</v>
      </c>
      <c r="M776" s="18" t="s">
        <v>81</v>
      </c>
      <c r="N776" s="17"/>
      <c r="O776" s="17" t="str">
        <f t="shared" si="24"/>
        <v>03</v>
      </c>
      <c r="P776" s="52">
        <f t="shared" si="25"/>
        <v>42554</v>
      </c>
      <c r="Q776" s="70" t="str">
        <f>VLOOKUP(C776,'[11]Train Runs'!$A$13:$AE$683,31,0)</f>
        <v>aws s3 cp s3://rtdc.mdm.uploadarchive/RTDC4041/2016-08-03/ "%USERPROFILE%\AppData\Local\Temp\OnboardLogs"\RTDC4041\2016-08-03 --recursive &amp; "%USERPROFILE%\Documents\GitHub\mrs-test-scripts\Headless Mode &amp; Sideloading\WalkAndUnGZ.bat" "%USERPROFILE%\AppData\Local\Temp\OnboardLogs"\RTDC4041\2016-08-03 &amp; 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</v>
      </c>
      <c r="R776" s="71" t="str">
        <f>VLOOKUP(C750,'[11]Train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06:39:25-0600',mode:absolute,to:'2016-08-03 09:24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76" s="72" t="str">
        <f>astrogrep_path&amp;" /spath="&amp;search_path&amp;" /stypes=""*"&amp;T776&amp;"*"&amp;TEXT(A750-utc_offset/24,"YYYYMMDD")&amp;LEFT(TEXT(A750-utc_offset/24,"HH"),1)&amp;"*"" /stext="" "&amp;TEXT(A750-utc_offset/24,"HH")&amp;search_regexp&amp;""" /e /r /s"</f>
        <v>"C:\Program Files (x86)\AstroGrep\AstroGrep.exe" /spath="C:\Users\stu\Documents\Analysis\2016-02-23 RTDC Observations" /stypes="*4037*201608031*" /stext=" 13:.+((SYSTEM_STATE.+slice.+state.+changed )|(ment ac)|(system.+state.+changed )|(\|lc)|(penalty)|(\[timeout)|(PRM\|1\|D))" /e /r /s</v>
      </c>
      <c r="T776" s="18" t="str">
        <f>MID(B750,13,4)</f>
        <v>4037</v>
      </c>
      <c r="U776" s="24">
        <f>A750+6/24</f>
        <v>42585.575798611113</v>
      </c>
      <c r="V776" s="45" t="str">
        <f>IF(VALUE(LEFT(IF(LEN(C750)=6,"0"&amp;C750,C750),2))&lt;=2,"EC",IF(OR(VALUE(LEFT(IF(LEN(C750)=6,"0"&amp;C750,C750),2))=8,VALUE(LEFT(IF(LEN(C750)=6,"0"&amp;C750,C750),2))=18),"NW","GL"))</f>
        <v>EC</v>
      </c>
      <c r="W776" s="45" t="str">
        <f>IF(AND(E750="TRACK WARRANT AUTHORITY",G750&lt;10),"OMIT","KEEP")</f>
        <v>KEEP</v>
      </c>
    </row>
    <row r="777" spans="1:23" hidden="1" x14ac:dyDescent="0.25">
      <c r="A777" s="24">
        <v>42585.504814814813</v>
      </c>
      <c r="B777" s="4" t="s">
        <v>508</v>
      </c>
      <c r="C777" s="4" t="s">
        <v>1127</v>
      </c>
      <c r="D777" s="4" t="s">
        <v>73</v>
      </c>
      <c r="E777" s="4" t="s">
        <v>515</v>
      </c>
      <c r="F777" s="3">
        <v>0</v>
      </c>
      <c r="G777" s="3">
        <v>46</v>
      </c>
      <c r="H777" s="3">
        <v>233291</v>
      </c>
      <c r="I777" s="4" t="s">
        <v>516</v>
      </c>
      <c r="J777" s="3">
        <v>233491</v>
      </c>
      <c r="K777" s="4" t="s">
        <v>80</v>
      </c>
      <c r="L777" s="69" t="str">
        <f>VLOOKUP(C777,'[11]Trips&amp;Operators'!$C$1:$E$9999,3,0)</f>
        <v>KILLION</v>
      </c>
      <c r="M777" s="18" t="s">
        <v>81</v>
      </c>
      <c r="N777" s="17"/>
      <c r="O777" s="17" t="str">
        <f t="shared" si="24"/>
        <v>03</v>
      </c>
      <c r="P777" s="52">
        <f t="shared" si="25"/>
        <v>42554</v>
      </c>
      <c r="Q777" s="70" t="str">
        <f>VLOOKUP(C777,'[11]Train Runs'!$A$13:$AE$683,31,0)</f>
        <v>aws s3 cp s3://rtdc.mdm.uploadarchive/RTDC4042/2016-08-03/ "%USERPROFILE%\AppData\Local\Temp\OnboardLogs"\RTDC4042\2016-08-03 --recursive &amp; "%USERPROFILE%\Documents\GitHub\mrs-test-scripts\Headless Mode &amp; Sideloading\WalkAndUnGZ.bat" "%USERPROFILE%\AppData\Local\Temp\OnboardLogs"\RTDC4042\2016-08-03 &amp; 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</v>
      </c>
      <c r="R777" s="71" t="str">
        <f>VLOOKUP(C751,'[11]Train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16:36:31-0600',mode:absolute,to:'2016-08-03 19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777" s="72" t="str">
        <f>astrogrep_path&amp;" /spath="&amp;search_path&amp;" /stypes=""*"&amp;T777&amp;"*"&amp;TEXT(A751-utc_offset/24,"YYYYMMDD")&amp;LEFT(TEXT(A751-utc_offset/24,"HH"),1)&amp;"*"" /stext="" "&amp;TEXT(A751-utc_offset/24,"HH")&amp;search_regexp&amp;""" /e /r /s"</f>
        <v>"C:\Program Files (x86)\AstroGrep\AstroGrep.exe" /spath="C:\Users\stu\Documents\Analysis\2016-02-23 RTDC Observations" /stypes="*4039*201608032*" /stext=" 23:.+((SYSTEM_STATE.+slice.+state.+changed )|(ment ac)|(system.+state.+changed )|(\|lc)|(penalty)|(\[timeout)|(PRM\|1\|D))" /e /r /s</v>
      </c>
      <c r="T777" s="18" t="str">
        <f>MID(B751,13,4)</f>
        <v>4039</v>
      </c>
      <c r="U777" s="24">
        <f>A751+6/24</f>
        <v>42585.989293981482</v>
      </c>
      <c r="V777" s="45" t="str">
        <f>IF(VALUE(LEFT(IF(LEN(C751)=6,"0"&amp;C751,C751),2))&lt;=2,"EC",IF(OR(VALUE(LEFT(IF(LEN(C751)=6,"0"&amp;C751,C751),2))=8,VALUE(LEFT(IF(LEN(C751)=6,"0"&amp;C751,C751),2))=18),"NW","GL"))</f>
        <v>EC</v>
      </c>
      <c r="W777" s="45" t="str">
        <f>IF(AND(E751="TRACK WARRANT AUTHORITY",G751&lt;10),"OMIT","KEEP")</f>
        <v>KEEP</v>
      </c>
    </row>
    <row r="778" spans="1:23" hidden="1" x14ac:dyDescent="0.25">
      <c r="A778" s="24">
        <v>42585.678263888891</v>
      </c>
      <c r="B778" s="4" t="s">
        <v>93</v>
      </c>
      <c r="C778" s="4" t="s">
        <v>1101</v>
      </c>
      <c r="D778" s="4" t="s">
        <v>73</v>
      </c>
      <c r="E778" s="4" t="s">
        <v>515</v>
      </c>
      <c r="F778" s="3">
        <v>0</v>
      </c>
      <c r="G778" s="3">
        <v>63</v>
      </c>
      <c r="H778" s="3">
        <v>233261</v>
      </c>
      <c r="I778" s="4" t="s">
        <v>516</v>
      </c>
      <c r="J778" s="3">
        <v>233491</v>
      </c>
      <c r="K778" s="4" t="s">
        <v>80</v>
      </c>
      <c r="L778" s="69" t="str">
        <f>VLOOKUP(C778,'[11]Trips&amp;Operators'!$C$1:$E$9999,3,0)</f>
        <v>STORY</v>
      </c>
      <c r="M778" s="18" t="s">
        <v>81</v>
      </c>
      <c r="N778" s="17"/>
      <c r="O778" s="17" t="str">
        <f t="shared" si="24"/>
        <v>03</v>
      </c>
      <c r="P778" s="52">
        <f t="shared" si="25"/>
        <v>42554</v>
      </c>
      <c r="Q778" s="70" t="str">
        <f>VLOOKUP(C778,'[11]Train Runs'!$A$13:$AE$683,31,0)</f>
        <v>aws s3 cp s3://rtdc.mdm.uploadarchive/RTDC4038/2016-08-03/ "%USERPROFILE%\AppData\Local\Temp\OnboardLogs"\RTDC4038\2016-08-03 --recursive &amp; "%USERPROFILE%\Documents\GitHub\mrs-test-scripts\Headless Mode &amp; Sideloading\WalkAndUnGZ.bat" "%USERPROFILE%\AppData\Local\Temp\OnboardLogs"\RTDC4038\2016-08-03 &amp; 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</v>
      </c>
      <c r="R778" s="71" t="str">
        <f>VLOOKUP(C752,'[11]Train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04:57:35-0600',mode:absolute,to:'2016-08-03 07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778" s="72" t="str">
        <f>astrogrep_path&amp;" /spath="&amp;search_path&amp;" /stypes=""*"&amp;T778&amp;"*"&amp;TEXT(A752-utc_offset/24,"YYYYMMDD")&amp;LEFT(TEXT(A752-utc_offset/24,"HH"),1)&amp;"*"" /stext="" "&amp;TEXT(A752-utc_offset/24,"HH")&amp;search_regexp&amp;""" /e /r /s"</f>
        <v>"C:\Program Files (x86)\AstroGrep\AstroGrep.exe" /spath="C:\Users\stu\Documents\Analysis\2016-02-23 RTDC Observations" /stypes="*4044*201608031*" /stext=" 12:.+((SYSTEM_STATE.+slice.+state.+changed )|(ment ac)|(system.+state.+changed )|(\|lc)|(penalty)|(\[timeout)|(PRM\|1\|D))" /e /r /s</v>
      </c>
      <c r="T778" s="18" t="str">
        <f>MID(B752,13,4)</f>
        <v>4044</v>
      </c>
      <c r="U778" s="24">
        <f>A752+6/24</f>
        <v>42585.526319444441</v>
      </c>
      <c r="V778" s="45" t="str">
        <f>IF(VALUE(LEFT(IF(LEN(C752)=6,"0"&amp;C752,C752),2))&lt;=2,"EC",IF(OR(VALUE(LEFT(IF(LEN(C752)=6,"0"&amp;C752,C752),2))=8,VALUE(LEFT(IF(LEN(C752)=6,"0"&amp;C752,C752),2))=18),"NW","GL"))</f>
        <v>EC</v>
      </c>
      <c r="W778" s="45" t="str">
        <f>IF(AND(E752="TRACK WARRANT AUTHORITY",G752&lt;10),"OMIT","KEEP")</f>
        <v>KEEP</v>
      </c>
    </row>
    <row r="779" spans="1:23" hidden="1" x14ac:dyDescent="0.25">
      <c r="A779" s="24">
        <v>42585.722037037034</v>
      </c>
      <c r="B779" s="4" t="s">
        <v>90</v>
      </c>
      <c r="C779" s="4" t="s">
        <v>1128</v>
      </c>
      <c r="D779" s="4" t="s">
        <v>73</v>
      </c>
      <c r="E779" s="4" t="s">
        <v>515</v>
      </c>
      <c r="F779" s="3">
        <v>0</v>
      </c>
      <c r="G779" s="3">
        <v>98</v>
      </c>
      <c r="H779" s="3">
        <v>233130</v>
      </c>
      <c r="I779" s="4" t="s">
        <v>516</v>
      </c>
      <c r="J779" s="3">
        <v>233491</v>
      </c>
      <c r="K779" s="4" t="s">
        <v>80</v>
      </c>
      <c r="L779" s="69" t="str">
        <f>VLOOKUP(C779,'[11]Trips&amp;Operators'!$C$1:$E$9999,3,0)</f>
        <v>BARTLETT</v>
      </c>
      <c r="M779" s="18" t="s">
        <v>81</v>
      </c>
      <c r="N779" s="17"/>
      <c r="O779" s="17" t="str">
        <f t="shared" si="24"/>
        <v>03</v>
      </c>
      <c r="P779" s="52">
        <f t="shared" si="25"/>
        <v>42554</v>
      </c>
      <c r="Q779" s="70" t="str">
        <f>VLOOKUP(C779,'[11]Train Runs'!$A$13:$AE$683,31,0)</f>
        <v>aws s3 cp s3://rtdc.mdm.uploadarchive/RTDC4044/2016-08-03/ "%USERPROFILE%\AppData\Local\Temp\OnboardLogs"\RTDC4044\2016-08-03 --recursive &amp; "%USERPROFILE%\Documents\GitHub\mrs-test-scripts\Headless Mode &amp; Sideloading\WalkAndUnGZ.bat" "%USERPROFILE%\AppData\Local\Temp\OnboardLogs"\RTDC4044\2016-08-03 &amp; aws s3 cp s3://rtdc.mdm.uploadarchive/RTDC4044/2016-08-04/ "%USERPROFILE%\AppData\Local\Temp\OnboardLogs"\RTDC4044\2016-08-04 --recursive &amp; "%USERPROFILE%\Documents\GitHub\mrs-test-scripts\Headless Mode &amp; Sideloading\WalkAndUnGZ.bat" "%USERPROFILE%\AppData\Local\Temp\OnboardLogs"\RTDC4044\2016-08-04</v>
      </c>
      <c r="R779" s="71" t="str">
        <f>VLOOKUP(C753,'[11]Train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15:04:52-0600',mode:absolute,to:'2016-08-03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79" s="72" t="str">
        <f>astrogrep_path&amp;" /spath="&amp;search_path&amp;" /stypes=""*"&amp;T779&amp;"*"&amp;TEXT(A753-utc_offset/24,"YYYYMMDD")&amp;LEFT(TEXT(A753-utc_offset/24,"HH"),1)&amp;"*"" /stext="" "&amp;TEXT(A753-utc_offset/24,"HH")&amp;search_regexp&amp;""" /e /r /s"</f>
        <v>"C:\Program Files (x86)\AstroGrep\AstroGrep.exe" /spath="C:\Users\stu\Documents\Analysis\2016-02-23 RTDC Observations" /stypes="*4041*201608032*" /stext=" 22:.+((SYSTEM_STATE.+slice.+state.+changed )|(ment ac)|(system.+state.+changed )|(\|lc)|(penalty)|(\[timeout)|(PRM\|1\|D))" /e /r /s</v>
      </c>
      <c r="T779" s="18" t="str">
        <f>MID(B753,13,4)</f>
        <v>4041</v>
      </c>
      <c r="U779" s="24">
        <f>A753+6/24</f>
        <v>42585.924293981479</v>
      </c>
      <c r="V779" s="45" t="str">
        <f>IF(VALUE(LEFT(IF(LEN(C753)=6,"0"&amp;C753,C753),2))&lt;=2,"EC",IF(OR(VALUE(LEFT(IF(LEN(C753)=6,"0"&amp;C753,C753),2))=8,VALUE(LEFT(IF(LEN(C753)=6,"0"&amp;C753,C753),2))=18),"NW","GL"))</f>
        <v>EC</v>
      </c>
      <c r="W779" s="45" t="str">
        <f>IF(AND(E753="TRACK WARRANT AUTHORITY",G753&lt;10),"OMIT","KEEP")</f>
        <v>KEEP</v>
      </c>
    </row>
    <row r="780" spans="1:23" hidden="1" x14ac:dyDescent="0.25">
      <c r="A780" s="24">
        <v>42585.648645833331</v>
      </c>
      <c r="B780" s="4" t="s">
        <v>89</v>
      </c>
      <c r="C780" s="4" t="s">
        <v>1129</v>
      </c>
      <c r="D780" s="4" t="s">
        <v>84</v>
      </c>
      <c r="E780" s="4" t="s">
        <v>87</v>
      </c>
      <c r="F780" s="3">
        <v>0</v>
      </c>
      <c r="G780" s="3">
        <v>74</v>
      </c>
      <c r="H780" s="3">
        <v>24173</v>
      </c>
      <c r="I780" s="4" t="s">
        <v>88</v>
      </c>
      <c r="J780" s="3">
        <v>24235</v>
      </c>
      <c r="K780" s="4" t="s">
        <v>76</v>
      </c>
      <c r="L780" s="69" t="str">
        <f>VLOOKUP(C780,'[11]Trips&amp;Operators'!$C$1:$E$9999,3,0)</f>
        <v>ROBINSON</v>
      </c>
      <c r="M780" s="18" t="s">
        <v>81</v>
      </c>
      <c r="N780" s="17" t="s">
        <v>1130</v>
      </c>
      <c r="O780" s="17" t="str">
        <f t="shared" si="24"/>
        <v>03</v>
      </c>
      <c r="P780" s="52">
        <f t="shared" si="25"/>
        <v>42554</v>
      </c>
      <c r="Q780" s="70" t="str">
        <f>VLOOKUP(C780,'[11]Train Runs'!$A$13:$AE$683,31,0)</f>
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</c>
      <c r="R780" s="71" t="str">
        <f>VLOOKUP(C754,'[11]Train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15:34:29-0600',mode:absolute,to:'2016-08-03 18:17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780" s="72" t="str">
        <f>astrogrep_path&amp;" /spath="&amp;search_path&amp;" /stypes=""*"&amp;T780&amp;"*"&amp;TEXT(A754-utc_offset/24,"YYYYMMDD")&amp;LEFT(TEXT(A754-utc_offset/24,"HH"),1)&amp;"*"" /stext="" "&amp;TEXT(A754-utc_offset/24,"HH")&amp;search_regexp&amp;""" /e /r /s"</f>
        <v>"C:\Program Files (x86)\AstroGrep\AstroGrep.exe" /spath="C:\Users\stu\Documents\Analysis\2016-02-23 RTDC Observations" /stypes="*4017*201608032*" /stext=" 23:.+((SYSTEM_STATE.+slice.+state.+changed )|(ment ac)|(system.+state.+changed )|(\|lc)|(penalty)|(\[timeout)|(PRM\|1\|D))" /e /r /s</v>
      </c>
      <c r="T780" s="18" t="str">
        <f>MID(B754,13,4)</f>
        <v>4017</v>
      </c>
      <c r="U780" s="24">
        <f>A754+6/24</f>
        <v>42585.970347222225</v>
      </c>
      <c r="V780" s="45" t="str">
        <f>IF(VALUE(LEFT(IF(LEN(C754)=6,"0"&amp;C754,C754),2))&lt;=2,"EC",IF(OR(VALUE(LEFT(IF(LEN(C754)=6,"0"&amp;C754,C754),2))=8,VALUE(LEFT(IF(LEN(C754)=6,"0"&amp;C754,C754),2))=18),"NW","GL"))</f>
        <v>EC</v>
      </c>
      <c r="W780" s="45" t="str">
        <f>IF(AND(E754="TRACK WARRANT AUTHORITY",G754&lt;10),"OMIT","KEEP")</f>
        <v>KEEP</v>
      </c>
    </row>
    <row r="781" spans="1:23" hidden="1" x14ac:dyDescent="0.25">
      <c r="A781" s="24">
        <v>42585.646944444445</v>
      </c>
      <c r="B781" s="4" t="s">
        <v>552</v>
      </c>
      <c r="C781" s="4" t="s">
        <v>1131</v>
      </c>
      <c r="D781" s="4" t="s">
        <v>73</v>
      </c>
      <c r="E781" s="4" t="s">
        <v>83</v>
      </c>
      <c r="F781" s="3">
        <v>300</v>
      </c>
      <c r="G781" s="3">
        <v>356</v>
      </c>
      <c r="H781" s="3">
        <v>19789</v>
      </c>
      <c r="I781" s="4" t="s">
        <v>75</v>
      </c>
      <c r="J781" s="3">
        <v>21314</v>
      </c>
      <c r="K781" s="4" t="s">
        <v>80</v>
      </c>
      <c r="L781" s="69" t="str">
        <f>VLOOKUP(C781,'[11]Trips&amp;Operators'!$C$1:$E$9999,3,0)</f>
        <v>MOSES</v>
      </c>
      <c r="M781" s="18" t="s">
        <v>81</v>
      </c>
      <c r="N781" s="17"/>
      <c r="O781" s="17" t="str">
        <f t="shared" si="24"/>
        <v>03</v>
      </c>
      <c r="P781" s="52">
        <f t="shared" si="25"/>
        <v>42554</v>
      </c>
      <c r="Q781" s="70" t="str">
        <f>VLOOKUP(C781,'[11]Train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1" s="71" t="str">
        <f>VLOOKUP(C755,'[11]Train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16:35:44-0600',mode:absolute,to:'2016-08-03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781" s="72" t="str">
        <f>astrogrep_path&amp;" /spath="&amp;search_path&amp;" /stypes=""*"&amp;T781&amp;"*"&amp;TEXT(A755-utc_offset/24,"YYYYMMDD")&amp;LEFT(TEXT(A755-utc_offset/24,"HH"),1)&amp;"*"" /stext="" "&amp;TEXT(A755-utc_offset/24,"HH")&amp;search_regexp&amp;""" /e /r /s"</f>
        <v>"C:\Program Files (x86)\AstroGrep\AstroGrep.exe" /spath="C:\Users\stu\Documents\Analysis\2016-02-23 RTDC Observations" /stypes="*4018*201608040*" /stext=" 00:.+((SYSTEM_STATE.+slice.+state.+changed )|(ment ac)|(system.+state.+changed )|(\|lc)|(penalty)|(\[timeout)|(PRM\|1\|D))" /e /r /s</v>
      </c>
      <c r="T781" s="18" t="str">
        <f>MID(B755,13,4)</f>
        <v>4018</v>
      </c>
      <c r="U781" s="24">
        <f>A755+6/24</f>
        <v>42586.001435185186</v>
      </c>
      <c r="V781" s="45" t="str">
        <f>IF(VALUE(LEFT(IF(LEN(C755)=6,"0"&amp;C755,C755),2))&lt;=2,"EC",IF(OR(VALUE(LEFT(IF(LEN(C755)=6,"0"&amp;C755,C755),2))=8,VALUE(LEFT(IF(LEN(C755)=6,"0"&amp;C755,C755),2))=18),"NW","GL"))</f>
        <v>EC</v>
      </c>
      <c r="W781" s="45" t="str">
        <f>IF(AND(E755="TRACK WARRANT AUTHORITY",G755&lt;10),"OMIT","KEEP")</f>
        <v>KEEP</v>
      </c>
    </row>
    <row r="782" spans="1:23" hidden="1" x14ac:dyDescent="0.25">
      <c r="A782" s="24">
        <v>42585.396886574075</v>
      </c>
      <c r="B782" s="4" t="s">
        <v>552</v>
      </c>
      <c r="C782" s="4" t="s">
        <v>1132</v>
      </c>
      <c r="D782" s="4" t="s">
        <v>84</v>
      </c>
      <c r="E782" s="4" t="s">
        <v>83</v>
      </c>
      <c r="F782" s="3">
        <v>300</v>
      </c>
      <c r="G782" s="3">
        <v>366</v>
      </c>
      <c r="H782" s="3">
        <v>41941</v>
      </c>
      <c r="I782" s="4" t="s">
        <v>75</v>
      </c>
      <c r="J782" s="3">
        <v>40977</v>
      </c>
      <c r="K782" s="4" t="s">
        <v>80</v>
      </c>
      <c r="L782" s="69" t="str">
        <f>VLOOKUP(C782,'[11]Trips&amp;Operators'!$C$1:$E$9999,3,0)</f>
        <v>ISHMAEL</v>
      </c>
      <c r="M782" s="18" t="s">
        <v>81</v>
      </c>
      <c r="N782" s="17"/>
      <c r="O782" s="17" t="str">
        <f t="shared" si="24"/>
        <v>03</v>
      </c>
      <c r="P782" s="52">
        <f t="shared" si="25"/>
        <v>42554</v>
      </c>
      <c r="Q782" s="70" t="str">
        <f>VLOOKUP(C782,'[11]Train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2" s="71" t="str">
        <f>VLOOKUP(C756,'[11]Train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08:48:50-0600',mode:absolute,to:'2016-08-03 11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782" s="72" t="str">
        <f>astrogrep_path&amp;" /spath="&amp;search_path&amp;" /stypes=""*"&amp;T782&amp;"*"&amp;TEXT(A756-utc_offset/24,"YYYYMMDD")&amp;LEFT(TEXT(A756-utc_offset/24,"HH"),1)&amp;"*"" /stext="" "&amp;TEXT(A756-utc_offset/24,"HH")&amp;search_regexp&amp;""" /e /r /s"</f>
        <v>"C:\Program Files (x86)\AstroGrep\AstroGrep.exe" /spath="C:\Users\stu\Documents\Analysis\2016-02-23 RTDC Observations" /stypes="*4013*201608031*" /stext=" 16:.+((SYSTEM_STATE.+slice.+state.+changed )|(ment ac)|(system.+state.+changed )|(\|lc)|(penalty)|(\[timeout)|(PRM\|1\|D))" /e /r /s</v>
      </c>
      <c r="T782" s="18" t="str">
        <f>MID(B756,13,4)</f>
        <v>4013</v>
      </c>
      <c r="U782" s="24">
        <f>A756+6/24</f>
        <v>42585.672824074078</v>
      </c>
      <c r="V782" s="45" t="str">
        <f>IF(VALUE(LEFT(IF(LEN(C756)=6,"0"&amp;C756,C756),2))&lt;=2,"EC",IF(OR(VALUE(LEFT(IF(LEN(C756)=6,"0"&amp;C756,C756),2))=8,VALUE(LEFT(IF(LEN(C756)=6,"0"&amp;C756,C756),2))=18),"NW","GL"))</f>
        <v>EC</v>
      </c>
      <c r="W782" s="45" t="str">
        <f>IF(AND(E756="TRACK WARRANT AUTHORITY",G756&lt;10),"OMIT","KEEP")</f>
        <v>KEEP</v>
      </c>
    </row>
    <row r="783" spans="1:23" hidden="1" x14ac:dyDescent="0.25">
      <c r="A783" s="24">
        <v>42585.251493055555</v>
      </c>
      <c r="B783" s="4" t="s">
        <v>86</v>
      </c>
      <c r="C783" s="4" t="s">
        <v>1133</v>
      </c>
      <c r="D783" s="4" t="s">
        <v>73</v>
      </c>
      <c r="E783" s="4" t="s">
        <v>83</v>
      </c>
      <c r="F783" s="3">
        <v>400</v>
      </c>
      <c r="G783" s="3">
        <v>455</v>
      </c>
      <c r="H783" s="3">
        <v>46308</v>
      </c>
      <c r="I783" s="4" t="s">
        <v>75</v>
      </c>
      <c r="J783" s="3">
        <v>47808</v>
      </c>
      <c r="K783" s="4" t="s">
        <v>80</v>
      </c>
      <c r="L783" s="69" t="str">
        <f>VLOOKUP(C783,'[11]Trips&amp;Operators'!$C$1:$E$9999,3,0)</f>
        <v>STARKS</v>
      </c>
      <c r="M783" s="18" t="s">
        <v>81</v>
      </c>
      <c r="N783" s="17"/>
      <c r="O783" s="17" t="str">
        <f t="shared" si="24"/>
        <v>03</v>
      </c>
      <c r="P783" s="52">
        <f t="shared" si="25"/>
        <v>42554</v>
      </c>
      <c r="Q783" s="70" t="str">
        <f>VLOOKUP(C783,'[11]Train Runs'!$A$13:$AE$683,31,0)</f>
        <v>aws s3 cp s3://rtdc.mdm.uploadarchive/RTDC4016/2016-08-03/ "%USERPROFILE%\AppData\Local\Temp\OnboardLogs"\RTDC4016\2016-08-03 --recursive &amp; "%USERPROFILE%\Documents\GitHub\mrs-test-scripts\Headless Mode &amp; Sideloading\WalkAndUnGZ.bat" "%USERPROFILE%\AppData\Local\Temp\OnboardLogs"\RTDC4016\2016-08-03 &amp; aws s3 cp s3://rtdc.mdm.uploadarchive/RTDC4016/2016-08-04/ "%USERPROFILE%\AppData\Local\Temp\OnboardLogs"\RTDC4016\2016-08-04 --recursive &amp; "%USERPROFILE%\Documents\GitHub\mrs-test-scripts\Headless Mode &amp; Sideloading\WalkAndUnGZ.bat" "%USERPROFILE%\AppData\Local\Temp\OnboardLogs"\RTDC4016\2016-08-04</v>
      </c>
      <c r="R783" s="71" t="str">
        <f>VLOOKUP(C757,'[11]Train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83" s="72" t="str">
        <f>astrogrep_path&amp;" /spath="&amp;search_path&amp;" /stypes=""*"&amp;T783&amp;"*"&amp;TEXT(A757-utc_offset/24,"YYYYMMDD")&amp;LEFT(TEXT(A757-utc_offset/24,"HH"),1)&amp;"*"" /stext="" "&amp;TEXT(A757-utc_offset/24,"HH")&amp;search_regexp&amp;""" /e /r /s"</f>
        <v>"C:\Program Files (x86)\AstroGrep\AstroGrep.exe" /spath="C:\Users\stu\Documents\Analysis\2016-02-23 RTDC Observations" /stypes="*4041*201608031*" /stext=" 18:.+((SYSTEM_STATE.+slice.+state.+changed )|(ment ac)|(system.+state.+changed )|(\|lc)|(penalty)|(\[timeout)|(PRM\|1\|D))" /e /r /s</v>
      </c>
      <c r="T783" s="18" t="str">
        <f>MID(B757,13,4)</f>
        <v>4041</v>
      </c>
      <c r="U783" s="24">
        <f>A757+6/24</f>
        <v>42585.777303240742</v>
      </c>
      <c r="V783" s="45" t="str">
        <f>IF(VALUE(LEFT(IF(LEN(C757)=6,"0"&amp;C757,C757),2))&lt;=2,"EC",IF(OR(VALUE(LEFT(IF(LEN(C757)=6,"0"&amp;C757,C757),2))=8,VALUE(LEFT(IF(LEN(C757)=6,"0"&amp;C757,C757),2))=18),"NW","GL"))</f>
        <v>EC</v>
      </c>
      <c r="W783" s="45" t="str">
        <f>IF(AND(E757="TRACK WARRANT AUTHORITY",G757&lt;10),"OMIT","KEEP")</f>
        <v>KEEP</v>
      </c>
    </row>
    <row r="784" spans="1:23" x14ac:dyDescent="0.25">
      <c r="A784" s="24">
        <v>42585.599189814813</v>
      </c>
      <c r="B784" s="4" t="s">
        <v>552</v>
      </c>
      <c r="C784" s="4" t="s">
        <v>1134</v>
      </c>
      <c r="D784" s="4" t="s">
        <v>73</v>
      </c>
      <c r="E784" s="4" t="s">
        <v>87</v>
      </c>
      <c r="F784" s="3">
        <v>0</v>
      </c>
      <c r="G784" s="3">
        <v>33</v>
      </c>
      <c r="H784" s="3">
        <v>1552</v>
      </c>
      <c r="I784" s="4" t="s">
        <v>88</v>
      </c>
      <c r="J784" s="3">
        <v>1725</v>
      </c>
      <c r="K784" s="4" t="s">
        <v>80</v>
      </c>
      <c r="L784" s="69" t="str">
        <f>VLOOKUP(C784,'[11]Trips&amp;Operators'!$C$1:$E$9999,3,0)</f>
        <v>MOSES</v>
      </c>
      <c r="M784" s="18" t="s">
        <v>77</v>
      </c>
      <c r="N784" s="17" t="s">
        <v>47</v>
      </c>
      <c r="O784" s="17" t="str">
        <f t="shared" si="24"/>
        <v>03</v>
      </c>
      <c r="P784" s="52">
        <f t="shared" si="25"/>
        <v>42554</v>
      </c>
      <c r="Q784" s="70" t="str">
        <f>VLOOKUP(C784,'[11]Train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4" s="71" t="str">
        <f>VLOOKUP(C758,'[11]Train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84" s="72" t="str">
        <f>astrogrep_path&amp;" /spath="&amp;search_path&amp;" /stypes=""*"&amp;T784&amp;"*"&amp;TEXT(A758-utc_offset/24,"YYYYMMDD")&amp;LEFT(TEXT(A758-utc_offset/24,"HH"),1)&amp;"*"" /stext="" "&amp;TEXT(A758-utc_offset/24,"HH")&amp;search_regexp&amp;""" /e /r /s"</f>
        <v>"C:\Program Files (x86)\AstroGrep\AstroGrep.exe" /spath="C:\Users\stu\Documents\Analysis\2016-02-23 RTDC Observations" /stypes="*4037*201608032*" /stext=" 20:.+((SYSTEM_STATE.+slice.+state.+changed )|(ment ac)|(system.+state.+changed )|(\|lc)|(penalty)|(\[timeout)|(PRM\|1\|D))" /e /r /s</v>
      </c>
      <c r="T784" s="18" t="str">
        <f>MID(B758,13,4)</f>
        <v>4037</v>
      </c>
      <c r="U784" s="24">
        <f>A758+6/24</f>
        <v>42585.872106481482</v>
      </c>
      <c r="V784" s="45" t="str">
        <f>IF(VALUE(LEFT(IF(LEN(C758)=6,"0"&amp;C758,C758),2))&lt;=2,"EC",IF(OR(VALUE(LEFT(IF(LEN(C758)=6,"0"&amp;C758,C758),2))=8,VALUE(LEFT(IF(LEN(C758)=6,"0"&amp;C758,C758),2))=18),"NW","GL"))</f>
        <v>EC</v>
      </c>
      <c r="W784" s="45" t="str">
        <f>IF(AND(E758="TRACK WARRANT AUTHORITY",G758&lt;10),"OMIT","KEEP")</f>
        <v>KEEP</v>
      </c>
    </row>
    <row r="785" spans="1:23" hidden="1" x14ac:dyDescent="0.25">
      <c r="A785" s="24">
        <v>42585.600960648146</v>
      </c>
      <c r="B785" s="4" t="s">
        <v>552</v>
      </c>
      <c r="C785" s="4" t="s">
        <v>1134</v>
      </c>
      <c r="D785" s="4" t="s">
        <v>73</v>
      </c>
      <c r="E785" s="4" t="s">
        <v>87</v>
      </c>
      <c r="F785" s="3">
        <v>0</v>
      </c>
      <c r="G785" s="3">
        <v>107</v>
      </c>
      <c r="H785" s="3">
        <v>2802</v>
      </c>
      <c r="I785" s="4" t="s">
        <v>88</v>
      </c>
      <c r="J785" s="3">
        <v>2808</v>
      </c>
      <c r="K785" s="4" t="s">
        <v>80</v>
      </c>
      <c r="L785" s="69" t="str">
        <f>VLOOKUP(C785,'[11]Trips&amp;Operators'!$C$1:$E$9999,3,0)</f>
        <v>MOSES</v>
      </c>
      <c r="M785" s="18" t="s">
        <v>77</v>
      </c>
      <c r="N785" s="17" t="s">
        <v>1135</v>
      </c>
      <c r="O785" s="17" t="str">
        <f t="shared" si="24"/>
        <v>03</v>
      </c>
      <c r="P785" s="52">
        <f t="shared" si="25"/>
        <v>42554</v>
      </c>
      <c r="Q785" s="70" t="str">
        <f>VLOOKUP(C785,'[11]Train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5" s="71" t="str">
        <f>VLOOKUP(C759,'[11]Train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13:35:41-0600',mode:absolute,to:'2016-08-03 16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85" s="72" t="str">
        <f>astrogrep_path&amp;" /spath="&amp;search_path&amp;" /stypes=""*"&amp;T785&amp;"*"&amp;TEXT(A759-utc_offset/24,"YYYYMMDD")&amp;LEFT(TEXT(A759-utc_offset/24,"HH"),1)&amp;"*"" /stext="" "&amp;TEXT(A759-utc_offset/24,"HH")&amp;search_regexp&amp;""" /e /r /s"</f>
        <v>"C:\Program Files (x86)\AstroGrep\AstroGrep.exe" /spath="C:\Users\stu\Documents\Analysis\2016-02-23 RTDC Observations" /stypes="*4037*201608032*" /stext=" 20:.+((SYSTEM_STATE.+slice.+state.+changed )|(ment ac)|(system.+state.+changed )|(\|lc)|(penalty)|(\[timeout)|(PRM\|1\|D))" /e /r /s</v>
      </c>
      <c r="T785" s="18" t="str">
        <f>MID(B759,13,4)</f>
        <v>4037</v>
      </c>
      <c r="U785" s="24">
        <f>A759+6/24</f>
        <v>42585.872743055559</v>
      </c>
      <c r="V785" s="45" t="str">
        <f>IF(VALUE(LEFT(IF(LEN(C759)=6,"0"&amp;C759,C759),2))&lt;=2,"EC",IF(OR(VALUE(LEFT(IF(LEN(C759)=6,"0"&amp;C759,C759),2))=8,VALUE(LEFT(IF(LEN(C759)=6,"0"&amp;C759,C759),2))=18),"NW","GL"))</f>
        <v>EC</v>
      </c>
      <c r="W785" s="45" t="str">
        <f>IF(AND(E759="TRACK WARRANT AUTHORITY",G759&lt;10),"OMIT","KEEP")</f>
        <v>KEEP</v>
      </c>
    </row>
    <row r="786" spans="1:23" hidden="1" x14ac:dyDescent="0.25">
      <c r="A786" s="24">
        <v>42585.601469907408</v>
      </c>
      <c r="B786" s="4" t="s">
        <v>552</v>
      </c>
      <c r="C786" s="4" t="s">
        <v>1134</v>
      </c>
      <c r="D786" s="4" t="s">
        <v>84</v>
      </c>
      <c r="E786" s="4" t="s">
        <v>87</v>
      </c>
      <c r="F786" s="3">
        <v>0</v>
      </c>
      <c r="G786" s="3">
        <v>6</v>
      </c>
      <c r="H786" s="3">
        <v>2910</v>
      </c>
      <c r="I786" s="4" t="s">
        <v>88</v>
      </c>
      <c r="J786" s="3">
        <v>2808</v>
      </c>
      <c r="K786" s="4" t="s">
        <v>80</v>
      </c>
      <c r="L786" s="69" t="str">
        <f>VLOOKUP(C786,'[11]Trips&amp;Operators'!$C$1:$E$9999,3,0)</f>
        <v>MOSES</v>
      </c>
      <c r="M786" s="18" t="s">
        <v>77</v>
      </c>
      <c r="N786" s="17" t="s">
        <v>1135</v>
      </c>
      <c r="O786" s="17" t="str">
        <f t="shared" si="24"/>
        <v>03</v>
      </c>
      <c r="P786" s="52">
        <f t="shared" si="25"/>
        <v>42554</v>
      </c>
      <c r="Q786" s="70" t="str">
        <f>VLOOKUP(C786,'[11]Train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6" s="71" t="str">
        <f>VLOOKUP(C760,'[11]Train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15:19:18-0600',mode:absolute,to:'2016-08-03 18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786" s="72" t="str">
        <f>astrogrep_path&amp;" /spath="&amp;search_path&amp;" /stypes=""*"&amp;T786&amp;"*"&amp;TEXT(A760-utc_offset/24,"YYYYMMDD")&amp;LEFT(TEXT(A760-utc_offset/24,"HH"),1)&amp;"*"" /stext="" "&amp;TEXT(A760-utc_offset/24,"HH")&amp;search_regexp&amp;""" /e /r /s"</f>
        <v>"C:\Program Files (x86)\AstroGrep\AstroGrep.exe" /spath="C:\Users\stu\Documents\Analysis\2016-02-23 RTDC Observations" /stypes="*4037*201608032*" /stext=" 22:.+((SYSTEM_STATE.+slice.+state.+changed )|(ment ac)|(system.+state.+changed )|(\|lc)|(penalty)|(\[timeout)|(PRM\|1\|D))" /e /r /s</v>
      </c>
      <c r="T786" s="18" t="str">
        <f>MID(B760,13,4)</f>
        <v>4037</v>
      </c>
      <c r="U786" s="24">
        <f>A760+6/24</f>
        <v>42585.946909722225</v>
      </c>
      <c r="V786" s="45" t="str">
        <f>IF(VALUE(LEFT(IF(LEN(C760)=6,"0"&amp;C760,C760),2))&lt;=2,"EC",IF(OR(VALUE(LEFT(IF(LEN(C760)=6,"0"&amp;C760,C760),2))=8,VALUE(LEFT(IF(LEN(C760)=6,"0"&amp;C760,C760),2))=18),"NW","GL"))</f>
        <v>EC</v>
      </c>
      <c r="W786" s="45" t="str">
        <f>IF(AND(E760="TRACK WARRANT AUTHORITY",G760&lt;10),"OMIT","KEEP")</f>
        <v>KEEP</v>
      </c>
    </row>
    <row r="787" spans="1:23" hidden="1" x14ac:dyDescent="0.25">
      <c r="A787" s="24">
        <v>42585.601736111108</v>
      </c>
      <c r="B787" s="4" t="s">
        <v>552</v>
      </c>
      <c r="C787" s="4" t="s">
        <v>1134</v>
      </c>
      <c r="D787" s="4" t="s">
        <v>84</v>
      </c>
      <c r="E787" s="4" t="s">
        <v>87</v>
      </c>
      <c r="F787" s="3">
        <v>0</v>
      </c>
      <c r="G787" s="3">
        <v>5</v>
      </c>
      <c r="H787" s="3">
        <v>2919</v>
      </c>
      <c r="I787" s="4" t="s">
        <v>88</v>
      </c>
      <c r="J787" s="3">
        <v>2808</v>
      </c>
      <c r="K787" s="4" t="s">
        <v>80</v>
      </c>
      <c r="L787" s="69" t="str">
        <f>VLOOKUP(C787,'[11]Trips&amp;Operators'!$C$1:$E$9999,3,0)</f>
        <v>MOSES</v>
      </c>
      <c r="M787" s="18" t="s">
        <v>77</v>
      </c>
      <c r="N787" s="17" t="s">
        <v>1135</v>
      </c>
      <c r="O787" s="17" t="str">
        <f t="shared" si="24"/>
        <v>03</v>
      </c>
      <c r="P787" s="52">
        <f t="shared" si="25"/>
        <v>42554</v>
      </c>
      <c r="Q787" s="70" t="str">
        <f>VLOOKUP(C787,'[11]Train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7" s="71" t="str">
        <f>VLOOKUP(C761,'[11]Train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09:22:16-0600',mode:absolute,to:'2016-08-03 12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787" s="72" t="str">
        <f>astrogrep_path&amp;" /spath="&amp;search_path&amp;" /stypes=""*"&amp;T787&amp;"*"&amp;TEXT(A761-utc_offset/24,"YYYYMMDD")&amp;LEFT(TEXT(A761-utc_offset/24,"HH"),1)&amp;"*"" /stext="" "&amp;TEXT(A761-utc_offset/24,"HH")&amp;search_regexp&amp;""" /e /r /s"</f>
        <v>"C:\Program Files (x86)\AstroGrep\AstroGrep.exe" /spath="C:\Users\stu\Documents\Analysis\2016-02-23 RTDC Observations" /stypes="*4043*201608031*" /stext=" 16:.+((SYSTEM_STATE.+slice.+state.+changed )|(ment ac)|(system.+state.+changed )|(\|lc)|(penalty)|(\[timeout)|(PRM\|1\|D))" /e /r /s</v>
      </c>
      <c r="T787" s="18" t="str">
        <f>MID(B761,13,4)</f>
        <v>4043</v>
      </c>
      <c r="U787" s="24">
        <f>A761+6/24</f>
        <v>42585.688634259262</v>
      </c>
      <c r="V787" s="45" t="str">
        <f>IF(VALUE(LEFT(IF(LEN(C761)=6,"0"&amp;C761,C761),2))&lt;=2,"EC",IF(OR(VALUE(LEFT(IF(LEN(C761)=6,"0"&amp;C761,C761),2))=8,VALUE(LEFT(IF(LEN(C761)=6,"0"&amp;C761,C761),2))=18),"NW","GL"))</f>
        <v>EC</v>
      </c>
      <c r="W787" s="45" t="str">
        <f>IF(AND(E761="TRACK WARRANT AUTHORITY",G761&lt;10),"OMIT","KEEP")</f>
        <v>KEEP</v>
      </c>
    </row>
    <row r="788" spans="1:23" hidden="1" x14ac:dyDescent="0.25">
      <c r="A788" s="24">
        <v>42585.601770833331</v>
      </c>
      <c r="B788" s="4" t="s">
        <v>552</v>
      </c>
      <c r="C788" s="4" t="s">
        <v>1134</v>
      </c>
      <c r="D788" s="4" t="s">
        <v>84</v>
      </c>
      <c r="E788" s="4" t="s">
        <v>87</v>
      </c>
      <c r="F788" s="3">
        <v>0</v>
      </c>
      <c r="G788" s="3">
        <v>10</v>
      </c>
      <c r="H788" s="3">
        <v>2924</v>
      </c>
      <c r="I788" s="4" t="s">
        <v>88</v>
      </c>
      <c r="J788" s="3">
        <v>2808</v>
      </c>
      <c r="K788" s="4" t="s">
        <v>80</v>
      </c>
      <c r="L788" s="69" t="str">
        <f>VLOOKUP(C788,'[11]Trips&amp;Operators'!$C$1:$E$9999,3,0)</f>
        <v>MOSES</v>
      </c>
      <c r="M788" s="18" t="s">
        <v>77</v>
      </c>
      <c r="N788" s="17" t="s">
        <v>1135</v>
      </c>
      <c r="O788" s="17" t="str">
        <f t="shared" si="24"/>
        <v>03</v>
      </c>
      <c r="P788" s="52">
        <f t="shared" si="25"/>
        <v>42554</v>
      </c>
      <c r="Q788" s="70" t="str">
        <f>VLOOKUP(C788,'[11]Train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8" s="71" t="str">
        <f>VLOOKUP(C762,'[11]Train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13:19:50-0600',mode:absolute,to:'2016-08-03 16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788" s="72" t="str">
        <f>astrogrep_path&amp;" /spath="&amp;search_path&amp;" /stypes=""*"&amp;T788&amp;"*"&amp;TEXT(A762-utc_offset/24,"YYYYMMDD")&amp;LEFT(TEXT(A762-utc_offset/24,"HH"),1)&amp;"*"" /stext="" "&amp;TEXT(A762-utc_offset/24,"HH")&amp;search_regexp&amp;""" /e /r /s"</f>
        <v>"C:\Program Files (x86)\AstroGrep\AstroGrep.exe" /spath="C:\Users\stu\Documents\Analysis\2016-02-23 RTDC Observations" /stypes="*4026*201608032*" /stext=" 20:.+((SYSTEM_STATE.+slice.+state.+changed )|(ment ac)|(system.+state.+changed )|(\|lc)|(penalty)|(\[timeout)|(PRM\|1\|D))" /e /r /s</v>
      </c>
      <c r="T788" s="18" t="str">
        <f>MID(B762,13,4)</f>
        <v>4026</v>
      </c>
      <c r="U788" s="24">
        <f>A762+6/24</f>
        <v>42585.855370370373</v>
      </c>
      <c r="V788" s="45" t="str">
        <f>IF(VALUE(LEFT(IF(LEN(C762)=6,"0"&amp;C762,C762),2))&lt;=2,"EC",IF(OR(VALUE(LEFT(IF(LEN(C762)=6,"0"&amp;C762,C762),2))=8,VALUE(LEFT(IF(LEN(C762)=6,"0"&amp;C762,C762),2))=18),"NW","GL"))</f>
        <v>EC</v>
      </c>
      <c r="W788" s="45" t="str">
        <f>IF(AND(E762="TRACK WARRANT AUTHORITY",G762&lt;10),"OMIT","KEEP")</f>
        <v>KEEP</v>
      </c>
    </row>
    <row r="789" spans="1:23" hidden="1" x14ac:dyDescent="0.25">
      <c r="A789" s="24">
        <v>42585.601921296293</v>
      </c>
      <c r="B789" s="4" t="s">
        <v>552</v>
      </c>
      <c r="C789" s="4" t="s">
        <v>1134</v>
      </c>
      <c r="D789" s="4" t="s">
        <v>84</v>
      </c>
      <c r="E789" s="4" t="s">
        <v>87</v>
      </c>
      <c r="F789" s="3">
        <v>0</v>
      </c>
      <c r="G789" s="3">
        <v>7</v>
      </c>
      <c r="H789" s="3">
        <v>2940</v>
      </c>
      <c r="I789" s="4" t="s">
        <v>88</v>
      </c>
      <c r="J789" s="3">
        <v>2808</v>
      </c>
      <c r="K789" s="4" t="s">
        <v>80</v>
      </c>
      <c r="L789" s="69" t="str">
        <f>VLOOKUP(C789,'[11]Trips&amp;Operators'!$C$1:$E$9999,3,0)</f>
        <v>MOSES</v>
      </c>
      <c r="M789" s="18" t="s">
        <v>77</v>
      </c>
      <c r="N789" s="17" t="s">
        <v>1135</v>
      </c>
      <c r="O789" s="17" t="str">
        <f t="shared" si="24"/>
        <v>03</v>
      </c>
      <c r="P789" s="52">
        <f t="shared" si="25"/>
        <v>42554</v>
      </c>
      <c r="Q789" s="70" t="str">
        <f>VLOOKUP(C789,'[11]Train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89" s="71" t="str">
        <f>VLOOKUP(C763,'[11]Train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12:22:49-0600',mode:absolute,to:'2016-08-03 15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789" s="72" t="str">
        <f>astrogrep_path&amp;" /spath="&amp;search_path&amp;" /stypes=""*"&amp;T789&amp;"*"&amp;TEXT(A763-utc_offset/24,"YYYYMMDD")&amp;LEFT(TEXT(A763-utc_offset/24,"HH"),1)&amp;"*"" /stext="" "&amp;TEXT(A763-utc_offset/24,"HH")&amp;search_regexp&amp;""" /e /r /s"</f>
        <v>"C:\Program Files (x86)\AstroGrep\AstroGrep.exe" /spath="C:\Users\stu\Documents\Analysis\2016-02-23 RTDC Observations" /stypes="*4042*201608031*" /stext=" 19:.+((SYSTEM_STATE.+slice.+state.+changed )|(ment ac)|(system.+state.+changed )|(\|lc)|(penalty)|(\[timeout)|(PRM\|1\|D))" /e /r /s</v>
      </c>
      <c r="T789" s="18" t="str">
        <f>MID(B763,13,4)</f>
        <v>4042</v>
      </c>
      <c r="U789" s="24">
        <f>A763+6/24</f>
        <v>42585.804444444446</v>
      </c>
      <c r="V789" s="45" t="str">
        <f>IF(VALUE(LEFT(IF(LEN(C763)=6,"0"&amp;C763,C763),2))&lt;=2,"EC",IF(OR(VALUE(LEFT(IF(LEN(C763)=6,"0"&amp;C763,C763),2))=8,VALUE(LEFT(IF(LEN(C763)=6,"0"&amp;C763,C763),2))=18),"NW","GL"))</f>
        <v>EC</v>
      </c>
      <c r="W789" s="45" t="str">
        <f>IF(AND(E763="TRACK WARRANT AUTHORITY",G763&lt;10),"OMIT","KEEP")</f>
        <v>KEEP</v>
      </c>
    </row>
    <row r="790" spans="1:23" hidden="1" x14ac:dyDescent="0.25">
      <c r="A790" s="24">
        <v>42585.602199074077</v>
      </c>
      <c r="B790" s="4" t="s">
        <v>552</v>
      </c>
      <c r="C790" s="4" t="s">
        <v>1134</v>
      </c>
      <c r="D790" s="4" t="s">
        <v>84</v>
      </c>
      <c r="E790" s="4" t="s">
        <v>87</v>
      </c>
      <c r="F790" s="3">
        <v>0</v>
      </c>
      <c r="G790" s="3">
        <v>17</v>
      </c>
      <c r="H790" s="3">
        <v>2910</v>
      </c>
      <c r="I790" s="4" t="s">
        <v>88</v>
      </c>
      <c r="J790" s="3">
        <v>2808</v>
      </c>
      <c r="K790" s="4" t="s">
        <v>80</v>
      </c>
      <c r="L790" s="69" t="str">
        <f>VLOOKUP(C790,'[11]Trips&amp;Operators'!$C$1:$E$9999,3,0)</f>
        <v>MOSES</v>
      </c>
      <c r="M790" s="18" t="s">
        <v>77</v>
      </c>
      <c r="N790" s="17" t="s">
        <v>1135</v>
      </c>
      <c r="O790" s="17" t="str">
        <f t="shared" si="24"/>
        <v>03</v>
      </c>
      <c r="P790" s="52">
        <f t="shared" si="25"/>
        <v>42554</v>
      </c>
      <c r="Q790" s="70" t="str">
        <f>VLOOKUP(C790,'[11]Train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90" s="71" t="str">
        <f>VLOOKUP(C764,'[11]Train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12:22:49-0600',mode:absolute,to:'2016-08-03 15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790" s="72" t="str">
        <f>astrogrep_path&amp;" /spath="&amp;search_path&amp;" /stypes=""*"&amp;T790&amp;"*"&amp;TEXT(A764-utc_offset/24,"YYYYMMDD")&amp;LEFT(TEXT(A764-utc_offset/24,"HH"),1)&amp;"*"" /stext="" "&amp;TEXT(A764-utc_offset/24,"HH")&amp;search_regexp&amp;""" /e /r /s"</f>
        <v>"C:\Program Files (x86)\AstroGrep\AstroGrep.exe" /spath="C:\Users\stu\Documents\Analysis\2016-02-23 RTDC Observations" /stypes="*4042*201608031*" /stext=" 19:.+((SYSTEM_STATE.+slice.+state.+changed )|(ment ac)|(system.+state.+changed )|(\|lc)|(penalty)|(\[timeout)|(PRM\|1\|D))" /e /r /s</v>
      </c>
      <c r="T790" s="18" t="str">
        <f>MID(B764,13,4)</f>
        <v>4042</v>
      </c>
      <c r="U790" s="24">
        <f>A764+6/24</f>
        <v>42585.805138888885</v>
      </c>
      <c r="V790" s="45" t="str">
        <f>IF(VALUE(LEFT(IF(LEN(C764)=6,"0"&amp;C764,C764),2))&lt;=2,"EC",IF(OR(VALUE(LEFT(IF(LEN(C764)=6,"0"&amp;C764,C764),2))=8,VALUE(LEFT(IF(LEN(C764)=6,"0"&amp;C764,C764),2))=18),"NW","GL"))</f>
        <v>EC</v>
      </c>
      <c r="W790" s="45" t="str">
        <f>IF(AND(E764="TRACK WARRANT AUTHORITY",G764&lt;10),"OMIT","KEEP")</f>
        <v>KEEP</v>
      </c>
    </row>
    <row r="791" spans="1:23" x14ac:dyDescent="0.25">
      <c r="A791" s="24">
        <v>42585.598761574074</v>
      </c>
      <c r="B791" s="4" t="s">
        <v>552</v>
      </c>
      <c r="C791" s="4" t="s">
        <v>1134</v>
      </c>
      <c r="D791" s="4" t="s">
        <v>73</v>
      </c>
      <c r="E791" s="4" t="s">
        <v>510</v>
      </c>
      <c r="F791" s="3">
        <v>0</v>
      </c>
      <c r="G791" s="3">
        <v>67</v>
      </c>
      <c r="H791" s="3">
        <v>1441</v>
      </c>
      <c r="I791" s="4" t="s">
        <v>511</v>
      </c>
      <c r="J791" s="3">
        <v>1725</v>
      </c>
      <c r="K791" s="4" t="s">
        <v>80</v>
      </c>
      <c r="L791" s="69" t="str">
        <f>VLOOKUP(C791,'[11]Trips&amp;Operators'!$C$1:$E$9999,3,0)</f>
        <v>MOSES</v>
      </c>
      <c r="M791" s="18" t="s">
        <v>77</v>
      </c>
      <c r="N791" s="17" t="s">
        <v>47</v>
      </c>
      <c r="O791" s="17" t="str">
        <f t="shared" si="24"/>
        <v>03</v>
      </c>
      <c r="P791" s="52">
        <f t="shared" si="25"/>
        <v>42554</v>
      </c>
      <c r="Q791" s="70" t="str">
        <f>VLOOKUP(C791,'[11]Train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91" s="71" t="str">
        <f>VLOOKUP(C765,'[11]Train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12:03:39-0600',mode:absolute,to:'2016-08-03 14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791" s="72" t="str">
        <f>astrogrep_path&amp;" /spath="&amp;search_path&amp;" /stypes=""*"&amp;T791&amp;"*"&amp;TEXT(A765-utc_offset/24,"YYYYMMDD")&amp;LEFT(TEXT(A765-utc_offset/24,"HH"),1)&amp;"*"" /stext="" "&amp;TEXT(A765-utc_offset/24,"HH")&amp;search_regexp&amp;""" /e /r /s"</f>
        <v>"C:\Program Files (x86)\AstroGrep\AstroGrep.exe" /spath="C:\Users\stu\Documents\Analysis\2016-02-23 RTDC Observations" /stypes="*4017*201608031*" /stext=" 19:.+((SYSTEM_STATE.+slice.+state.+changed )|(ment ac)|(system.+state.+changed )|(\|lc)|(penalty)|(\[timeout)|(PRM\|1\|D))" /e /r /s</v>
      </c>
      <c r="T791" s="18" t="str">
        <f>MID(B765,13,4)</f>
        <v>4017</v>
      </c>
      <c r="U791" s="24">
        <f>A765+6/24</f>
        <v>42585.825613425928</v>
      </c>
      <c r="V791" s="45" t="str">
        <f>IF(VALUE(LEFT(IF(LEN(C765)=6,"0"&amp;C765,C765),2))&lt;=2,"EC",IF(OR(VALUE(LEFT(IF(LEN(C765)=6,"0"&amp;C765,C765),2))=8,VALUE(LEFT(IF(LEN(C765)=6,"0"&amp;C765,C765),2))=18),"NW","GL"))</f>
        <v>EC</v>
      </c>
      <c r="W791" s="45" t="str">
        <f>IF(AND(E765="TRACK WARRANT AUTHORITY",G765&lt;10),"OMIT","KEEP")</f>
        <v>KEEP</v>
      </c>
    </row>
    <row r="792" spans="1:23" hidden="1" x14ac:dyDescent="0.25">
      <c r="A792" s="24">
        <v>42585.649351851855</v>
      </c>
      <c r="B792" s="4" t="s">
        <v>552</v>
      </c>
      <c r="C792" s="4" t="s">
        <v>1131</v>
      </c>
      <c r="D792" s="4" t="s">
        <v>73</v>
      </c>
      <c r="E792" s="4" t="s">
        <v>676</v>
      </c>
      <c r="F792" s="3">
        <v>150</v>
      </c>
      <c r="G792" s="3">
        <v>325</v>
      </c>
      <c r="H792" s="3">
        <v>37874</v>
      </c>
      <c r="I792" s="4" t="s">
        <v>79</v>
      </c>
      <c r="J792" s="3">
        <v>38900</v>
      </c>
      <c r="K792" s="4" t="s">
        <v>80</v>
      </c>
      <c r="L792" s="69" t="str">
        <f>VLOOKUP(C792,'[11]Trips&amp;Operators'!$C$1:$E$9999,3,0)</f>
        <v>MOSES</v>
      </c>
      <c r="M792" s="18" t="s">
        <v>81</v>
      </c>
      <c r="N792" s="17"/>
      <c r="O792" s="17" t="str">
        <f t="shared" si="24"/>
        <v>03</v>
      </c>
      <c r="P792" s="52">
        <f t="shared" si="25"/>
        <v>42554</v>
      </c>
      <c r="Q792" s="70" t="str">
        <f>VLOOKUP(C792,'[11]Train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92" s="71" t="str">
        <f>VLOOKUP(C766,'[11]Train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17:24:37-0600',mode:absolute,to:'2016-08-03 20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792" s="72" t="str">
        <f>astrogrep_path&amp;" /spath="&amp;search_path&amp;" /stypes=""*"&amp;T792&amp;"*"&amp;TEXT(A766-utc_offset/24,"YYYYMMDD")&amp;LEFT(TEXT(A766-utc_offset/24,"HH"),1)&amp;"*"" /stext="" "&amp;TEXT(A766-utc_offset/24,"HH")&amp;search_regexp&amp;""" /e /r /s"</f>
        <v>"C:\Program Files (x86)\AstroGrep\AstroGrep.exe" /spath="C:\Users\stu\Documents\Analysis\2016-02-23 RTDC Observations" /stypes="*4017*201608040*" /stext=" 01:.+((SYSTEM_STATE.+slice.+state.+changed )|(ment ac)|(system.+state.+changed )|(\|lc)|(penalty)|(\[timeout)|(PRM\|1\|D))" /e /r /s</v>
      </c>
      <c r="T792" s="18" t="str">
        <f>MID(B766,13,4)</f>
        <v>4017</v>
      </c>
      <c r="U792" s="24">
        <f>A766+6/24</f>
        <v>42586.048530092594</v>
      </c>
      <c r="V792" s="45" t="str">
        <f>IF(VALUE(LEFT(IF(LEN(C766)=6,"0"&amp;C766,C766),2))&lt;=2,"EC",IF(OR(VALUE(LEFT(IF(LEN(C766)=6,"0"&amp;C766,C766),2))=8,VALUE(LEFT(IF(LEN(C766)=6,"0"&amp;C766,C766),2))=18),"NW","GL"))</f>
        <v>EC</v>
      </c>
      <c r="W792" s="45" t="str">
        <f>IF(AND(E766="TRACK WARRANT AUTHORITY",G766&lt;10),"OMIT","KEEP")</f>
        <v>KEEP</v>
      </c>
    </row>
    <row r="793" spans="1:23" hidden="1" x14ac:dyDescent="0.25">
      <c r="A793" s="24">
        <v>42585.83053240741</v>
      </c>
      <c r="B793" s="4" t="s">
        <v>543</v>
      </c>
      <c r="C793" s="4" t="s">
        <v>1136</v>
      </c>
      <c r="D793" s="4" t="s">
        <v>73</v>
      </c>
      <c r="E793" s="4" t="s">
        <v>515</v>
      </c>
      <c r="F793" s="3">
        <v>0</v>
      </c>
      <c r="G793" s="3">
        <v>37</v>
      </c>
      <c r="H793" s="3">
        <v>149</v>
      </c>
      <c r="I793" s="4" t="s">
        <v>516</v>
      </c>
      <c r="J793" s="3">
        <v>1</v>
      </c>
      <c r="K793" s="4" t="s">
        <v>76</v>
      </c>
      <c r="L793" s="69" t="str">
        <f>VLOOKUP(C793,'[11]Trips&amp;Operators'!$C$1:$E$9999,3,0)</f>
        <v>MOSES</v>
      </c>
      <c r="M793" s="18" t="s">
        <v>81</v>
      </c>
      <c r="N793" s="17"/>
      <c r="O793" s="17" t="str">
        <f t="shared" si="24"/>
        <v>03</v>
      </c>
      <c r="P793" s="52">
        <f t="shared" si="25"/>
        <v>42554</v>
      </c>
      <c r="Q793" s="70" t="str">
        <f>VLOOKUP(C793,'[11]Train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R793" s="71" t="str">
        <f>VLOOKUP(C767,'[11]Train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93" s="72" t="str">
        <f>astrogrep_path&amp;" /spath="&amp;search_path&amp;" /stypes=""*"&amp;T793&amp;"*"&amp;TEXT(A767-utc_offset/24,"YYYYMMDD")&amp;LEFT(TEXT(A767-utc_offset/24,"HH"),1)&amp;"*"" /stext="" "&amp;TEXT(A767-utc_offset/24,"HH")&amp;search_regexp&amp;""" /e /r /s"</f>
        <v>"C:\Program Files (x86)\AstroGrep\AstroGrep.exe" /spath="C:\Users\stu\Documents\Analysis\2016-02-23 RTDC Observations" /stypes="*4041*201608031*" /stext=" 19:.+((SYSTEM_STATE.+slice.+state.+changed )|(ment ac)|(system.+state.+changed )|(\|lc)|(penalty)|(\[timeout)|(PRM\|1\|D))" /e /r /s</v>
      </c>
      <c r="T793" s="18" t="str">
        <f>MID(B767,13,4)</f>
        <v>4041</v>
      </c>
      <c r="U793" s="24">
        <f>A767+6/24</f>
        <v>42585.793749999997</v>
      </c>
      <c r="V793" s="45" t="str">
        <f>IF(VALUE(LEFT(IF(LEN(C767)=6,"0"&amp;C767,C767),2))&lt;=2,"EC",IF(OR(VALUE(LEFT(IF(LEN(C767)=6,"0"&amp;C767,C767),2))=8,VALUE(LEFT(IF(LEN(C767)=6,"0"&amp;C767,C767),2))=18),"NW","GL"))</f>
        <v>EC</v>
      </c>
      <c r="W793" s="45" t="str">
        <f>IF(AND(E767="TRACK WARRANT AUTHORITY",G767&lt;10),"OMIT","KEEP")</f>
        <v>KEEP</v>
      </c>
    </row>
    <row r="794" spans="1:23" hidden="1" x14ac:dyDescent="0.25">
      <c r="A794" s="24">
        <v>42585.289722222224</v>
      </c>
      <c r="B794" s="4" t="s">
        <v>543</v>
      </c>
      <c r="C794" s="4" t="s">
        <v>1137</v>
      </c>
      <c r="D794" s="4" t="s">
        <v>73</v>
      </c>
      <c r="E794" s="4" t="s">
        <v>515</v>
      </c>
      <c r="F794" s="3">
        <v>0</v>
      </c>
      <c r="G794" s="3">
        <v>57</v>
      </c>
      <c r="H794" s="3">
        <v>754</v>
      </c>
      <c r="I794" s="4" t="s">
        <v>516</v>
      </c>
      <c r="J794" s="3">
        <v>575</v>
      </c>
      <c r="K794" s="4" t="s">
        <v>76</v>
      </c>
      <c r="L794" s="69" t="str">
        <f>VLOOKUP(C794,'[11]Trips&amp;Operators'!$C$1:$E$9999,3,0)</f>
        <v>ISHMAEL</v>
      </c>
      <c r="M794" s="18" t="s">
        <v>81</v>
      </c>
      <c r="N794" s="17"/>
      <c r="O794" s="17" t="str">
        <f t="shared" si="24"/>
        <v>03</v>
      </c>
      <c r="P794" s="52">
        <f t="shared" si="25"/>
        <v>42554</v>
      </c>
      <c r="Q794" s="70" t="str">
        <f>VLOOKUP(C794,'[11]Train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R794" s="71" t="str">
        <f>VLOOKUP(C768,'[11]Train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11:16:14-0600',mode:absolute,to:'2016-08-03 14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794" s="72" t="str">
        <f>astrogrep_path&amp;" /spath="&amp;search_path&amp;" /stypes=""*"&amp;T794&amp;"*"&amp;TEXT(A768-utc_offset/24,"YYYYMMDD")&amp;LEFT(TEXT(A768-utc_offset/24,"HH"),1)&amp;"*"" /stext="" "&amp;TEXT(A768-utc_offset/24,"HH")&amp;search_regexp&amp;""" /e /r /s"</f>
        <v>"C:\Program Files (x86)\AstroGrep\AstroGrep.exe" /spath="C:\Users\stu\Documents\Analysis\2016-02-23 RTDC Observations" /stypes="*4041*201608031*" /stext=" 19:.+((SYSTEM_STATE.+slice.+state.+changed )|(ment ac)|(system.+state.+changed )|(\|lc)|(penalty)|(\[timeout)|(PRM\|1\|D))" /e /r /s</v>
      </c>
      <c r="T794" s="18" t="str">
        <f>MID(B768,13,4)</f>
        <v>4041</v>
      </c>
      <c r="U794" s="24">
        <f>A768+6/24</f>
        <v>42585.794432870367</v>
      </c>
      <c r="V794" s="45" t="str">
        <f>IF(VALUE(LEFT(IF(LEN(C768)=6,"0"&amp;C768,C768),2))&lt;=2,"EC",IF(OR(VALUE(LEFT(IF(LEN(C768)=6,"0"&amp;C768,C768),2))=8,VALUE(LEFT(IF(LEN(C768)=6,"0"&amp;C768,C768),2))=18),"NW","GL"))</f>
        <v>EC</v>
      </c>
      <c r="W794" s="45" t="str">
        <f>IF(AND(E768="TRACK WARRANT AUTHORITY",G768&lt;10),"OMIT","KEEP")</f>
        <v>KEEP</v>
      </c>
    </row>
    <row r="795" spans="1:23" hidden="1" x14ac:dyDescent="0.25">
      <c r="A795" s="24">
        <v>42585.4143287037</v>
      </c>
      <c r="B795" s="4" t="s">
        <v>543</v>
      </c>
      <c r="C795" s="4" t="s">
        <v>1138</v>
      </c>
      <c r="D795" s="4" t="s">
        <v>73</v>
      </c>
      <c r="E795" s="4" t="s">
        <v>515</v>
      </c>
      <c r="F795" s="3">
        <v>0</v>
      </c>
      <c r="G795" s="3">
        <v>37</v>
      </c>
      <c r="H795" s="3">
        <v>696</v>
      </c>
      <c r="I795" s="4" t="s">
        <v>516</v>
      </c>
      <c r="J795" s="3">
        <v>575</v>
      </c>
      <c r="K795" s="4" t="s">
        <v>76</v>
      </c>
      <c r="L795" s="69" t="str">
        <f>VLOOKUP(C795,'[11]Trips&amp;Operators'!$C$1:$E$9999,3,0)</f>
        <v>ISHMAEL</v>
      </c>
      <c r="M795" s="18" t="s">
        <v>81</v>
      </c>
      <c r="N795" s="17"/>
      <c r="O795" s="17" t="str">
        <f t="shared" si="24"/>
        <v>03</v>
      </c>
      <c r="P795" s="52">
        <f t="shared" si="25"/>
        <v>42554</v>
      </c>
      <c r="Q795" s="70" t="str">
        <f>VLOOKUP(C795,'[11]Train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R795" s="71" t="str">
        <f>VLOOKUP(C769,'[11]Train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11:34:05-0600',mode:absolute,to:'2016-08-03 14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795" s="72" t="str">
        <f>astrogrep_path&amp;" /spath="&amp;search_path&amp;" /stypes=""*"&amp;T795&amp;"*"&amp;TEXT(A769-utc_offset/24,"YYYYMMDD")&amp;LEFT(TEXT(A769-utc_offset/24,"HH"),1)&amp;"*"" /stext="" "&amp;TEXT(A769-utc_offset/24,"HH")&amp;search_regexp&amp;""" /e /r /s"</f>
        <v>"C:\Program Files (x86)\AstroGrep\AstroGrep.exe" /spath="C:\Users\stu\Documents\Analysis\2016-02-23 RTDC Observations" /stypes="*4026*201608031*" /stext=" 19:.+((SYSTEM_STATE.+slice.+state.+changed )|(ment ac)|(system.+state.+changed )|(\|lc)|(penalty)|(\[timeout)|(PRM\|1\|D))" /e /r /s</v>
      </c>
      <c r="T795" s="18" t="str">
        <f>MID(B769,13,4)</f>
        <v>4026</v>
      </c>
      <c r="U795" s="24">
        <f>A769+6/24</f>
        <v>42585.803773148145</v>
      </c>
      <c r="V795" s="45" t="str">
        <f>IF(VALUE(LEFT(IF(LEN(C769)=6,"0"&amp;C769,C769),2))&lt;=2,"EC",IF(OR(VALUE(LEFT(IF(LEN(C769)=6,"0"&amp;C769,C769),2))=8,VALUE(LEFT(IF(LEN(C769)=6,"0"&amp;C769,C769),2))=18),"NW","GL"))</f>
        <v>EC</v>
      </c>
      <c r="W795" s="45" t="str">
        <f>IF(AND(E769="TRACK WARRANT AUTHORITY",G769&lt;10),"OMIT","KEEP")</f>
        <v>KEEP</v>
      </c>
    </row>
    <row r="796" spans="1:23" hidden="1" x14ac:dyDescent="0.25">
      <c r="A796" s="24">
        <v>42585.686574074076</v>
      </c>
      <c r="B796" s="4" t="s">
        <v>89</v>
      </c>
      <c r="C796" s="4" t="s">
        <v>1139</v>
      </c>
      <c r="D796" s="4" t="s">
        <v>73</v>
      </c>
      <c r="E796" s="4" t="s">
        <v>515</v>
      </c>
      <c r="F796" s="3">
        <v>0</v>
      </c>
      <c r="G796" s="3">
        <v>41</v>
      </c>
      <c r="H796" s="3">
        <v>677</v>
      </c>
      <c r="I796" s="4" t="s">
        <v>516</v>
      </c>
      <c r="J796" s="3">
        <v>575</v>
      </c>
      <c r="K796" s="4" t="s">
        <v>76</v>
      </c>
      <c r="L796" s="69" t="str">
        <f>VLOOKUP(C796,'[11]Trips&amp;Operators'!$C$1:$E$9999,3,0)</f>
        <v>ROBINSON</v>
      </c>
      <c r="M796" s="18" t="s">
        <v>81</v>
      </c>
      <c r="N796" s="17"/>
      <c r="O796" s="17" t="str">
        <f t="shared" si="24"/>
        <v>03</v>
      </c>
      <c r="P796" s="52">
        <f t="shared" si="25"/>
        <v>42554</v>
      </c>
      <c r="Q796" s="70" t="str">
        <f>VLOOKUP(C796,'[11]Train Runs'!$A$13:$AE$683,31,0)</f>
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</c>
      <c r="R796" s="71" t="str">
        <f>VLOOKUP(C770,'[11]Train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17:02:58-0600',mode:absolute,to:'2016-08-03 19:59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796" s="72" t="str">
        <f>astrogrep_path&amp;" /spath="&amp;search_path&amp;" /stypes=""*"&amp;T796&amp;"*"&amp;TEXT(A770-utc_offset/24,"YYYYMMDD")&amp;LEFT(TEXT(A770-utc_offset/24,"HH"),1)&amp;"*"" /stext="" "&amp;TEXT(A770-utc_offset/24,"HH")&amp;search_regexp&amp;""" /e /r /s"</f>
        <v>"C:\Program Files (x86)\AstroGrep\AstroGrep.exe" /spath="C:\Users\stu\Documents\Analysis\2016-02-23 RTDC Observations" /stypes="*4026*201608040*" /stext=" 00:.+((SYSTEM_STATE.+slice.+state.+changed )|(ment ac)|(system.+state.+changed )|(\|lc)|(penalty)|(\[timeout)|(PRM\|1\|D))" /e /r /s</v>
      </c>
      <c r="T796" s="18" t="str">
        <f>MID(B770,13,4)</f>
        <v>4026</v>
      </c>
      <c r="U796" s="24">
        <f>A770+6/24</f>
        <v>42586.039456018516</v>
      </c>
      <c r="V796" s="45" t="str">
        <f>IF(VALUE(LEFT(IF(LEN(C770)=6,"0"&amp;C770,C770),2))&lt;=2,"EC",IF(OR(VALUE(LEFT(IF(LEN(C770)=6,"0"&amp;C770,C770),2))=8,VALUE(LEFT(IF(LEN(C770)=6,"0"&amp;C770,C770),2))=18),"NW","GL"))</f>
        <v>EC</v>
      </c>
      <c r="W796" s="45" t="str">
        <f>IF(AND(E770="TRACK WARRANT AUTHORITY",G770&lt;10),"OMIT","KEEP")</f>
        <v>KEEP</v>
      </c>
    </row>
    <row r="797" spans="1:23" hidden="1" x14ac:dyDescent="0.25">
      <c r="A797" s="24">
        <v>42585.727476851855</v>
      </c>
      <c r="B797" s="4" t="s">
        <v>89</v>
      </c>
      <c r="C797" s="4" t="s">
        <v>1140</v>
      </c>
      <c r="D797" s="4" t="s">
        <v>73</v>
      </c>
      <c r="E797" s="4" t="s">
        <v>515</v>
      </c>
      <c r="F797" s="3">
        <v>0</v>
      </c>
      <c r="G797" s="3">
        <v>37</v>
      </c>
      <c r="H797" s="3">
        <v>677</v>
      </c>
      <c r="I797" s="4" t="s">
        <v>516</v>
      </c>
      <c r="J797" s="3">
        <v>575</v>
      </c>
      <c r="K797" s="4" t="s">
        <v>76</v>
      </c>
      <c r="L797" s="69" t="str">
        <f>VLOOKUP(C797,'[11]Trips&amp;Operators'!$C$1:$E$9999,3,0)</f>
        <v>ROBINSON</v>
      </c>
      <c r="M797" s="18" t="s">
        <v>81</v>
      </c>
      <c r="N797" s="17"/>
      <c r="O797" s="17" t="str">
        <f t="shared" si="24"/>
        <v>03</v>
      </c>
      <c r="P797" s="52">
        <f t="shared" si="25"/>
        <v>42554</v>
      </c>
      <c r="Q797" s="70" t="str">
        <f>VLOOKUP(C797,'[11]Train Runs'!$A$13:$AE$683,31,0)</f>
        <v>aws s3 cp s3://rtdc.mdm.uploadarchive/RTDC4015/2016-08-03/ "%USERPROFILE%\AppData\Local\Temp\OnboardLogs"\RTDC4015\2016-08-03 --recursive &amp; "%USERPROFILE%\Documents\GitHub\mrs-test-scripts\Headless Mode &amp; Sideloading\WalkAndUnGZ.bat" "%USERPROFILE%\AppData\Local\Temp\OnboardLogs"\RTDC4015\2016-08-03 &amp; aws s3 cp s3://rtdc.mdm.uploadarchive/RTDC4015/2016-08-04/ "%USERPROFILE%\AppData\Local\Temp\OnboardLogs"\RTDC4015\2016-08-04 --recursive &amp; "%USERPROFILE%\Documents\GitHub\mrs-test-scripts\Headless Mode &amp; Sideloading\WalkAndUnGZ.bat" "%USERPROFILE%\AppData\Local\Temp\OnboardLogs"\RTDC4015\2016-08-04</v>
      </c>
      <c r="R797" s="71" t="str">
        <f>VLOOKUP(C771,'[11]Train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04:01:57-0600',mode:absolute,to:'2016-08-03 06:53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797" s="72" t="str">
        <f>astrogrep_path&amp;" /spath="&amp;search_path&amp;" /stypes=""*"&amp;T797&amp;"*"&amp;TEXT(A771-utc_offset/24,"YYYYMMDD")&amp;LEFT(TEXT(A771-utc_offset/24,"HH"),1)&amp;"*"" /stext="" "&amp;TEXT(A771-utc_offset/24,"HH")&amp;search_regexp&amp;""" /e /r /s"</f>
        <v>"C:\Program Files (x86)\AstroGrep\AstroGrep.exe" /spath="C:\Users\stu\Documents\Analysis\2016-02-23 RTDC Observations" /stypes="*4039*201608031*" /stext=" 11:.+((SYSTEM_STATE.+slice.+state.+changed )|(ment ac)|(system.+state.+changed )|(\|lc)|(penalty)|(\[timeout)|(PRM\|1\|D))" /e /r /s</v>
      </c>
      <c r="T797" s="18" t="str">
        <f>MID(B771,13,4)</f>
        <v>4039</v>
      </c>
      <c r="U797" s="24">
        <f>A771+6/24</f>
        <v>42585.494201388887</v>
      </c>
      <c r="V797" s="45" t="str">
        <f>IF(VALUE(LEFT(IF(LEN(C771)=6,"0"&amp;C771,C771),2))&lt;=2,"EC",IF(OR(VALUE(LEFT(IF(LEN(C771)=6,"0"&amp;C771,C771),2))=8,VALUE(LEFT(IF(LEN(C771)=6,"0"&amp;C771,C771),2))=18),"NW","GL"))</f>
        <v>EC</v>
      </c>
      <c r="W797" s="45" t="str">
        <f>IF(AND(E771="TRACK WARRANT AUTHORITY",G771&lt;10),"OMIT","KEEP")</f>
        <v>KEEP</v>
      </c>
    </row>
    <row r="798" spans="1:23" hidden="1" x14ac:dyDescent="0.25">
      <c r="A798" s="24">
        <v>42585.872557870367</v>
      </c>
      <c r="B798" s="4" t="s">
        <v>543</v>
      </c>
      <c r="C798" s="4" t="s">
        <v>1141</v>
      </c>
      <c r="D798" s="4" t="s">
        <v>73</v>
      </c>
      <c r="E798" s="4" t="s">
        <v>515</v>
      </c>
      <c r="F798" s="3">
        <v>0</v>
      </c>
      <c r="G798" s="3">
        <v>40</v>
      </c>
      <c r="H798" s="3">
        <v>698</v>
      </c>
      <c r="I798" s="4" t="s">
        <v>516</v>
      </c>
      <c r="J798" s="3">
        <v>575</v>
      </c>
      <c r="K798" s="4" t="s">
        <v>76</v>
      </c>
      <c r="L798" s="69" t="str">
        <f>VLOOKUP(C798,'[11]Trips&amp;Operators'!$C$1:$E$9999,3,0)</f>
        <v>MOSES</v>
      </c>
      <c r="M798" s="18" t="s">
        <v>81</v>
      </c>
      <c r="N798" s="17"/>
      <c r="O798" s="17" t="str">
        <f t="shared" si="24"/>
        <v>03</v>
      </c>
      <c r="P798" s="52">
        <f t="shared" si="25"/>
        <v>42554</v>
      </c>
      <c r="Q798" s="70" t="str">
        <f>VLOOKUP(C798,'[11]Train Runs'!$A$13:$AE$683,31,0)</f>
        <v>aws s3 cp s3://rtdc.mdm.uploadarchive/RTDC4008/2016-08-03/ "%USERPROFILE%\AppData\Local\Temp\OnboardLogs"\RTDC4008\2016-08-03 --recursive &amp; "%USERPROFILE%\Documents\GitHub\mrs-test-scripts\Headless Mode &amp; Sideloading\WalkAndUnGZ.bat" "%USERPROFILE%\AppData\Local\Temp\OnboardLogs"\RTDC4008\2016-08-03 &amp; 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</v>
      </c>
      <c r="R798" s="71" t="str">
        <f>VLOOKUP(C772,'[11]Train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07:00:04-0600',mode:absolute,to:'2016-08-03 09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798" s="72" t="str">
        <f>astrogrep_path&amp;" /spath="&amp;search_path&amp;" /stypes=""*"&amp;T798&amp;"*"&amp;TEXT(A772-utc_offset/24,"YYYYMMDD")&amp;LEFT(TEXT(A772-utc_offset/24,"HH"),1)&amp;"*"" /stext="" "&amp;TEXT(A772-utc_offset/24,"HH")&amp;search_regexp&amp;""" /e /r /s"</f>
        <v>"C:\Program Files (x86)\AstroGrep\AstroGrep.exe" /spath="C:\Users\stu\Documents\Analysis\2016-02-23 RTDC Observations" /stypes="*4013*201608031*" /stext=" 14:.+((SYSTEM_STATE.+slice.+state.+changed )|(ment ac)|(system.+state.+changed )|(\|lc)|(penalty)|(\[timeout)|(PRM\|1\|D))" /e /r /s</v>
      </c>
      <c r="T798" s="18" t="str">
        <f>MID(B772,13,4)</f>
        <v>4013</v>
      </c>
      <c r="U798" s="24">
        <f>A772+6/24</f>
        <v>42585.618819444448</v>
      </c>
      <c r="V798" s="45" t="str">
        <f>IF(VALUE(LEFT(IF(LEN(C772)=6,"0"&amp;C772,C772),2))&lt;=2,"EC",IF(OR(VALUE(LEFT(IF(LEN(C772)=6,"0"&amp;C772,C772),2))=8,VALUE(LEFT(IF(LEN(C772)=6,"0"&amp;C772,C772),2))=18),"NW","GL"))</f>
        <v>EC</v>
      </c>
      <c r="W798" s="45" t="str">
        <f>IF(AND(E772="TRACK WARRANT AUTHORITY",G772&lt;10),"OMIT","KEEP")</f>
        <v>KEEP</v>
      </c>
    </row>
    <row r="799" spans="1:23" hidden="1" x14ac:dyDescent="0.25">
      <c r="A799" s="24">
        <v>42585.693229166667</v>
      </c>
      <c r="B799" s="4" t="s">
        <v>552</v>
      </c>
      <c r="C799" s="4" t="s">
        <v>1142</v>
      </c>
      <c r="D799" s="4" t="s">
        <v>73</v>
      </c>
      <c r="E799" s="4" t="s">
        <v>515</v>
      </c>
      <c r="F799" s="3">
        <v>0</v>
      </c>
      <c r="G799" s="3">
        <v>69</v>
      </c>
      <c r="H799" s="3">
        <v>58800</v>
      </c>
      <c r="I799" s="4" t="s">
        <v>516</v>
      </c>
      <c r="J799" s="3">
        <v>59048</v>
      </c>
      <c r="K799" s="4" t="s">
        <v>80</v>
      </c>
      <c r="L799" s="69" t="str">
        <f>VLOOKUP(C799,'[11]Trips&amp;Operators'!$C$1:$E$9999,3,0)</f>
        <v>MOSES</v>
      </c>
      <c r="M799" s="18" t="s">
        <v>81</v>
      </c>
      <c r="N799" s="17"/>
      <c r="O799" s="17" t="str">
        <f t="shared" si="24"/>
        <v>03</v>
      </c>
      <c r="P799" s="52">
        <f t="shared" si="25"/>
        <v>42554</v>
      </c>
      <c r="Q799" s="70" t="str">
        <f>VLOOKUP(C799,'[11]Train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799" s="71" t="str">
        <f>VLOOKUP(C773,'[11]Train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07:38:13-0600',mode:absolute,to:'2016-08-03 10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799" s="72" t="str">
        <f>astrogrep_path&amp;" /spath="&amp;search_path&amp;" /stypes=""*"&amp;T799&amp;"*"&amp;TEXT(A773-utc_offset/24,"YYYYMMDD")&amp;LEFT(TEXT(A773-utc_offset/24,"HH"),1)&amp;"*"" /stext="" "&amp;TEXT(A773-utc_offset/24,"HH")&amp;search_regexp&amp;""" /e /r /s"</f>
        <v>"C:\Program Files (x86)\AstroGrep\AstroGrep.exe" /spath="C:\Users\stu\Documents\Analysis\2016-02-23 RTDC Observations" /stypes="*4043*201608031*" /stext=" 15:.+((SYSTEM_STATE.+slice.+state.+changed )|(ment ac)|(system.+state.+changed )|(\|lc)|(penalty)|(\[timeout)|(PRM\|1\|D))" /e /r /s</v>
      </c>
      <c r="T799" s="18" t="str">
        <f>MID(B773,13,4)</f>
        <v>4043</v>
      </c>
      <c r="U799" s="24">
        <f>A773+6/24</f>
        <v>42585.640555555554</v>
      </c>
      <c r="V799" s="45" t="str">
        <f>IF(VALUE(LEFT(IF(LEN(C773)=6,"0"&amp;C773,C773),2))&lt;=2,"EC",IF(OR(VALUE(LEFT(IF(LEN(C773)=6,"0"&amp;C773,C773),2))=8,VALUE(LEFT(IF(LEN(C773)=6,"0"&amp;C773,C773),2))=18),"NW","GL"))</f>
        <v>EC</v>
      </c>
      <c r="W799" s="45" t="str">
        <f>IF(AND(E773="TRACK WARRANT AUTHORITY",G773&lt;10),"OMIT","KEEP")</f>
        <v>KEEP</v>
      </c>
    </row>
    <row r="800" spans="1:23" hidden="1" x14ac:dyDescent="0.25">
      <c r="A800" s="24">
        <v>42585.734444444446</v>
      </c>
      <c r="B800" s="4" t="s">
        <v>552</v>
      </c>
      <c r="C800" s="4" t="s">
        <v>1143</v>
      </c>
      <c r="D800" s="4" t="s">
        <v>73</v>
      </c>
      <c r="E800" s="4" t="s">
        <v>515</v>
      </c>
      <c r="F800" s="3">
        <v>0</v>
      </c>
      <c r="G800" s="3">
        <v>70</v>
      </c>
      <c r="H800" s="3">
        <v>58832</v>
      </c>
      <c r="I800" s="4" t="s">
        <v>516</v>
      </c>
      <c r="J800" s="3">
        <v>59048</v>
      </c>
      <c r="K800" s="4" t="s">
        <v>80</v>
      </c>
      <c r="L800" s="69" t="str">
        <f>VLOOKUP(C800,'[11]Trips&amp;Operators'!$C$1:$E$9999,3,0)</f>
        <v>MOSES</v>
      </c>
      <c r="M800" s="18" t="s">
        <v>81</v>
      </c>
      <c r="N800" s="17"/>
      <c r="O800" s="17" t="str">
        <f t="shared" si="24"/>
        <v>03</v>
      </c>
      <c r="P800" s="52">
        <f t="shared" si="25"/>
        <v>42554</v>
      </c>
      <c r="Q800" s="70" t="str">
        <f>VLOOKUP(C800,'[11]Train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800" s="71" t="str">
        <f>VLOOKUP(C774,'[11]Train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07:46:41-0600',mode:absolute,to:'2016-08-03 10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800" s="72" t="str">
        <f>astrogrep_path&amp;" /spath="&amp;search_path&amp;" /stypes=""*"&amp;T800&amp;"*"&amp;TEXT(A774-utc_offset/24,"YYYYMMDD")&amp;LEFT(TEXT(A774-utc_offset/24,"HH"),1)&amp;"*"" /stext="" "&amp;TEXT(A774-utc_offset/24,"HH")&amp;search_regexp&amp;""" /e /r /s"</f>
        <v>"C:\Program Files (x86)\AstroGrep\AstroGrep.exe" /spath="C:\Users\stu\Documents\Analysis\2016-02-23 RTDC Observations" /stypes="*4041*201608031*" /stext=" 15:.+((SYSTEM_STATE.+slice.+state.+changed )|(ment ac)|(system.+state.+changed )|(\|lc)|(penalty)|(\[timeout)|(PRM\|1\|D))" /e /r /s</v>
      </c>
      <c r="T800" s="18" t="str">
        <f>MID(B774,13,4)</f>
        <v>4041</v>
      </c>
      <c r="U800" s="24">
        <f>A774+6/24</f>
        <v>42585.650208333333</v>
      </c>
      <c r="V800" s="45" t="str">
        <f>IF(VALUE(LEFT(IF(LEN(C774)=6,"0"&amp;C774,C774),2))&lt;=2,"EC",IF(OR(VALUE(LEFT(IF(LEN(C774)=6,"0"&amp;C774,C774),2))=8,VALUE(LEFT(IF(LEN(C774)=6,"0"&amp;C774,C774),2))=18),"NW","GL"))</f>
        <v>EC</v>
      </c>
      <c r="W800" s="45" t="str">
        <f>IF(AND(E774="TRACK WARRANT AUTHORITY",G774&lt;10),"OMIT","KEEP")</f>
        <v>KEEP</v>
      </c>
    </row>
    <row r="801" spans="1:23" hidden="1" x14ac:dyDescent="0.25">
      <c r="A801" s="24">
        <v>42585.734629629631</v>
      </c>
      <c r="B801" s="4" t="s">
        <v>552</v>
      </c>
      <c r="C801" s="4" t="s">
        <v>1143</v>
      </c>
      <c r="D801" s="4" t="s">
        <v>73</v>
      </c>
      <c r="E801" s="4" t="s">
        <v>515</v>
      </c>
      <c r="F801" s="3">
        <v>0</v>
      </c>
      <c r="G801" s="3">
        <v>26</v>
      </c>
      <c r="H801" s="3">
        <v>58961</v>
      </c>
      <c r="I801" s="4" t="s">
        <v>516</v>
      </c>
      <c r="J801" s="3">
        <v>59048</v>
      </c>
      <c r="K801" s="4" t="s">
        <v>80</v>
      </c>
      <c r="L801" s="69" t="str">
        <f>VLOOKUP(C801,'[11]Trips&amp;Operators'!$C$1:$E$9999,3,0)</f>
        <v>MOSES</v>
      </c>
      <c r="M801" s="18" t="s">
        <v>81</v>
      </c>
      <c r="N801" s="17"/>
      <c r="O801" s="17" t="str">
        <f t="shared" si="24"/>
        <v>03</v>
      </c>
      <c r="P801" s="52">
        <f t="shared" si="25"/>
        <v>42554</v>
      </c>
      <c r="Q801" s="70" t="str">
        <f>VLOOKUP(C801,'[11]Train Runs'!$A$13:$AE$683,31,0)</f>
        <v>aws s3 cp s3://rtdc.mdm.uploadarchive/RTDC4007/2016-08-03/ "%USERPROFILE%\AppData\Local\Temp\OnboardLogs"\RTDC4007\2016-08-03 --recursive &amp; "%USERPROFILE%\Documents\GitHub\mrs-test-scripts\Headless Mode &amp; Sideloading\WalkAndUnGZ.bat" "%USERPROFILE%\AppData\Local\Temp\OnboardLogs"\RTDC4007\2016-08-03 &amp; 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</v>
      </c>
      <c r="R801" s="71" t="str">
        <f>VLOOKUP(C775,'[11]Train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11:44:37-0600',mode:absolute,to:'2016-08-03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801" s="72" t="str">
        <f>astrogrep_path&amp;" /spath="&amp;search_path&amp;" /stypes=""*"&amp;T801&amp;"*"&amp;TEXT(A775-utc_offset/24,"YYYYMMDD")&amp;LEFT(TEXT(A775-utc_offset/24,"HH"),1)&amp;"*"" /stext="" "&amp;TEXT(A775-utc_offset/24,"HH")&amp;search_regexp&amp;""" /e /r /s"</f>
        <v>"C:\Program Files (x86)\AstroGrep\AstroGrep.exe" /spath="C:\Users\stu\Documents\Analysis\2016-02-23 RTDC Observations" /stypes="*4037*201608031*" /stext=" 19:.+((SYSTEM_STATE.+slice.+state.+changed )|(ment ac)|(system.+state.+changed )|(\|lc)|(penalty)|(\[timeout)|(PRM\|1\|D))" /e /r /s</v>
      </c>
      <c r="T801" s="18" t="str">
        <f>MID(B775,13,4)</f>
        <v>4037</v>
      </c>
      <c r="U801" s="24">
        <f>A775+6/24</f>
        <v>42585.816712962966</v>
      </c>
      <c r="V801" s="45" t="str">
        <f>IF(VALUE(LEFT(IF(LEN(C775)=6,"0"&amp;C775,C775),2))&lt;=2,"EC",IF(OR(VALUE(LEFT(IF(LEN(C775)=6,"0"&amp;C775,C775),2))=8,VALUE(LEFT(IF(LEN(C775)=6,"0"&amp;C775,C775),2))=18),"NW","GL"))</f>
        <v>EC</v>
      </c>
      <c r="W801" s="45" t="str">
        <f>IF(AND(E775="TRACK WARRANT AUTHORITY",G775&lt;10),"OMIT","KEEP")</f>
        <v>KEEP</v>
      </c>
    </row>
    <row r="802" spans="1:23" hidden="1" x14ac:dyDescent="0.25">
      <c r="A802" s="24">
        <v>42586.601631944446</v>
      </c>
      <c r="B802" s="4" t="s">
        <v>529</v>
      </c>
      <c r="C802" s="4" t="s">
        <v>1144</v>
      </c>
      <c r="D802" s="4" t="s">
        <v>73</v>
      </c>
      <c r="E802" s="4" t="s">
        <v>78</v>
      </c>
      <c r="F802" s="3">
        <v>0</v>
      </c>
      <c r="G802" s="3">
        <v>265</v>
      </c>
      <c r="H802" s="3">
        <v>33313</v>
      </c>
      <c r="I802" s="4" t="s">
        <v>79</v>
      </c>
      <c r="J802" s="3">
        <v>33257</v>
      </c>
      <c r="K802" s="4" t="s">
        <v>76</v>
      </c>
      <c r="L802" s="69" t="str">
        <f>VLOOKUP(C802,'[12]Trips&amp;Operators'!$C$1:$E$9999,3,0)</f>
        <v>SHOOK</v>
      </c>
      <c r="M802" s="18" t="s">
        <v>81</v>
      </c>
      <c r="N802" s="17" t="s">
        <v>493</v>
      </c>
      <c r="O802" s="17" t="str">
        <f t="shared" si="24"/>
        <v>04</v>
      </c>
      <c r="P802" s="52">
        <f t="shared" si="25"/>
        <v>42555</v>
      </c>
      <c r="Q802" s="70" t="str">
        <f>VLOOKUP(C802,'[12]Train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R802" s="71" t="str">
        <f>VLOOKUP(C776,'[11]Train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16:51:48-0600',mode:absolute,to:'2016-08-03 19:47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802" s="72" t="str">
        <f>astrogrep_path&amp;" /spath="&amp;search_path&amp;" /stypes=""*"&amp;T802&amp;"*"&amp;TEXT(A776-utc_offset/24,"YYYYMMDD")&amp;LEFT(TEXT(A776-utc_offset/24,"HH"),1)&amp;"*"" /stext="" "&amp;TEXT(A776-utc_offset/24,"HH")&amp;search_regexp&amp;""" /e /r /s"</f>
        <v>"C:\Program Files (x86)\AstroGrep\AstroGrep.exe" /spath="C:\Users\stu\Documents\Analysis\2016-02-23 RTDC Observations" /stypes="*4041*201608040*" /stext=" 00:.+((SYSTEM_STATE.+slice.+state.+changed )|(ment ac)|(system.+state.+changed )|(\|lc)|(penalty)|(\[timeout)|(PRM\|1\|D))" /e /r /s</v>
      </c>
      <c r="T802" s="18" t="str">
        <f>MID(B776,13,4)</f>
        <v>4041</v>
      </c>
      <c r="U802" s="24">
        <f>A776+6/24</f>
        <v>42586.032743055555</v>
      </c>
      <c r="V802" s="45" t="str">
        <f>IF(VALUE(LEFT(IF(LEN(C776)=6,"0"&amp;C776,C776),2))&lt;=2,"EC",IF(OR(VALUE(LEFT(IF(LEN(C776)=6,"0"&amp;C776,C776),2))=8,VALUE(LEFT(IF(LEN(C776)=6,"0"&amp;C776,C776),2))=18),"NW","GL"))</f>
        <v>EC</v>
      </c>
      <c r="W802" s="45" t="str">
        <f>IF(AND(E776="TRACK WARRANT AUTHORITY",G776&lt;10),"OMIT","KEEP")</f>
        <v>KEEP</v>
      </c>
    </row>
    <row r="803" spans="1:23" hidden="1" x14ac:dyDescent="0.25">
      <c r="A803" s="24">
        <v>42586.395300925928</v>
      </c>
      <c r="B803" s="4" t="s">
        <v>543</v>
      </c>
      <c r="C803" s="4" t="s">
        <v>1145</v>
      </c>
      <c r="D803" s="4" t="s">
        <v>73</v>
      </c>
      <c r="E803" s="4" t="s">
        <v>78</v>
      </c>
      <c r="F803" s="3">
        <v>230</v>
      </c>
      <c r="G803" s="3">
        <v>288</v>
      </c>
      <c r="H803" s="3">
        <v>33479</v>
      </c>
      <c r="I803" s="4" t="s">
        <v>79</v>
      </c>
      <c r="J803" s="3">
        <v>33257</v>
      </c>
      <c r="K803" s="4" t="s">
        <v>76</v>
      </c>
      <c r="L803" s="69" t="str">
        <f>VLOOKUP(C803,'[12]Trips&amp;Operators'!$C$1:$E$9999,3,0)</f>
        <v>STRICKLAND</v>
      </c>
      <c r="M803" s="18" t="s">
        <v>81</v>
      </c>
      <c r="N803" s="17" t="s">
        <v>493</v>
      </c>
      <c r="O803" s="17" t="str">
        <f t="shared" si="24"/>
        <v>04</v>
      </c>
      <c r="P803" s="52">
        <f t="shared" si="25"/>
        <v>42555</v>
      </c>
      <c r="Q803" s="70" t="str">
        <f>VLOOKUP(C803,'[12]Train Runs'!$A$13:$AE$681,31,0)</f>
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</c>
      <c r="R803" s="71" t="str">
        <f>VLOOKUP(C777,'[11]Train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10:23:22-0600',mode:absolute,to:'2016-08-03 13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803" s="72" t="str">
        <f>astrogrep_path&amp;" /spath="&amp;search_path&amp;" /stypes=""*"&amp;T803&amp;"*"&amp;TEXT(A777-utc_offset/24,"YYYYMMDD")&amp;LEFT(TEXT(A777-utc_offset/24,"HH"),1)&amp;"*"" /stext="" "&amp;TEXT(A777-utc_offset/24,"HH")&amp;search_regexp&amp;""" /e /r /s"</f>
        <v>"C:\Program Files (x86)\AstroGrep\AstroGrep.exe" /spath="C:\Users\stu\Documents\Analysis\2016-02-23 RTDC Observations" /stypes="*4042*201608031*" /stext=" 18:.+((SYSTEM_STATE.+slice.+state.+changed )|(ment ac)|(system.+state.+changed )|(\|lc)|(penalty)|(\[timeout)|(PRM\|1\|D))" /e /r /s</v>
      </c>
      <c r="T803" s="18" t="str">
        <f>MID(B777,13,4)</f>
        <v>4042</v>
      </c>
      <c r="U803" s="24">
        <f>A777+6/24</f>
        <v>42585.754814814813</v>
      </c>
      <c r="V803" s="45" t="str">
        <f>IF(VALUE(LEFT(IF(LEN(C777)=6,"0"&amp;C777,C777),2))&lt;=2,"EC",IF(OR(VALUE(LEFT(IF(LEN(C777)=6,"0"&amp;C777,C777),2))=8,VALUE(LEFT(IF(LEN(C777)=6,"0"&amp;C777,C777),2))=18),"NW","GL"))</f>
        <v>EC</v>
      </c>
      <c r="W803" s="45" t="str">
        <f>IF(AND(E777="TRACK WARRANT AUTHORITY",G777&lt;10),"OMIT","KEEP")</f>
        <v>KEEP</v>
      </c>
    </row>
    <row r="804" spans="1:23" hidden="1" x14ac:dyDescent="0.25">
      <c r="A804" s="24">
        <v>42586.382337962961</v>
      </c>
      <c r="B804" s="4" t="s">
        <v>529</v>
      </c>
      <c r="C804" s="4" t="s">
        <v>1146</v>
      </c>
      <c r="D804" s="4" t="s">
        <v>73</v>
      </c>
      <c r="E804" s="4" t="s">
        <v>78</v>
      </c>
      <c r="F804" s="3">
        <v>0</v>
      </c>
      <c r="G804" s="3">
        <v>463</v>
      </c>
      <c r="H804" s="3">
        <v>38596</v>
      </c>
      <c r="I804" s="4" t="s">
        <v>79</v>
      </c>
      <c r="J804" s="3">
        <v>37462</v>
      </c>
      <c r="K804" s="4" t="s">
        <v>76</v>
      </c>
      <c r="L804" s="69" t="str">
        <f>VLOOKUP(C804,'[12]Trips&amp;Operators'!$C$1:$E$9999,3,0)</f>
        <v>MALAVE</v>
      </c>
      <c r="M804" s="18" t="s">
        <v>81</v>
      </c>
      <c r="N804" s="17" t="s">
        <v>493</v>
      </c>
      <c r="O804" s="17" t="str">
        <f t="shared" si="24"/>
        <v>04</v>
      </c>
      <c r="P804" s="52">
        <f t="shared" si="25"/>
        <v>42555</v>
      </c>
      <c r="Q804" s="70" t="str">
        <f>VLOOKUP(C804,'[12]Train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R804" s="71" t="str">
        <f>VLOOKUP(C778,'[11]Train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14:29:02-0600',mode:absolute,to:'2016-08-03 17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804" s="72" t="str">
        <f>astrogrep_path&amp;" /spath="&amp;search_path&amp;" /stypes=""*"&amp;T804&amp;"*"&amp;TEXT(A778-utc_offset/24,"YYYYMMDD")&amp;LEFT(TEXT(A778-utc_offset/24,"HH"),1)&amp;"*"" /stext="" "&amp;TEXT(A778-utc_offset/24,"HH")&amp;search_regexp&amp;""" /e /r /s"</f>
        <v>"C:\Program Files (x86)\AstroGrep\AstroGrep.exe" /spath="C:\Users\stu\Documents\Analysis\2016-02-23 RTDC Observations" /stypes="*4038*201608032*" /stext=" 22:.+((SYSTEM_STATE.+slice.+state.+changed )|(ment ac)|(system.+state.+changed )|(\|lc)|(penalty)|(\[timeout)|(PRM\|1\|D))" /e /r /s</v>
      </c>
      <c r="T804" s="18" t="str">
        <f>MID(B778,13,4)</f>
        <v>4038</v>
      </c>
      <c r="U804" s="24">
        <f>A778+6/24</f>
        <v>42585.928263888891</v>
      </c>
      <c r="V804" s="45" t="str">
        <f>IF(VALUE(LEFT(IF(LEN(C778)=6,"0"&amp;C778,C778),2))&lt;=2,"EC",IF(OR(VALUE(LEFT(IF(LEN(C778)=6,"0"&amp;C778,C778),2))=8,VALUE(LEFT(IF(LEN(C778)=6,"0"&amp;C778,C778),2))=18),"NW","GL"))</f>
        <v>EC</v>
      </c>
      <c r="W804" s="45" t="str">
        <f>IF(AND(E778="TRACK WARRANT AUTHORITY",G778&lt;10),"OMIT","KEEP")</f>
        <v>KEEP</v>
      </c>
    </row>
    <row r="805" spans="1:23" hidden="1" x14ac:dyDescent="0.25">
      <c r="A805" s="24">
        <v>42586.347291666665</v>
      </c>
      <c r="B805" s="4" t="s">
        <v>491</v>
      </c>
      <c r="C805" s="4" t="s">
        <v>1147</v>
      </c>
      <c r="D805" s="4" t="s">
        <v>73</v>
      </c>
      <c r="E805" s="4" t="s">
        <v>83</v>
      </c>
      <c r="F805" s="3">
        <v>200</v>
      </c>
      <c r="G805" s="3">
        <v>287</v>
      </c>
      <c r="H805" s="3">
        <v>6308</v>
      </c>
      <c r="I805" s="4" t="s">
        <v>75</v>
      </c>
      <c r="J805" s="3">
        <v>5457</v>
      </c>
      <c r="K805" s="4" t="s">
        <v>76</v>
      </c>
      <c r="L805" s="69" t="str">
        <f>VLOOKUP(C805,'[12]Trips&amp;Operators'!$C$1:$E$9999,3,0)</f>
        <v>STARKS</v>
      </c>
      <c r="M805" s="18" t="s">
        <v>81</v>
      </c>
      <c r="N805" s="17"/>
      <c r="O805" s="17" t="str">
        <f t="shared" si="24"/>
        <v>04</v>
      </c>
      <c r="P805" s="52">
        <f t="shared" si="25"/>
        <v>42555</v>
      </c>
      <c r="Q805" s="70" t="str">
        <f>VLOOKUP(C805,'[12]Train Runs'!$A$13:$AE$681,31,0)</f>
        <v>aws s3 cp s3://rtdc.mdm.uploadarchive/RTDC4019/2016-08-04/ "%USERPROFILE%\AppData\Local\Temp\OnboardLogs"\RTDC4019\2016-08-04 --recursive &amp; "%USERPROFILE%\Documents\GitHub\mrs-test-scripts\Headless Mode &amp; Sideloading\WalkAndUnGZ.bat" "%USERPROFILE%\AppData\Local\Temp\OnboardLogs"\RTDC4019\2016-08-04 &amp; 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</v>
      </c>
      <c r="R805" s="71" t="str">
        <f>VLOOKUP(C779,'[11]Train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15:35:07-0600',mode:absolute,to:'2016-08-03 18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805" s="72" t="str">
        <f>astrogrep_path&amp;" /spath="&amp;search_path&amp;" /stypes=""*"&amp;T805&amp;"*"&amp;TEXT(A779-utc_offset/24,"YYYYMMDD")&amp;LEFT(TEXT(A779-utc_offset/24,"HH"),1)&amp;"*"" /stext="" "&amp;TEXT(A779-utc_offset/24,"HH")&amp;search_regexp&amp;""" /e /r /s"</f>
        <v>"C:\Program Files (x86)\AstroGrep\AstroGrep.exe" /spath="C:\Users\stu\Documents\Analysis\2016-02-23 RTDC Observations" /stypes="*4044*201608032*" /stext=" 23:.+((SYSTEM_STATE.+slice.+state.+changed )|(ment ac)|(system.+state.+changed )|(\|lc)|(penalty)|(\[timeout)|(PRM\|1\|D))" /e /r /s</v>
      </c>
      <c r="T805" s="18" t="str">
        <f>MID(B779,13,4)</f>
        <v>4044</v>
      </c>
      <c r="U805" s="24">
        <f>A779+6/24</f>
        <v>42585.972037037034</v>
      </c>
      <c r="V805" s="45" t="str">
        <f>IF(VALUE(LEFT(IF(LEN(C779)=6,"0"&amp;C779,C779),2))&lt;=2,"EC",IF(OR(VALUE(LEFT(IF(LEN(C779)=6,"0"&amp;C779,C779),2))=8,VALUE(LEFT(IF(LEN(C779)=6,"0"&amp;C779,C779),2))=18),"NW","GL"))</f>
        <v>EC</v>
      </c>
      <c r="W805" s="45" t="str">
        <f>IF(AND(E779="TRACK WARRANT AUTHORITY",G779&lt;10),"OMIT","KEEP")</f>
        <v>KEEP</v>
      </c>
    </row>
    <row r="806" spans="1:23" hidden="1" x14ac:dyDescent="0.25">
      <c r="A806" s="24">
        <v>42586.514143518521</v>
      </c>
      <c r="B806" s="4" t="s">
        <v>596</v>
      </c>
      <c r="C806" s="4" t="s">
        <v>1148</v>
      </c>
      <c r="D806" s="4" t="s">
        <v>73</v>
      </c>
      <c r="E806" s="4" t="s">
        <v>83</v>
      </c>
      <c r="F806" s="3">
        <v>200</v>
      </c>
      <c r="G806" s="3">
        <v>285</v>
      </c>
      <c r="H806" s="3">
        <v>6295</v>
      </c>
      <c r="I806" s="4" t="s">
        <v>75</v>
      </c>
      <c r="J806" s="3">
        <v>5457</v>
      </c>
      <c r="K806" s="4" t="s">
        <v>76</v>
      </c>
      <c r="L806" s="69" t="str">
        <f>VLOOKUP(C806,'[12]Trips&amp;Operators'!$C$1:$E$9999,3,0)</f>
        <v>CLARK</v>
      </c>
      <c r="M806" s="18" t="s">
        <v>81</v>
      </c>
      <c r="N806" s="17"/>
      <c r="O806" s="17" t="str">
        <f t="shared" si="24"/>
        <v>04</v>
      </c>
      <c r="P806" s="52">
        <f t="shared" si="25"/>
        <v>42555</v>
      </c>
      <c r="Q806" s="70" t="str">
        <f>VLOOKUP(C806,'[12]Train Runs'!$A$13:$AE$681,31,0)</f>
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</c>
      <c r="R806" s="71" t="str">
        <f>VLOOKUP(C780,'[11]Train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14:27:54-0600',mode:absolute,to:'2016-08-03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806" s="72" t="str">
        <f>astrogrep_path&amp;" /spath="&amp;search_path&amp;" /stypes=""*"&amp;T806&amp;"*"&amp;TEXT(A780-utc_offset/24,"YYYYMMDD")&amp;LEFT(TEXT(A780-utc_offset/24,"HH"),1)&amp;"*"" /stext="" "&amp;TEXT(A780-utc_offset/24,"HH")&amp;search_regexp&amp;""" /e /r /s"</f>
        <v>"C:\Program Files (x86)\AstroGrep\AstroGrep.exe" /spath="C:\Users\stu\Documents\Analysis\2016-02-23 RTDC Observations" /stypes="*4015*201608032*" /stext=" 21:.+((SYSTEM_STATE.+slice.+state.+changed )|(ment ac)|(system.+state.+changed )|(\|lc)|(penalty)|(\[timeout)|(PRM\|1\|D))" /e /r /s</v>
      </c>
      <c r="T806" s="18" t="str">
        <f>MID(B780,13,4)</f>
        <v>4015</v>
      </c>
      <c r="U806" s="24">
        <f>A780+6/24</f>
        <v>42585.898645833331</v>
      </c>
      <c r="V806" s="45" t="str">
        <f>IF(VALUE(LEFT(IF(LEN(C780)=6,"0"&amp;C780,C780),2))&lt;=2,"EC",IF(OR(VALUE(LEFT(IF(LEN(C780)=6,"0"&amp;C780,C780),2))=8,VALUE(LEFT(IF(LEN(C780)=6,"0"&amp;C780,C780),2))=18),"NW","GL"))</f>
        <v>GL</v>
      </c>
      <c r="W806" s="45" t="str">
        <f>IF(AND(E780="TRACK WARRANT AUTHORITY",G780&lt;10),"OMIT","KEEP")</f>
        <v>KEEP</v>
      </c>
    </row>
    <row r="807" spans="1:23" hidden="1" x14ac:dyDescent="0.25">
      <c r="A807" s="24">
        <v>42586.414710648147</v>
      </c>
      <c r="B807" s="4" t="s">
        <v>91</v>
      </c>
      <c r="C807" s="4" t="s">
        <v>399</v>
      </c>
      <c r="D807" s="4" t="s">
        <v>73</v>
      </c>
      <c r="E807" s="4" t="s">
        <v>83</v>
      </c>
      <c r="F807" s="3">
        <v>200</v>
      </c>
      <c r="G807" s="3">
        <v>293</v>
      </c>
      <c r="H807" s="3">
        <v>31652</v>
      </c>
      <c r="I807" s="4" t="s">
        <v>75</v>
      </c>
      <c r="J807" s="3">
        <v>30562</v>
      </c>
      <c r="K807" s="4" t="s">
        <v>76</v>
      </c>
      <c r="L807" s="69" t="str">
        <f>VLOOKUP(C807,'[12]Trips&amp;Operators'!$C$1:$E$9999,3,0)</f>
        <v>STARKS</v>
      </c>
      <c r="M807" s="18" t="s">
        <v>81</v>
      </c>
      <c r="N807" s="17"/>
      <c r="O807" s="17" t="str">
        <f t="shared" si="24"/>
        <v>04</v>
      </c>
      <c r="P807" s="52">
        <f t="shared" si="25"/>
        <v>42555</v>
      </c>
      <c r="Q807" s="70" t="str">
        <f>VLOOKUP(C807,'[12]Train Runs'!$A$13:$AE$681,31,0)</f>
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</c>
      <c r="R807" s="71" t="str">
        <f>VLOOKUP(C781,'[11]Train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14:09:43-0600',mode:absolute,to:'2016-08-03 16:42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07" s="72" t="str">
        <f>astrogrep_path&amp;" /spath="&amp;search_path&amp;" /stypes=""*"&amp;T807&amp;"*"&amp;TEXT(A781-utc_offset/24,"YYYYMMDD")&amp;LEFT(TEXT(A781-utc_offset/24,"HH"),1)&amp;"*"" /stext="" "&amp;TEXT(A781-utc_offset/24,"HH")&amp;search_regexp&amp;""" /e /r /s"</f>
        <v>"C:\Program Files (x86)\AstroGrep\AstroGrep.exe" /spath="C:\Users\stu\Documents\Analysis\2016-02-23 RTDC Observations" /stypes="*4007*201608032*" /stext=" 21:.+((SYSTEM_STATE.+slice.+state.+changed )|(ment ac)|(system.+state.+changed )|(\|lc)|(penalty)|(\[timeout)|(PRM\|1\|D))" /e /r /s</v>
      </c>
      <c r="T807" s="18" t="str">
        <f>MID(B781,13,4)</f>
        <v>4007</v>
      </c>
      <c r="U807" s="24">
        <f>A781+6/24</f>
        <v>42585.896944444445</v>
      </c>
      <c r="V807" s="45" t="str">
        <f>IF(VALUE(LEFT(IF(LEN(C781)=6,"0"&amp;C781,C781),2))&lt;=2,"EC",IF(OR(VALUE(LEFT(IF(LEN(C781)=6,"0"&amp;C781,C781),2))=8,VALUE(LEFT(IF(LEN(C781)=6,"0"&amp;C781,C781),2))=18),"NW","GL"))</f>
        <v>NW</v>
      </c>
      <c r="W807" s="45" t="str">
        <f>IF(AND(E781="TRACK WARRANT AUTHORITY",G781&lt;10),"OMIT","KEEP")</f>
        <v>KEEP</v>
      </c>
    </row>
    <row r="808" spans="1:23" hidden="1" x14ac:dyDescent="0.25">
      <c r="A808" s="24">
        <v>42586.45140046296</v>
      </c>
      <c r="B808" s="4" t="s">
        <v>543</v>
      </c>
      <c r="C808" s="4" t="s">
        <v>1149</v>
      </c>
      <c r="D808" s="4" t="s">
        <v>84</v>
      </c>
      <c r="E808" s="4" t="s">
        <v>83</v>
      </c>
      <c r="F808" s="3">
        <v>700</v>
      </c>
      <c r="G808" s="3">
        <v>750</v>
      </c>
      <c r="H808" s="3">
        <v>163330</v>
      </c>
      <c r="I808" s="4" t="s">
        <v>75</v>
      </c>
      <c r="J808" s="3">
        <v>183829</v>
      </c>
      <c r="K808" s="4" t="s">
        <v>76</v>
      </c>
      <c r="L808" s="69" t="str">
        <f>VLOOKUP(C808,'[12]Trips&amp;Operators'!$C$1:$E$9999,3,0)</f>
        <v>STRICKLAND</v>
      </c>
      <c r="M808" s="18" t="s">
        <v>81</v>
      </c>
      <c r="N808" s="17"/>
      <c r="O808" s="17" t="str">
        <f t="shared" si="24"/>
        <v>04</v>
      </c>
      <c r="P808" s="52">
        <f t="shared" si="25"/>
        <v>42555</v>
      </c>
      <c r="Q808" s="70" t="str">
        <f>VLOOKUP(C808,'[12]Train Runs'!$A$13:$AE$681,31,0)</f>
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</c>
      <c r="R808" s="71" t="str">
        <f>VLOOKUP(C782,'[11]Train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08:15:58-0600',mode:absolute,to:'2016-08-03 10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08" s="72" t="str">
        <f>astrogrep_path&amp;" /spath="&amp;search_path&amp;" /stypes=""*"&amp;T808&amp;"*"&amp;TEXT(A782-utc_offset/24,"YYYYMMDD")&amp;LEFT(TEXT(A782-utc_offset/24,"HH"),1)&amp;"*"" /stext="" "&amp;TEXT(A782-utc_offset/24,"HH")&amp;search_regexp&amp;""" /e /r /s"</f>
        <v>"C:\Program Files (x86)\AstroGrep\AstroGrep.exe" /spath="C:\Users\stu\Documents\Analysis\2016-02-23 RTDC Observations" /stypes="*4007*201608031*" /stext=" 15:.+((SYSTEM_STATE.+slice.+state.+changed )|(ment ac)|(system.+state.+changed )|(\|lc)|(penalty)|(\[timeout)|(PRM\|1\|D))" /e /r /s</v>
      </c>
      <c r="T808" s="18" t="str">
        <f>MID(B782,13,4)</f>
        <v>4007</v>
      </c>
      <c r="U808" s="24">
        <f>A782+6/24</f>
        <v>42585.646886574075</v>
      </c>
      <c r="V808" s="45" t="str">
        <f>IF(VALUE(LEFT(IF(LEN(C782)=6,"0"&amp;C782,C782),2))&lt;=2,"EC",IF(OR(VALUE(LEFT(IF(LEN(C782)=6,"0"&amp;C782,C782),2))=8,VALUE(LEFT(IF(LEN(C782)=6,"0"&amp;C782,C782),2))=18),"NW","GL"))</f>
        <v>NW</v>
      </c>
      <c r="W808" s="45" t="str">
        <f>IF(AND(E782="TRACK WARRANT AUTHORITY",G782&lt;10),"OMIT","KEEP")</f>
        <v>KEEP</v>
      </c>
    </row>
    <row r="809" spans="1:23" hidden="1" x14ac:dyDescent="0.25">
      <c r="A809" s="24">
        <v>42586.762569444443</v>
      </c>
      <c r="B809" s="4" t="s">
        <v>91</v>
      </c>
      <c r="C809" s="4" t="s">
        <v>1150</v>
      </c>
      <c r="D809" s="4" t="s">
        <v>84</v>
      </c>
      <c r="E809" s="4" t="s">
        <v>83</v>
      </c>
      <c r="F809" s="3">
        <v>600</v>
      </c>
      <c r="G809" s="3">
        <v>650</v>
      </c>
      <c r="H809" s="3">
        <v>184599</v>
      </c>
      <c r="I809" s="4" t="s">
        <v>75</v>
      </c>
      <c r="J809" s="3">
        <v>190834</v>
      </c>
      <c r="K809" s="4" t="s">
        <v>76</v>
      </c>
      <c r="L809" s="69" t="str">
        <f>VLOOKUP(C809,'[12]Trips&amp;Operators'!$C$1:$E$9999,3,0)</f>
        <v>ROBINSON</v>
      </c>
      <c r="M809" s="18" t="s">
        <v>81</v>
      </c>
      <c r="N809" s="17"/>
      <c r="O809" s="17" t="str">
        <f t="shared" si="24"/>
        <v>04</v>
      </c>
      <c r="P809" s="52">
        <f t="shared" si="25"/>
        <v>42555</v>
      </c>
      <c r="Q809" s="70" t="str">
        <f>VLOOKUP(C809,'[12]Train Runs'!$A$13:$AE$681,31,0)</f>
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</c>
      <c r="R809" s="71" t="str">
        <f>VLOOKUP(C783,'[11]Train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04:49:08-0600',mode:absolute,to:'2016-08-03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809" s="72" t="str">
        <f>astrogrep_path&amp;" /spath="&amp;search_path&amp;" /stypes=""*"&amp;T809&amp;"*"&amp;TEXT(A783-utc_offset/24,"YYYYMMDD")&amp;LEFT(TEXT(A783-utc_offset/24,"HH"),1)&amp;"*"" /stext="" "&amp;TEXT(A783-utc_offset/24,"HH")&amp;search_regexp&amp;""" /e /r /s"</f>
        <v>"C:\Program Files (x86)\AstroGrep\AstroGrep.exe" /spath="C:\Users\stu\Documents\Analysis\2016-02-23 RTDC Observations" /stypes="*4016*201608031*" /stext=" 12:.+((SYSTEM_STATE.+slice.+state.+changed )|(ment ac)|(system.+state.+changed )|(\|lc)|(penalty)|(\[timeout)|(PRM\|1\|D))" /e /r /s</v>
      </c>
      <c r="T809" s="18" t="str">
        <f>MID(B783,13,4)</f>
        <v>4016</v>
      </c>
      <c r="U809" s="24">
        <f>A783+6/24</f>
        <v>42585.501493055555</v>
      </c>
      <c r="V809" s="45" t="str">
        <f>IF(VALUE(LEFT(IF(LEN(C783)=6,"0"&amp;C783,C783),2))&lt;=2,"EC",IF(OR(VALUE(LEFT(IF(LEN(C783)=6,"0"&amp;C783,C783),2))=8,VALUE(LEFT(IF(LEN(C783)=6,"0"&amp;C783,C783),2))=18),"NW","GL"))</f>
        <v>NW</v>
      </c>
      <c r="W809" s="45" t="str">
        <f>IF(AND(E783="TRACK WARRANT AUTHORITY",G783&lt;10),"OMIT","KEEP")</f>
        <v>KEEP</v>
      </c>
    </row>
    <row r="810" spans="1:23" hidden="1" x14ac:dyDescent="0.25">
      <c r="A810" s="24">
        <v>42586.287442129629</v>
      </c>
      <c r="B810" s="4" t="s">
        <v>552</v>
      </c>
      <c r="C810" s="4" t="s">
        <v>1151</v>
      </c>
      <c r="D810" s="4" t="s">
        <v>73</v>
      </c>
      <c r="E810" s="4" t="s">
        <v>83</v>
      </c>
      <c r="F810" s="3">
        <v>150</v>
      </c>
      <c r="G810" s="3">
        <v>208</v>
      </c>
      <c r="H810" s="3">
        <v>229645</v>
      </c>
      <c r="I810" s="4" t="s">
        <v>75</v>
      </c>
      <c r="J810" s="3">
        <v>230436</v>
      </c>
      <c r="K810" s="4" t="s">
        <v>80</v>
      </c>
      <c r="L810" s="69" t="str">
        <f>VLOOKUP(C810,'[12]Trips&amp;Operators'!$C$1:$E$9999,3,0)</f>
        <v>STRICKLAND</v>
      </c>
      <c r="M810" s="18" t="s">
        <v>81</v>
      </c>
      <c r="N810" s="17"/>
      <c r="O810" s="17" t="str">
        <f t="shared" si="24"/>
        <v>04</v>
      </c>
      <c r="P810" s="52">
        <f t="shared" si="25"/>
        <v>42555</v>
      </c>
      <c r="Q810" s="70" t="str">
        <f>VLOOKUP(C810,'[12]Train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R810" s="71" t="str">
        <f>VLOOKUP(C784,'[11]Train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0" s="72" t="str">
        <f>astrogrep_path&amp;" /spath="&amp;search_path&amp;" /stypes=""*"&amp;T810&amp;"*"&amp;TEXT(A784-utc_offset/24,"YYYYMMDD")&amp;LEFT(TEXT(A784-utc_offset/24,"HH"),1)&amp;"*"" /stext="" "&amp;TEXT(A784-utc_offset/24,"HH")&amp;search_regexp&amp;"""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0" s="18" t="str">
        <f>MID(B784,13,4)</f>
        <v>4007</v>
      </c>
      <c r="U810" s="24">
        <f>A784+6/24</f>
        <v>42585.849189814813</v>
      </c>
      <c r="V810" s="45" t="str">
        <f>IF(VALUE(LEFT(IF(LEN(C784)=6,"0"&amp;C784,C784),2))&lt;=2,"EC",IF(OR(VALUE(LEFT(IF(LEN(C784)=6,"0"&amp;C784,C784),2))=8,VALUE(LEFT(IF(LEN(C784)=6,"0"&amp;C784,C784),2))=18),"NW","GL"))</f>
        <v>NW</v>
      </c>
      <c r="W810" s="45" t="str">
        <f>IF(AND(E784="TRACK WARRANT AUTHORITY",G784&lt;10),"OMIT","KEEP")</f>
        <v>KEEP</v>
      </c>
    </row>
    <row r="811" spans="1:23" hidden="1" x14ac:dyDescent="0.25">
      <c r="A811" s="24">
        <v>42586.431643518517</v>
      </c>
      <c r="B811" s="4" t="s">
        <v>552</v>
      </c>
      <c r="C811" s="4" t="s">
        <v>1152</v>
      </c>
      <c r="D811" s="4" t="s">
        <v>73</v>
      </c>
      <c r="E811" s="4" t="s">
        <v>83</v>
      </c>
      <c r="F811" s="3">
        <v>150</v>
      </c>
      <c r="G811" s="3">
        <v>314</v>
      </c>
      <c r="H811" s="3">
        <v>228488</v>
      </c>
      <c r="I811" s="4" t="s">
        <v>75</v>
      </c>
      <c r="J811" s="3">
        <v>230436</v>
      </c>
      <c r="K811" s="4" t="s">
        <v>80</v>
      </c>
      <c r="L811" s="69" t="str">
        <f>VLOOKUP(C811,'[12]Trips&amp;Operators'!$C$1:$E$9999,3,0)</f>
        <v>STRICKLAND</v>
      </c>
      <c r="M811" s="18" t="s">
        <v>81</v>
      </c>
      <c r="N811" s="17"/>
      <c r="O811" s="17" t="str">
        <f t="shared" si="24"/>
        <v>04</v>
      </c>
      <c r="P811" s="52">
        <f t="shared" si="25"/>
        <v>42555</v>
      </c>
      <c r="Q811" s="70" t="str">
        <f>VLOOKUP(C811,'[12]Train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R811" s="71" t="str">
        <f>VLOOKUP(C785,'[11]Train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1" s="72" t="str">
        <f>astrogrep_path&amp;" /spath="&amp;search_path&amp;" /stypes=""*"&amp;T811&amp;"*"&amp;TEXT(A785-utc_offset/24,"YYYYMMDD")&amp;LEFT(TEXT(A785-utc_offset/24,"HH"),1)&amp;"*"" /stext="" "&amp;TEXT(A785-utc_offset/24,"HH")&amp;search_regexp&amp;"""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1" s="18" t="str">
        <f>MID(B785,13,4)</f>
        <v>4007</v>
      </c>
      <c r="U811" s="24">
        <f>A785+6/24</f>
        <v>42585.850960648146</v>
      </c>
      <c r="V811" s="45" t="str">
        <f>IF(VALUE(LEFT(IF(LEN(C785)=6,"0"&amp;C785,C785),2))&lt;=2,"EC",IF(OR(VALUE(LEFT(IF(LEN(C785)=6,"0"&amp;C785,C785),2))=8,VALUE(LEFT(IF(LEN(C785)=6,"0"&amp;C785,C785),2))=18),"NW","GL"))</f>
        <v>NW</v>
      </c>
      <c r="W811" s="45" t="str">
        <f>IF(AND(E785="TRACK WARRANT AUTHORITY",G785&lt;10),"OMIT","KEEP")</f>
        <v>KEEP</v>
      </c>
    </row>
    <row r="812" spans="1:23" x14ac:dyDescent="0.25">
      <c r="A812" s="24">
        <v>42586.466932870368</v>
      </c>
      <c r="B812" s="4" t="s">
        <v>82</v>
      </c>
      <c r="C812" s="4" t="s">
        <v>1153</v>
      </c>
      <c r="D812" s="4" t="s">
        <v>73</v>
      </c>
      <c r="E812" s="4" t="s">
        <v>87</v>
      </c>
      <c r="F812" s="3">
        <v>0</v>
      </c>
      <c r="G812" s="3">
        <v>575</v>
      </c>
      <c r="H812" s="3">
        <v>42925</v>
      </c>
      <c r="I812" s="4" t="s">
        <v>88</v>
      </c>
      <c r="J812" s="3">
        <v>43651</v>
      </c>
      <c r="K812" s="4" t="s">
        <v>80</v>
      </c>
      <c r="L812" s="69" t="str">
        <f>VLOOKUP(C812,'[12]Trips&amp;Operators'!$C$1:$E$9999,3,0)</f>
        <v>OUN</v>
      </c>
      <c r="M812" s="18" t="s">
        <v>77</v>
      </c>
      <c r="N812" s="17" t="s">
        <v>47</v>
      </c>
      <c r="O812" s="17" t="str">
        <f t="shared" si="24"/>
        <v>04</v>
      </c>
      <c r="P812" s="52">
        <f t="shared" si="25"/>
        <v>42555</v>
      </c>
      <c r="Q812" s="70" t="str">
        <f>VLOOKUP(C812,'[12]Train Runs'!$A$13:$AE$681,31,0)</f>
        <v>aws s3 cp s3://rtdc.mdm.uploadarchive/RTDC4029/2016-08-04/ "%USERPROFILE%\AppData\Local\Temp\OnboardLogs"\RTDC4029\2016-08-04 --recursive &amp; "%USERPROFILE%\Documents\GitHub\mrs-test-scripts\Headless Mode &amp; Sideloading\WalkAndUnGZ.bat" "%USERPROFILE%\AppData\Local\Temp\OnboardLogs"\RTDC4029\2016-08-04 &amp; 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</v>
      </c>
      <c r="R812" s="71" t="str">
        <f>VLOOKUP(C786,'[11]Train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2" s="72" t="str">
        <f>astrogrep_path&amp;" /spath="&amp;search_path&amp;" /stypes=""*"&amp;T812&amp;"*"&amp;TEXT(A786-utc_offset/24,"YYYYMMDD")&amp;LEFT(TEXT(A786-utc_offset/24,"HH"),1)&amp;"*"" /stext="" "&amp;TEXT(A786-utc_offset/24,"HH")&amp;search_regexp&amp;"""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2" s="18" t="str">
        <f>MID(B786,13,4)</f>
        <v>4007</v>
      </c>
      <c r="U812" s="24">
        <f>A786+6/24</f>
        <v>42585.851469907408</v>
      </c>
      <c r="V812" s="45" t="str">
        <f>IF(VALUE(LEFT(IF(LEN(C786)=6,"0"&amp;C786,C786),2))&lt;=2,"EC",IF(OR(VALUE(LEFT(IF(LEN(C786)=6,"0"&amp;C786,C786),2))=8,VALUE(LEFT(IF(LEN(C786)=6,"0"&amp;C786,C786),2))=18),"NW","GL"))</f>
        <v>NW</v>
      </c>
      <c r="W812" s="45" t="str">
        <f>IF(AND(E786="TRACK WARRANT AUTHORITY",G786&lt;10),"OMIT","KEEP")</f>
        <v>KEEP</v>
      </c>
    </row>
    <row r="813" spans="1:23" hidden="1" x14ac:dyDescent="0.25">
      <c r="A813" s="24">
        <v>42586.320104166669</v>
      </c>
      <c r="B813" s="4" t="s">
        <v>506</v>
      </c>
      <c r="C813" s="4" t="s">
        <v>1154</v>
      </c>
      <c r="D813" s="4" t="s">
        <v>73</v>
      </c>
      <c r="E813" s="4" t="s">
        <v>87</v>
      </c>
      <c r="F813" s="3">
        <v>0</v>
      </c>
      <c r="G813" s="3">
        <v>355</v>
      </c>
      <c r="H813" s="3">
        <v>129044</v>
      </c>
      <c r="I813" s="4" t="s">
        <v>88</v>
      </c>
      <c r="J813" s="3">
        <v>127587</v>
      </c>
      <c r="K813" s="4" t="s">
        <v>76</v>
      </c>
      <c r="L813" s="69" t="str">
        <f>VLOOKUP(C813,'[12]Trips&amp;Operators'!$C$1:$E$9999,3,0)</f>
        <v>SANTIZO</v>
      </c>
      <c r="M813" s="18" t="s">
        <v>81</v>
      </c>
      <c r="N813" s="17" t="s">
        <v>1155</v>
      </c>
      <c r="O813" s="17" t="str">
        <f t="shared" si="24"/>
        <v>04</v>
      </c>
      <c r="P813" s="52">
        <f t="shared" si="25"/>
        <v>42555</v>
      </c>
      <c r="Q813" s="70" t="str">
        <f>VLOOKUP(C813,'[12]Train Runs'!$A$13:$AE$681,31,0)</f>
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</c>
      <c r="R813" s="71" t="str">
        <f>VLOOKUP(C787,'[11]Train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3" s="72" t="str">
        <f>astrogrep_path&amp;" /spath="&amp;search_path&amp;" /stypes=""*"&amp;T813&amp;"*"&amp;TEXT(A787-utc_offset/24,"YYYYMMDD")&amp;LEFT(TEXT(A787-utc_offset/24,"HH"),1)&amp;"*"" /stext="" "&amp;TEXT(A787-utc_offset/24,"HH")&amp;search_regexp&amp;"""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3" s="18" t="str">
        <f>MID(B787,13,4)</f>
        <v>4007</v>
      </c>
      <c r="U813" s="24">
        <f>A787+6/24</f>
        <v>42585.851736111108</v>
      </c>
      <c r="V813" s="45" t="str">
        <f>IF(VALUE(LEFT(IF(LEN(C787)=6,"0"&amp;C787,C787),2))&lt;=2,"EC",IF(OR(VALUE(LEFT(IF(LEN(C787)=6,"0"&amp;C787,C787),2))=8,VALUE(LEFT(IF(LEN(C787)=6,"0"&amp;C787,C787),2))=18),"NW","GL"))</f>
        <v>NW</v>
      </c>
      <c r="W813" s="45" t="str">
        <f>IF(AND(E787="TRACK WARRANT AUTHORITY",G787&lt;10),"OMIT","KEEP")</f>
        <v>KEEP</v>
      </c>
    </row>
    <row r="814" spans="1:23" hidden="1" x14ac:dyDescent="0.25">
      <c r="A814" s="24">
        <v>42586.610324074078</v>
      </c>
      <c r="B814" s="4" t="s">
        <v>506</v>
      </c>
      <c r="C814" s="4" t="s">
        <v>1156</v>
      </c>
      <c r="D814" s="4" t="s">
        <v>73</v>
      </c>
      <c r="E814" s="4" t="s">
        <v>87</v>
      </c>
      <c r="F814" s="3">
        <v>0</v>
      </c>
      <c r="G814" s="3">
        <v>501</v>
      </c>
      <c r="H814" s="3">
        <v>129965</v>
      </c>
      <c r="I814" s="4" t="s">
        <v>88</v>
      </c>
      <c r="J814" s="3">
        <v>127587</v>
      </c>
      <c r="K814" s="4" t="s">
        <v>76</v>
      </c>
      <c r="L814" s="69" t="str">
        <f>VLOOKUP(C814,'[12]Trips&amp;Operators'!$C$1:$E$9999,3,0)</f>
        <v>NEWELL</v>
      </c>
      <c r="M814" s="18" t="s">
        <v>81</v>
      </c>
      <c r="N814" s="17" t="s">
        <v>1155</v>
      </c>
      <c r="O814" s="17" t="str">
        <f t="shared" si="24"/>
        <v>04</v>
      </c>
      <c r="P814" s="52">
        <f t="shared" si="25"/>
        <v>42555</v>
      </c>
      <c r="Q814" s="70" t="str">
        <f>VLOOKUP(C814,'[12]Train Runs'!$A$13:$AE$681,31,0)</f>
        <v>aws s3 cp s3://rtdc.mdm.uploadarchive/RTDC4026/2016-08-04/ "%USERPROFILE%\AppData\Local\Temp\OnboardLogs"\RTDC4026\2016-08-04 --recursive &amp; "%USERPROFILE%\Documents\GitHub\mrs-test-scripts\Headless Mode &amp; Sideloading\WalkAndUnGZ.bat" "%USERPROFILE%\AppData\Local\Temp\OnboardLogs"\RTDC4026\2016-08-04 &amp; 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</v>
      </c>
      <c r="R814" s="71" t="str">
        <f>VLOOKUP(C788,'[11]Train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4" s="72" t="str">
        <f>astrogrep_path&amp;" /spath="&amp;search_path&amp;" /stypes=""*"&amp;T814&amp;"*"&amp;TEXT(A788-utc_offset/24,"YYYYMMDD")&amp;LEFT(TEXT(A788-utc_offset/24,"HH"),1)&amp;"*"" /stext="" "&amp;TEXT(A788-utc_offset/24,"HH")&amp;search_regexp&amp;"""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4" s="18" t="str">
        <f>MID(B788,13,4)</f>
        <v>4007</v>
      </c>
      <c r="U814" s="24">
        <f>A788+6/24</f>
        <v>42585.851770833331</v>
      </c>
      <c r="V814" s="45" t="str">
        <f>IF(VALUE(LEFT(IF(LEN(C788)=6,"0"&amp;C788,C788),2))&lt;=2,"EC",IF(OR(VALUE(LEFT(IF(LEN(C788)=6,"0"&amp;C788,C788),2))=8,VALUE(LEFT(IF(LEN(C788)=6,"0"&amp;C788,C788),2))=18),"NW","GL"))</f>
        <v>NW</v>
      </c>
      <c r="W814" s="45" t="str">
        <f>IF(AND(E788="TRACK WARRANT AUTHORITY",G788&lt;10),"OMIT","KEEP")</f>
        <v>KEEP</v>
      </c>
    </row>
    <row r="815" spans="1:23" hidden="1" x14ac:dyDescent="0.25">
      <c r="A815" s="24">
        <v>42586.269456018519</v>
      </c>
      <c r="B815" s="4" t="s">
        <v>97</v>
      </c>
      <c r="C815" s="4" t="s">
        <v>1157</v>
      </c>
      <c r="D815" s="4" t="s">
        <v>73</v>
      </c>
      <c r="E815" s="4" t="s">
        <v>87</v>
      </c>
      <c r="F815" s="3">
        <v>0</v>
      </c>
      <c r="G815" s="3">
        <v>788</v>
      </c>
      <c r="H815" s="3">
        <v>148137</v>
      </c>
      <c r="I815" s="4" t="s">
        <v>88</v>
      </c>
      <c r="J815" s="3">
        <v>155600</v>
      </c>
      <c r="K815" s="4" t="s">
        <v>80</v>
      </c>
      <c r="L815" s="69" t="str">
        <f>VLOOKUP(C815,'[12]Trips&amp;Operators'!$C$1:$E$9999,3,0)</f>
        <v>MALAVE</v>
      </c>
      <c r="M815" s="18" t="s">
        <v>81</v>
      </c>
      <c r="N815" s="17" t="s">
        <v>1158</v>
      </c>
      <c r="O815" s="17" t="str">
        <f t="shared" si="24"/>
        <v>04</v>
      </c>
      <c r="P815" s="52">
        <f t="shared" si="25"/>
        <v>42555</v>
      </c>
      <c r="Q815" s="70" t="str">
        <f>VLOOKUP(C815,'[12]Train Runs'!$A$13:$AE$681,31,0)</f>
        <v>aws s3 cp s3://rtdc.mdm.uploadarchive/RTDC4011/2016-08-04/ "%USERPROFILE%\AppData\Local\Temp\OnboardLogs"\RTDC4011\2016-08-04 --recursive &amp; "%USERPROFILE%\Documents\GitHub\mrs-test-scripts\Headless Mode &amp; Sideloading\WalkAndUnGZ.bat" "%USERPROFILE%\AppData\Local\Temp\OnboardLogs"\RTDC4011\2016-08-04 &amp; aws s3 cp s3://rtdc.mdm.uploadarchive/RTDC4011/2016-08-05/ "%USERPROFILE%\AppData\Local\Temp\OnboardLogs"\RTDC4011\2016-08-05 --recursive &amp; "%USERPROFILE%\Documents\GitHub\mrs-test-scripts\Headless Mode &amp; Sideloading\WalkAndUnGZ.bat" "%USERPROFILE%\AppData\Local\Temp\OnboardLogs"\RTDC4011\2016-08-05</v>
      </c>
      <c r="R815" s="71" t="str">
        <f>VLOOKUP(C789,'[11]Train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5" s="72" t="str">
        <f>astrogrep_path&amp;" /spath="&amp;search_path&amp;" /stypes=""*"&amp;T815&amp;"*"&amp;TEXT(A789-utc_offset/24,"YYYYMMDD")&amp;LEFT(TEXT(A789-utc_offset/24,"HH"),1)&amp;"*"" /stext="" "&amp;TEXT(A789-utc_offset/24,"HH")&amp;search_regexp&amp;"""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5" s="18" t="str">
        <f>MID(B789,13,4)</f>
        <v>4007</v>
      </c>
      <c r="U815" s="24">
        <f>A789+6/24</f>
        <v>42585.851921296293</v>
      </c>
      <c r="V815" s="45" t="str">
        <f>IF(VALUE(LEFT(IF(LEN(C789)=6,"0"&amp;C789,C789),2))&lt;=2,"EC",IF(OR(VALUE(LEFT(IF(LEN(C789)=6,"0"&amp;C789,C789),2))=8,VALUE(LEFT(IF(LEN(C789)=6,"0"&amp;C789,C789),2))=18),"NW","GL"))</f>
        <v>NW</v>
      </c>
      <c r="W815" s="45" t="str">
        <f>IF(AND(E789="TRACK WARRANT AUTHORITY",G789&lt;10),"OMIT","KEEP")</f>
        <v>KEEP</v>
      </c>
    </row>
    <row r="816" spans="1:23" hidden="1" x14ac:dyDescent="0.25">
      <c r="A816" s="24">
        <v>42586.280555555553</v>
      </c>
      <c r="B816" s="4" t="s">
        <v>552</v>
      </c>
      <c r="C816" s="4" t="s">
        <v>1151</v>
      </c>
      <c r="D816" s="4" t="s">
        <v>73</v>
      </c>
      <c r="E816" s="4" t="s">
        <v>87</v>
      </c>
      <c r="F816" s="3">
        <v>0</v>
      </c>
      <c r="G816" s="3">
        <v>468</v>
      </c>
      <c r="H816" s="3">
        <v>150766</v>
      </c>
      <c r="I816" s="4" t="s">
        <v>88</v>
      </c>
      <c r="J816" s="3">
        <v>155600</v>
      </c>
      <c r="K816" s="4" t="s">
        <v>80</v>
      </c>
      <c r="L816" s="69" t="str">
        <f>VLOOKUP(C816,'[12]Trips&amp;Operators'!$C$1:$E$9999,3,0)</f>
        <v>STRICKLAND</v>
      </c>
      <c r="M816" s="18" t="s">
        <v>81</v>
      </c>
      <c r="N816" s="17" t="s">
        <v>1158</v>
      </c>
      <c r="O816" s="17" t="str">
        <f t="shared" si="24"/>
        <v>04</v>
      </c>
      <c r="P816" s="52">
        <f t="shared" si="25"/>
        <v>42555</v>
      </c>
      <c r="Q816" s="70" t="str">
        <f>VLOOKUP(C816,'[12]Train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R816" s="71" t="str">
        <f>VLOOKUP(C790,'[11]Train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6" s="72" t="str">
        <f>astrogrep_path&amp;" /spath="&amp;search_path&amp;" /stypes=""*"&amp;T816&amp;"*"&amp;TEXT(A790-utc_offset/24,"YYYYMMDD")&amp;LEFT(TEXT(A790-utc_offset/24,"HH"),1)&amp;"*"" /stext="" "&amp;TEXT(A790-utc_offset/24,"HH")&amp;search_regexp&amp;"""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6" s="18" t="str">
        <f>MID(B790,13,4)</f>
        <v>4007</v>
      </c>
      <c r="U816" s="24">
        <f>A790+6/24</f>
        <v>42585.852199074077</v>
      </c>
      <c r="V816" s="45" t="str">
        <f>IF(VALUE(LEFT(IF(LEN(C790)=6,"0"&amp;C790,C790),2))&lt;=2,"EC",IF(OR(VALUE(LEFT(IF(LEN(C790)=6,"0"&amp;C790,C790),2))=8,VALUE(LEFT(IF(LEN(C790)=6,"0"&amp;C790,C790),2))=18),"NW","GL"))</f>
        <v>NW</v>
      </c>
      <c r="W816" s="45" t="str">
        <f>IF(AND(E790="TRACK WARRANT AUTHORITY",G790&lt;10),"OMIT","KEEP")</f>
        <v>KEEP</v>
      </c>
    </row>
    <row r="817" spans="1:23" x14ac:dyDescent="0.25">
      <c r="A817" s="24">
        <v>42586.15965277778</v>
      </c>
      <c r="B817" s="4" t="s">
        <v>494</v>
      </c>
      <c r="C817" s="4" t="s">
        <v>1159</v>
      </c>
      <c r="D817" s="4" t="s">
        <v>73</v>
      </c>
      <c r="E817" s="4" t="s">
        <v>87</v>
      </c>
      <c r="F817" s="3">
        <v>0</v>
      </c>
      <c r="G817" s="3">
        <v>346</v>
      </c>
      <c r="H817" s="3">
        <v>223830</v>
      </c>
      <c r="I817" s="4" t="s">
        <v>88</v>
      </c>
      <c r="J817" s="3">
        <v>224231</v>
      </c>
      <c r="K817" s="4" t="s">
        <v>80</v>
      </c>
      <c r="L817" s="69" t="str">
        <f>VLOOKUP(C817,'[12]Trips&amp;Operators'!$C$1:$E$9999,3,0)</f>
        <v>MAELZER</v>
      </c>
      <c r="M817" s="18" t="s">
        <v>77</v>
      </c>
      <c r="N817" s="17" t="s">
        <v>47</v>
      </c>
      <c r="O817" s="17" t="str">
        <f t="shared" si="24"/>
        <v>04</v>
      </c>
      <c r="P817" s="52">
        <f t="shared" si="25"/>
        <v>42555</v>
      </c>
      <c r="Q817" s="70" t="str">
        <f>VLOOKUP(C817,'[12]Train Runs'!$A$13:$AE$681,31,0)</f>
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</c>
      <c r="R817" s="71" t="str">
        <f>VLOOKUP(C791,'[11]Train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13:14:05-0600',mode:absolute,to:'2016-08-03 15:30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7" s="72" t="str">
        <f>astrogrep_path&amp;" /spath="&amp;search_path&amp;" /stypes=""*"&amp;T817&amp;"*"&amp;TEXT(A791-utc_offset/24,"YYYYMMDD")&amp;LEFT(TEXT(A791-utc_offset/24,"HH"),1)&amp;"*"" /stext="" "&amp;TEXT(A791-utc_offset/24,"HH")&amp;search_regexp&amp;""" /e /r /s"</f>
        <v>"C:\Program Files (x86)\AstroGrep\AstroGrep.exe" /spath="C:\Users\stu\Documents\Analysis\2016-02-23 RTDC Observations" /stypes="*4007*201608032*" /stext=" 20:.+((SYSTEM_STATE.+slice.+state.+changed )|(ment ac)|(system.+state.+changed )|(\|lc)|(penalty)|(\[timeout)|(PRM\|1\|D))" /e /r /s</v>
      </c>
      <c r="T817" s="18" t="str">
        <f>MID(B791,13,4)</f>
        <v>4007</v>
      </c>
      <c r="U817" s="24">
        <f>A791+6/24</f>
        <v>42585.848761574074</v>
      </c>
      <c r="V817" s="45" t="str">
        <f>IF(VALUE(LEFT(IF(LEN(C791)=6,"0"&amp;C791,C791),2))&lt;=2,"EC",IF(OR(VALUE(LEFT(IF(LEN(C791)=6,"0"&amp;C791,C791),2))=8,VALUE(LEFT(IF(LEN(C791)=6,"0"&amp;C791,C791),2))=18),"NW","GL"))</f>
        <v>NW</v>
      </c>
      <c r="W817" s="45" t="str">
        <f>IF(AND(E791="TRACK WARRANT AUTHORITY",G791&lt;10),"OMIT","KEEP")</f>
        <v>KEEP</v>
      </c>
    </row>
    <row r="818" spans="1:23" x14ac:dyDescent="0.25">
      <c r="A818" s="24">
        <v>42586.379479166666</v>
      </c>
      <c r="B818" s="4" t="s">
        <v>93</v>
      </c>
      <c r="C818" s="4" t="s">
        <v>1160</v>
      </c>
      <c r="D818" s="4" t="s">
        <v>73</v>
      </c>
      <c r="E818" s="4" t="s">
        <v>87</v>
      </c>
      <c r="F818" s="3">
        <v>0</v>
      </c>
      <c r="G818" s="3">
        <v>549</v>
      </c>
      <c r="H818" s="3">
        <v>221057</v>
      </c>
      <c r="I818" s="4" t="s">
        <v>88</v>
      </c>
      <c r="J818" s="3">
        <v>224231</v>
      </c>
      <c r="K818" s="4" t="s">
        <v>80</v>
      </c>
      <c r="L818" s="69" t="str">
        <f>VLOOKUP(C818,'[12]Trips&amp;Operators'!$C$1:$E$9999,3,0)</f>
        <v>STARKS</v>
      </c>
      <c r="M818" s="18" t="s">
        <v>77</v>
      </c>
      <c r="N818" s="17" t="s">
        <v>47</v>
      </c>
      <c r="O818" s="17" t="str">
        <f t="shared" si="24"/>
        <v>04</v>
      </c>
      <c r="P818" s="52">
        <f t="shared" si="25"/>
        <v>42555</v>
      </c>
      <c r="Q818" s="70" t="str">
        <f>VLOOKUP(C818,'[12]Train Runs'!$A$13:$AE$681,31,0)</f>
        <v>aws s3 cp s3://rtdc.mdm.uploadarchive/RTDC4038/2016-08-04/ "%USERPROFILE%\AppData\Local\Temp\OnboardLogs"\RTDC4038\2016-08-04 --recursive &amp; "%USERPROFILE%\Documents\GitHub\mrs-test-scripts\Headless Mode &amp; Sideloading\WalkAndUnGZ.bat" "%USERPROFILE%\AppData\Local\Temp\OnboardLogs"\RTDC4038\2016-08-04 &amp; 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</v>
      </c>
      <c r="R818" s="71" t="str">
        <f>VLOOKUP(C792,'[11]Train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14:09:43-0600',mode:absolute,to:'2016-08-03 16:42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18" s="72" t="str">
        <f>astrogrep_path&amp;" /spath="&amp;search_path&amp;" /stypes=""*"&amp;T818&amp;"*"&amp;TEXT(A792-utc_offset/24,"YYYYMMDD")&amp;LEFT(TEXT(A792-utc_offset/24,"HH"),1)&amp;"*"" /stext="" "&amp;TEXT(A792-utc_offset/24,"HH")&amp;search_regexp&amp;""" /e /r /s"</f>
        <v>"C:\Program Files (x86)\AstroGrep\AstroGrep.exe" /spath="C:\Users\stu\Documents\Analysis\2016-02-23 RTDC Observations" /stypes="*4007*201608032*" /stext=" 21:.+((SYSTEM_STATE.+slice.+state.+changed )|(ment ac)|(system.+state.+changed )|(\|lc)|(penalty)|(\[timeout)|(PRM\|1\|D))" /e /r /s</v>
      </c>
      <c r="T818" s="18" t="str">
        <f>MID(B792,13,4)</f>
        <v>4007</v>
      </c>
      <c r="U818" s="24">
        <f>A792+6/24</f>
        <v>42585.899351851855</v>
      </c>
      <c r="V818" s="45" t="str">
        <f>IF(VALUE(LEFT(IF(LEN(C792)=6,"0"&amp;C792,C792),2))&lt;=2,"EC",IF(OR(VALUE(LEFT(IF(LEN(C792)=6,"0"&amp;C792,C792),2))=8,VALUE(LEFT(IF(LEN(C792)=6,"0"&amp;C792,C792),2))=18),"NW","GL"))</f>
        <v>NW</v>
      </c>
      <c r="W818" s="45" t="str">
        <f>IF(AND(E792="TRACK WARRANT AUTHORITY",G792&lt;10),"OMIT","KEEP")</f>
        <v>KEEP</v>
      </c>
    </row>
    <row r="819" spans="1:23" x14ac:dyDescent="0.25">
      <c r="A819" s="24">
        <v>42586.388321759259</v>
      </c>
      <c r="B819" s="4" t="s">
        <v>96</v>
      </c>
      <c r="C819" s="4" t="s">
        <v>1161</v>
      </c>
      <c r="D819" s="4" t="s">
        <v>73</v>
      </c>
      <c r="E819" s="4" t="s">
        <v>87</v>
      </c>
      <c r="F819" s="3">
        <v>0</v>
      </c>
      <c r="G819" s="3">
        <v>140</v>
      </c>
      <c r="H819" s="3">
        <v>223816</v>
      </c>
      <c r="I819" s="4" t="s">
        <v>88</v>
      </c>
      <c r="J819" s="3">
        <v>224231</v>
      </c>
      <c r="K819" s="4" t="s">
        <v>80</v>
      </c>
      <c r="L819" s="69" t="str">
        <f>VLOOKUP(C819,'[12]Trips&amp;Operators'!$C$1:$E$9999,3,0)</f>
        <v>MAELZER</v>
      </c>
      <c r="M819" s="18" t="s">
        <v>77</v>
      </c>
      <c r="N819" s="17" t="s">
        <v>47</v>
      </c>
      <c r="O819" s="17" t="str">
        <f t="shared" si="24"/>
        <v>04</v>
      </c>
      <c r="P819" s="52">
        <f t="shared" si="25"/>
        <v>42555</v>
      </c>
      <c r="Q819" s="70" t="str">
        <f>VLOOKUP(C819,'[12]Train Runs'!$A$13:$AE$681,31,0)</f>
        <v>aws s3 cp s3://rtdc.mdm.uploadarchive/RTDC4031/2016-08-04/ "%USERPROFILE%\AppData\Local\Temp\OnboardLogs"\RTDC4031\2016-08-04 --recursive &amp; "%USERPROFILE%\Documents\GitHub\mrs-test-scripts\Headless Mode &amp; Sideloading\WalkAndUnGZ.bat" "%USERPROFILE%\AppData\Local\Temp\OnboardLogs"\RTDC4031\2016-08-04 &amp; aws s3 cp s3://rtdc.mdm.uploadarchive/RTDC4031/2016-08-05/ "%USERPROFILE%\AppData\Local\Temp\OnboardLogs"\RTDC4031\2016-08-05 --recursive &amp; "%USERPROFILE%\Documents\GitHub\mrs-test-scripts\Headless Mode &amp; Sideloading\WalkAndUnGZ.bat" "%USERPROFILE%\AppData\Local\Temp\OnboardLogs"\RTDC4031\2016-08-05</v>
      </c>
      <c r="R819" s="71" t="str">
        <f>VLOOKUP(C793,'[11]Train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18:38:46-0600',mode:absolute,to:'2016-08-03 20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819" s="72" t="str">
        <f>astrogrep_path&amp;" /spath="&amp;search_path&amp;" /stypes=""*"&amp;T819&amp;"*"&amp;TEXT(A793-utc_offset/24,"YYYYMMDD")&amp;LEFT(TEXT(A793-utc_offset/24,"HH"),1)&amp;"*"" /stext="" "&amp;TEXT(A793-utc_offset/24,"HH")&amp;search_regexp&amp;""" /e /r /s"</f>
        <v>"C:\Program Files (x86)\AstroGrep\AstroGrep.exe" /spath="C:\Users\stu\Documents\Analysis\2016-02-23 RTDC Observations" /stypes="*4008*201608040*" /stext=" 01:.+((SYSTEM_STATE.+slice.+state.+changed )|(ment ac)|(system.+state.+changed )|(\|lc)|(penalty)|(\[timeout)|(PRM\|1\|D))" /e /r /s</v>
      </c>
      <c r="T819" s="18" t="str">
        <f>MID(B793,13,4)</f>
        <v>4008</v>
      </c>
      <c r="U819" s="24">
        <f>A793+6/24</f>
        <v>42586.08053240741</v>
      </c>
      <c r="V819" s="45" t="str">
        <f>IF(VALUE(LEFT(IF(LEN(C793)=6,"0"&amp;C793,C793),2))&lt;=2,"EC",IF(OR(VALUE(LEFT(IF(LEN(C793)=6,"0"&amp;C793,C793),2))=8,VALUE(LEFT(IF(LEN(C793)=6,"0"&amp;C793,C793),2))=18),"NW","GL"))</f>
        <v>NW</v>
      </c>
      <c r="W819" s="45" t="str">
        <f>IF(AND(E793="TRACK WARRANT AUTHORITY",G793&lt;10),"OMIT","KEEP")</f>
        <v>KEEP</v>
      </c>
    </row>
    <row r="820" spans="1:23" x14ac:dyDescent="0.25">
      <c r="A820" s="24">
        <v>42586.22384259259</v>
      </c>
      <c r="B820" s="4" t="s">
        <v>72</v>
      </c>
      <c r="C820" s="4" t="s">
        <v>1162</v>
      </c>
      <c r="D820" s="4" t="s">
        <v>73</v>
      </c>
      <c r="E820" s="4" t="s">
        <v>510</v>
      </c>
      <c r="F820" s="3">
        <v>0</v>
      </c>
      <c r="G820" s="3">
        <v>164</v>
      </c>
      <c r="H820" s="3">
        <v>4913</v>
      </c>
      <c r="I820" s="4" t="s">
        <v>511</v>
      </c>
      <c r="J820" s="3">
        <v>4677</v>
      </c>
      <c r="K820" s="4" t="s">
        <v>76</v>
      </c>
      <c r="L820" s="69" t="str">
        <f>VLOOKUP(C820,'[12]Trips&amp;Operators'!$C$1:$E$9999,3,0)</f>
        <v>SPECTOR</v>
      </c>
      <c r="M820" s="18" t="s">
        <v>77</v>
      </c>
      <c r="N820" s="17" t="s">
        <v>47</v>
      </c>
      <c r="O820" s="17" t="str">
        <f t="shared" si="24"/>
        <v>04</v>
      </c>
      <c r="P820" s="52">
        <f t="shared" si="25"/>
        <v>42555</v>
      </c>
      <c r="Q820" s="70" t="str">
        <f>VLOOKUP(C820,'[12]Train Runs'!$A$13:$AE$681,31,0)</f>
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</c>
      <c r="R820" s="71" t="str">
        <f>VLOOKUP(C794,'[11]Train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05:37:39-0600',mode:absolute,to:'2016-08-03 07:57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820" s="72" t="str">
        <f>astrogrep_path&amp;" /spath="&amp;search_path&amp;" /stypes=""*"&amp;T820&amp;"*"&amp;TEXT(A794-utc_offset/24,"YYYYMMDD")&amp;LEFT(TEXT(A794-utc_offset/24,"HH"),1)&amp;"*"" /stext="" "&amp;TEXT(A794-utc_offset/24,"HH")&amp;search_regexp&amp;""" /e /r /s"</f>
        <v>"C:\Program Files (x86)\AstroGrep\AstroGrep.exe" /spath="C:\Users\stu\Documents\Analysis\2016-02-23 RTDC Observations" /stypes="*4008*201608031*" /stext=" 12:.+((SYSTEM_STATE.+slice.+state.+changed )|(ment ac)|(system.+state.+changed )|(\|lc)|(penalty)|(\[timeout)|(PRM\|1\|D))" /e /r /s</v>
      </c>
      <c r="T820" s="18" t="str">
        <f>MID(B794,13,4)</f>
        <v>4008</v>
      </c>
      <c r="U820" s="24">
        <f>A794+6/24</f>
        <v>42585.539722222224</v>
      </c>
      <c r="V820" s="45" t="str">
        <f>IF(VALUE(LEFT(IF(LEN(C794)=6,"0"&amp;C794,C794),2))&lt;=2,"EC",IF(OR(VALUE(LEFT(IF(LEN(C794)=6,"0"&amp;C794,C794),2))=8,VALUE(LEFT(IF(LEN(C794)=6,"0"&amp;C794,C794),2))=18),"NW","GL"))</f>
        <v>NW</v>
      </c>
      <c r="W820" s="45" t="str">
        <f>IF(AND(E794="TRACK WARRANT AUTHORITY",G794&lt;10),"OMIT","KEEP")</f>
        <v>KEEP</v>
      </c>
    </row>
    <row r="821" spans="1:23" hidden="1" x14ac:dyDescent="0.25">
      <c r="A821" s="24">
        <v>42586.243113425924</v>
      </c>
      <c r="B821" s="4" t="s">
        <v>91</v>
      </c>
      <c r="C821" s="4" t="s">
        <v>1163</v>
      </c>
      <c r="D821" s="4" t="s">
        <v>73</v>
      </c>
      <c r="E821" s="4" t="s">
        <v>515</v>
      </c>
      <c r="F821" s="3">
        <v>0</v>
      </c>
      <c r="G821" s="3">
        <v>33</v>
      </c>
      <c r="H821" s="3">
        <v>103</v>
      </c>
      <c r="I821" s="4" t="s">
        <v>516</v>
      </c>
      <c r="J821" s="3">
        <v>1</v>
      </c>
      <c r="K821" s="4" t="s">
        <v>76</v>
      </c>
      <c r="L821" s="69" t="str">
        <f>VLOOKUP(C821,'[12]Trips&amp;Operators'!$C$1:$E$9999,3,0)</f>
        <v>MALAVE</v>
      </c>
      <c r="M821" s="18" t="s">
        <v>81</v>
      </c>
      <c r="N821" s="17"/>
      <c r="O821" s="17" t="str">
        <f t="shared" si="24"/>
        <v>04</v>
      </c>
      <c r="P821" s="52">
        <f t="shared" si="25"/>
        <v>42555</v>
      </c>
      <c r="Q821" s="70" t="str">
        <f>VLOOKUP(C821,'[12]Train Runs'!$A$13:$AE$681,31,0)</f>
        <v>aws s3 cp s3://rtdc.mdm.uploadarchive/RTDC4037/2016-08-04/ "%USERPROFILE%\AppData\Local\Temp\OnboardLogs"\RTDC4037\2016-08-04 --recursive &amp; "%USERPROFILE%\Documents\GitHub\mrs-test-scripts\Headless Mode &amp; Sideloading\WalkAndUnGZ.bat" "%USERPROFILE%\AppData\Local\Temp\OnboardLogs"\RTDC4037\2016-08-04 &amp; 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</v>
      </c>
      <c r="R821" s="71" t="str">
        <f>VLOOKUP(C795,'[11]Train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08:38:51-0600',mode:absolute,to:'2016-08-03 10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821" s="72" t="str">
        <f>astrogrep_path&amp;" /spath="&amp;search_path&amp;" /stypes=""*"&amp;T821&amp;"*"&amp;TEXT(A795-utc_offset/24,"YYYYMMDD")&amp;LEFT(TEXT(A795-utc_offset/24,"HH"),1)&amp;"*"" /stext="" "&amp;TEXT(A795-utc_offset/24,"HH")&amp;search_regexp&amp;""" /e /r /s"</f>
        <v>"C:\Program Files (x86)\AstroGrep\AstroGrep.exe" /spath="C:\Users\stu\Documents\Analysis\2016-02-23 RTDC Observations" /stypes="*4008*201608031*" /stext=" 15:.+((SYSTEM_STATE.+slice.+state.+changed )|(ment ac)|(system.+state.+changed )|(\|lc)|(penalty)|(\[timeout)|(PRM\|1\|D))" /e /r /s</v>
      </c>
      <c r="T821" s="18" t="str">
        <f>MID(B795,13,4)</f>
        <v>4008</v>
      </c>
      <c r="U821" s="24">
        <f>A795+6/24</f>
        <v>42585.6643287037</v>
      </c>
      <c r="V821" s="45" t="str">
        <f>IF(VALUE(LEFT(IF(LEN(C795)=6,"0"&amp;C795,C795),2))&lt;=2,"EC",IF(OR(VALUE(LEFT(IF(LEN(C795)=6,"0"&amp;C795,C795),2))=8,VALUE(LEFT(IF(LEN(C795)=6,"0"&amp;C795,C795),2))=18),"NW","GL"))</f>
        <v>NW</v>
      </c>
      <c r="W821" s="45" t="str">
        <f>IF(AND(E795="TRACK WARRANT AUTHORITY",G795&lt;10),"OMIT","KEEP")</f>
        <v>KEEP</v>
      </c>
    </row>
    <row r="822" spans="1:23" hidden="1" x14ac:dyDescent="0.25">
      <c r="A822" s="24">
        <v>42586.462037037039</v>
      </c>
      <c r="B822" s="4" t="s">
        <v>529</v>
      </c>
      <c r="C822" s="4" t="s">
        <v>1164</v>
      </c>
      <c r="D822" s="4" t="s">
        <v>73</v>
      </c>
      <c r="E822" s="4" t="s">
        <v>515</v>
      </c>
      <c r="F822" s="3">
        <v>0</v>
      </c>
      <c r="G822" s="3">
        <v>169</v>
      </c>
      <c r="H822" s="3">
        <v>713</v>
      </c>
      <c r="I822" s="4" t="s">
        <v>516</v>
      </c>
      <c r="J822" s="3">
        <v>1</v>
      </c>
      <c r="K822" s="4" t="s">
        <v>76</v>
      </c>
      <c r="L822" s="69" t="str">
        <f>VLOOKUP(C822,'[12]Trips&amp;Operators'!$C$1:$E$9999,3,0)</f>
        <v>MALAVE</v>
      </c>
      <c r="M822" s="18" t="s">
        <v>81</v>
      </c>
      <c r="N822" s="17"/>
      <c r="O822" s="17" t="str">
        <f t="shared" si="24"/>
        <v>04</v>
      </c>
      <c r="P822" s="52">
        <f t="shared" si="25"/>
        <v>42555</v>
      </c>
      <c r="Q822" s="70" t="str">
        <f>VLOOKUP(C822,'[12]Train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R822" s="71" t="str">
        <f>VLOOKUP(C796,'[11]Train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15:11:43-0600',mode:absolute,to:'2016-08-03 17:28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822" s="72" t="str">
        <f>astrogrep_path&amp;" /spath="&amp;search_path&amp;" /stypes=""*"&amp;T822&amp;"*"&amp;TEXT(A796-utc_offset/24,"YYYYMMDD")&amp;LEFT(TEXT(A796-utc_offset/24,"HH"),1)&amp;"*"" /stext="" "&amp;TEXT(A796-utc_offset/24,"HH")&amp;search_regexp&amp;""" /e /r /s"</f>
        <v>"C:\Program Files (x86)\AstroGrep\AstroGrep.exe" /spath="C:\Users\stu\Documents\Analysis\2016-02-23 RTDC Observations" /stypes="*4015*201608032*" /stext=" 22:.+((SYSTEM_STATE.+slice.+state.+changed )|(ment ac)|(system.+state.+changed )|(\|lc)|(penalty)|(\[timeout)|(PRM\|1\|D))" /e /r /s</v>
      </c>
      <c r="T822" s="18" t="str">
        <f>MID(B796,13,4)</f>
        <v>4015</v>
      </c>
      <c r="U822" s="24">
        <f>A796+6/24</f>
        <v>42585.936574074076</v>
      </c>
      <c r="V822" s="45" t="str">
        <f>IF(VALUE(LEFT(IF(LEN(C796)=6,"0"&amp;C796,C796),2))&lt;=2,"EC",IF(OR(VALUE(LEFT(IF(LEN(C796)=6,"0"&amp;C796,C796),2))=8,VALUE(LEFT(IF(LEN(C796)=6,"0"&amp;C796,C796),2))=18),"NW","GL"))</f>
        <v>NW</v>
      </c>
      <c r="W822" s="45" t="str">
        <f>IF(AND(E796="TRACK WARRANT AUTHORITY",G796&lt;10),"OMIT","KEEP")</f>
        <v>KEEP</v>
      </c>
    </row>
    <row r="823" spans="1:23" hidden="1" x14ac:dyDescent="0.25">
      <c r="A823" s="24">
        <v>42586.462569444448</v>
      </c>
      <c r="B823" s="4" t="s">
        <v>529</v>
      </c>
      <c r="C823" s="4" t="s">
        <v>1164</v>
      </c>
      <c r="D823" s="4" t="s">
        <v>73</v>
      </c>
      <c r="E823" s="4" t="s">
        <v>515</v>
      </c>
      <c r="F823" s="3">
        <v>0</v>
      </c>
      <c r="G823" s="3">
        <v>57</v>
      </c>
      <c r="H823" s="3">
        <v>189</v>
      </c>
      <c r="I823" s="4" t="s">
        <v>516</v>
      </c>
      <c r="J823" s="3">
        <v>1</v>
      </c>
      <c r="K823" s="4" t="s">
        <v>76</v>
      </c>
      <c r="L823" s="69" t="str">
        <f>VLOOKUP(C823,'[12]Trips&amp;Operators'!$C$1:$E$9999,3,0)</f>
        <v>MALAVE</v>
      </c>
      <c r="M823" s="18" t="s">
        <v>81</v>
      </c>
      <c r="N823" s="17"/>
      <c r="O823" s="17" t="str">
        <f t="shared" si="24"/>
        <v>04</v>
      </c>
      <c r="P823" s="52">
        <f t="shared" si="25"/>
        <v>42555</v>
      </c>
      <c r="Q823" s="70" t="str">
        <f>VLOOKUP(C823,'[12]Train Runs'!$A$13:$AE$681,31,0)</f>
        <v>aws s3 cp s3://rtdc.mdm.uploadarchive/RTDC4012/2016-08-04/ "%USERPROFILE%\AppData\Local\Temp\OnboardLogs"\RTDC4012\2016-08-04 --recursive &amp; "%USERPROFILE%\Documents\GitHub\mrs-test-scripts\Headless Mode &amp; Sideloading\WalkAndUnGZ.bat" "%USERPROFILE%\AppData\Local\Temp\OnboardLogs"\RTDC4012\2016-08-04 &amp; aws s3 cp s3://rtdc.mdm.uploadarchive/RTDC4012/2016-08-05/ "%USERPROFILE%\AppData\Local\Temp\OnboardLogs"\RTDC4012\2016-08-05 --recursive &amp; "%USERPROFILE%\Documents\GitHub\mrs-test-scripts\Headless Mode &amp; Sideloading\WalkAndUnGZ.bat" "%USERPROFILE%\AppData\Local\Temp\OnboardLogs"\RTDC4012\2016-08-05</v>
      </c>
      <c r="R823" s="71" t="str">
        <f>VLOOKUP(C797,'[11]Train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16:10:32-0600',mode:absolute,to:'2016-08-03 18:28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823" s="72" t="str">
        <f>astrogrep_path&amp;" /spath="&amp;search_path&amp;" /stypes=""*"&amp;T823&amp;"*"&amp;TEXT(A797-utc_offset/24,"YYYYMMDD")&amp;LEFT(TEXT(A797-utc_offset/24,"HH"),1)&amp;"*"" /stext="" "&amp;TEXT(A797-utc_offset/24,"HH")&amp;search_regexp&amp;""" /e /r /s"</f>
        <v>"C:\Program Files (x86)\AstroGrep\AstroGrep.exe" /spath="C:\Users\stu\Documents\Analysis\2016-02-23 RTDC Observations" /stypes="*4015*201608032*" /stext=" 23:.+((SYSTEM_STATE.+slice.+state.+changed )|(ment ac)|(system.+state.+changed )|(\|lc)|(penalty)|(\[timeout)|(PRM\|1\|D))" /e /r /s</v>
      </c>
      <c r="T823" s="18" t="str">
        <f>MID(B797,13,4)</f>
        <v>4015</v>
      </c>
      <c r="U823" s="24">
        <f>A797+6/24</f>
        <v>42585.977476851855</v>
      </c>
      <c r="V823" s="45" t="str">
        <f>IF(VALUE(LEFT(IF(LEN(C797)=6,"0"&amp;C797,C797),2))&lt;=2,"EC",IF(OR(VALUE(LEFT(IF(LEN(C797)=6,"0"&amp;C797,C797),2))=8,VALUE(LEFT(IF(LEN(C797)=6,"0"&amp;C797,C797),2))=18),"NW","GL"))</f>
        <v>NW</v>
      </c>
      <c r="W823" s="45" t="str">
        <f>IF(AND(E797="TRACK WARRANT AUTHORITY",G797&lt;10),"OMIT","KEEP")</f>
        <v>KEEP</v>
      </c>
    </row>
    <row r="824" spans="1:23" hidden="1" x14ac:dyDescent="0.25">
      <c r="A824" s="24">
        <v>42586.472754629627</v>
      </c>
      <c r="B824" s="4" t="s">
        <v>543</v>
      </c>
      <c r="C824" s="4" t="s">
        <v>1149</v>
      </c>
      <c r="D824" s="4" t="s">
        <v>73</v>
      </c>
      <c r="E824" s="4" t="s">
        <v>515</v>
      </c>
      <c r="F824" s="3">
        <v>0</v>
      </c>
      <c r="G824" s="3">
        <v>75</v>
      </c>
      <c r="H824" s="3">
        <v>180</v>
      </c>
      <c r="I824" s="4" t="s">
        <v>516</v>
      </c>
      <c r="J824" s="3">
        <v>1</v>
      </c>
      <c r="K824" s="4" t="s">
        <v>76</v>
      </c>
      <c r="L824" s="69" t="str">
        <f>VLOOKUP(C824,'[12]Trips&amp;Operators'!$C$1:$E$9999,3,0)</f>
        <v>STRICKLAND</v>
      </c>
      <c r="M824" s="18" t="s">
        <v>81</v>
      </c>
      <c r="N824" s="17"/>
      <c r="O824" s="17" t="str">
        <f t="shared" si="24"/>
        <v>04</v>
      </c>
      <c r="P824" s="52">
        <f t="shared" si="25"/>
        <v>42555</v>
      </c>
      <c r="Q824" s="70" t="str">
        <f>VLOOKUP(C824,'[12]Train Runs'!$A$13:$AE$681,31,0)</f>
        <v>aws s3 cp s3://rtdc.mdm.uploadarchive/RTDC4008/2016-08-04/ "%USERPROFILE%\AppData\Local\Temp\OnboardLogs"\RTDC4008\2016-08-04 --recursive &amp; "%USERPROFILE%\Documents\GitHub\mrs-test-scripts\Headless Mode &amp; Sideloading\WalkAndUnGZ.bat" "%USERPROFILE%\AppData\Local\Temp\OnboardLogs"\RTDC4008\2016-08-04 &amp; aws s3 cp s3://rtdc.mdm.uploadarchive/RTDC4008/2016-08-05/ "%USERPROFILE%\AppData\Local\Temp\OnboardLogs"\RTDC4008\2016-08-05 --recursive &amp; "%USERPROFILE%\Documents\GitHub\mrs-test-scripts\Headless Mode &amp; Sideloading\WalkAndUnGZ.bat" "%USERPROFILE%\AppData\Local\Temp\OnboardLogs"\RTDC4008\2016-08-05</v>
      </c>
      <c r="R824" s="71" t="str">
        <f>VLOOKUP(C798,'[11]Train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19:40:10-0600',mode:absolute,to:'2016-08-03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824" s="72" t="str">
        <f>astrogrep_path&amp;" /spath="&amp;search_path&amp;" /stypes=""*"&amp;T824&amp;"*"&amp;TEXT(A798-utc_offset/24,"YYYYMMDD")&amp;LEFT(TEXT(A798-utc_offset/24,"HH"),1)&amp;"*"" /stext="" "&amp;TEXT(A798-utc_offset/24,"HH")&amp;search_regexp&amp;""" /e /r /s"</f>
        <v>"C:\Program Files (x86)\AstroGrep\AstroGrep.exe" /spath="C:\Users\stu\Documents\Analysis\2016-02-23 RTDC Observations" /stypes="*4008*201608040*" /stext=" 02:.+((SYSTEM_STATE.+slice.+state.+changed )|(ment ac)|(system.+state.+changed )|(\|lc)|(penalty)|(\[timeout)|(PRM\|1\|D))" /e /r /s</v>
      </c>
      <c r="T824" s="18" t="str">
        <f>MID(B798,13,4)</f>
        <v>4008</v>
      </c>
      <c r="U824" s="24">
        <f>A798+6/24</f>
        <v>42586.122557870367</v>
      </c>
      <c r="V824" s="45" t="str">
        <f>IF(VALUE(LEFT(IF(LEN(C798)=6,"0"&amp;C798,C798),2))&lt;=2,"EC",IF(OR(VALUE(LEFT(IF(LEN(C798)=6,"0"&amp;C798,C798),2))=8,VALUE(LEFT(IF(LEN(C798)=6,"0"&amp;C798,C798),2))=18),"NW","GL"))</f>
        <v>NW</v>
      </c>
      <c r="W824" s="45" t="str">
        <f>IF(AND(E798="TRACK WARRANT AUTHORITY",G798&lt;10),"OMIT","KEEP")</f>
        <v>KEEP</v>
      </c>
    </row>
    <row r="825" spans="1:23" hidden="1" x14ac:dyDescent="0.25">
      <c r="A825" s="24">
        <v>42586.576805555553</v>
      </c>
      <c r="B825" s="4" t="s">
        <v>95</v>
      </c>
      <c r="C825" s="4" t="s">
        <v>1165</v>
      </c>
      <c r="D825" s="4" t="s">
        <v>73</v>
      </c>
      <c r="E825" s="4" t="s">
        <v>515</v>
      </c>
      <c r="F825" s="3">
        <v>0</v>
      </c>
      <c r="G825" s="3">
        <v>90</v>
      </c>
      <c r="H825" s="3">
        <v>334</v>
      </c>
      <c r="I825" s="4" t="s">
        <v>516</v>
      </c>
      <c r="J825" s="3">
        <v>1</v>
      </c>
      <c r="K825" s="4" t="s">
        <v>76</v>
      </c>
      <c r="L825" s="69" t="str">
        <f>VLOOKUP(C825,'[12]Trips&amp;Operators'!$C$1:$E$9999,3,0)</f>
        <v>SUR</v>
      </c>
      <c r="M825" s="18" t="s">
        <v>81</v>
      </c>
      <c r="N825" s="17"/>
      <c r="O825" s="17" t="str">
        <f t="shared" si="24"/>
        <v>04</v>
      </c>
      <c r="P825" s="52">
        <f t="shared" si="25"/>
        <v>42555</v>
      </c>
      <c r="Q825" s="70" t="str">
        <f>VLOOKUP(C825,'[12]Train Runs'!$A$13:$AE$681,31,0)</f>
        <v>aws s3 cp s3://rtdc.mdm.uploadarchive/RTDC4032/2016-08-04/ "%USERPROFILE%\AppData\Local\Temp\OnboardLogs"\RTDC4032\2016-08-04 --recursive &amp; "%USERPROFILE%\Documents\GitHub\mrs-test-scripts\Headless Mode &amp; Sideloading\WalkAndUnGZ.bat" "%USERPROFILE%\AppData\Local\Temp\OnboardLogs"\RTDC4032\2016-08-04 &amp; aws s3 cp s3://rtdc.mdm.uploadarchive/RTDC4032/2016-08-05/ "%USERPROFILE%\AppData\Local\Temp\OnboardLogs"\RTDC4032\2016-08-05 --recursive &amp; "%USERPROFILE%\Documents\GitHub\mrs-test-scripts\Headless Mode &amp; Sideloading\WalkAndUnGZ.bat" "%USERPROFILE%\AppData\Local\Temp\OnboardLogs"\RTDC4032\2016-08-05</v>
      </c>
      <c r="R825" s="71" t="str">
        <f>VLOOKUP(C799,'[11]Train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15:15:42-0600',mode:absolute,to:'2016-08-03 17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25" s="72" t="str">
        <f>astrogrep_path&amp;" /spath="&amp;search_path&amp;" /stypes=""*"&amp;T825&amp;"*"&amp;TEXT(A799-utc_offset/24,"YYYYMMDD")&amp;LEFT(TEXT(A799-utc_offset/24,"HH"),1)&amp;"*"" /stext="" "&amp;TEXT(A799-utc_offset/24,"HH")&amp;search_regexp&amp;""" /e /r /s"</f>
        <v>"C:\Program Files (x86)\AstroGrep\AstroGrep.exe" /spath="C:\Users\stu\Documents\Analysis\2016-02-23 RTDC Observations" /stypes="*4007*201608032*" /stext=" 22:.+((SYSTEM_STATE.+slice.+state.+changed )|(ment ac)|(system.+state.+changed )|(\|lc)|(penalty)|(\[timeout)|(PRM\|1\|D))" /e /r /s</v>
      </c>
      <c r="T825" s="18" t="str">
        <f>MID(B799,13,4)</f>
        <v>4007</v>
      </c>
      <c r="U825" s="24">
        <f>A799+6/24</f>
        <v>42585.943229166667</v>
      </c>
      <c r="V825" s="45" t="str">
        <f>IF(VALUE(LEFT(IF(LEN(C799)=6,"0"&amp;C799,C799),2))&lt;=2,"EC",IF(OR(VALUE(LEFT(IF(LEN(C799)=6,"0"&amp;C799,C799),2))=8,VALUE(LEFT(IF(LEN(C799)=6,"0"&amp;C799,C799),2))=18),"NW","GL"))</f>
        <v>NW</v>
      </c>
      <c r="W825" s="45" t="str">
        <f>IF(AND(E799="TRACK WARRANT AUTHORITY",G799&lt;10),"OMIT","KEEP")</f>
        <v>KEEP</v>
      </c>
    </row>
    <row r="826" spans="1:23" hidden="1" x14ac:dyDescent="0.25">
      <c r="A826" s="24">
        <v>42586.804537037038</v>
      </c>
      <c r="B826" s="4" t="s">
        <v>596</v>
      </c>
      <c r="C826" s="4" t="s">
        <v>1166</v>
      </c>
      <c r="D826" s="4" t="s">
        <v>73</v>
      </c>
      <c r="E826" s="4" t="s">
        <v>515</v>
      </c>
      <c r="F826" s="3">
        <v>0</v>
      </c>
      <c r="G826" s="3">
        <v>71</v>
      </c>
      <c r="H826" s="3">
        <v>251</v>
      </c>
      <c r="I826" s="4" t="s">
        <v>516</v>
      </c>
      <c r="J826" s="3">
        <v>1</v>
      </c>
      <c r="K826" s="4" t="s">
        <v>76</v>
      </c>
      <c r="L826" s="69" t="str">
        <f>VLOOKUP(C826,'[12]Trips&amp;Operators'!$C$1:$E$9999,3,0)</f>
        <v>COOLAHAN</v>
      </c>
      <c r="M826" s="18" t="s">
        <v>81</v>
      </c>
      <c r="N826" s="17"/>
      <c r="O826" s="17" t="str">
        <f t="shared" si="24"/>
        <v>04</v>
      </c>
      <c r="P826" s="52">
        <f t="shared" si="25"/>
        <v>42555</v>
      </c>
      <c r="Q826" s="70" t="str">
        <f>VLOOKUP(C826,'[12]Train Runs'!$A$13:$AE$681,31,0)</f>
        <v>aws s3 cp s3://rtdc.mdm.uploadarchive/RTDC4028/2016-08-04/ "%USERPROFILE%\AppData\Local\Temp\OnboardLogs"\RTDC4028\2016-08-04 --recursive &amp; "%USERPROFILE%\Documents\GitHub\mrs-test-scripts\Headless Mode &amp; Sideloading\WalkAndUnGZ.bat" "%USERPROFILE%\AppData\Local\Temp\OnboardLogs"\RTDC4028\2016-08-04 &amp; 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</v>
      </c>
      <c r="R826" s="71" t="str">
        <f>VLOOKUP(C800,'[11]Train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16:15:35-0600',mode:absolute,to:'2016-08-03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26" s="72" t="str">
        <f>astrogrep_path&amp;" /spath="&amp;search_path&amp;" /stypes=""*"&amp;T826&amp;"*"&amp;TEXT(A800-utc_offset/24,"YYYYMMDD")&amp;LEFT(TEXT(A800-utc_offset/24,"HH"),1)&amp;"*"" /stext="" "&amp;TEXT(A800-utc_offset/24,"HH")&amp;search_regexp&amp;""" /e /r /s"</f>
        <v>"C:\Program Files (x86)\AstroGrep\AstroGrep.exe" /spath="C:\Users\stu\Documents\Analysis\2016-02-23 RTDC Observations" /stypes="*4007*201608032*" /stext=" 23:.+((SYSTEM_STATE.+slice.+state.+changed )|(ment ac)|(system.+state.+changed )|(\|lc)|(penalty)|(\[timeout)|(PRM\|1\|D))" /e /r /s</v>
      </c>
      <c r="T826" s="18" t="str">
        <f>MID(B800,13,4)</f>
        <v>4007</v>
      </c>
      <c r="U826" s="24">
        <f>A800+6/24</f>
        <v>42585.984444444446</v>
      </c>
      <c r="V826" s="45" t="str">
        <f>IF(VALUE(LEFT(IF(LEN(C800)=6,"0"&amp;C800,C800),2))&lt;=2,"EC",IF(OR(VALUE(LEFT(IF(LEN(C800)=6,"0"&amp;C800,C800),2))=8,VALUE(LEFT(IF(LEN(C800)=6,"0"&amp;C800,C800),2))=18),"NW","GL"))</f>
        <v>NW</v>
      </c>
      <c r="W826" s="45" t="str">
        <f>IF(AND(E800="TRACK WARRANT AUTHORITY",G800&lt;10),"OMIT","KEEP")</f>
        <v>KEEP</v>
      </c>
    </row>
    <row r="827" spans="1:23" hidden="1" x14ac:dyDescent="0.25">
      <c r="A827" s="24">
        <v>42586.815810185188</v>
      </c>
      <c r="B827" s="4" t="s">
        <v>72</v>
      </c>
      <c r="C827" s="4" t="s">
        <v>1167</v>
      </c>
      <c r="D827" s="4" t="s">
        <v>73</v>
      </c>
      <c r="E827" s="4" t="s">
        <v>515</v>
      </c>
      <c r="F827" s="3">
        <v>0</v>
      </c>
      <c r="G827" s="3">
        <v>55</v>
      </c>
      <c r="H827" s="3">
        <v>187</v>
      </c>
      <c r="I827" s="4" t="s">
        <v>516</v>
      </c>
      <c r="J827" s="3">
        <v>1</v>
      </c>
      <c r="K827" s="4" t="s">
        <v>76</v>
      </c>
      <c r="L827" s="69" t="str">
        <f>VLOOKUP(C827,'[12]Trips&amp;Operators'!$C$1:$E$9999,3,0)</f>
        <v>SWANSON</v>
      </c>
      <c r="M827" s="18" t="s">
        <v>81</v>
      </c>
      <c r="N827" s="17"/>
      <c r="O827" s="17" t="str">
        <f t="shared" si="24"/>
        <v>04</v>
      </c>
      <c r="P827" s="52">
        <f t="shared" si="25"/>
        <v>42555</v>
      </c>
      <c r="Q827" s="70" t="str">
        <f>VLOOKUP(C827,'[12]Train Runs'!$A$13:$AE$681,31,0)</f>
        <v>aws s3 cp s3://rtdc.mdm.uploadarchive/RTDC4030/2016-08-04/ "%USERPROFILE%\AppData\Local\Temp\OnboardLogs"\RTDC4030\2016-08-04 --recursive &amp; "%USERPROFILE%\Documents\GitHub\mrs-test-scripts\Headless Mode &amp; Sideloading\WalkAndUnGZ.bat" "%USERPROFILE%\AppData\Local\Temp\OnboardLogs"\RTDC4030\2016-08-04 &amp; 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</v>
      </c>
      <c r="R827" s="71" t="str">
        <f>VLOOKUP(C801,'[11]Train Runs'!$A$13:$AE$683,22,0)</f>
        <v>https://search-rtdc-monitor-bjffxe2xuh6vdkpspy63sjmuny.us-east-1.es.amazonaws.com/_plugin/kibana/#/discover/Steve-Slow-Train-Analysis-(2080s-and-2083s)?_g=(refreshInterval:(display:Off,section:0,value:0),time:(from:'2016-08-03 16:15:35-0600',mode:absolute,to:'2016-08-03 18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27" s="72" t="str">
        <f>astrogrep_path&amp;" /spath="&amp;search_path&amp;" /stypes=""*"&amp;T827&amp;"*"&amp;TEXT(A801-utc_offset/24,"YYYYMMDD")&amp;LEFT(TEXT(A801-utc_offset/24,"HH"),1)&amp;"*"" /stext="" "&amp;TEXT(A801-utc_offset/24,"HH")&amp;search_regexp&amp;""" /e /r /s"</f>
        <v>"C:\Program Files (x86)\AstroGrep\AstroGrep.exe" /spath="C:\Users\stu\Documents\Analysis\2016-02-23 RTDC Observations" /stypes="*4007*201608032*" /stext=" 23:.+((SYSTEM_STATE.+slice.+state.+changed )|(ment ac)|(system.+state.+changed )|(\|lc)|(penalty)|(\[timeout)|(PRM\|1\|D))" /e /r /s</v>
      </c>
      <c r="T827" s="18" t="str">
        <f>MID(B801,13,4)</f>
        <v>4007</v>
      </c>
      <c r="U827" s="24">
        <f>A801+6/24</f>
        <v>42585.984629629631</v>
      </c>
      <c r="V827" s="45" t="str">
        <f>IF(VALUE(LEFT(IF(LEN(C801)=6,"0"&amp;C801,C801),2))&lt;=2,"EC",IF(OR(VALUE(LEFT(IF(LEN(C801)=6,"0"&amp;C801,C801),2))=8,VALUE(LEFT(IF(LEN(C801)=6,"0"&amp;C801,C801),2))=18),"NW","GL"))</f>
        <v>NW</v>
      </c>
      <c r="W827" s="45" t="str">
        <f>IF(AND(E801="TRACK WARRANT AUTHORITY",G801&lt;10),"OMIT","KEEP")</f>
        <v>KEEP</v>
      </c>
    </row>
    <row r="828" spans="1:23" hidden="1" x14ac:dyDescent="0.25">
      <c r="A828" s="24">
        <v>42586.242083333331</v>
      </c>
      <c r="B828" s="4" t="s">
        <v>494</v>
      </c>
      <c r="C828" s="4" t="s">
        <v>1168</v>
      </c>
      <c r="D828" s="4" t="s">
        <v>73</v>
      </c>
      <c r="E828" s="4" t="s">
        <v>515</v>
      </c>
      <c r="F828" s="3">
        <v>0</v>
      </c>
      <c r="G828" s="3">
        <v>49</v>
      </c>
      <c r="H828" s="3">
        <v>233331</v>
      </c>
      <c r="I828" s="4" t="s">
        <v>516</v>
      </c>
      <c r="J828" s="3">
        <v>233491</v>
      </c>
      <c r="K828" s="4" t="s">
        <v>80</v>
      </c>
      <c r="L828" s="69" t="str">
        <f>VLOOKUP(C828,'[12]Trips&amp;Operators'!$C$1:$E$9999,3,0)</f>
        <v>STARKS</v>
      </c>
      <c r="M828" s="18" t="s">
        <v>81</v>
      </c>
      <c r="N828" s="17"/>
      <c r="O828" s="17" t="str">
        <f t="shared" si="24"/>
        <v>04</v>
      </c>
      <c r="P828" s="52">
        <f t="shared" si="25"/>
        <v>42555</v>
      </c>
      <c r="Q828" s="70" t="str">
        <f>VLOOKUP(C828,'[12]Train Runs'!$A$13:$AE$681,31,0)</f>
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</c>
      <c r="R828" s="71" t="str">
        <f>VLOOKUP(C802,'[12]Train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12:49:06-0600',mode:absolute,to:'2016-08-04 15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828" s="72" t="str">
        <f>astrogrep_path&amp;" /spath="&amp;search_path&amp;" /stypes=""*"&amp;T828&amp;"*"&amp;TEXT(A802-utc_offset/24,"YYYYMMDD")&amp;LEFT(TEXT(A802-utc_offset/24,"HH"),1)&amp;"*"" /stext="" "&amp;TEXT(A802-utc_offset/24,"HH")&amp;search_regexp&amp;""" /e /r /s"</f>
        <v>"C:\Program Files (x86)\AstroGrep\AstroGrep.exe" /spath="C:\Users\stu\Documents\Analysis\2016-02-23 RTDC Observations" /stypes="*4012*201608042*" /stext=" 20:.+((SYSTEM_STATE.+slice.+state.+changed )|(ment ac)|(system.+state.+changed )|(\|lc)|(penalty)|(\[timeout)|(PRM\|1\|D))" /e /r /s</v>
      </c>
      <c r="T828" s="18" t="str">
        <f>MID(B802,13,4)</f>
        <v>4012</v>
      </c>
      <c r="U828" s="24">
        <f>A802+6/24</f>
        <v>42586.851631944446</v>
      </c>
      <c r="V828" s="45" t="str">
        <f>IF(VALUE(LEFT(IF(LEN(C802)=6,"0"&amp;C802,C802),2))&lt;=2,"EC",IF(OR(VALUE(LEFT(IF(LEN(C802)=6,"0"&amp;C802,C802),2))=8,VALUE(LEFT(IF(LEN(C802)=6,"0"&amp;C802,C802),2))=18),"NW","GL"))</f>
        <v>EC</v>
      </c>
      <c r="W828" s="45" t="str">
        <f>IF(AND(E802="TRACK WARRANT AUTHORITY",G802&lt;10),"OMIT","KEEP")</f>
        <v>KEEP</v>
      </c>
    </row>
    <row r="829" spans="1:23" hidden="1" x14ac:dyDescent="0.25">
      <c r="A829" s="24">
        <v>42586.289085648146</v>
      </c>
      <c r="B829" s="4" t="s">
        <v>552</v>
      </c>
      <c r="C829" s="4" t="s">
        <v>1151</v>
      </c>
      <c r="D829" s="4" t="s">
        <v>73</v>
      </c>
      <c r="E829" s="4" t="s">
        <v>515</v>
      </c>
      <c r="F829" s="3">
        <v>0</v>
      </c>
      <c r="G829" s="3">
        <v>126</v>
      </c>
      <c r="H829" s="3">
        <v>232573</v>
      </c>
      <c r="I829" s="4" t="s">
        <v>516</v>
      </c>
      <c r="J829" s="3">
        <v>233491</v>
      </c>
      <c r="K829" s="4" t="s">
        <v>80</v>
      </c>
      <c r="L829" s="69" t="str">
        <f>VLOOKUP(C829,'[12]Trips&amp;Operators'!$C$1:$E$9999,3,0)</f>
        <v>STRICKLAND</v>
      </c>
      <c r="M829" s="18" t="s">
        <v>81</v>
      </c>
      <c r="N829" s="17"/>
      <c r="O829" s="17" t="str">
        <f t="shared" si="24"/>
        <v>04</v>
      </c>
      <c r="P829" s="52">
        <f t="shared" si="25"/>
        <v>42555</v>
      </c>
      <c r="Q829" s="70" t="str">
        <f>VLOOKUP(C829,'[12]Train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R829" s="71" t="str">
        <f>VLOOKUP(C803,'[12]Train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07:46:23-0600',mode:absolute,to:'2016-08-04 10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829" s="72" t="str">
        <f>astrogrep_path&amp;" /spath="&amp;search_path&amp;" /stypes=""*"&amp;T829&amp;"*"&amp;TEXT(A803-utc_offset/24,"YYYYMMDD")&amp;LEFT(TEXT(A803-utc_offset/24,"HH"),1)&amp;"*"" /stext="" "&amp;TEXT(A803-utc_offset/24,"HH")&amp;search_regexp&amp;""" /e /r /s"</f>
        <v>"C:\Program Files (x86)\AstroGrep\AstroGrep.exe" /spath="C:\Users\stu\Documents\Analysis\2016-02-23 RTDC Observations" /stypes="*4008*201608041*" /stext=" 15:.+((SYSTEM_STATE.+slice.+state.+changed )|(ment ac)|(system.+state.+changed )|(\|lc)|(penalty)|(\[timeout)|(PRM\|1\|D))" /e /r /s</v>
      </c>
      <c r="T829" s="18" t="str">
        <f>MID(B803,13,4)</f>
        <v>4008</v>
      </c>
      <c r="U829" s="24">
        <f>A803+6/24</f>
        <v>42586.645300925928</v>
      </c>
      <c r="V829" s="45" t="str">
        <f>IF(VALUE(LEFT(IF(LEN(C803)=6,"0"&amp;C803,C803),2))&lt;=2,"EC",IF(OR(VALUE(LEFT(IF(LEN(C803)=6,"0"&amp;C803,C803),2))=8,VALUE(LEFT(IF(LEN(C803)=6,"0"&amp;C803,C803),2))=18),"NW","GL"))</f>
        <v>EC</v>
      </c>
      <c r="W829" s="45" t="str">
        <f>IF(AND(E803="TRACK WARRANT AUTHORITY",G803&lt;10),"OMIT","KEEP")</f>
        <v>KEEP</v>
      </c>
    </row>
    <row r="830" spans="1:23" hidden="1" x14ac:dyDescent="0.25">
      <c r="A830" s="24">
        <v>42586.289502314816</v>
      </c>
      <c r="B830" s="4" t="s">
        <v>552</v>
      </c>
      <c r="C830" s="4" t="s">
        <v>1151</v>
      </c>
      <c r="D830" s="4" t="s">
        <v>73</v>
      </c>
      <c r="E830" s="4" t="s">
        <v>515</v>
      </c>
      <c r="F830" s="3">
        <v>0</v>
      </c>
      <c r="G830" s="3">
        <v>62</v>
      </c>
      <c r="H830" s="3">
        <v>233096</v>
      </c>
      <c r="I830" s="4" t="s">
        <v>516</v>
      </c>
      <c r="J830" s="3">
        <v>233491</v>
      </c>
      <c r="K830" s="4" t="s">
        <v>80</v>
      </c>
      <c r="L830" s="69" t="str">
        <f>VLOOKUP(C830,'[12]Trips&amp;Operators'!$C$1:$E$9999,3,0)</f>
        <v>STRICKLAND</v>
      </c>
      <c r="M830" s="18" t="s">
        <v>81</v>
      </c>
      <c r="N830" s="17"/>
      <c r="O830" s="17" t="str">
        <f t="shared" si="24"/>
        <v>04</v>
      </c>
      <c r="P830" s="52">
        <f t="shared" si="25"/>
        <v>42555</v>
      </c>
      <c r="Q830" s="70" t="str">
        <f>VLOOKUP(C830,'[12]Train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R830" s="71" t="str">
        <f>VLOOKUP(C804,'[12]Train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07:38:10-0600',mode:absolute,to:'2016-08-04 10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830" s="72" t="str">
        <f>astrogrep_path&amp;" /spath="&amp;search_path&amp;" /stypes=""*"&amp;T830&amp;"*"&amp;TEXT(A804-utc_offset/24,"YYYYMMDD")&amp;LEFT(TEXT(A804-utc_offset/24,"HH"),1)&amp;"*"" /stext="" "&amp;TEXT(A804-utc_offset/24,"HH")&amp;search_regexp&amp;""" /e /r /s"</f>
        <v>"C:\Program Files (x86)\AstroGrep\AstroGrep.exe" /spath="C:\Users\stu\Documents\Analysis\2016-02-23 RTDC Observations" /stypes="*4012*201608041*" /stext=" 15:.+((SYSTEM_STATE.+slice.+state.+changed )|(ment ac)|(system.+state.+changed )|(\|lc)|(penalty)|(\[timeout)|(PRM\|1\|D))" /e /r /s</v>
      </c>
      <c r="T830" s="18" t="str">
        <f>MID(B804,13,4)</f>
        <v>4012</v>
      </c>
      <c r="U830" s="24">
        <f>A804+6/24</f>
        <v>42586.632337962961</v>
      </c>
      <c r="V830" s="45" t="str">
        <f>IF(VALUE(LEFT(IF(LEN(C804)=6,"0"&amp;C804,C804),2))&lt;=2,"EC",IF(OR(VALUE(LEFT(IF(LEN(C804)=6,"0"&amp;C804,C804),2))=8,VALUE(LEFT(IF(LEN(C804)=6,"0"&amp;C804,C804),2))=18),"NW","GL"))</f>
        <v>EC</v>
      </c>
      <c r="W830" s="45" t="str">
        <f>IF(AND(E804="TRACK WARRANT AUTHORITY",G804&lt;10),"OMIT","KEEP")</f>
        <v>KEEP</v>
      </c>
    </row>
    <row r="831" spans="1:23" hidden="1" x14ac:dyDescent="0.25">
      <c r="A831" s="24">
        <v>42586.290682870371</v>
      </c>
      <c r="B831" s="4" t="s">
        <v>552</v>
      </c>
      <c r="C831" s="4" t="s">
        <v>1151</v>
      </c>
      <c r="D831" s="4" t="s">
        <v>73</v>
      </c>
      <c r="E831" s="4" t="s">
        <v>515</v>
      </c>
      <c r="F831" s="3">
        <v>0</v>
      </c>
      <c r="G831" s="3">
        <v>26</v>
      </c>
      <c r="H831" s="3">
        <v>233187</v>
      </c>
      <c r="I831" s="4" t="s">
        <v>516</v>
      </c>
      <c r="J831" s="3">
        <v>233491</v>
      </c>
      <c r="K831" s="4" t="s">
        <v>80</v>
      </c>
      <c r="L831" s="69" t="str">
        <f>VLOOKUP(C831,'[12]Trips&amp;Operators'!$C$1:$E$9999,3,0)</f>
        <v>STRICKLAND</v>
      </c>
      <c r="M831" s="18" t="s">
        <v>81</v>
      </c>
      <c r="N831" s="17"/>
      <c r="O831" s="17" t="str">
        <f t="shared" si="24"/>
        <v>04</v>
      </c>
      <c r="P831" s="52">
        <f t="shared" si="25"/>
        <v>42555</v>
      </c>
      <c r="Q831" s="70" t="str">
        <f>VLOOKUP(C831,'[12]Train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R831" s="71" t="str">
        <f>VLOOKUP(C805,'[12]Train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06:36:27-0600',mode:absolute,to:'2016-08-04 09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831" s="72" t="str">
        <f>astrogrep_path&amp;" /spath="&amp;search_path&amp;" /stypes=""*"&amp;T831&amp;"*"&amp;TEXT(A805-utc_offset/24,"YYYYMMDD")&amp;LEFT(TEXT(A805-utc_offset/24,"HH"),1)&amp;"*"" /stext="" "&amp;TEXT(A805-utc_offset/24,"HH")&amp;search_regexp&amp;""" /e /r /s"</f>
        <v>"C:\Program Files (x86)\AstroGrep\AstroGrep.exe" /spath="C:\Users\stu\Documents\Analysis\2016-02-23 RTDC Observations" /stypes="*4019*201608041*" /stext=" 14:.+((SYSTEM_STATE.+slice.+state.+changed )|(ment ac)|(system.+state.+changed )|(\|lc)|(penalty)|(\[timeout)|(PRM\|1\|D))" /e /r /s</v>
      </c>
      <c r="T831" s="18" t="str">
        <f>MID(B805,13,4)</f>
        <v>4019</v>
      </c>
      <c r="U831" s="24">
        <f>A805+6/24</f>
        <v>42586.597291666665</v>
      </c>
      <c r="V831" s="45" t="str">
        <f>IF(VALUE(LEFT(IF(LEN(C805)=6,"0"&amp;C805,C805),2))&lt;=2,"EC",IF(OR(VALUE(LEFT(IF(LEN(C805)=6,"0"&amp;C805,C805),2))=8,VALUE(LEFT(IF(LEN(C805)=6,"0"&amp;C805,C805),2))=18),"NW","GL"))</f>
        <v>EC</v>
      </c>
      <c r="W831" s="45" t="str">
        <f>IF(AND(E805="TRACK WARRANT AUTHORITY",G805&lt;10),"OMIT","KEEP")</f>
        <v>KEEP</v>
      </c>
    </row>
    <row r="832" spans="1:23" hidden="1" x14ac:dyDescent="0.25">
      <c r="A832" s="24">
        <v>42586.307071759256</v>
      </c>
      <c r="B832" s="4" t="s">
        <v>494</v>
      </c>
      <c r="C832" s="4" t="s">
        <v>1169</v>
      </c>
      <c r="D832" s="4" t="s">
        <v>73</v>
      </c>
      <c r="E832" s="4" t="s">
        <v>515</v>
      </c>
      <c r="F832" s="3">
        <v>0</v>
      </c>
      <c r="G832" s="3">
        <v>47</v>
      </c>
      <c r="H832" s="3">
        <v>233351</v>
      </c>
      <c r="I832" s="4" t="s">
        <v>516</v>
      </c>
      <c r="J832" s="3">
        <v>233491</v>
      </c>
      <c r="K832" s="4" t="s">
        <v>80</v>
      </c>
      <c r="L832" s="69" t="str">
        <f>VLOOKUP(C832,'[12]Trips&amp;Operators'!$C$1:$E$9999,3,0)</f>
        <v>STARKS</v>
      </c>
      <c r="M832" s="18" t="s">
        <v>81</v>
      </c>
      <c r="N832" s="17"/>
      <c r="O832" s="17" t="str">
        <f t="shared" si="24"/>
        <v>04</v>
      </c>
      <c r="P832" s="52">
        <f t="shared" si="25"/>
        <v>42555</v>
      </c>
      <c r="Q832" s="70" t="str">
        <f>VLOOKUP(C832,'[12]Train Runs'!$A$13:$AE$681,31,0)</f>
        <v>aws s3 cp s3://rtdc.mdm.uploadarchive/RTDC4020/2016-08-04/ "%USERPROFILE%\AppData\Local\Temp\OnboardLogs"\RTDC4020\2016-08-04 --recursive &amp; "%USERPROFILE%\Documents\GitHub\mrs-test-scripts\Headless Mode &amp; Sideloading\WalkAndUnGZ.bat" "%USERPROFILE%\AppData\Local\Temp\OnboardLogs"\RTDC4020\2016-08-04 &amp; 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</v>
      </c>
      <c r="R832" s="71" t="str">
        <f>VLOOKUP(C806,'[12]Train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10:37:01-0600',mode:absolute,to:'2016-08-04 13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832" s="72" t="str">
        <f>astrogrep_path&amp;" /spath="&amp;search_path&amp;" /stypes=""*"&amp;T832&amp;"*"&amp;TEXT(A806-utc_offset/24,"YYYYMMDD")&amp;LEFT(TEXT(A806-utc_offset/24,"HH"),1)&amp;"*"" /stext="" "&amp;TEXT(A806-utc_offset/24,"HH")&amp;search_regexp&amp;""" /e /r /s"</f>
        <v>"C:\Program Files (x86)\AstroGrep\AstroGrep.exe" /spath="C:\Users\stu\Documents\Analysis\2016-02-23 RTDC Observations" /stypes="*4028*201608041*" /stext=" 18:.+((SYSTEM_STATE.+slice.+state.+changed )|(ment ac)|(system.+state.+changed )|(\|lc)|(penalty)|(\[timeout)|(PRM\|1\|D))" /e /r /s</v>
      </c>
      <c r="T832" s="18" t="str">
        <f>MID(B806,13,4)</f>
        <v>4028</v>
      </c>
      <c r="U832" s="24">
        <f>A806+6/24</f>
        <v>42586.764143518521</v>
      </c>
      <c r="V832" s="45" t="str">
        <f>IF(VALUE(LEFT(IF(LEN(C806)=6,"0"&amp;C806,C806),2))&lt;=2,"EC",IF(OR(VALUE(LEFT(IF(LEN(C806)=6,"0"&amp;C806,C806),2))=8,VALUE(LEFT(IF(LEN(C806)=6,"0"&amp;C806,C806),2))=18),"NW","GL"))</f>
        <v>EC</v>
      </c>
      <c r="W832" s="45" t="str">
        <f>IF(AND(E806="TRACK WARRANT AUTHORITY",G806&lt;10),"OMIT","KEEP")</f>
        <v>KEEP</v>
      </c>
    </row>
    <row r="833" spans="1:23" hidden="1" x14ac:dyDescent="0.25">
      <c r="A833" s="24">
        <v>42586.723506944443</v>
      </c>
      <c r="B833" s="4" t="s">
        <v>552</v>
      </c>
      <c r="C833" s="4" t="s">
        <v>1170</v>
      </c>
      <c r="D833" s="4" t="s">
        <v>73</v>
      </c>
      <c r="E833" s="4" t="s">
        <v>515</v>
      </c>
      <c r="F833" s="3">
        <v>0</v>
      </c>
      <c r="G833" s="3">
        <v>83</v>
      </c>
      <c r="H833" s="3">
        <v>233145</v>
      </c>
      <c r="I833" s="4" t="s">
        <v>516</v>
      </c>
      <c r="J833" s="3">
        <v>233491</v>
      </c>
      <c r="K833" s="4" t="s">
        <v>80</v>
      </c>
      <c r="L833" s="69" t="str">
        <f>VLOOKUP(C833,'[12]Trips&amp;Operators'!$C$1:$E$9999,3,0)</f>
        <v>MOSES</v>
      </c>
      <c r="M833" s="18" t="s">
        <v>81</v>
      </c>
      <c r="N833" s="17"/>
      <c r="O833" s="17" t="str">
        <f t="shared" si="24"/>
        <v>04</v>
      </c>
      <c r="P833" s="52">
        <f t="shared" si="25"/>
        <v>42555</v>
      </c>
      <c r="Q833" s="70" t="str">
        <f>VLOOKUP(C833,'[12]Train Runs'!$A$13:$AE$681,31,0)</f>
        <v>aws s3 cp s3://rtdc.mdm.uploadarchive/RTDC4007/2016-08-04/ "%USERPROFILE%\AppData\Local\Temp\OnboardLogs"\RTDC4007\2016-08-04 --recursive &amp; "%USERPROFILE%\Documents\GitHub\mrs-test-scripts\Headless Mode &amp; Sideloading\WalkAndUnGZ.bat" "%USERPROFILE%\AppData\Local\Temp\OnboardLogs"\RTDC4007\2016-08-04 &amp; aws s3 cp s3://rtdc.mdm.uploadarchive/RTDC4007/2016-08-05/ "%USERPROFILE%\AppData\Local\Temp\OnboardLogs"\RTDC4007\2016-08-05 --recursive &amp; "%USERPROFILE%\Documents\GitHub\mrs-test-scripts\Headless Mode &amp; Sideloading\WalkAndUnGZ.bat" "%USERPROFILE%\AppData\Local\Temp\OnboardLogs"\RTDC4007\2016-08-05</v>
      </c>
      <c r="R833" s="71" t="str">
        <f>VLOOKUP(C807,'[12]Train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08:23:56-0600',mode:absolute,to:'2016-08-04 11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833" s="72" t="str">
        <f>astrogrep_path&amp;" /spath="&amp;search_path&amp;" /stypes=""*"&amp;T833&amp;"*"&amp;TEXT(A807-utc_offset/24,"YYYYMMDD")&amp;LEFT(TEXT(A807-utc_offset/24,"HH"),1)&amp;"*"" /stext="" "&amp;TEXT(A807-utc_offset/24,"HH")&amp;search_regexp&amp;""" /e /r /s"</f>
        <v>"C:\Program Files (x86)\AstroGrep\AstroGrep.exe" /spath="C:\Users\stu\Documents\Analysis\2016-02-23 RTDC Observations" /stypes="*4037*201608041*" /stext=" 15:.+((SYSTEM_STATE.+slice.+state.+changed )|(ment ac)|(system.+state.+changed )|(\|lc)|(penalty)|(\[timeout)|(PRM\|1\|D))" /e /r /s</v>
      </c>
      <c r="T833" s="18" t="str">
        <f>MID(B807,13,4)</f>
        <v>4037</v>
      </c>
      <c r="U833" s="24">
        <f>A807+6/24</f>
        <v>42586.664710648147</v>
      </c>
      <c r="V833" s="45" t="str">
        <f>IF(VALUE(LEFT(IF(LEN(C807)=6,"0"&amp;C807,C807),2))&lt;=2,"EC",IF(OR(VALUE(LEFT(IF(LEN(C807)=6,"0"&amp;C807,C807),2))=8,VALUE(LEFT(IF(LEN(C807)=6,"0"&amp;C807,C807),2))=18),"NW","GL"))</f>
        <v>EC</v>
      </c>
      <c r="W833" s="45" t="str">
        <f>IF(AND(E807="TRACK WARRANT AUTHORITY",G807&lt;10),"OMIT","KEEP")</f>
        <v>KEEP</v>
      </c>
    </row>
    <row r="834" spans="1:23" hidden="1" x14ac:dyDescent="0.25">
      <c r="A834" s="24">
        <v>42586.910358796296</v>
      </c>
      <c r="B834" s="4" t="s">
        <v>532</v>
      </c>
      <c r="C834" s="4" t="s">
        <v>1171</v>
      </c>
      <c r="D834" s="4" t="s">
        <v>84</v>
      </c>
      <c r="E834" s="4" t="s">
        <v>83</v>
      </c>
      <c r="F834" s="3">
        <v>600</v>
      </c>
      <c r="G834" s="3">
        <v>654</v>
      </c>
      <c r="H834" s="3">
        <v>30790</v>
      </c>
      <c r="I834" s="4" t="s">
        <v>75</v>
      </c>
      <c r="J834" s="3">
        <v>37577</v>
      </c>
      <c r="K834" s="4" t="s">
        <v>76</v>
      </c>
      <c r="L834" s="69" t="str">
        <f>VLOOKUP(C834,'[12]Trips&amp;Operators'!$C$1:$E$9999,3,0)</f>
        <v>STAMBAUGH</v>
      </c>
      <c r="M834" s="18" t="s">
        <v>81</v>
      </c>
      <c r="N834" s="17"/>
      <c r="O834" s="17" t="str">
        <f t="shared" ref="O834:O897" si="26">RIGHT(C834,2)</f>
        <v>04</v>
      </c>
      <c r="P834" s="52">
        <f t="shared" ref="P834:P897" si="27">42522+O834+29</f>
        <v>42555</v>
      </c>
      <c r="Q834" s="70" t="str">
        <f>VLOOKUP(C834,'[12]Train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34" s="71" t="str">
        <f>VLOOKUP(C808,'[12]Train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09:33:53-0600',mode:absolute,to:'2016-08-04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834" s="72" t="str">
        <f>astrogrep_path&amp;" /spath="&amp;search_path&amp;" /stypes=""*"&amp;T834&amp;"*"&amp;TEXT(A808-utc_offset/24,"YYYYMMDD")&amp;LEFT(TEXT(A808-utc_offset/24,"HH"),1)&amp;"*"" /stext="" "&amp;TEXT(A808-utc_offset/24,"HH")&amp;search_regexp&amp;""" /e /r /s"</f>
        <v>"C:\Program Files (x86)\AstroGrep\AstroGrep.exe" /spath="C:\Users\stu\Documents\Analysis\2016-02-23 RTDC Observations" /stypes="*4008*201608041*" /stext=" 16:.+((SYSTEM_STATE.+slice.+state.+changed )|(ment ac)|(system.+state.+changed )|(\|lc)|(penalty)|(\[timeout)|(PRM\|1\|D))" /e /r /s</v>
      </c>
      <c r="T834" s="18" t="str">
        <f>MID(B808,13,4)</f>
        <v>4008</v>
      </c>
      <c r="U834" s="24">
        <f>A808+6/24</f>
        <v>42586.70140046296</v>
      </c>
      <c r="V834" s="45" t="str">
        <f>IF(VALUE(LEFT(IF(LEN(C808)=6,"0"&amp;C808,C808),2))&lt;=2,"EC",IF(OR(VALUE(LEFT(IF(LEN(C808)=6,"0"&amp;C808,C808),2))=8,VALUE(LEFT(IF(LEN(C808)=6,"0"&amp;C808,C808),2))=18),"NW","GL"))</f>
        <v>EC</v>
      </c>
      <c r="W834" s="45" t="str">
        <f>IF(AND(E808="TRACK WARRANT AUTHORITY",G808&lt;10),"OMIT","KEEP")</f>
        <v>KEEP</v>
      </c>
    </row>
    <row r="835" spans="1:23" hidden="1" x14ac:dyDescent="0.25">
      <c r="A835" s="24">
        <v>42586.438194444447</v>
      </c>
      <c r="B835" s="4" t="s">
        <v>602</v>
      </c>
      <c r="C835" s="4" t="s">
        <v>1172</v>
      </c>
      <c r="D835" s="4" t="s">
        <v>84</v>
      </c>
      <c r="E835" s="4" t="s">
        <v>83</v>
      </c>
      <c r="F835" s="3">
        <v>400</v>
      </c>
      <c r="G835" s="3">
        <v>460</v>
      </c>
      <c r="H835" s="3">
        <v>43769</v>
      </c>
      <c r="I835" s="4" t="s">
        <v>75</v>
      </c>
      <c r="J835" s="3">
        <v>41797</v>
      </c>
      <c r="K835" s="4" t="s">
        <v>80</v>
      </c>
      <c r="L835" s="69" t="str">
        <f>VLOOKUP(C835,'[12]Trips&amp;Operators'!$C$1:$E$9999,3,0)</f>
        <v>ISHMAEL</v>
      </c>
      <c r="M835" s="18" t="s">
        <v>81</v>
      </c>
      <c r="N835" s="17"/>
      <c r="O835" s="17" t="str">
        <f t="shared" si="26"/>
        <v>04</v>
      </c>
      <c r="P835" s="52">
        <f t="shared" si="27"/>
        <v>42555</v>
      </c>
      <c r="Q835" s="70" t="str">
        <f>VLOOKUP(C835,'[12]Train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R835" s="71" t="str">
        <f>VLOOKUP(C809,'[12]Train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17:01:03-0600',mode:absolute,to:'2016-08-04 19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835" s="72" t="str">
        <f>astrogrep_path&amp;" /spath="&amp;search_path&amp;" /stypes=""*"&amp;T835&amp;"*"&amp;TEXT(A809-utc_offset/24,"YYYYMMDD")&amp;LEFT(TEXT(A809-utc_offset/24,"HH"),1)&amp;"*"" /stext="" "&amp;TEXT(A809-utc_offset/24,"HH")&amp;search_regexp&amp;""" /e /r /s"</f>
        <v>"C:\Program Files (x86)\AstroGrep\AstroGrep.exe" /spath="C:\Users\stu\Documents\Analysis\2016-02-23 RTDC Observations" /stypes="*4037*201608050*" /stext=" 00:.+((SYSTEM_STATE.+slice.+state.+changed )|(ment ac)|(system.+state.+changed )|(\|lc)|(penalty)|(\[timeout)|(PRM\|1\|D))" /e /r /s</v>
      </c>
      <c r="T835" s="18" t="str">
        <f>MID(B809,13,4)</f>
        <v>4037</v>
      </c>
      <c r="U835" s="24">
        <f>A809+6/24</f>
        <v>42587.012569444443</v>
      </c>
      <c r="V835" s="45" t="str">
        <f>IF(VALUE(LEFT(IF(LEN(C809)=6,"0"&amp;C809,C809),2))&lt;=2,"EC",IF(OR(VALUE(LEFT(IF(LEN(C809)=6,"0"&amp;C809,C809),2))=8,VALUE(LEFT(IF(LEN(C809)=6,"0"&amp;C809,C809),2))=18),"NW","GL"))</f>
        <v>EC</v>
      </c>
      <c r="W835" s="45" t="str">
        <f>IF(AND(E809="TRACK WARRANT AUTHORITY",G809&lt;10),"OMIT","KEEP")</f>
        <v>KEEP</v>
      </c>
    </row>
    <row r="836" spans="1:23" hidden="1" x14ac:dyDescent="0.25">
      <c r="A836" s="24">
        <v>42586.646574074075</v>
      </c>
      <c r="B836" s="4" t="s">
        <v>602</v>
      </c>
      <c r="C836" s="4" t="s">
        <v>1173</v>
      </c>
      <c r="D836" s="4" t="s">
        <v>84</v>
      </c>
      <c r="E836" s="4" t="s">
        <v>83</v>
      </c>
      <c r="F836" s="3">
        <v>400</v>
      </c>
      <c r="G836" s="3">
        <v>450</v>
      </c>
      <c r="H836" s="3">
        <v>43945</v>
      </c>
      <c r="I836" s="4" t="s">
        <v>75</v>
      </c>
      <c r="J836" s="3">
        <v>41797</v>
      </c>
      <c r="K836" s="4" t="s">
        <v>80</v>
      </c>
      <c r="L836" s="69" t="str">
        <f>VLOOKUP(C836,'[12]Trips&amp;Operators'!$C$1:$E$9999,3,0)</f>
        <v>KILLION</v>
      </c>
      <c r="M836" s="18" t="s">
        <v>81</v>
      </c>
      <c r="N836" s="17"/>
      <c r="O836" s="17" t="str">
        <f t="shared" si="26"/>
        <v>04</v>
      </c>
      <c r="P836" s="52">
        <f t="shared" si="27"/>
        <v>42555</v>
      </c>
      <c r="Q836" s="70" t="str">
        <f>VLOOKUP(C836,'[12]Train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R836" s="71" t="str">
        <f>VLOOKUP(C810,'[12]Train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36" s="72" t="str">
        <f>astrogrep_path&amp;" /spath="&amp;search_path&amp;" /stypes=""*"&amp;T836&amp;"*"&amp;TEXT(A810-utc_offset/24,"YYYYMMDD")&amp;LEFT(TEXT(A810-utc_offset/24,"HH"),1)&amp;"*"" /stext="" "&amp;TEXT(A810-utc_offset/24,"HH")&amp;search_regexp&amp;""" /e /r /s"</f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T836" s="18" t="str">
        <f>MID(B810,13,4)</f>
        <v>4007</v>
      </c>
      <c r="U836" s="24">
        <f>A810+6/24</f>
        <v>42586.537442129629</v>
      </c>
      <c r="V836" s="45" t="str">
        <f>IF(VALUE(LEFT(IF(LEN(C810)=6,"0"&amp;C810,C810),2))&lt;=2,"EC",IF(OR(VALUE(LEFT(IF(LEN(C810)=6,"0"&amp;C810,C810),2))=8,VALUE(LEFT(IF(LEN(C810)=6,"0"&amp;C810,C810),2))=18),"NW","GL"))</f>
        <v>EC</v>
      </c>
      <c r="W836" s="45" t="str">
        <f>IF(AND(E810="TRACK WARRANT AUTHORITY",G810&lt;10),"OMIT","KEEP")</f>
        <v>KEEP</v>
      </c>
    </row>
    <row r="837" spans="1:23" hidden="1" x14ac:dyDescent="0.25">
      <c r="A837" s="24">
        <v>42586.822743055556</v>
      </c>
      <c r="B837" s="4" t="s">
        <v>532</v>
      </c>
      <c r="C837" s="4" t="s">
        <v>1174</v>
      </c>
      <c r="D837" s="4" t="s">
        <v>73</v>
      </c>
      <c r="E837" s="4" t="s">
        <v>83</v>
      </c>
      <c r="F837" s="3">
        <v>400</v>
      </c>
      <c r="G837" s="3">
        <v>499</v>
      </c>
      <c r="H837" s="3">
        <v>51374</v>
      </c>
      <c r="I837" s="4" t="s">
        <v>75</v>
      </c>
      <c r="J837" s="3">
        <v>49775</v>
      </c>
      <c r="K837" s="4" t="s">
        <v>76</v>
      </c>
      <c r="L837" s="69" t="str">
        <f>VLOOKUP(C837,'[12]Trips&amp;Operators'!$C$1:$E$9999,3,0)</f>
        <v>KILLION</v>
      </c>
      <c r="M837" s="18" t="s">
        <v>81</v>
      </c>
      <c r="N837" s="17"/>
      <c r="O837" s="17" t="str">
        <f t="shared" si="26"/>
        <v>04</v>
      </c>
      <c r="P837" s="52">
        <f t="shared" si="27"/>
        <v>42555</v>
      </c>
      <c r="Q837" s="70" t="str">
        <f>VLOOKUP(C837,'[12]Train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37" s="71" t="str">
        <f>VLOOKUP(C811,'[12]Train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08:41:54-0600',mode:absolute,to:'2016-08-04 11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37" s="72" t="str">
        <f>astrogrep_path&amp;" /spath="&amp;search_path&amp;" /stypes=""*"&amp;T837&amp;"*"&amp;TEXT(A811-utc_offset/24,"YYYYMMDD")&amp;LEFT(TEXT(A811-utc_offset/24,"HH"),1)&amp;"*"" /stext="" "&amp;TEXT(A811-utc_offset/24,"HH")&amp;search_regexp&amp;""" /e /r /s"</f>
        <v>"C:\Program Files (x86)\AstroGrep\AstroGrep.exe" /spath="C:\Users\stu\Documents\Analysis\2016-02-23 RTDC Observations" /stypes="*4007*201608041*" /stext=" 16:.+((SYSTEM_STATE.+slice.+state.+changed )|(ment ac)|(system.+state.+changed )|(\|lc)|(penalty)|(\[timeout)|(PRM\|1\|D))" /e /r /s</v>
      </c>
      <c r="T837" s="18" t="str">
        <f>MID(B811,13,4)</f>
        <v>4007</v>
      </c>
      <c r="U837" s="24">
        <f>A811+6/24</f>
        <v>42586.681643518517</v>
      </c>
      <c r="V837" s="45" t="str">
        <f>IF(VALUE(LEFT(IF(LEN(C811)=6,"0"&amp;C811,C811),2))&lt;=2,"EC",IF(OR(VALUE(LEFT(IF(LEN(C811)=6,"0"&amp;C811,C811),2))=8,VALUE(LEFT(IF(LEN(C811)=6,"0"&amp;C811,C811),2))=18),"NW","GL"))</f>
        <v>EC</v>
      </c>
      <c r="W837" s="45" t="str">
        <f>IF(AND(E811="TRACK WARRANT AUTHORITY",G811&lt;10),"OMIT","KEEP")</f>
        <v>KEEP</v>
      </c>
    </row>
    <row r="838" spans="1:23" hidden="1" x14ac:dyDescent="0.25">
      <c r="A838" s="24">
        <v>42586.397928240738</v>
      </c>
      <c r="B838" s="4" t="s">
        <v>602</v>
      </c>
      <c r="C838" s="4" t="s">
        <v>1175</v>
      </c>
      <c r="D838" s="4" t="s">
        <v>73</v>
      </c>
      <c r="E838" s="4" t="s">
        <v>83</v>
      </c>
      <c r="F838" s="3">
        <v>150</v>
      </c>
      <c r="G838" s="3">
        <v>330</v>
      </c>
      <c r="H838" s="3">
        <v>56080</v>
      </c>
      <c r="I838" s="4" t="s">
        <v>75</v>
      </c>
      <c r="J838" s="3">
        <v>57008</v>
      </c>
      <c r="K838" s="4" t="s">
        <v>80</v>
      </c>
      <c r="L838" s="69" t="str">
        <f>VLOOKUP(C838,'[12]Trips&amp;Operators'!$C$1:$E$9999,3,0)</f>
        <v>ISHMAEL</v>
      </c>
      <c r="M838" s="18" t="s">
        <v>81</v>
      </c>
      <c r="N838" s="17"/>
      <c r="O838" s="17" t="str">
        <f t="shared" si="26"/>
        <v>04</v>
      </c>
      <c r="P838" s="52">
        <f t="shared" si="27"/>
        <v>42555</v>
      </c>
      <c r="Q838" s="70" t="str">
        <f>VLOOKUP(C838,'[12]Train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R838" s="71" t="str">
        <f>VLOOKUP(C812,'[12]Train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09:53:27-0600',mode:absolute,to:'2016-08-04 12:40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838" s="72" t="str">
        <f>astrogrep_path&amp;" /spath="&amp;search_path&amp;" /stypes=""*"&amp;T838&amp;"*"&amp;TEXT(A812-utc_offset/24,"YYYYMMDD")&amp;LEFT(TEXT(A812-utc_offset/24,"HH"),1)&amp;"*"" /stext="" "&amp;TEXT(A812-utc_offset/24,"HH")&amp;search_regexp&amp;""" /e /r /s"</f>
        <v>"C:\Program Files (x86)\AstroGrep\AstroGrep.exe" /spath="C:\Users\stu\Documents\Analysis\2016-02-23 RTDC Observations" /stypes="*4029*201608041*" /stext=" 17:.+((SYSTEM_STATE.+slice.+state.+changed )|(ment ac)|(system.+state.+changed )|(\|lc)|(penalty)|(\[timeout)|(PRM\|1\|D))" /e /r /s</v>
      </c>
      <c r="T838" s="18" t="str">
        <f>MID(B812,13,4)</f>
        <v>4029</v>
      </c>
      <c r="U838" s="24">
        <f>A812+6/24</f>
        <v>42586.716932870368</v>
      </c>
      <c r="V838" s="45" t="str">
        <f>IF(VALUE(LEFT(IF(LEN(C812)=6,"0"&amp;C812,C812),2))&lt;=2,"EC",IF(OR(VALUE(LEFT(IF(LEN(C812)=6,"0"&amp;C812,C812),2))=8,VALUE(LEFT(IF(LEN(C812)=6,"0"&amp;C812,C812),2))=18),"NW","GL"))</f>
        <v>EC</v>
      </c>
      <c r="W838" s="45" t="str">
        <f>IF(AND(E812="TRACK WARRANT AUTHORITY",G812&lt;10),"OMIT","KEEP")</f>
        <v>KEEP</v>
      </c>
    </row>
    <row r="839" spans="1:23" hidden="1" x14ac:dyDescent="0.25">
      <c r="A839" s="24">
        <v>42586.791307870371</v>
      </c>
      <c r="B839" s="4" t="s">
        <v>532</v>
      </c>
      <c r="C839" s="4" t="s">
        <v>1176</v>
      </c>
      <c r="D839" s="4" t="s">
        <v>84</v>
      </c>
      <c r="E839" s="4" t="s">
        <v>87</v>
      </c>
      <c r="F839" s="3">
        <v>0</v>
      </c>
      <c r="G839" s="3">
        <v>107</v>
      </c>
      <c r="H839" s="3">
        <v>10994</v>
      </c>
      <c r="I839" s="4" t="s">
        <v>88</v>
      </c>
      <c r="J839" s="3">
        <v>11018</v>
      </c>
      <c r="K839" s="4" t="s">
        <v>76</v>
      </c>
      <c r="L839" s="69" t="str">
        <f>VLOOKUP(C839,'[12]Trips&amp;Operators'!$C$1:$E$9999,3,0)</f>
        <v>KILLION</v>
      </c>
      <c r="M839" s="18" t="s">
        <v>77</v>
      </c>
      <c r="N839" s="17" t="s">
        <v>1177</v>
      </c>
      <c r="O839" s="17" t="str">
        <f t="shared" si="26"/>
        <v>04</v>
      </c>
      <c r="P839" s="52">
        <f t="shared" si="27"/>
        <v>42555</v>
      </c>
      <c r="Q839" s="70" t="str">
        <f>VLOOKUP(C839,'[12]Train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39" s="71" t="str">
        <f>VLOOKUP(C813,'[12]Train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06:22:37-0600',mode:absolute,to:'2016-08-04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839" s="72" t="str">
        <f>astrogrep_path&amp;" /spath="&amp;search_path&amp;" /stypes=""*"&amp;T839&amp;"*"&amp;TEXT(A813-utc_offset/24,"YYYYMMDD")&amp;LEFT(TEXT(A813-utc_offset/24,"HH"),1)&amp;"*"" /stext="" "&amp;TEXT(A813-utc_offset/24,"HH")&amp;search_regexp&amp;""" /e /r /s"</f>
        <v>"C:\Program Files (x86)\AstroGrep\AstroGrep.exe" /spath="C:\Users\stu\Documents\Analysis\2016-02-23 RTDC Observations" /stypes="*4026*201608041*" /stext=" 13:.+((SYSTEM_STATE.+slice.+state.+changed )|(ment ac)|(system.+state.+changed )|(\|lc)|(penalty)|(\[timeout)|(PRM\|1\|D))" /e /r /s</v>
      </c>
      <c r="T839" s="18" t="str">
        <f>MID(B813,13,4)</f>
        <v>4026</v>
      </c>
      <c r="U839" s="24">
        <f>A813+6/24</f>
        <v>42586.570104166669</v>
      </c>
      <c r="V839" s="45" t="str">
        <f>IF(VALUE(LEFT(IF(LEN(C813)=6,"0"&amp;C813,C813),2))&lt;=2,"EC",IF(OR(VALUE(LEFT(IF(LEN(C813)=6,"0"&amp;C813,C813),2))=8,VALUE(LEFT(IF(LEN(C813)=6,"0"&amp;C813,C813),2))=18),"NW","GL"))</f>
        <v>EC</v>
      </c>
      <c r="W839" s="45" t="str">
        <f>IF(AND(E813="TRACK WARRANT AUTHORITY",G813&lt;10),"OMIT","KEEP")</f>
        <v>KEEP</v>
      </c>
    </row>
    <row r="840" spans="1:23" hidden="1" x14ac:dyDescent="0.25">
      <c r="A840" s="24">
        <v>42586.745520833334</v>
      </c>
      <c r="B840" s="4" t="s">
        <v>602</v>
      </c>
      <c r="C840" s="4" t="s">
        <v>1178</v>
      </c>
      <c r="D840" s="4" t="s">
        <v>84</v>
      </c>
      <c r="E840" s="4" t="s">
        <v>87</v>
      </c>
      <c r="F840" s="3">
        <v>200</v>
      </c>
      <c r="G840" s="3">
        <v>260</v>
      </c>
      <c r="H840" s="3">
        <v>27743</v>
      </c>
      <c r="I840" s="4" t="s">
        <v>88</v>
      </c>
      <c r="J840" s="3">
        <v>25696</v>
      </c>
      <c r="K840" s="4" t="s">
        <v>80</v>
      </c>
      <c r="L840" s="69" t="str">
        <f>VLOOKUP(C840,'[12]Trips&amp;Operators'!$C$1:$E$9999,3,0)</f>
        <v>KILLION</v>
      </c>
      <c r="M840" s="18" t="s">
        <v>81</v>
      </c>
      <c r="N840" s="17" t="s">
        <v>504</v>
      </c>
      <c r="O840" s="17" t="str">
        <f t="shared" si="26"/>
        <v>04</v>
      </c>
      <c r="P840" s="52">
        <f t="shared" si="27"/>
        <v>42555</v>
      </c>
      <c r="Q840" s="70" t="str">
        <f>VLOOKUP(C840,'[12]Train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R840" s="71" t="str">
        <f>VLOOKUP(C814,'[12]Train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13:07:27-0600',mode:absolute,to:'2016-08-04 16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840" s="72" t="str">
        <f>astrogrep_path&amp;" /spath="&amp;search_path&amp;" /stypes=""*"&amp;T840&amp;"*"&amp;TEXT(A814-utc_offset/24,"YYYYMMDD")&amp;LEFT(TEXT(A814-utc_offset/24,"HH"),1)&amp;"*"" /stext="" "&amp;TEXT(A814-utc_offset/24,"HH")&amp;search_regexp&amp;""" /e /r /s"</f>
        <v>"C:\Program Files (x86)\AstroGrep\AstroGrep.exe" /spath="C:\Users\stu\Documents\Analysis\2016-02-23 RTDC Observations" /stypes="*4026*201608042*" /stext=" 20:.+((SYSTEM_STATE.+slice.+state.+changed )|(ment ac)|(system.+state.+changed )|(\|lc)|(penalty)|(\[timeout)|(PRM\|1\|D))" /e /r /s</v>
      </c>
      <c r="T840" s="18" t="str">
        <f>MID(B814,13,4)</f>
        <v>4026</v>
      </c>
      <c r="U840" s="24">
        <f>A814+6/24</f>
        <v>42586.860324074078</v>
      </c>
      <c r="V840" s="45" t="str">
        <f>IF(VALUE(LEFT(IF(LEN(C814)=6,"0"&amp;C814,C814),2))&lt;=2,"EC",IF(OR(VALUE(LEFT(IF(LEN(C814)=6,"0"&amp;C814,C814),2))=8,VALUE(LEFT(IF(LEN(C814)=6,"0"&amp;C814,C814),2))=18),"NW","GL"))</f>
        <v>EC</v>
      </c>
      <c r="W840" s="45" t="str">
        <f>IF(AND(E814="TRACK WARRANT AUTHORITY",G814&lt;10),"OMIT","KEEP")</f>
        <v>KEEP</v>
      </c>
    </row>
    <row r="841" spans="1:23" hidden="1" x14ac:dyDescent="0.25">
      <c r="A841" s="24">
        <v>42586.612268518518</v>
      </c>
      <c r="B841" s="4" t="s">
        <v>532</v>
      </c>
      <c r="C841" s="4" t="s">
        <v>1179</v>
      </c>
      <c r="D841" s="4" t="s">
        <v>84</v>
      </c>
      <c r="E841" s="4" t="s">
        <v>87</v>
      </c>
      <c r="F841" s="3">
        <v>0</v>
      </c>
      <c r="G841" s="3">
        <v>82</v>
      </c>
      <c r="H841" s="3">
        <v>58296</v>
      </c>
      <c r="I841" s="4" t="s">
        <v>88</v>
      </c>
      <c r="J841" s="3">
        <v>58472</v>
      </c>
      <c r="K841" s="4" t="s">
        <v>76</v>
      </c>
      <c r="L841" s="69" t="str">
        <f>VLOOKUP(C841,'[12]Trips&amp;Operators'!$C$1:$E$9999,3,0)</f>
        <v>KILLION</v>
      </c>
      <c r="M841" s="18" t="s">
        <v>77</v>
      </c>
      <c r="N841" s="17" t="s">
        <v>45</v>
      </c>
      <c r="O841" s="17" t="str">
        <f t="shared" si="26"/>
        <v>04</v>
      </c>
      <c r="P841" s="52">
        <f t="shared" si="27"/>
        <v>42555</v>
      </c>
      <c r="Q841" s="70" t="str">
        <f>VLOOKUP(C841,'[12]Train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41" s="71" t="str">
        <f>VLOOKUP(C815,'[12]Train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04:56:18-0600',mode:absolute,to:'2016-08-04 07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841" s="72" t="str">
        <f>astrogrep_path&amp;" /spath="&amp;search_path&amp;" /stypes=""*"&amp;T841&amp;"*"&amp;TEXT(A815-utc_offset/24,"YYYYMMDD")&amp;LEFT(TEXT(A815-utc_offset/24,"HH"),1)&amp;"*"" /stext="" "&amp;TEXT(A815-utc_offset/24,"HH")&amp;search_regexp&amp;""" /e /r /s"</f>
        <v>"C:\Program Files (x86)\AstroGrep\AstroGrep.exe" /spath="C:\Users\stu\Documents\Analysis\2016-02-23 RTDC Observations" /stypes="*4011*201608041*" /stext=" 12:.+((SYSTEM_STATE.+slice.+state.+changed )|(ment ac)|(system.+state.+changed )|(\|lc)|(penalty)|(\[timeout)|(PRM\|1\|D))" /e /r /s</v>
      </c>
      <c r="T841" s="18" t="str">
        <f>MID(B815,13,4)</f>
        <v>4011</v>
      </c>
      <c r="U841" s="24">
        <f>A815+6/24</f>
        <v>42586.519456018519</v>
      </c>
      <c r="V841" s="45" t="str">
        <f>IF(VALUE(LEFT(IF(LEN(C815)=6,"0"&amp;C815,C815),2))&lt;=2,"EC",IF(OR(VALUE(LEFT(IF(LEN(C815)=6,"0"&amp;C815,C815),2))=8,VALUE(LEFT(IF(LEN(C815)=6,"0"&amp;C815,C815),2))=18),"NW","GL"))</f>
        <v>EC</v>
      </c>
      <c r="W841" s="45" t="str">
        <f>IF(AND(E815="TRACK WARRANT AUTHORITY",G815&lt;10),"OMIT","KEEP")</f>
        <v>KEEP</v>
      </c>
    </row>
    <row r="842" spans="1:23" hidden="1" x14ac:dyDescent="0.25">
      <c r="A842" s="24">
        <v>42586.612858796296</v>
      </c>
      <c r="B842" s="4" t="s">
        <v>532</v>
      </c>
      <c r="C842" s="4" t="s">
        <v>1179</v>
      </c>
      <c r="D842" s="4" t="s">
        <v>84</v>
      </c>
      <c r="E842" s="4" t="s">
        <v>87</v>
      </c>
      <c r="F842" s="3">
        <v>0</v>
      </c>
      <c r="G842" s="3">
        <v>2</v>
      </c>
      <c r="H842" s="3">
        <v>58189</v>
      </c>
      <c r="I842" s="4" t="s">
        <v>88</v>
      </c>
      <c r="J842" s="3">
        <v>58472</v>
      </c>
      <c r="K842" s="4" t="s">
        <v>76</v>
      </c>
      <c r="L842" s="69" t="str">
        <f>VLOOKUP(C842,'[12]Trips&amp;Operators'!$C$1:$E$9999,3,0)</f>
        <v>KILLION</v>
      </c>
      <c r="M842" s="18" t="s">
        <v>77</v>
      </c>
      <c r="N842" s="17" t="s">
        <v>45</v>
      </c>
      <c r="O842" s="17" t="str">
        <f t="shared" si="26"/>
        <v>04</v>
      </c>
      <c r="P842" s="52">
        <f t="shared" si="27"/>
        <v>42555</v>
      </c>
      <c r="Q842" s="70" t="str">
        <f>VLOOKUP(C842,'[12]Train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42" s="71" t="str">
        <f>VLOOKUP(C816,'[12]Train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42" s="72" t="str">
        <f>astrogrep_path&amp;" /spath="&amp;search_path&amp;" /stypes=""*"&amp;T842&amp;"*"&amp;TEXT(A816-utc_offset/24,"YYYYMMDD")&amp;LEFT(TEXT(A816-utc_offset/24,"HH"),1)&amp;"*"" /stext="" "&amp;TEXT(A816-utc_offset/24,"HH")&amp;search_regexp&amp;""" /e /r /s"</f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T842" s="18" t="str">
        <f>MID(B816,13,4)</f>
        <v>4007</v>
      </c>
      <c r="U842" s="24">
        <f>A816+6/24</f>
        <v>42586.530555555553</v>
      </c>
      <c r="V842" s="45" t="str">
        <f>IF(VALUE(LEFT(IF(LEN(C816)=6,"0"&amp;C816,C816),2))&lt;=2,"EC",IF(OR(VALUE(LEFT(IF(LEN(C816)=6,"0"&amp;C816,C816),2))=8,VALUE(LEFT(IF(LEN(C816)=6,"0"&amp;C816,C816),2))=18),"NW","GL"))</f>
        <v>EC</v>
      </c>
      <c r="W842" s="45" t="str">
        <f>IF(AND(E816="TRACK WARRANT AUTHORITY",G816&lt;10),"OMIT","KEEP")</f>
        <v>KEEP</v>
      </c>
    </row>
    <row r="843" spans="1:23" hidden="1" x14ac:dyDescent="0.25">
      <c r="A843" s="24">
        <v>42586.755185185182</v>
      </c>
      <c r="B843" s="4" t="s">
        <v>532</v>
      </c>
      <c r="C843" s="4" t="s">
        <v>1180</v>
      </c>
      <c r="D843" s="4" t="s">
        <v>84</v>
      </c>
      <c r="E843" s="4" t="s">
        <v>87</v>
      </c>
      <c r="F843" s="3">
        <v>0</v>
      </c>
      <c r="G843" s="3">
        <v>80</v>
      </c>
      <c r="H843" s="3">
        <v>58300</v>
      </c>
      <c r="I843" s="4" t="s">
        <v>88</v>
      </c>
      <c r="J843" s="3">
        <v>58472</v>
      </c>
      <c r="K843" s="4" t="s">
        <v>76</v>
      </c>
      <c r="L843" s="69" t="str">
        <f>VLOOKUP(C843,'[12]Trips&amp;Operators'!$C$1:$E$9999,3,0)</f>
        <v>KILLION</v>
      </c>
      <c r="M843" s="18" t="s">
        <v>81</v>
      </c>
      <c r="N843" s="17" t="s">
        <v>1181</v>
      </c>
      <c r="O843" s="17" t="str">
        <f t="shared" si="26"/>
        <v>04</v>
      </c>
      <c r="P843" s="52">
        <f t="shared" si="27"/>
        <v>42555</v>
      </c>
      <c r="Q843" s="70" t="str">
        <f>VLOOKUP(C843,'[12]Train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43" s="71" t="str">
        <f>VLOOKUP(C817,'[12]Train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02:12:01-0600',mode:absolute,to:'2016-08-04 04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843" s="72" t="str">
        <f>astrogrep_path&amp;" /spath="&amp;search_path&amp;" /stypes=""*"&amp;T843&amp;"*"&amp;TEXT(A817-utc_offset/24,"YYYYMMDD")&amp;LEFT(TEXT(A817-utc_offset/24,"HH"),1)&amp;"*"" /stext="" "&amp;TEXT(A817-utc_offset/24,"HH")&amp;search_regexp&amp;""" /e /r /s"</f>
        <v>"C:\Program Files (x86)\AstroGrep\AstroGrep.exe" /spath="C:\Users\stu\Documents\Analysis\2016-02-23 RTDC Observations" /stypes="*4020*201608040*" /stext=" 09:.+((SYSTEM_STATE.+slice.+state.+changed )|(ment ac)|(system.+state.+changed )|(\|lc)|(penalty)|(\[timeout)|(PRM\|1\|D))" /e /r /s</v>
      </c>
      <c r="T843" s="18" t="str">
        <f>MID(B817,13,4)</f>
        <v>4020</v>
      </c>
      <c r="U843" s="24">
        <f>A817+6/24</f>
        <v>42586.40965277778</v>
      </c>
      <c r="V843" s="45" t="str">
        <f>IF(VALUE(LEFT(IF(LEN(C817)=6,"0"&amp;C817,C817),2))&lt;=2,"EC",IF(OR(VALUE(LEFT(IF(LEN(C817)=6,"0"&amp;C817,C817),2))=8,VALUE(LEFT(IF(LEN(C817)=6,"0"&amp;C817,C817),2))=18),"NW","GL"))</f>
        <v>EC</v>
      </c>
      <c r="W843" s="45" t="str">
        <f>IF(AND(E817="TRACK WARRANT AUTHORITY",G817&lt;10),"OMIT","KEEP")</f>
        <v>KEEP</v>
      </c>
    </row>
    <row r="844" spans="1:23" x14ac:dyDescent="0.25">
      <c r="A844" s="24">
        <v>42586.746030092596</v>
      </c>
      <c r="B844" s="4" t="s">
        <v>602</v>
      </c>
      <c r="C844" s="4" t="s">
        <v>1178</v>
      </c>
      <c r="D844" s="4" t="s">
        <v>73</v>
      </c>
      <c r="E844" s="4" t="s">
        <v>510</v>
      </c>
      <c r="F844" s="3">
        <v>0</v>
      </c>
      <c r="G844" s="3">
        <v>60</v>
      </c>
      <c r="H844" s="3">
        <v>28660</v>
      </c>
      <c r="I844" s="4" t="s">
        <v>511</v>
      </c>
      <c r="J844" s="3">
        <v>28990</v>
      </c>
      <c r="K844" s="4" t="s">
        <v>80</v>
      </c>
      <c r="L844" s="69" t="str">
        <f>VLOOKUP(C844,'[12]Trips&amp;Operators'!$C$1:$E$9999,3,0)</f>
        <v>KILLION</v>
      </c>
      <c r="M844" s="18" t="s">
        <v>77</v>
      </c>
      <c r="N844" s="17" t="s">
        <v>47</v>
      </c>
      <c r="O844" s="17" t="str">
        <f t="shared" si="26"/>
        <v>04</v>
      </c>
      <c r="P844" s="52">
        <f t="shared" si="27"/>
        <v>42555</v>
      </c>
      <c r="Q844" s="70" t="str">
        <f>VLOOKUP(C844,'[12]Train Runs'!$A$13:$AE$681,31,0)</f>
        <v>aws s3 cp s3://rtdc.mdm.uploadarchive/RTDC4018/2016-08-04/ "%USERPROFILE%\AppData\Local\Temp\OnboardLogs"\RTDC4018\2016-08-04 --recursive &amp; "%USERPROFILE%\Documents\GitHub\mrs-test-scripts\Headless Mode &amp; Sideloading\WalkAndUnGZ.bat" "%USERPROFILE%\AppData\Local\Temp\OnboardLogs"\RTDC4018\2016-08-04 &amp; 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</v>
      </c>
      <c r="R844" s="71" t="str">
        <f>VLOOKUP(C818,'[12]Train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07:29:54-0600',mode:absolute,to:'2016-08-04 10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844" s="72" t="str">
        <f>astrogrep_path&amp;" /spath="&amp;search_path&amp;" /stypes=""*"&amp;T844&amp;"*"&amp;TEXT(A818-utc_offset/24,"YYYYMMDD")&amp;LEFT(TEXT(A818-utc_offset/24,"HH"),1)&amp;"*"" /stext="" "&amp;TEXT(A818-utc_offset/24,"HH")&amp;search_regexp&amp;""" /e /r /s"</f>
        <v>"C:\Program Files (x86)\AstroGrep\AstroGrep.exe" /spath="C:\Users\stu\Documents\Analysis\2016-02-23 RTDC Observations" /stypes="*4038*201608041*" /stext=" 15:.+((SYSTEM_STATE.+slice.+state.+changed )|(ment ac)|(system.+state.+changed )|(\|lc)|(penalty)|(\[timeout)|(PRM\|1\|D))" /e /r /s</v>
      </c>
      <c r="T844" s="18" t="str">
        <f>MID(B818,13,4)</f>
        <v>4038</v>
      </c>
      <c r="U844" s="24">
        <f>A818+6/24</f>
        <v>42586.629479166666</v>
      </c>
      <c r="V844" s="45" t="str">
        <f>IF(VALUE(LEFT(IF(LEN(C818)=6,"0"&amp;C818,C818),2))&lt;=2,"EC",IF(OR(VALUE(LEFT(IF(LEN(C818)=6,"0"&amp;C818,C818),2))=8,VALUE(LEFT(IF(LEN(C818)=6,"0"&amp;C818,C818),2))=18),"NW","GL"))</f>
        <v>EC</v>
      </c>
      <c r="W844" s="45" t="str">
        <f>IF(AND(E818="TRACK WARRANT AUTHORITY",G818&lt;10),"OMIT","KEEP")</f>
        <v>KEEP</v>
      </c>
    </row>
    <row r="845" spans="1:23" hidden="1" x14ac:dyDescent="0.25">
      <c r="A845" s="24">
        <v>42586.368356481478</v>
      </c>
      <c r="B845" s="4" t="s">
        <v>532</v>
      </c>
      <c r="C845" s="4" t="s">
        <v>1182</v>
      </c>
      <c r="D845" s="4" t="s">
        <v>73</v>
      </c>
      <c r="E845" s="4" t="s">
        <v>676</v>
      </c>
      <c r="F845" s="3">
        <v>100</v>
      </c>
      <c r="G845" s="3">
        <v>301</v>
      </c>
      <c r="H845" s="3">
        <v>12223</v>
      </c>
      <c r="I845" s="4" t="s">
        <v>79</v>
      </c>
      <c r="J845" s="3">
        <v>11000</v>
      </c>
      <c r="K845" s="4" t="s">
        <v>76</v>
      </c>
      <c r="L845" s="69" t="str">
        <f>VLOOKUP(C845,'[12]Trips&amp;Operators'!$C$1:$E$9999,3,0)</f>
        <v>ISHMAEL</v>
      </c>
      <c r="M845" s="18" t="s">
        <v>81</v>
      </c>
      <c r="N845" s="17"/>
      <c r="O845" s="17" t="str">
        <f t="shared" si="26"/>
        <v>04</v>
      </c>
      <c r="P845" s="52">
        <f t="shared" si="27"/>
        <v>42555</v>
      </c>
      <c r="Q845" s="70" t="str">
        <f>VLOOKUP(C845,'[12]Train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45" s="71" t="str">
        <f>VLOOKUP(C819,'[12]Train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07:43:29-0600',mode:absolute,to:'2016-08-04 10:19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845" s="72" t="str">
        <f>astrogrep_path&amp;" /spath="&amp;search_path&amp;" /stypes=""*"&amp;T845&amp;"*"&amp;TEXT(A819-utc_offset/24,"YYYYMMDD")&amp;LEFT(TEXT(A819-utc_offset/24,"HH"),1)&amp;"*"" /stext="" "&amp;TEXT(A819-utc_offset/24,"HH")&amp;search_regexp&amp;""" /e /r /s"</f>
        <v>"C:\Program Files (x86)\AstroGrep\AstroGrep.exe" /spath="C:\Users\stu\Documents\Analysis\2016-02-23 RTDC Observations" /stypes="*4031*201608041*" /stext=" 15:.+((SYSTEM_STATE.+slice.+state.+changed )|(ment ac)|(system.+state.+changed )|(\|lc)|(penalty)|(\[timeout)|(PRM\|1\|D))" /e /r /s</v>
      </c>
      <c r="T845" s="18" t="str">
        <f>MID(B819,13,4)</f>
        <v>4031</v>
      </c>
      <c r="U845" s="24">
        <f>A819+6/24</f>
        <v>42586.638321759259</v>
      </c>
      <c r="V845" s="45" t="str">
        <f>IF(VALUE(LEFT(IF(LEN(C819)=6,"0"&amp;C819,C819),2))&lt;=2,"EC",IF(OR(VALUE(LEFT(IF(LEN(C819)=6,"0"&amp;C819,C819),2))=8,VALUE(LEFT(IF(LEN(C819)=6,"0"&amp;C819,C819),2))=18),"NW","GL"))</f>
        <v>EC</v>
      </c>
      <c r="W845" s="45" t="str">
        <f>IF(AND(E819="TRACK WARRANT AUTHORITY",G819&lt;10),"OMIT","KEEP")</f>
        <v>KEEP</v>
      </c>
    </row>
    <row r="846" spans="1:23" hidden="1" x14ac:dyDescent="0.25">
      <c r="A846" s="24">
        <v>42586.580046296294</v>
      </c>
      <c r="B846" s="4" t="s">
        <v>532</v>
      </c>
      <c r="C846" s="4" t="s">
        <v>1183</v>
      </c>
      <c r="D846" s="4" t="s">
        <v>73</v>
      </c>
      <c r="E846" s="4" t="s">
        <v>515</v>
      </c>
      <c r="F846" s="3">
        <v>0</v>
      </c>
      <c r="G846" s="3">
        <v>61</v>
      </c>
      <c r="H846" s="3">
        <v>752</v>
      </c>
      <c r="I846" s="4" t="s">
        <v>516</v>
      </c>
      <c r="J846" s="3">
        <v>575</v>
      </c>
      <c r="K846" s="4" t="s">
        <v>76</v>
      </c>
      <c r="L846" s="69" t="str">
        <f>VLOOKUP(C846,'[12]Trips&amp;Operators'!$C$1:$E$9999,3,0)</f>
        <v>KILLION</v>
      </c>
      <c r="M846" s="18" t="s">
        <v>81</v>
      </c>
      <c r="N846" s="17"/>
      <c r="O846" s="17" t="str">
        <f t="shared" si="26"/>
        <v>04</v>
      </c>
      <c r="P846" s="52">
        <f t="shared" si="27"/>
        <v>42555</v>
      </c>
      <c r="Q846" s="70" t="str">
        <f>VLOOKUP(C846,'[12]Train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46" s="71" t="str">
        <f>VLOOKUP(C820,'[12]Train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03:44:16-0600',mode:absolute,to:'2016-08-04 06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846" s="72" t="str">
        <f>astrogrep_path&amp;" /spath="&amp;search_path&amp;" /stypes=""*"&amp;T846&amp;"*"&amp;TEXT(A820-utc_offset/24,"YYYYMMDD")&amp;LEFT(TEXT(A820-utc_offset/24,"HH"),1)&amp;"*"" /stext="" "&amp;TEXT(A820-utc_offset/24,"HH")&amp;search_regexp&amp;""" /e /r /s"</f>
        <v>"C:\Program Files (x86)\AstroGrep\AstroGrep.exe" /spath="C:\Users\stu\Documents\Analysis\2016-02-23 RTDC Observations" /stypes="*4030*201608041*" /stext=" 11:.+((SYSTEM_STATE.+slice.+state.+changed )|(ment ac)|(system.+state.+changed )|(\|lc)|(penalty)|(\[timeout)|(PRM\|1\|D))" /e /r /s</v>
      </c>
      <c r="T846" s="18" t="str">
        <f>MID(B820,13,4)</f>
        <v>4030</v>
      </c>
      <c r="U846" s="24">
        <f>A820+6/24</f>
        <v>42586.47384259259</v>
      </c>
      <c r="V846" s="45" t="str">
        <f>IF(VALUE(LEFT(IF(LEN(C820)=6,"0"&amp;C820,C820),2))&lt;=2,"EC",IF(OR(VALUE(LEFT(IF(LEN(C820)=6,"0"&amp;C820,C820),2))=8,VALUE(LEFT(IF(LEN(C820)=6,"0"&amp;C820,C820),2))=18),"NW","GL"))</f>
        <v>EC</v>
      </c>
      <c r="W846" s="45" t="str">
        <f>IF(AND(E820="TRACK WARRANT AUTHORITY",G820&lt;10),"OMIT","KEEP")</f>
        <v>KEEP</v>
      </c>
    </row>
    <row r="847" spans="1:23" hidden="1" x14ac:dyDescent="0.25">
      <c r="A847" s="24">
        <v>42586.689189814817</v>
      </c>
      <c r="B847" s="4" t="s">
        <v>584</v>
      </c>
      <c r="C847" s="4" t="s">
        <v>1184</v>
      </c>
      <c r="D847" s="4" t="s">
        <v>73</v>
      </c>
      <c r="E847" s="4" t="s">
        <v>515</v>
      </c>
      <c r="F847" s="3">
        <v>0</v>
      </c>
      <c r="G847" s="3">
        <v>32</v>
      </c>
      <c r="H847" s="3">
        <v>656</v>
      </c>
      <c r="I847" s="4" t="s">
        <v>516</v>
      </c>
      <c r="J847" s="3">
        <v>575</v>
      </c>
      <c r="K847" s="4" t="s">
        <v>76</v>
      </c>
      <c r="L847" s="69" t="str">
        <f>VLOOKUP(C847,'[12]Trips&amp;Operators'!$C$1:$E$9999,3,0)</f>
        <v>HAITHCOX</v>
      </c>
      <c r="M847" s="18" t="s">
        <v>81</v>
      </c>
      <c r="N847" s="17"/>
      <c r="O847" s="17" t="str">
        <f t="shared" si="26"/>
        <v>04</v>
      </c>
      <c r="P847" s="52">
        <f t="shared" si="27"/>
        <v>42555</v>
      </c>
      <c r="Q847" s="70" t="str">
        <f>VLOOKUP(C847,'[12]Train Runs'!$A$13:$AE$681,31,0)</f>
        <v>aws s3 cp s3://rtdc.mdm.uploadarchive/RTDC4041/2016-08-04/ "%USERPROFILE%\AppData\Local\Temp\OnboardLogs"\RTDC4041\2016-08-04 --recursive &amp; "%USERPROFILE%\Documents\GitHub\mrs-test-scripts\Headless Mode &amp; Sideloading\WalkAndUnGZ.bat" "%USERPROFILE%\AppData\Local\Temp\OnboardLogs"\RTDC4041\2016-08-04 &amp; aws s3 cp s3://rtdc.mdm.uploadarchive/RTDC4041/2016-08-05/ "%USERPROFILE%\AppData\Local\Temp\OnboardLogs"\RTDC4041\2016-08-05 --recursive &amp; "%USERPROFILE%\Documents\GitHub\mrs-test-scripts\Headless Mode &amp; Sideloading\WalkAndUnGZ.bat" "%USERPROFILE%\AppData\Local\Temp\OnboardLogs"\RTDC4041\2016-08-05</v>
      </c>
      <c r="R847" s="71" t="str">
        <f>VLOOKUP(C821,'[12]Train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04:08:19-0600',mode:absolute,to:'2016-08-04 06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847" s="72" t="str">
        <f>astrogrep_path&amp;" /spath="&amp;search_path&amp;" /stypes=""*"&amp;T847&amp;"*"&amp;TEXT(A821-utc_offset/24,"YYYYMMDD")&amp;LEFT(TEXT(A821-utc_offset/24,"HH"),1)&amp;"*"" /stext="" "&amp;TEXT(A821-utc_offset/24,"HH")&amp;search_regexp&amp;""" /e /r /s"</f>
        <v>"C:\Program Files (x86)\AstroGrep\AstroGrep.exe" /spath="C:\Users\stu\Documents\Analysis\2016-02-23 RTDC Observations" /stypes="*4037*201608041*" /stext=" 11:.+((SYSTEM_STATE.+slice.+state.+changed )|(ment ac)|(system.+state.+changed )|(\|lc)|(penalty)|(\[timeout)|(PRM\|1\|D))" /e /r /s</v>
      </c>
      <c r="T847" s="18" t="str">
        <f>MID(B821,13,4)</f>
        <v>4037</v>
      </c>
      <c r="U847" s="24">
        <f>A821+6/24</f>
        <v>42586.493113425924</v>
      </c>
      <c r="V847" s="45" t="str">
        <f>IF(VALUE(LEFT(IF(LEN(C821)=6,"0"&amp;C821,C821),2))&lt;=2,"EC",IF(OR(VALUE(LEFT(IF(LEN(C821)=6,"0"&amp;C821,C821),2))=8,VALUE(LEFT(IF(LEN(C821)=6,"0"&amp;C821,C821),2))=18),"NW","GL"))</f>
        <v>EC</v>
      </c>
      <c r="W847" s="45" t="str">
        <f>IF(AND(E821="TRACK WARRANT AUTHORITY",G821&lt;10),"OMIT","KEEP")</f>
        <v>KEEP</v>
      </c>
    </row>
    <row r="848" spans="1:23" hidden="1" x14ac:dyDescent="0.25">
      <c r="A848" s="24">
        <v>42586.872523148151</v>
      </c>
      <c r="B848" s="4" t="s">
        <v>532</v>
      </c>
      <c r="C848" s="4" t="s">
        <v>1185</v>
      </c>
      <c r="D848" s="4" t="s">
        <v>73</v>
      </c>
      <c r="E848" s="4" t="s">
        <v>515</v>
      </c>
      <c r="F848" s="3">
        <v>0</v>
      </c>
      <c r="G848" s="3">
        <v>78</v>
      </c>
      <c r="H848" s="3">
        <v>824</v>
      </c>
      <c r="I848" s="4" t="s">
        <v>516</v>
      </c>
      <c r="J848" s="3">
        <v>575</v>
      </c>
      <c r="K848" s="4" t="s">
        <v>76</v>
      </c>
      <c r="L848" s="69" t="str">
        <f>VLOOKUP(C848,'[12]Trips&amp;Operators'!$C$1:$E$9999,3,0)</f>
        <v>KILLION</v>
      </c>
      <c r="M848" s="18" t="s">
        <v>81</v>
      </c>
      <c r="N848" s="17"/>
      <c r="O848" s="17" t="str">
        <f t="shared" si="26"/>
        <v>04</v>
      </c>
      <c r="P848" s="52">
        <f t="shared" si="27"/>
        <v>42555</v>
      </c>
      <c r="Q848" s="70" t="str">
        <f>VLOOKUP(C848,'[12]Train Runs'!$A$13:$AE$681,31,0)</f>
        <v>aws s3 cp s3://rtdc.mdm.uploadarchive/RTDC4017/2016-08-04/ "%USERPROFILE%\AppData\Local\Temp\OnboardLogs"\RTDC4017\2016-08-04 --recursive &amp; "%USERPROFILE%\Documents\GitHub\mrs-test-scripts\Headless Mode &amp; Sideloading\WalkAndUnGZ.bat" "%USERPROFILE%\AppData\Local\Temp\OnboardLogs"\RTDC4017\2016-08-04 &amp; 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</v>
      </c>
      <c r="R848" s="71" t="str">
        <f>VLOOKUP(C822,'[12]Train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09:24:01-0600',mode:absolute,to:'2016-08-04 12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848" s="72" t="str">
        <f>astrogrep_path&amp;" /spath="&amp;search_path&amp;" /stypes=""*"&amp;T848&amp;"*"&amp;TEXT(A822-utc_offset/24,"YYYYMMDD")&amp;LEFT(TEXT(A822-utc_offset/24,"HH"),1)&amp;"*"" /stext="" "&amp;TEXT(A822-utc_offset/24,"HH")&amp;search_regexp&amp;""" /e /r /s"</f>
        <v>"C:\Program Files (x86)\AstroGrep\AstroGrep.exe" /spath="C:\Users\stu\Documents\Analysis\2016-02-23 RTDC Observations" /stypes="*4012*201608041*" /stext=" 17:.+((SYSTEM_STATE.+slice.+state.+changed )|(ment ac)|(system.+state.+changed )|(\|lc)|(penalty)|(\[timeout)|(PRM\|1\|D))" /e /r /s</v>
      </c>
      <c r="T848" s="18" t="str">
        <f>MID(B822,13,4)</f>
        <v>4012</v>
      </c>
      <c r="U848" s="24">
        <f>A822+6/24</f>
        <v>42586.712037037039</v>
      </c>
      <c r="V848" s="45" t="str">
        <f>IF(VALUE(LEFT(IF(LEN(C822)=6,"0"&amp;C822,C822),2))&lt;=2,"EC",IF(OR(VALUE(LEFT(IF(LEN(C822)=6,"0"&amp;C822,C822),2))=8,VALUE(LEFT(IF(LEN(C822)=6,"0"&amp;C822,C822),2))=18),"NW","GL"))</f>
        <v>EC</v>
      </c>
      <c r="W848" s="45" t="str">
        <f>IF(AND(E822="TRACK WARRANT AUTHORITY",G822&lt;10),"OMIT","KEEP")</f>
        <v>KEEP</v>
      </c>
    </row>
    <row r="849" spans="1:23" hidden="1" x14ac:dyDescent="0.25">
      <c r="A849" s="24">
        <v>42586.674212962964</v>
      </c>
      <c r="B849" s="4" t="s">
        <v>508</v>
      </c>
      <c r="C849" s="4" t="s">
        <v>1186</v>
      </c>
      <c r="D849" s="4" t="s">
        <v>73</v>
      </c>
      <c r="E849" s="4" t="s">
        <v>515</v>
      </c>
      <c r="F849" s="3">
        <v>0</v>
      </c>
      <c r="G849" s="3">
        <v>51</v>
      </c>
      <c r="H849" s="3">
        <v>58862</v>
      </c>
      <c r="I849" s="4" t="s">
        <v>516</v>
      </c>
      <c r="J849" s="3">
        <v>59048</v>
      </c>
      <c r="K849" s="4" t="s">
        <v>80</v>
      </c>
      <c r="L849" s="69" t="str">
        <f>VLOOKUP(C849,'[12]Trips&amp;Operators'!$C$1:$E$9999,3,0)</f>
        <v>HAITHCOX</v>
      </c>
      <c r="M849" s="18" t="s">
        <v>81</v>
      </c>
      <c r="N849" s="17"/>
      <c r="O849" s="17" t="str">
        <f t="shared" si="26"/>
        <v>04</v>
      </c>
      <c r="P849" s="52">
        <f t="shared" si="27"/>
        <v>42555</v>
      </c>
      <c r="Q849" s="70" t="str">
        <f>VLOOKUP(C849,'[12]Train Runs'!$A$13:$AE$681,31,0)</f>
        <v>aws s3 cp s3://rtdc.mdm.uploadarchive/RTDC4042/2016-08-04/ "%USERPROFILE%\AppData\Local\Temp\OnboardLogs"\RTDC4042\2016-08-04 --recursive &amp; "%USERPROFILE%\Documents\GitHub\mrs-test-scripts\Headless Mode &amp; Sideloading\WalkAndUnGZ.bat" "%USERPROFILE%\AppData\Local\Temp\OnboardLogs"\RTDC4042\2016-08-04 &amp; aws s3 cp s3://rtdc.mdm.uploadarchive/RTDC4042/2016-08-05/ "%USERPROFILE%\AppData\Local\Temp\OnboardLogs"\RTDC4042\2016-08-05 --recursive &amp; "%USERPROFILE%\Documents\GitHub\mrs-test-scripts\Headless Mode &amp; Sideloading\WalkAndUnGZ.bat" "%USERPROFILE%\AppData\Local\Temp\OnboardLogs"\RTDC4042\2016-08-05</v>
      </c>
      <c r="R849" s="71" t="str">
        <f>VLOOKUP(C823,'[12]Train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09:24:01-0600',mode:absolute,to:'2016-08-04 12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849" s="72" t="str">
        <f>astrogrep_path&amp;" /spath="&amp;search_path&amp;" /stypes=""*"&amp;T849&amp;"*"&amp;TEXT(A823-utc_offset/24,"YYYYMMDD")&amp;LEFT(TEXT(A823-utc_offset/24,"HH"),1)&amp;"*"" /stext="" "&amp;TEXT(A823-utc_offset/24,"HH")&amp;search_regexp&amp;""" /e /r /s"</f>
        <v>"C:\Program Files (x86)\AstroGrep\AstroGrep.exe" /spath="C:\Users\stu\Documents\Analysis\2016-02-23 RTDC Observations" /stypes="*4012*201608041*" /stext=" 17:.+((SYSTEM_STATE.+slice.+state.+changed )|(ment ac)|(system.+state.+changed )|(\|lc)|(penalty)|(\[timeout)|(PRM\|1\|D))" /e /r /s</v>
      </c>
      <c r="T849" s="18" t="str">
        <f>MID(B823,13,4)</f>
        <v>4012</v>
      </c>
      <c r="U849" s="24">
        <f>A823+6/24</f>
        <v>42586.712569444448</v>
      </c>
      <c r="V849" s="45" t="str">
        <f>IF(VALUE(LEFT(IF(LEN(C823)=6,"0"&amp;C823,C823),2))&lt;=2,"EC",IF(OR(VALUE(LEFT(IF(LEN(C823)=6,"0"&amp;C823,C823),2))=8,VALUE(LEFT(IF(LEN(C823)=6,"0"&amp;C823,C823),2))=18),"NW","GL"))</f>
        <v>EC</v>
      </c>
      <c r="W849" s="45" t="str">
        <f>IF(AND(E823="TRACK WARRANT AUTHORITY",G823&lt;10),"OMIT","KEEP")</f>
        <v>KEEP</v>
      </c>
    </row>
    <row r="850" spans="1:23" hidden="1" x14ac:dyDescent="0.25">
      <c r="A850" s="24">
        <v>42587.96402777778</v>
      </c>
      <c r="B850" s="4" t="s">
        <v>90</v>
      </c>
      <c r="C850" s="4" t="s">
        <v>1187</v>
      </c>
      <c r="D850" s="4" t="s">
        <v>84</v>
      </c>
      <c r="E850" s="4" t="s">
        <v>78</v>
      </c>
      <c r="F850" s="3">
        <v>0</v>
      </c>
      <c r="G850" s="3">
        <v>379</v>
      </c>
      <c r="H850" s="3">
        <v>33163</v>
      </c>
      <c r="I850" s="4" t="s">
        <v>79</v>
      </c>
      <c r="J850" s="3">
        <v>33137</v>
      </c>
      <c r="K850" s="4" t="s">
        <v>80</v>
      </c>
      <c r="L850" s="69" t="str">
        <f>VLOOKUP(C850,'[13]Trips&amp;Operators'!$C$1:$E$9999,3,0)</f>
        <v>LEVIN</v>
      </c>
      <c r="M850" s="18" t="s">
        <v>81</v>
      </c>
      <c r="N850" s="17" t="s">
        <v>493</v>
      </c>
      <c r="O850" s="17" t="str">
        <f t="shared" si="26"/>
        <v>05</v>
      </c>
      <c r="P850" s="52">
        <f t="shared" si="27"/>
        <v>42556</v>
      </c>
      <c r="Q850" s="70" t="str">
        <f>VLOOKUP(C850,'[13]Train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R850" s="71" t="str">
        <f>VLOOKUP(C824,'[12]Train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09:33:53-0600',mode:absolute,to:'2016-08-04 12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850" s="72" t="str">
        <f>astrogrep_path&amp;" /spath="&amp;search_path&amp;" /stypes=""*"&amp;T850&amp;"*"&amp;TEXT(A824-utc_offset/24,"YYYYMMDD")&amp;LEFT(TEXT(A824-utc_offset/24,"HH"),1)&amp;"*"" /stext="" "&amp;TEXT(A824-utc_offset/24,"HH")&amp;search_regexp&amp;""" /e /r /s"</f>
        <v>"C:\Program Files (x86)\AstroGrep\AstroGrep.exe" /spath="C:\Users\stu\Documents\Analysis\2016-02-23 RTDC Observations" /stypes="*4008*201608041*" /stext=" 17:.+((SYSTEM_STATE.+slice.+state.+changed )|(ment ac)|(system.+state.+changed )|(\|lc)|(penalty)|(\[timeout)|(PRM\|1\|D))" /e /r /s</v>
      </c>
      <c r="T850" s="18" t="str">
        <f>MID(B824,13,4)</f>
        <v>4008</v>
      </c>
      <c r="U850" s="24">
        <f>A824+6/24</f>
        <v>42586.722754629627</v>
      </c>
      <c r="V850" s="45" t="str">
        <f>IF(VALUE(LEFT(IF(LEN(C824)=6,"0"&amp;C824,C824),2))&lt;=2,"EC",IF(OR(VALUE(LEFT(IF(LEN(C824)=6,"0"&amp;C824,C824),2))=8,VALUE(LEFT(IF(LEN(C824)=6,"0"&amp;C824,C824),2))=18),"NW","GL"))</f>
        <v>EC</v>
      </c>
      <c r="W850" s="45" t="str">
        <f>IF(AND(E824="TRACK WARRANT AUTHORITY",G824&lt;10),"OMIT","KEEP")</f>
        <v>KEEP</v>
      </c>
    </row>
    <row r="851" spans="1:23" hidden="1" x14ac:dyDescent="0.25">
      <c r="A851" s="24">
        <v>42587.984872685185</v>
      </c>
      <c r="B851" s="4" t="s">
        <v>499</v>
      </c>
      <c r="C851" s="4" t="s">
        <v>1188</v>
      </c>
      <c r="D851" s="4" t="s">
        <v>73</v>
      </c>
      <c r="E851" s="4" t="s">
        <v>78</v>
      </c>
      <c r="F851" s="3">
        <v>0</v>
      </c>
      <c r="G851" s="3">
        <v>282</v>
      </c>
      <c r="H851" s="3">
        <v>33052</v>
      </c>
      <c r="I851" s="4" t="s">
        <v>79</v>
      </c>
      <c r="J851" s="3">
        <v>33137</v>
      </c>
      <c r="K851" s="4" t="s">
        <v>1189</v>
      </c>
      <c r="L851" s="69" t="str">
        <f>VLOOKUP(C851,'[13]Trips&amp;Operators'!$C$1:$E$9999,3,0)</f>
        <v>HAITHCOX</v>
      </c>
      <c r="M851" s="18" t="s">
        <v>81</v>
      </c>
      <c r="N851" s="17" t="s">
        <v>493</v>
      </c>
      <c r="O851" s="17" t="str">
        <f t="shared" si="26"/>
        <v>05</v>
      </c>
      <c r="P851" s="52">
        <f t="shared" si="27"/>
        <v>42556</v>
      </c>
      <c r="Q851" s="70" t="str">
        <f>VLOOKUP(C851,'[13]Train Runs'!$A$13:$AE$635,31,0)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R851" s="71" t="str">
        <f>VLOOKUP(C825,'[12]Train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11:59:01-0600',mode:absolute,to:'2016-08-04 14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851" s="72" t="str">
        <f>astrogrep_path&amp;" /spath="&amp;search_path&amp;" /stypes=""*"&amp;T851&amp;"*"&amp;TEXT(A825-utc_offset/24,"YYYYMMDD")&amp;LEFT(TEXT(A825-utc_offset/24,"HH"),1)&amp;"*"" /stext="" "&amp;TEXT(A825-utc_offset/24,"HH")&amp;search_regexp&amp;""" /e /r /s"</f>
        <v>"C:\Program Files (x86)\AstroGrep\AstroGrep.exe" /spath="C:\Users\stu\Documents\Analysis\2016-02-23 RTDC Observations" /stypes="*4032*201608041*" /stext=" 19:.+((SYSTEM_STATE.+slice.+state.+changed )|(ment ac)|(system.+state.+changed )|(\|lc)|(penalty)|(\[timeout)|(PRM\|1\|D))" /e /r /s</v>
      </c>
      <c r="T851" s="18" t="str">
        <f>MID(B825,13,4)</f>
        <v>4032</v>
      </c>
      <c r="U851" s="24">
        <f>A825+6/24</f>
        <v>42586.826805555553</v>
      </c>
      <c r="V851" s="45" t="str">
        <f>IF(VALUE(LEFT(IF(LEN(C825)=6,"0"&amp;C825,C825),2))&lt;=2,"EC",IF(OR(VALUE(LEFT(IF(LEN(C825)=6,"0"&amp;C825,C825),2))=8,VALUE(LEFT(IF(LEN(C825)=6,"0"&amp;C825,C825),2))=18),"NW","GL"))</f>
        <v>EC</v>
      </c>
      <c r="W851" s="45" t="str">
        <f>IF(AND(E825="TRACK WARRANT AUTHORITY",G825&lt;10),"OMIT","KEEP")</f>
        <v>KEEP</v>
      </c>
    </row>
    <row r="852" spans="1:23" hidden="1" x14ac:dyDescent="0.25">
      <c r="A852" s="24">
        <v>42587.474942129629</v>
      </c>
      <c r="B852" s="4" t="s">
        <v>494</v>
      </c>
      <c r="C852" s="4" t="s">
        <v>1190</v>
      </c>
      <c r="D852" s="4" t="s">
        <v>73</v>
      </c>
      <c r="E852" s="4" t="s">
        <v>78</v>
      </c>
      <c r="F852" s="3">
        <v>300</v>
      </c>
      <c r="G852" s="3">
        <v>383</v>
      </c>
      <c r="H852" s="3">
        <v>31514</v>
      </c>
      <c r="I852" s="4" t="s">
        <v>79</v>
      </c>
      <c r="J852" s="3">
        <v>33137</v>
      </c>
      <c r="K852" s="4" t="s">
        <v>80</v>
      </c>
      <c r="L852" s="69" t="str">
        <f>VLOOKUP(C852,'[13]Trips&amp;Operators'!$C$1:$E$9999,3,0)</f>
        <v>MAYBERRY</v>
      </c>
      <c r="M852" s="18" t="s">
        <v>81</v>
      </c>
      <c r="N852" s="17" t="s">
        <v>493</v>
      </c>
      <c r="O852" s="17" t="str">
        <f t="shared" si="26"/>
        <v>05</v>
      </c>
      <c r="P852" s="52">
        <f t="shared" si="27"/>
        <v>42556</v>
      </c>
      <c r="Q852" s="70" t="str">
        <f>VLOOKUP(C852,'[13]Train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R852" s="71" t="str">
        <f>VLOOKUP(C826,'[12]Train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17:35:48-0600',mode:absolute,to:'2016-08-04 20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852" s="72" t="str">
        <f>astrogrep_path&amp;" /spath="&amp;search_path&amp;" /stypes=""*"&amp;T852&amp;"*"&amp;TEXT(A826-utc_offset/24,"YYYYMMDD")&amp;LEFT(TEXT(A826-utc_offset/24,"HH"),1)&amp;"*"" /stext="" "&amp;TEXT(A826-utc_offset/24,"HH")&amp;search_regexp&amp;""" /e /r /s"</f>
        <v>"C:\Program Files (x86)\AstroGrep\AstroGrep.exe" /spath="C:\Users\stu\Documents\Analysis\2016-02-23 RTDC Observations" /stypes="*4028*201608050*" /stext=" 01:.+((SYSTEM_STATE.+slice.+state.+changed )|(ment ac)|(system.+state.+changed )|(\|lc)|(penalty)|(\[timeout)|(PRM\|1\|D))" /e /r /s</v>
      </c>
      <c r="T852" s="18" t="str">
        <f>MID(B826,13,4)</f>
        <v>4028</v>
      </c>
      <c r="U852" s="24">
        <f>A826+6/24</f>
        <v>42587.054537037038</v>
      </c>
      <c r="V852" s="45" t="str">
        <f>IF(VALUE(LEFT(IF(LEN(C826)=6,"0"&amp;C826,C826),2))&lt;=2,"EC",IF(OR(VALUE(LEFT(IF(LEN(C826)=6,"0"&amp;C826,C826),2))=8,VALUE(LEFT(IF(LEN(C826)=6,"0"&amp;C826,C826),2))=18),"NW","GL"))</f>
        <v>EC</v>
      </c>
      <c r="W852" s="45" t="str">
        <f>IF(AND(E826="TRACK WARRANT AUTHORITY",G826&lt;10),"OMIT","KEEP")</f>
        <v>KEEP</v>
      </c>
    </row>
    <row r="853" spans="1:23" hidden="1" x14ac:dyDescent="0.25">
      <c r="A853" s="24">
        <v>42587.581805555557</v>
      </c>
      <c r="B853" s="4" t="s">
        <v>90</v>
      </c>
      <c r="C853" s="4" t="s">
        <v>1191</v>
      </c>
      <c r="D853" s="4" t="s">
        <v>73</v>
      </c>
      <c r="E853" s="4" t="s">
        <v>78</v>
      </c>
      <c r="F853" s="3">
        <v>0</v>
      </c>
      <c r="G853" s="3">
        <v>401</v>
      </c>
      <c r="H853" s="3">
        <v>62948</v>
      </c>
      <c r="I853" s="4" t="s">
        <v>79</v>
      </c>
      <c r="J853" s="3">
        <v>63069</v>
      </c>
      <c r="K853" s="4" t="s">
        <v>80</v>
      </c>
      <c r="L853" s="69" t="str">
        <f>VLOOKUP(C853,'[13]Trips&amp;Operators'!$C$1:$E$9999,3,0)</f>
        <v>HELVIE</v>
      </c>
      <c r="M853" s="18" t="s">
        <v>81</v>
      </c>
      <c r="N853" s="17" t="s">
        <v>493</v>
      </c>
      <c r="O853" s="17" t="str">
        <f t="shared" si="26"/>
        <v>05</v>
      </c>
      <c r="P853" s="52">
        <f t="shared" si="27"/>
        <v>42556</v>
      </c>
      <c r="Q853" s="70" t="str">
        <f>VLOOKUP(C853,'[13]Train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R853" s="71" t="str">
        <f>VLOOKUP(C827,'[12]Train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17:46:06-0600',mode:absolute,to:'2016-08-04 20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853" s="72" t="str">
        <f>astrogrep_path&amp;" /spath="&amp;search_path&amp;" /stypes=""*"&amp;T853&amp;"*"&amp;TEXT(A827-utc_offset/24,"YYYYMMDD")&amp;LEFT(TEXT(A827-utc_offset/24,"HH"),1)&amp;"*"" /stext="" "&amp;TEXT(A827-utc_offset/24,"HH")&amp;search_regexp&amp;""" /e /r /s"</f>
        <v>"C:\Program Files (x86)\AstroGrep\AstroGrep.exe" /spath="C:\Users\stu\Documents\Analysis\2016-02-23 RTDC Observations" /stypes="*4030*201608050*" /stext=" 01:.+((SYSTEM_STATE.+slice.+state.+changed )|(ment ac)|(system.+state.+changed )|(\|lc)|(penalty)|(\[timeout)|(PRM\|1\|D))" /e /r /s</v>
      </c>
      <c r="T853" s="18" t="str">
        <f>MID(B827,13,4)</f>
        <v>4030</v>
      </c>
      <c r="U853" s="24">
        <f>A827+6/24</f>
        <v>42587.065810185188</v>
      </c>
      <c r="V853" s="45" t="str">
        <f>IF(VALUE(LEFT(IF(LEN(C827)=6,"0"&amp;C827,C827),2))&lt;=2,"EC",IF(OR(VALUE(LEFT(IF(LEN(C827)=6,"0"&amp;C827,C827),2))=8,VALUE(LEFT(IF(LEN(C827)=6,"0"&amp;C827,C827),2))=18),"NW","GL"))</f>
        <v>EC</v>
      </c>
      <c r="W853" s="45" t="str">
        <f>IF(AND(E827="TRACK WARRANT AUTHORITY",G827&lt;10),"OMIT","KEEP")</f>
        <v>KEEP</v>
      </c>
    </row>
    <row r="854" spans="1:23" hidden="1" x14ac:dyDescent="0.25">
      <c r="A854" s="24">
        <v>42587.621319444443</v>
      </c>
      <c r="B854" s="4" t="s">
        <v>596</v>
      </c>
      <c r="C854" s="4" t="s">
        <v>1192</v>
      </c>
      <c r="D854" s="4" t="s">
        <v>73</v>
      </c>
      <c r="E854" s="4" t="s">
        <v>78</v>
      </c>
      <c r="F854" s="3">
        <v>0</v>
      </c>
      <c r="G854" s="3">
        <v>396</v>
      </c>
      <c r="H854" s="3">
        <v>78624</v>
      </c>
      <c r="I854" s="4" t="s">
        <v>79</v>
      </c>
      <c r="J854" s="3">
        <v>78469</v>
      </c>
      <c r="K854" s="4" t="s">
        <v>76</v>
      </c>
      <c r="L854" s="69" t="str">
        <f>VLOOKUP(C854,'[13]Trips&amp;Operators'!$C$1:$E$9999,3,0)</f>
        <v>MOSES</v>
      </c>
      <c r="M854" s="18" t="s">
        <v>81</v>
      </c>
      <c r="N854" s="17" t="s">
        <v>493</v>
      </c>
      <c r="O854" s="17" t="str">
        <f t="shared" si="26"/>
        <v>05</v>
      </c>
      <c r="P854" s="52">
        <f t="shared" si="27"/>
        <v>42556</v>
      </c>
      <c r="Q854" s="70" t="str">
        <f>VLOOKUP(C854,'[13]Train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R854" s="71" t="str">
        <f>VLOOKUP(C828,'[12]Train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04:04:16-0600',mode:absolute,to:'2016-08-04 06:48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854" s="72" t="str">
        <f>astrogrep_path&amp;" /spath="&amp;search_path&amp;" /stypes=""*"&amp;T854&amp;"*"&amp;TEXT(A828-utc_offset/24,"YYYYMMDD")&amp;LEFT(TEXT(A828-utc_offset/24,"HH"),1)&amp;"*"" /stext="" "&amp;TEXT(A828-utc_offset/24,"HH")&amp;search_regexp&amp;""" /e /r /s"</f>
        <v>"C:\Program Files (x86)\AstroGrep\AstroGrep.exe" /spath="C:\Users\stu\Documents\Analysis\2016-02-23 RTDC Observations" /stypes="*4020*201608041*" /stext=" 11:.+((SYSTEM_STATE.+slice.+state.+changed )|(ment ac)|(system.+state.+changed )|(\|lc)|(penalty)|(\[timeout)|(PRM\|1\|D))" /e /r /s</v>
      </c>
      <c r="T854" s="18" t="str">
        <f>MID(B828,13,4)</f>
        <v>4020</v>
      </c>
      <c r="U854" s="24">
        <f>A828+6/24</f>
        <v>42586.492083333331</v>
      </c>
      <c r="V854" s="45" t="str">
        <f>IF(VALUE(LEFT(IF(LEN(C828)=6,"0"&amp;C828,C828),2))&lt;=2,"EC",IF(OR(VALUE(LEFT(IF(LEN(C828)=6,"0"&amp;C828,C828),2))=8,VALUE(LEFT(IF(LEN(C828)=6,"0"&amp;C828,C828),2))=18),"NW","GL"))</f>
        <v>EC</v>
      </c>
      <c r="W854" s="45" t="str">
        <f>IF(AND(E828="TRACK WARRANT AUTHORITY",G828&lt;10),"OMIT","KEEP")</f>
        <v>KEEP</v>
      </c>
    </row>
    <row r="855" spans="1:23" hidden="1" x14ac:dyDescent="0.25">
      <c r="A855" s="24">
        <v>42587.494884259257</v>
      </c>
      <c r="B855" s="4" t="s">
        <v>93</v>
      </c>
      <c r="C855" s="4" t="s">
        <v>1193</v>
      </c>
      <c r="D855" s="4" t="s">
        <v>73</v>
      </c>
      <c r="E855" s="4" t="s">
        <v>78</v>
      </c>
      <c r="F855" s="3">
        <v>0</v>
      </c>
      <c r="G855" s="3">
        <v>40</v>
      </c>
      <c r="H855" s="3">
        <v>108497</v>
      </c>
      <c r="I855" s="4" t="s">
        <v>79</v>
      </c>
      <c r="J855" s="3">
        <v>108954</v>
      </c>
      <c r="K855" s="4" t="s">
        <v>80</v>
      </c>
      <c r="L855" s="69" t="str">
        <f>VLOOKUP(C855,'[13]Trips&amp;Operators'!$C$1:$E$9999,3,0)</f>
        <v>OUN</v>
      </c>
      <c r="M855" s="18" t="s">
        <v>81</v>
      </c>
      <c r="N855" s="17" t="s">
        <v>106</v>
      </c>
      <c r="O855" s="17" t="str">
        <f t="shared" si="26"/>
        <v>05</v>
      </c>
      <c r="P855" s="52">
        <f t="shared" si="27"/>
        <v>42556</v>
      </c>
      <c r="Q855" s="70" t="str">
        <f>VLOOKUP(C855,'[13]Train Runs'!$A$13:$AE$635,31,0)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R855" s="71" t="str">
        <f>VLOOKUP(C829,'[12]Train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55" s="72" t="str">
        <f>astrogrep_path&amp;" /spath="&amp;search_path&amp;" /stypes=""*"&amp;T855&amp;"*"&amp;TEXT(A829-utc_offset/24,"YYYYMMDD")&amp;LEFT(TEXT(A829-utc_offset/24,"HH"),1)&amp;"*"" /stext="" "&amp;TEXT(A829-utc_offset/24,"HH")&amp;search_regexp&amp;""" /e /r /s"</f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T855" s="18" t="str">
        <f>MID(B829,13,4)</f>
        <v>4007</v>
      </c>
      <c r="U855" s="24">
        <f>A829+6/24</f>
        <v>42586.539085648146</v>
      </c>
      <c r="V855" s="45" t="str">
        <f>IF(VALUE(LEFT(IF(LEN(C829)=6,"0"&amp;C829,C829),2))&lt;=2,"EC",IF(OR(VALUE(LEFT(IF(LEN(C829)=6,"0"&amp;C829,C829),2))=8,VALUE(LEFT(IF(LEN(C829)=6,"0"&amp;C829,C829),2))=18),"NW","GL"))</f>
        <v>EC</v>
      </c>
      <c r="W855" s="45" t="str">
        <f>IF(AND(E829="TRACK WARRANT AUTHORITY",G829&lt;10),"OMIT","KEEP")</f>
        <v>KEEP</v>
      </c>
    </row>
    <row r="856" spans="1:23" hidden="1" x14ac:dyDescent="0.25">
      <c r="A856" s="24">
        <v>42587.626736111109</v>
      </c>
      <c r="B856" s="4" t="s">
        <v>93</v>
      </c>
      <c r="C856" s="4" t="s">
        <v>1194</v>
      </c>
      <c r="D856" s="4" t="s">
        <v>84</v>
      </c>
      <c r="E856" s="4" t="s">
        <v>83</v>
      </c>
      <c r="F856" s="3">
        <v>200</v>
      </c>
      <c r="G856" s="3">
        <v>258</v>
      </c>
      <c r="H856" s="3">
        <v>5324</v>
      </c>
      <c r="I856" s="4" t="s">
        <v>75</v>
      </c>
      <c r="J856" s="3">
        <v>4677</v>
      </c>
      <c r="K856" s="4" t="s">
        <v>80</v>
      </c>
      <c r="L856" s="69" t="str">
        <f>VLOOKUP(C856,'[13]Trips&amp;Operators'!$C$1:$E$9999,3,0)</f>
        <v>OUN</v>
      </c>
      <c r="M856" s="18" t="s">
        <v>81</v>
      </c>
      <c r="N856" s="17"/>
      <c r="O856" s="17" t="str">
        <f t="shared" si="26"/>
        <v>05</v>
      </c>
      <c r="P856" s="52">
        <f t="shared" si="27"/>
        <v>42556</v>
      </c>
      <c r="Q856" s="70" t="str">
        <f>VLOOKUP(C856,'[13]Train Runs'!$A$13:$AE$635,31,0)</f>
        <v>aws s3 cp s3://rtdc.mdm.uploadarchive/RTDC4038/2016-08-05/ "%USERPROFILE%\AppData\Local\Temp\OnboardLogs"\RTDC4038\2016-08-05 --recursive &amp; "%USERPROFILE%\Documents\GitHub\mrs-test-scripts\Headless Mode &amp; Sideloading\WalkAndUnGZ.bat" "%USERPROFILE%\AppData\Local\Temp\OnboardLogs"\RTDC4038\2016-08-05 &amp; aws s3 cp s3://rtdc.mdm.uploadarchive/RTDC4038/2016-08-06/ "%USERPROFILE%\AppData\Local\Temp\OnboardLogs"\RTDC4038\2016-08-06 --recursive &amp; "%USERPROFILE%\Documents\GitHub\mrs-test-scripts\Headless Mode &amp; Sideloading\WalkAndUnGZ.bat" "%USERPROFILE%\AppData\Local\Temp\OnboardLogs"\RTDC4038\2016-08-06</v>
      </c>
      <c r="R856" s="71" t="str">
        <f>VLOOKUP(C830,'[12]Train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56" s="72" t="str">
        <f>astrogrep_path&amp;" /spath="&amp;search_path&amp;" /stypes=""*"&amp;T856&amp;"*"&amp;TEXT(A830-utc_offset/24,"YYYYMMDD")&amp;LEFT(TEXT(A830-utc_offset/24,"HH"),1)&amp;"*"" /stext="" "&amp;TEXT(A830-utc_offset/24,"HH")&amp;search_regexp&amp;""" /e /r /s"</f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T856" s="18" t="str">
        <f>MID(B830,13,4)</f>
        <v>4007</v>
      </c>
      <c r="U856" s="24">
        <f>A830+6/24</f>
        <v>42586.539502314816</v>
      </c>
      <c r="V856" s="45" t="str">
        <f>IF(VALUE(LEFT(IF(LEN(C830)=6,"0"&amp;C830,C830),2))&lt;=2,"EC",IF(OR(VALUE(LEFT(IF(LEN(C830)=6,"0"&amp;C830,C830),2))=8,VALUE(LEFT(IF(LEN(C830)=6,"0"&amp;C830,C830),2))=18),"NW","GL"))</f>
        <v>EC</v>
      </c>
      <c r="W856" s="45" t="str">
        <f>IF(AND(E830="TRACK WARRANT AUTHORITY",G830&lt;10),"OMIT","KEEP")</f>
        <v>KEEP</v>
      </c>
    </row>
    <row r="857" spans="1:23" hidden="1" x14ac:dyDescent="0.25">
      <c r="A857" s="24">
        <v>42587.544594907406</v>
      </c>
      <c r="B857" s="4" t="s">
        <v>494</v>
      </c>
      <c r="C857" s="4" t="s">
        <v>1195</v>
      </c>
      <c r="D857" s="4" t="s">
        <v>73</v>
      </c>
      <c r="E857" s="4" t="s">
        <v>83</v>
      </c>
      <c r="F857" s="3">
        <v>400</v>
      </c>
      <c r="G857" s="3">
        <v>554</v>
      </c>
      <c r="H857" s="3">
        <v>14314</v>
      </c>
      <c r="I857" s="4" t="s">
        <v>75</v>
      </c>
      <c r="J857" s="3">
        <v>17867</v>
      </c>
      <c r="K857" s="4" t="s">
        <v>80</v>
      </c>
      <c r="L857" s="69" t="str">
        <f>VLOOKUP(C857,'[13]Trips&amp;Operators'!$C$1:$E$9999,3,0)</f>
        <v>MAYBERRY</v>
      </c>
      <c r="M857" s="18" t="s">
        <v>81</v>
      </c>
      <c r="N857" s="17"/>
      <c r="O857" s="17" t="str">
        <f t="shared" si="26"/>
        <v>05</v>
      </c>
      <c r="P857" s="52">
        <f t="shared" si="27"/>
        <v>42556</v>
      </c>
      <c r="Q857" s="70" t="str">
        <f>VLOOKUP(C857,'[13]Train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R857" s="71" t="str">
        <f>VLOOKUP(C831,'[12]Train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05:11:28-0600',mode:absolute,to:'2016-08-04 07:58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57" s="72" t="str">
        <f>astrogrep_path&amp;" /spath="&amp;search_path&amp;" /stypes=""*"&amp;T857&amp;"*"&amp;TEXT(A831-utc_offset/24,"YYYYMMDD")&amp;LEFT(TEXT(A831-utc_offset/24,"HH"),1)&amp;"*"" /stext="" "&amp;TEXT(A831-utc_offset/24,"HH")&amp;search_regexp&amp;""" /e /r /s"</f>
        <v>"C:\Program Files (x86)\AstroGrep\AstroGrep.exe" /spath="C:\Users\stu\Documents\Analysis\2016-02-23 RTDC Observations" /stypes="*4007*201608041*" /stext=" 12:.+((SYSTEM_STATE.+slice.+state.+changed )|(ment ac)|(system.+state.+changed )|(\|lc)|(penalty)|(\[timeout)|(PRM\|1\|D))" /e /r /s</v>
      </c>
      <c r="T857" s="18" t="str">
        <f>MID(B831,13,4)</f>
        <v>4007</v>
      </c>
      <c r="U857" s="24">
        <f>A831+6/24</f>
        <v>42586.540682870371</v>
      </c>
      <c r="V857" s="45" t="str">
        <f>IF(VALUE(LEFT(IF(LEN(C831)=6,"0"&amp;C831,C831),2))&lt;=2,"EC",IF(OR(VALUE(LEFT(IF(LEN(C831)=6,"0"&amp;C831,C831),2))=8,VALUE(LEFT(IF(LEN(C831)=6,"0"&amp;C831,C831),2))=18),"NW","GL"))</f>
        <v>EC</v>
      </c>
      <c r="W857" s="45" t="str">
        <f>IF(AND(E831="TRACK WARRANT AUTHORITY",G831&lt;10),"OMIT","KEEP")</f>
        <v>KEEP</v>
      </c>
    </row>
    <row r="858" spans="1:23" hidden="1" x14ac:dyDescent="0.25">
      <c r="A858" s="24">
        <v>42587.431967592594</v>
      </c>
      <c r="B858" s="4" t="s">
        <v>506</v>
      </c>
      <c r="C858" s="4" t="s">
        <v>1196</v>
      </c>
      <c r="D858" s="4" t="s">
        <v>73</v>
      </c>
      <c r="E858" s="4" t="s">
        <v>83</v>
      </c>
      <c r="F858" s="3">
        <v>300</v>
      </c>
      <c r="G858" s="3">
        <v>384</v>
      </c>
      <c r="H858" s="3">
        <v>23166</v>
      </c>
      <c r="I858" s="4" t="s">
        <v>75</v>
      </c>
      <c r="J858" s="3">
        <v>21848</v>
      </c>
      <c r="K858" s="4" t="s">
        <v>76</v>
      </c>
      <c r="L858" s="69" t="str">
        <f>VLOOKUP(C858,'[13]Trips&amp;Operators'!$C$1:$E$9999,3,0)</f>
        <v>MAELZER</v>
      </c>
      <c r="M858" s="18" t="s">
        <v>81</v>
      </c>
      <c r="N858" s="17"/>
      <c r="O858" s="17" t="str">
        <f t="shared" si="26"/>
        <v>05</v>
      </c>
      <c r="P858" s="52">
        <f t="shared" si="27"/>
        <v>42556</v>
      </c>
      <c r="Q858" s="70" t="str">
        <f>VLOOKUP(C858,'[13]Train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R858" s="71" t="str">
        <f>VLOOKUP(C832,'[12]Train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05:40:55-0600',mode:absolute,to:'2016-08-04 08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858" s="72" t="str">
        <f>astrogrep_path&amp;" /spath="&amp;search_path&amp;" /stypes=""*"&amp;T858&amp;"*"&amp;TEXT(A832-utc_offset/24,"YYYYMMDD")&amp;LEFT(TEXT(A832-utc_offset/24,"HH"),1)&amp;"*"" /stext="" "&amp;TEXT(A832-utc_offset/24,"HH")&amp;search_regexp&amp;""" /e /r /s"</f>
        <v>"C:\Program Files (x86)\AstroGrep\AstroGrep.exe" /spath="C:\Users\stu\Documents\Analysis\2016-02-23 RTDC Observations" /stypes="*4020*201608041*" /stext=" 13:.+((SYSTEM_STATE.+slice.+state.+changed )|(ment ac)|(system.+state.+changed )|(\|lc)|(penalty)|(\[timeout)|(PRM\|1\|D))" /e /r /s</v>
      </c>
      <c r="T858" s="18" t="str">
        <f>MID(B832,13,4)</f>
        <v>4020</v>
      </c>
      <c r="U858" s="24">
        <f>A832+6/24</f>
        <v>42586.557071759256</v>
      </c>
      <c r="V858" s="45" t="str">
        <f>IF(VALUE(LEFT(IF(LEN(C832)=6,"0"&amp;C832,C832),2))&lt;=2,"EC",IF(OR(VALUE(LEFT(IF(LEN(C832)=6,"0"&amp;C832,C832),2))=8,VALUE(LEFT(IF(LEN(C832)=6,"0"&amp;C832,C832),2))=18),"NW","GL"))</f>
        <v>EC</v>
      </c>
      <c r="W858" s="45" t="str">
        <f>IF(AND(E832="TRACK WARRANT AUTHORITY",G832&lt;10),"OMIT","KEEP")</f>
        <v>KEEP</v>
      </c>
    </row>
    <row r="859" spans="1:23" hidden="1" x14ac:dyDescent="0.25">
      <c r="A859" s="24">
        <v>42587.463263888887</v>
      </c>
      <c r="B859" s="4" t="s">
        <v>82</v>
      </c>
      <c r="C859" s="4" t="s">
        <v>1197</v>
      </c>
      <c r="D859" s="4" t="s">
        <v>73</v>
      </c>
      <c r="E859" s="4" t="s">
        <v>83</v>
      </c>
      <c r="F859" s="3">
        <v>200</v>
      </c>
      <c r="G859" s="3">
        <v>435</v>
      </c>
      <c r="H859" s="3">
        <v>25628</v>
      </c>
      <c r="I859" s="4" t="s">
        <v>75</v>
      </c>
      <c r="J859" s="3">
        <v>27333</v>
      </c>
      <c r="K859" s="4" t="s">
        <v>80</v>
      </c>
      <c r="L859" s="69" t="str">
        <f>VLOOKUP(C859,'[13]Trips&amp;Operators'!$C$1:$E$9999,3,0)</f>
        <v>STEWART</v>
      </c>
      <c r="M859" s="18" t="s">
        <v>81</v>
      </c>
      <c r="N859" s="17"/>
      <c r="O859" s="17" t="str">
        <f t="shared" si="26"/>
        <v>05</v>
      </c>
      <c r="P859" s="52">
        <f t="shared" si="27"/>
        <v>42556</v>
      </c>
      <c r="Q859" s="70" t="str">
        <f>VLOOKUP(C859,'[13]Train Runs'!$A$13:$AE$635,31,0)</f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R859" s="71" t="str">
        <f>VLOOKUP(C833,'[12]Train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15:40:31-0600',mode:absolute,to:'2016-08-04 18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859" s="72" t="str">
        <f>astrogrep_path&amp;" /spath="&amp;search_path&amp;" /stypes=""*"&amp;T859&amp;"*"&amp;TEXT(A833-utc_offset/24,"YYYYMMDD")&amp;LEFT(TEXT(A833-utc_offset/24,"HH"),1)&amp;"*"" /stext="" "&amp;TEXT(A833-utc_offset/24,"HH")&amp;search_regexp&amp;""" /e /r /s"</f>
        <v>"C:\Program Files (x86)\AstroGrep\AstroGrep.exe" /spath="C:\Users\stu\Documents\Analysis\2016-02-23 RTDC Observations" /stypes="*4007*201608042*" /stext=" 23:.+((SYSTEM_STATE.+slice.+state.+changed )|(ment ac)|(system.+state.+changed )|(\|lc)|(penalty)|(\[timeout)|(PRM\|1\|D))" /e /r /s</v>
      </c>
      <c r="T859" s="18" t="str">
        <f>MID(B833,13,4)</f>
        <v>4007</v>
      </c>
      <c r="U859" s="24">
        <f>A833+6/24</f>
        <v>42586.973506944443</v>
      </c>
      <c r="V859" s="45" t="str">
        <f>IF(VALUE(LEFT(IF(LEN(C833)=6,"0"&amp;C833,C833),2))&lt;=2,"EC",IF(OR(VALUE(LEFT(IF(LEN(C833)=6,"0"&amp;C833,C833),2))=8,VALUE(LEFT(IF(LEN(C833)=6,"0"&amp;C833,C833),2))=18),"NW","GL"))</f>
        <v>EC</v>
      </c>
      <c r="W859" s="45" t="str">
        <f>IF(AND(E833="TRACK WARRANT AUTHORITY",G833&lt;10),"OMIT","KEEP")</f>
        <v>KEEP</v>
      </c>
    </row>
    <row r="860" spans="1:23" hidden="1" x14ac:dyDescent="0.25">
      <c r="A860" s="24">
        <v>42587.429201388892</v>
      </c>
      <c r="B860" s="4" t="s">
        <v>72</v>
      </c>
      <c r="C860" s="4" t="s">
        <v>1198</v>
      </c>
      <c r="D860" s="4" t="s">
        <v>84</v>
      </c>
      <c r="E860" s="4" t="s">
        <v>83</v>
      </c>
      <c r="F860" s="3">
        <v>600</v>
      </c>
      <c r="G860" s="3">
        <v>650</v>
      </c>
      <c r="H860" s="3">
        <v>184298</v>
      </c>
      <c r="I860" s="4" t="s">
        <v>75</v>
      </c>
      <c r="J860" s="3">
        <v>190834</v>
      </c>
      <c r="K860" s="4" t="s">
        <v>76</v>
      </c>
      <c r="L860" s="69" t="str">
        <f>VLOOKUP(C860,'[13]Trips&amp;Operators'!$C$1:$E$9999,3,0)</f>
        <v>DAVIS</v>
      </c>
      <c r="M860" s="18" t="s">
        <v>81</v>
      </c>
      <c r="N860" s="17"/>
      <c r="O860" s="17" t="str">
        <f t="shared" si="26"/>
        <v>05</v>
      </c>
      <c r="P860" s="52">
        <f t="shared" si="27"/>
        <v>42556</v>
      </c>
      <c r="Q860" s="70" t="str">
        <f>VLOOKUP(C860,'[13]Train Runs'!$A$13:$AE$635,31,0)</f>
        <v>aws s3 cp s3://rtdc.mdm.uploadarchive/RTDC4030/2016-08-05/ "%USERPROFILE%\AppData\Local\Temp\OnboardLogs"\RTDC4030\2016-08-05 --recursive &amp; "%USERPROFILE%\Documents\GitHub\mrs-test-scripts\Headless Mode &amp; Sideloading\WalkAndUnGZ.bat" "%USERPROFILE%\AppData\Local\Temp\OnboardLogs"\RTDC4030\2016-08-05 &amp; 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</v>
      </c>
      <c r="R860" s="71" t="str">
        <f>VLOOKUP(C834,'[12]Train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20:37:56-0600',mode:absolute,to:'2016-08-04 23:17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60" s="72" t="str">
        <f>astrogrep_path&amp;" /spath="&amp;search_path&amp;" /stypes=""*"&amp;T860&amp;"*"&amp;TEXT(A834-utc_offset/24,"YYYYMMDD")&amp;LEFT(TEXT(A834-utc_offset/24,"HH"),1)&amp;"*"" /stext="" "&amp;TEXT(A834-utc_offset/24,"HH")&amp;search_regexp&amp;""" /e /r /s"</f>
        <v>"C:\Program Files (x86)\AstroGrep\AstroGrep.exe" /spath="C:\Users\stu\Documents\Analysis\2016-02-23 RTDC Observations" /stypes="*4017*201608050*" /stext=" 03:.+((SYSTEM_STATE.+slice.+state.+changed )|(ment ac)|(system.+state.+changed )|(\|lc)|(penalty)|(\[timeout)|(PRM\|1\|D))" /e /r /s</v>
      </c>
      <c r="T860" s="18" t="str">
        <f>MID(B834,13,4)</f>
        <v>4017</v>
      </c>
      <c r="U860" s="24">
        <f>A834+6/24</f>
        <v>42587.160358796296</v>
      </c>
      <c r="V860" s="45" t="str">
        <f>IF(VALUE(LEFT(IF(LEN(C834)=6,"0"&amp;C834,C834),2))&lt;=2,"EC",IF(OR(VALUE(LEFT(IF(LEN(C834)=6,"0"&amp;C834,C834),2))=8,VALUE(LEFT(IF(LEN(C834)=6,"0"&amp;C834,C834),2))=18),"NW","GL"))</f>
        <v>NW</v>
      </c>
      <c r="W860" s="45" t="str">
        <f>IF(AND(E834="TRACK WARRANT AUTHORITY",G834&lt;10),"OMIT","KEEP")</f>
        <v>KEEP</v>
      </c>
    </row>
    <row r="861" spans="1:23" hidden="1" x14ac:dyDescent="0.25">
      <c r="A861" s="24">
        <v>42587.64</v>
      </c>
      <c r="B861" s="4" t="s">
        <v>494</v>
      </c>
      <c r="C861" s="4" t="s">
        <v>1199</v>
      </c>
      <c r="D861" s="4" t="s">
        <v>73</v>
      </c>
      <c r="E861" s="4" t="s">
        <v>83</v>
      </c>
      <c r="F861" s="3">
        <v>150</v>
      </c>
      <c r="G861" s="3">
        <v>298</v>
      </c>
      <c r="H861" s="3">
        <v>229126</v>
      </c>
      <c r="I861" s="4" t="s">
        <v>75</v>
      </c>
      <c r="J861" s="3">
        <v>230436</v>
      </c>
      <c r="K861" s="4" t="s">
        <v>80</v>
      </c>
      <c r="L861" s="69" t="str">
        <f>VLOOKUP(C861,'[13]Trips&amp;Operators'!$C$1:$E$9999,3,0)</f>
        <v>MAYBERRY</v>
      </c>
      <c r="M861" s="18" t="s">
        <v>81</v>
      </c>
      <c r="N861" s="17"/>
      <c r="O861" s="17" t="str">
        <f t="shared" si="26"/>
        <v>05</v>
      </c>
      <c r="P861" s="52">
        <f t="shared" si="27"/>
        <v>42556</v>
      </c>
      <c r="Q861" s="70" t="str">
        <f>VLOOKUP(C861,'[13]Train Runs'!$A$13:$AE$635,31,0)</f>
        <v>aws s3 cp s3://rtdc.mdm.uploadarchive/RTDC4020/2016-08-05/ "%USERPROFILE%\AppData\Local\Temp\OnboardLogs"\RTDC4020\2016-08-05 --recursive &amp; "%USERPROFILE%\Documents\GitHub\mrs-test-scripts\Headless Mode &amp; Sideloading\WalkAndUnGZ.bat" "%USERPROFILE%\AppData\Local\Temp\OnboardLogs"\RTDC4020\2016-08-05 &amp; aws s3 cp s3://rtdc.mdm.uploadarchive/RTDC4020/2016-08-06/ "%USERPROFILE%\AppData\Local\Temp\OnboardLogs"\RTDC4020\2016-08-06 --recursive &amp; "%USERPROFILE%\Documents\GitHub\mrs-test-scripts\Headless Mode &amp; Sideloading\WalkAndUnGZ.bat" "%USERPROFILE%\AppData\Local\Temp\OnboardLogs"\RTDC4020\2016-08-06</v>
      </c>
      <c r="R861" s="71" t="str">
        <f>VLOOKUP(C835,'[12]Train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09:12:47-0600',mode:absolute,to:'2016-08-04 11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861" s="72" t="str">
        <f>astrogrep_path&amp;" /spath="&amp;search_path&amp;" /stypes=""*"&amp;T861&amp;"*"&amp;TEXT(A835-utc_offset/24,"YYYYMMDD")&amp;LEFT(TEXT(A835-utc_offset/24,"HH"),1)&amp;"*"" /stext="" "&amp;TEXT(A835-utc_offset/24,"HH")&amp;search_regexp&amp;""" /e /r /s"</f>
        <v>"C:\Program Files (x86)\AstroGrep\AstroGrep.exe" /spath="C:\Users\stu\Documents\Analysis\2016-02-23 RTDC Observations" /stypes="*4018*201608041*" /stext=" 16:.+((SYSTEM_STATE.+slice.+state.+changed )|(ment ac)|(system.+state.+changed )|(\|lc)|(penalty)|(\[timeout)|(PRM\|1\|D))" /e /r /s</v>
      </c>
      <c r="T861" s="18" t="str">
        <f>MID(B835,13,4)</f>
        <v>4018</v>
      </c>
      <c r="U861" s="24">
        <f>A835+6/24</f>
        <v>42586.688194444447</v>
      </c>
      <c r="V861" s="45" t="str">
        <f>IF(VALUE(LEFT(IF(LEN(C835)=6,"0"&amp;C835,C835),2))&lt;=2,"EC",IF(OR(VALUE(LEFT(IF(LEN(C835)=6,"0"&amp;C835,C835),2))=8,VALUE(LEFT(IF(LEN(C835)=6,"0"&amp;C835,C835),2))=18),"NW","GL"))</f>
        <v>NW</v>
      </c>
      <c r="W861" s="45" t="str">
        <f>IF(AND(E835="TRACK WARRANT AUTHORITY",G835&lt;10),"OMIT","KEEP")</f>
        <v>KEEP</v>
      </c>
    </row>
    <row r="862" spans="1:23" hidden="1" x14ac:dyDescent="0.25">
      <c r="A862" s="24">
        <v>42587.140601851854</v>
      </c>
      <c r="B862" s="4" t="s">
        <v>90</v>
      </c>
      <c r="C862" s="4" t="s">
        <v>146</v>
      </c>
      <c r="D862" s="4" t="s">
        <v>73</v>
      </c>
      <c r="E862" s="4" t="s">
        <v>87</v>
      </c>
      <c r="F862" s="3">
        <v>0</v>
      </c>
      <c r="G862" s="3">
        <v>19</v>
      </c>
      <c r="H862" s="3">
        <v>20580</v>
      </c>
      <c r="I862" s="4" t="s">
        <v>88</v>
      </c>
      <c r="J862" s="3">
        <v>20617</v>
      </c>
      <c r="K862" s="4" t="s">
        <v>80</v>
      </c>
      <c r="L862" s="69" t="str">
        <f>VLOOKUP(C862,'[13]Trips&amp;Operators'!$C$1:$E$9999,3,0)</f>
        <v>MAELZER</v>
      </c>
      <c r="M862" s="18" t="s">
        <v>77</v>
      </c>
      <c r="N862" s="17" t="s">
        <v>1200</v>
      </c>
      <c r="O862" s="17" t="str">
        <f t="shared" si="26"/>
        <v>05</v>
      </c>
      <c r="P862" s="52">
        <f t="shared" si="27"/>
        <v>42556</v>
      </c>
      <c r="Q862" s="70" t="str">
        <f>VLOOKUP(C862,'[13]Train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R862" s="71" t="str">
        <f>VLOOKUP(C836,'[12]Train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14:01:13-0600',mode:absolute,to:'2016-08-04 16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862" s="72" t="str">
        <f>astrogrep_path&amp;" /spath="&amp;search_path&amp;" /stypes=""*"&amp;T862&amp;"*"&amp;TEXT(A836-utc_offset/24,"YYYYMMDD")&amp;LEFT(TEXT(A836-utc_offset/24,"HH"),1)&amp;"*"" /stext="" "&amp;TEXT(A836-utc_offset/24,"HH")&amp;search_regexp&amp;""" /e /r /s"</f>
        <v>"C:\Program Files (x86)\AstroGrep\AstroGrep.exe" /spath="C:\Users\stu\Documents\Analysis\2016-02-23 RTDC Observations" /stypes="*4018*201608042*" /stext=" 21:.+((SYSTEM_STATE.+slice.+state.+changed )|(ment ac)|(system.+state.+changed )|(\|lc)|(penalty)|(\[timeout)|(PRM\|1\|D))" /e /r /s</v>
      </c>
      <c r="T862" s="18" t="str">
        <f>MID(B836,13,4)</f>
        <v>4018</v>
      </c>
      <c r="U862" s="24">
        <f>A836+6/24</f>
        <v>42586.896574074075</v>
      </c>
      <c r="V862" s="45" t="str">
        <f>IF(VALUE(LEFT(IF(LEN(C836)=6,"0"&amp;C836,C836),2))&lt;=2,"EC",IF(OR(VALUE(LEFT(IF(LEN(C836)=6,"0"&amp;C836,C836),2))=8,VALUE(LEFT(IF(LEN(C836)=6,"0"&amp;C836,C836),2))=18),"NW","GL"))</f>
        <v>NW</v>
      </c>
      <c r="W862" s="45" t="str">
        <f>IF(AND(E836="TRACK WARRANT AUTHORITY",G836&lt;10),"OMIT","KEEP")</f>
        <v>KEEP</v>
      </c>
    </row>
    <row r="863" spans="1:23" hidden="1" x14ac:dyDescent="0.25">
      <c r="A863" s="24">
        <v>42587.146354166667</v>
      </c>
      <c r="B863" s="4" t="s">
        <v>90</v>
      </c>
      <c r="C863" s="4" t="s">
        <v>146</v>
      </c>
      <c r="D863" s="4" t="s">
        <v>73</v>
      </c>
      <c r="E863" s="4" t="s">
        <v>87</v>
      </c>
      <c r="F863" s="3">
        <v>0</v>
      </c>
      <c r="G863" s="3">
        <v>40</v>
      </c>
      <c r="H863" s="3">
        <v>43521</v>
      </c>
      <c r="I863" s="4" t="s">
        <v>88</v>
      </c>
      <c r="J863" s="3">
        <v>43651</v>
      </c>
      <c r="K863" s="4" t="s">
        <v>80</v>
      </c>
      <c r="L863" s="69" t="str">
        <f>VLOOKUP(C863,'[13]Trips&amp;Operators'!$C$1:$E$9999,3,0)</f>
        <v>MAELZER</v>
      </c>
      <c r="M863" s="18" t="s">
        <v>77</v>
      </c>
      <c r="N863" s="17" t="s">
        <v>1200</v>
      </c>
      <c r="O863" s="17" t="str">
        <f t="shared" si="26"/>
        <v>05</v>
      </c>
      <c r="P863" s="52">
        <f t="shared" si="27"/>
        <v>42556</v>
      </c>
      <c r="Q863" s="70" t="str">
        <f>VLOOKUP(C863,'[13]Train Runs'!$A$13:$AE$635,31,0)</f>
        <v>aws s3 cp s3://rtdc.mdm.uploadarchive/RTDC4044/2016-08-05/ "%USERPROFILE%\AppData\Local\Temp\OnboardLogs"\RTDC4044\2016-08-05 --recursive &amp; "%USERPROFILE%\Documents\GitHub\mrs-test-scripts\Headless Mode &amp; Sideloading\WalkAndUnGZ.bat" "%USERPROFILE%\AppData\Local\Temp\OnboardLogs"\RTDC4044\2016-08-05 &amp; aws s3 cp s3://rtdc.mdm.uploadarchive/RTDC4044/2016-08-06/ "%USERPROFILE%\AppData\Local\Temp\OnboardLogs"\RTDC4044\2016-08-06 --recursive &amp; "%USERPROFILE%\Documents\GitHub\mrs-test-scripts\Headless Mode &amp; Sideloading\WalkAndUnGZ.bat" "%USERPROFILE%\AppData\Local\Temp\OnboardLogs"\RTDC4044\2016-08-06</v>
      </c>
      <c r="R863" s="71" t="str">
        <f>VLOOKUP(C837,'[12]Train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18:37:24-0600',mode:absolute,to:'2016-08-04 20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63" s="72" t="str">
        <f>astrogrep_path&amp;" /spath="&amp;search_path&amp;" /stypes=""*"&amp;T863&amp;"*"&amp;TEXT(A837-utc_offset/24,"YYYYMMDD")&amp;LEFT(TEXT(A837-utc_offset/24,"HH"),1)&amp;"*"" /stext="" "&amp;TEXT(A837-utc_offset/24,"HH")&amp;search_regexp&amp;""" /e /r /s"</f>
        <v>"C:\Program Files (x86)\AstroGrep\AstroGrep.exe" /spath="C:\Users\stu\Documents\Analysis\2016-02-23 RTDC Observations" /stypes="*4017*201608050*" /stext=" 01:.+((SYSTEM_STATE.+slice.+state.+changed )|(ment ac)|(system.+state.+changed )|(\|lc)|(penalty)|(\[timeout)|(PRM\|1\|D))" /e /r /s</v>
      </c>
      <c r="T863" s="18" t="str">
        <f>MID(B837,13,4)</f>
        <v>4017</v>
      </c>
      <c r="U863" s="24">
        <f>A837+6/24</f>
        <v>42587.072743055556</v>
      </c>
      <c r="V863" s="45" t="str">
        <f>IF(VALUE(LEFT(IF(LEN(C837)=6,"0"&amp;C837,C837),2))&lt;=2,"EC",IF(OR(VALUE(LEFT(IF(LEN(C837)=6,"0"&amp;C837,C837),2))=8,VALUE(LEFT(IF(LEN(C837)=6,"0"&amp;C837,C837),2))=18),"NW","GL"))</f>
        <v>NW</v>
      </c>
      <c r="W863" s="45" t="str">
        <f>IF(AND(E837="TRACK WARRANT AUTHORITY",G837&lt;10),"OMIT","KEEP")</f>
        <v>KEEP</v>
      </c>
    </row>
    <row r="864" spans="1:23" hidden="1" x14ac:dyDescent="0.25">
      <c r="A864" s="24">
        <v>42587.170810185184</v>
      </c>
      <c r="B864" s="4" t="s">
        <v>499</v>
      </c>
      <c r="C864" s="4" t="s">
        <v>402</v>
      </c>
      <c r="D864" s="4" t="s">
        <v>84</v>
      </c>
      <c r="E864" s="4" t="s">
        <v>87</v>
      </c>
      <c r="F864" s="3">
        <v>200</v>
      </c>
      <c r="G864" s="3">
        <v>258</v>
      </c>
      <c r="H864" s="3">
        <v>65457</v>
      </c>
      <c r="I864" s="4" t="s">
        <v>88</v>
      </c>
      <c r="J864" s="3">
        <v>63995</v>
      </c>
      <c r="K864" s="4" t="s">
        <v>80</v>
      </c>
      <c r="L864" s="69" t="str">
        <f>VLOOKUP(C864,'[13]Trips&amp;Operators'!$C$1:$E$9999,3,0)</f>
        <v>DAVIS</v>
      </c>
      <c r="M864" s="18" t="s">
        <v>77</v>
      </c>
      <c r="N864" s="17" t="s">
        <v>1200</v>
      </c>
      <c r="O864" s="17" t="str">
        <f t="shared" si="26"/>
        <v>05</v>
      </c>
      <c r="P864" s="52">
        <f t="shared" si="27"/>
        <v>42556</v>
      </c>
      <c r="Q864" s="70" t="str">
        <f>VLOOKUP(C864,'[13]Train Runs'!$A$13:$AE$635,31,0)</f>
        <v>aws s3 cp s3://rtdc.mdm.uploadarchive/RTDC4009/2016-08-05/ "%USERPROFILE%\AppData\Local\Temp\OnboardLogs"\RTDC4009\2016-08-05 --recursive &amp; "%USERPROFILE%\Documents\GitHub\mrs-test-scripts\Headless Mode &amp; Sideloading\WalkAndUnGZ.bat" "%USERPROFILE%\AppData\Local\Temp\OnboardLogs"\RTDC4009\2016-08-05 &amp; 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</v>
      </c>
      <c r="R864" s="71" t="str">
        <f>VLOOKUP(C838,'[12]Train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08:11:31-0600',mode:absolute,to:'2016-08-04 10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864" s="72" t="str">
        <f>astrogrep_path&amp;" /spath="&amp;search_path&amp;" /stypes=""*"&amp;T864&amp;"*"&amp;TEXT(A838-utc_offset/24,"YYYYMMDD")&amp;LEFT(TEXT(A838-utc_offset/24,"HH"),1)&amp;"*"" /stext="" "&amp;TEXT(A838-utc_offset/24,"HH")&amp;search_regexp&amp;""" /e /r /s"</f>
        <v>"C:\Program Files (x86)\AstroGrep\AstroGrep.exe" /spath="C:\Users\stu\Documents\Analysis\2016-02-23 RTDC Observations" /stypes="*4018*201608041*" /stext=" 15:.+((SYSTEM_STATE.+slice.+state.+changed )|(ment ac)|(system.+state.+changed )|(\|lc)|(penalty)|(\[timeout)|(PRM\|1\|D))" /e /r /s</v>
      </c>
      <c r="T864" s="18" t="str">
        <f>MID(B838,13,4)</f>
        <v>4018</v>
      </c>
      <c r="U864" s="24">
        <f>A838+6/24</f>
        <v>42586.647928240738</v>
      </c>
      <c r="V864" s="45" t="str">
        <f>IF(VALUE(LEFT(IF(LEN(C838)=6,"0"&amp;C838,C838),2))&lt;=2,"EC",IF(OR(VALUE(LEFT(IF(LEN(C838)=6,"0"&amp;C838,C838),2))=8,VALUE(LEFT(IF(LEN(C838)=6,"0"&amp;C838,C838),2))=18),"NW","GL"))</f>
        <v>NW</v>
      </c>
      <c r="W864" s="45" t="str">
        <f>IF(AND(E838="TRACK WARRANT AUTHORITY",G838&lt;10),"OMIT","KEEP")</f>
        <v>KEEP</v>
      </c>
    </row>
    <row r="865" spans="1:23" hidden="1" x14ac:dyDescent="0.25">
      <c r="A865" s="24">
        <v>42587.188252314816</v>
      </c>
      <c r="B865" s="4" t="s">
        <v>506</v>
      </c>
      <c r="C865" s="4" t="s">
        <v>1201</v>
      </c>
      <c r="D865" s="4" t="s">
        <v>84</v>
      </c>
      <c r="E865" s="4" t="s">
        <v>87</v>
      </c>
      <c r="F865" s="3">
        <v>0</v>
      </c>
      <c r="G865" s="3">
        <v>74</v>
      </c>
      <c r="H865" s="3">
        <v>127554</v>
      </c>
      <c r="I865" s="4" t="s">
        <v>88</v>
      </c>
      <c r="J865" s="3">
        <v>127587</v>
      </c>
      <c r="K865" s="4" t="s">
        <v>76</v>
      </c>
      <c r="L865" s="69" t="str">
        <f>VLOOKUP(C865,'[13]Trips&amp;Operators'!$C$1:$E$9999,3,0)</f>
        <v>MAELZER</v>
      </c>
      <c r="M865" s="18" t="s">
        <v>77</v>
      </c>
      <c r="N865" s="17" t="s">
        <v>1200</v>
      </c>
      <c r="O865" s="17" t="str">
        <f t="shared" si="26"/>
        <v>05</v>
      </c>
      <c r="P865" s="52">
        <f t="shared" si="27"/>
        <v>42556</v>
      </c>
      <c r="Q865" s="70" t="str">
        <f>VLOOKUP(C865,'[13]Train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R865" s="71" t="str">
        <f>VLOOKUP(C839,'[12]Train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17:47:40-0600',mode:absolute,to:'2016-08-04 20:00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65" s="72" t="str">
        <f>astrogrep_path&amp;" /spath="&amp;search_path&amp;" /stypes=""*"&amp;T865&amp;"*"&amp;TEXT(A839-utc_offset/24,"YYYYMMDD")&amp;LEFT(TEXT(A839-utc_offset/24,"HH"),1)&amp;"*"" /stext="" "&amp;TEXT(A839-utc_offset/24,"HH")&amp;search_regexp&amp;""" /e /r /s"</f>
        <v>"C:\Program Files (x86)\AstroGrep\AstroGrep.exe" /spath="C:\Users\stu\Documents\Analysis\2016-02-23 RTDC Observations" /stypes="*4017*201608050*" /stext=" 00:.+((SYSTEM_STATE.+slice.+state.+changed )|(ment ac)|(system.+state.+changed )|(\|lc)|(penalty)|(\[timeout)|(PRM\|1\|D))" /e /r /s</v>
      </c>
      <c r="T865" s="18" t="str">
        <f>MID(B839,13,4)</f>
        <v>4017</v>
      </c>
      <c r="U865" s="24">
        <f>A839+6/24</f>
        <v>42587.041307870371</v>
      </c>
      <c r="V865" s="45" t="str">
        <f>IF(VALUE(LEFT(IF(LEN(C839)=6,"0"&amp;C839,C839),2))&lt;=2,"EC",IF(OR(VALUE(LEFT(IF(LEN(C839)=6,"0"&amp;C839,C839),2))=8,VALUE(LEFT(IF(LEN(C839)=6,"0"&amp;C839,C839),2))=18),"NW","GL"))</f>
        <v>NW</v>
      </c>
      <c r="W865" s="45" t="str">
        <f>IF(AND(E839="TRACK WARRANT AUTHORITY",G839&lt;10),"OMIT","KEEP")</f>
        <v>KEEP</v>
      </c>
    </row>
    <row r="866" spans="1:23" hidden="1" x14ac:dyDescent="0.25">
      <c r="A866" s="24">
        <v>42587.47693287037</v>
      </c>
      <c r="B866" s="4" t="s">
        <v>523</v>
      </c>
      <c r="C866" s="4" t="s">
        <v>418</v>
      </c>
      <c r="D866" s="4" t="s">
        <v>73</v>
      </c>
      <c r="E866" s="4" t="s">
        <v>87</v>
      </c>
      <c r="F866" s="3">
        <v>0</v>
      </c>
      <c r="G866" s="3">
        <v>403</v>
      </c>
      <c r="H866" s="3">
        <v>129467</v>
      </c>
      <c r="I866" s="4" t="s">
        <v>88</v>
      </c>
      <c r="J866" s="3">
        <v>127587</v>
      </c>
      <c r="K866" s="4" t="s">
        <v>76</v>
      </c>
      <c r="L866" s="69" t="str">
        <f>VLOOKUP(C866,'[13]Trips&amp;Operators'!$C$1:$E$9999,3,0)</f>
        <v>SANTIZO</v>
      </c>
      <c r="M866" s="18" t="s">
        <v>81</v>
      </c>
      <c r="N866" s="17" t="s">
        <v>1155</v>
      </c>
      <c r="O866" s="17" t="str">
        <f t="shared" si="26"/>
        <v>05</v>
      </c>
      <c r="P866" s="52">
        <f t="shared" si="27"/>
        <v>42556</v>
      </c>
      <c r="Q866" s="70" t="str">
        <f>VLOOKUP(C866,'[13]Train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R866" s="71" t="str">
        <f>VLOOKUP(C840,'[12]Train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16:01:24-0600',mode:absolute,to:'2016-08-04 18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866" s="72" t="str">
        <f>astrogrep_path&amp;" /spath="&amp;search_path&amp;" /stypes=""*"&amp;T866&amp;"*"&amp;TEXT(A840-utc_offset/24,"YYYYMMDD")&amp;LEFT(TEXT(A840-utc_offset/24,"HH"),1)&amp;"*"" /stext="" "&amp;TEXT(A840-utc_offset/24,"HH")&amp;search_regexp&amp;""" /e /r /s"</f>
        <v>"C:\Program Files (x86)\AstroGrep\AstroGrep.exe" /spath="C:\Users\stu\Documents\Analysis\2016-02-23 RTDC Observations" /stypes="*4018*201608042*" /stext=" 23:.+((SYSTEM_STATE.+slice.+state.+changed )|(ment ac)|(system.+state.+changed )|(\|lc)|(penalty)|(\[timeout)|(PRM\|1\|D))" /e /r /s</v>
      </c>
      <c r="T866" s="18" t="str">
        <f>MID(B840,13,4)</f>
        <v>4018</v>
      </c>
      <c r="U866" s="24">
        <f>A840+6/24</f>
        <v>42586.995520833334</v>
      </c>
      <c r="V866" s="45" t="str">
        <f>IF(VALUE(LEFT(IF(LEN(C840)=6,"0"&amp;C840,C840),2))&lt;=2,"EC",IF(OR(VALUE(LEFT(IF(LEN(C840)=6,"0"&amp;C840,C840),2))=8,VALUE(LEFT(IF(LEN(C840)=6,"0"&amp;C840,C840),2))=18),"NW","GL"))</f>
        <v>NW</v>
      </c>
      <c r="W866" s="45" t="str">
        <f>IF(AND(E840="TRACK WARRANT AUTHORITY",G840&lt;10),"OMIT","KEEP")</f>
        <v>KEEP</v>
      </c>
    </row>
    <row r="867" spans="1:23" hidden="1" x14ac:dyDescent="0.25">
      <c r="A867" s="24">
        <v>42587.590520833335</v>
      </c>
      <c r="B867" s="4" t="s">
        <v>491</v>
      </c>
      <c r="C867" s="4" t="s">
        <v>1202</v>
      </c>
      <c r="D867" s="4" t="s">
        <v>73</v>
      </c>
      <c r="E867" s="4" t="s">
        <v>87</v>
      </c>
      <c r="F867" s="3">
        <v>0</v>
      </c>
      <c r="G867" s="3">
        <v>354</v>
      </c>
      <c r="H867" s="3">
        <v>129000</v>
      </c>
      <c r="I867" s="4" t="s">
        <v>88</v>
      </c>
      <c r="J867" s="3">
        <v>127587</v>
      </c>
      <c r="K867" s="4" t="s">
        <v>76</v>
      </c>
      <c r="L867" s="69" t="str">
        <f>VLOOKUP(C867,'[13]Trips&amp;Operators'!$C$1:$E$9999,3,0)</f>
        <v>MAYBERRY</v>
      </c>
      <c r="M867" s="18" t="s">
        <v>81</v>
      </c>
      <c r="N867" s="17" t="s">
        <v>1155</v>
      </c>
      <c r="O867" s="17" t="str">
        <f t="shared" si="26"/>
        <v>05</v>
      </c>
      <c r="P867" s="52">
        <f t="shared" si="27"/>
        <v>42556</v>
      </c>
      <c r="Q867" s="70" t="str">
        <f>VLOOKUP(C867,'[13]Train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R867" s="71" t="str">
        <f>VLOOKUP(C841,'[12]Train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13:39:39-0600',mode:absolute,to:'2016-08-04 15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67" s="72" t="str">
        <f>astrogrep_path&amp;" /spath="&amp;search_path&amp;" /stypes=""*"&amp;T867&amp;"*"&amp;TEXT(A841-utc_offset/24,"YYYYMMDD")&amp;LEFT(TEXT(A841-utc_offset/24,"HH"),1)&amp;"*"" /stext="" "&amp;TEXT(A841-utc_offset/24,"HH")&amp;search_regexp&amp;""" /e /r /s"</f>
        <v>"C:\Program Files (x86)\AstroGrep\AstroGrep.exe" /spath="C:\Users\stu\Documents\Analysis\2016-02-23 RTDC Observations" /stypes="*4017*201608042*" /stext=" 20:.+((SYSTEM_STATE.+slice.+state.+changed )|(ment ac)|(system.+state.+changed )|(\|lc)|(penalty)|(\[timeout)|(PRM\|1\|D))" /e /r /s</v>
      </c>
      <c r="T867" s="18" t="str">
        <f>MID(B841,13,4)</f>
        <v>4017</v>
      </c>
      <c r="U867" s="24">
        <f>A841+6/24</f>
        <v>42586.862268518518</v>
      </c>
      <c r="V867" s="45" t="str">
        <f>IF(VALUE(LEFT(IF(LEN(C841)=6,"0"&amp;C841,C841),2))&lt;=2,"EC",IF(OR(VALUE(LEFT(IF(LEN(C841)=6,"0"&amp;C841,C841),2))=8,VALUE(LEFT(IF(LEN(C841)=6,"0"&amp;C841,C841),2))=18),"NW","GL"))</f>
        <v>NW</v>
      </c>
      <c r="W867" s="45" t="str">
        <f>IF(AND(E841="TRACK WARRANT AUTHORITY",G841&lt;10),"OMIT","KEEP")</f>
        <v>KEEP</v>
      </c>
    </row>
    <row r="868" spans="1:23" hidden="1" x14ac:dyDescent="0.25">
      <c r="A868" s="24">
        <v>42587.584699074076</v>
      </c>
      <c r="B868" s="4" t="s">
        <v>491</v>
      </c>
      <c r="C868" s="4" t="s">
        <v>1202</v>
      </c>
      <c r="D868" s="4" t="s">
        <v>73</v>
      </c>
      <c r="E868" s="4" t="s">
        <v>87</v>
      </c>
      <c r="F868" s="3">
        <v>0</v>
      </c>
      <c r="G868" s="3">
        <v>555</v>
      </c>
      <c r="H868" s="3">
        <v>195831</v>
      </c>
      <c r="I868" s="4" t="s">
        <v>88</v>
      </c>
      <c r="J868" s="3">
        <v>191723</v>
      </c>
      <c r="K868" s="4" t="s">
        <v>76</v>
      </c>
      <c r="L868" s="69" t="str">
        <f>VLOOKUP(C868,'[13]Trips&amp;Operators'!$C$1:$E$9999,3,0)</f>
        <v>MAYBERRY</v>
      </c>
      <c r="M868" s="18" t="s">
        <v>81</v>
      </c>
      <c r="N868" s="17" t="s">
        <v>1203</v>
      </c>
      <c r="O868" s="17" t="str">
        <f t="shared" si="26"/>
        <v>05</v>
      </c>
      <c r="P868" s="52">
        <f t="shared" si="27"/>
        <v>42556</v>
      </c>
      <c r="Q868" s="70" t="str">
        <f>VLOOKUP(C868,'[13]Train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R868" s="71" t="str">
        <f>VLOOKUP(C842,'[12]Train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13:39:39-0600',mode:absolute,to:'2016-08-04 15:42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68" s="72" t="str">
        <f>astrogrep_path&amp;" /spath="&amp;search_path&amp;" /stypes=""*"&amp;T868&amp;"*"&amp;TEXT(A842-utc_offset/24,"YYYYMMDD")&amp;LEFT(TEXT(A842-utc_offset/24,"HH"),1)&amp;"*"" /stext="" "&amp;TEXT(A842-utc_offset/24,"HH")&amp;search_regexp&amp;""" /e /r /s"</f>
        <v>"C:\Program Files (x86)\AstroGrep\AstroGrep.exe" /spath="C:\Users\stu\Documents\Analysis\2016-02-23 RTDC Observations" /stypes="*4017*201608042*" /stext=" 20:.+((SYSTEM_STATE.+slice.+state.+changed )|(ment ac)|(system.+state.+changed )|(\|lc)|(penalty)|(\[timeout)|(PRM\|1\|D))" /e /r /s</v>
      </c>
      <c r="T868" s="18" t="str">
        <f>MID(B842,13,4)</f>
        <v>4017</v>
      </c>
      <c r="U868" s="24">
        <f>A842+6/24</f>
        <v>42586.862858796296</v>
      </c>
      <c r="V868" s="45" t="str">
        <f>IF(VALUE(LEFT(IF(LEN(C842)=6,"0"&amp;C842,C842),2))&lt;=2,"EC",IF(OR(VALUE(LEFT(IF(LEN(C842)=6,"0"&amp;C842,C842),2))=8,VALUE(LEFT(IF(LEN(C842)=6,"0"&amp;C842,C842),2))=18),"NW","GL"))</f>
        <v>NW</v>
      </c>
      <c r="W868" s="45" t="str">
        <f>IF(AND(E842="TRACK WARRANT AUTHORITY",G842&lt;10),"OMIT","KEEP")</f>
        <v>KEEP</v>
      </c>
    </row>
    <row r="869" spans="1:23" hidden="1" x14ac:dyDescent="0.25">
      <c r="A869" s="24">
        <v>42587.697314814817</v>
      </c>
      <c r="B869" s="4" t="s">
        <v>506</v>
      </c>
      <c r="C869" s="4" t="s">
        <v>148</v>
      </c>
      <c r="D869" s="4" t="s">
        <v>84</v>
      </c>
      <c r="E869" s="4" t="s">
        <v>87</v>
      </c>
      <c r="F869" s="3">
        <v>200</v>
      </c>
      <c r="G869" s="3">
        <v>250</v>
      </c>
      <c r="H869" s="3">
        <v>226170</v>
      </c>
      <c r="I869" s="4" t="s">
        <v>88</v>
      </c>
      <c r="J869" s="3">
        <v>231650</v>
      </c>
      <c r="K869" s="4" t="s">
        <v>76</v>
      </c>
      <c r="L869" s="69" t="str">
        <f>VLOOKUP(C869,'[13]Trips&amp;Operators'!$C$1:$E$9999,3,0)</f>
        <v>SHOOK</v>
      </c>
      <c r="M869" s="18" t="s">
        <v>81</v>
      </c>
      <c r="N869" s="17" t="s">
        <v>504</v>
      </c>
      <c r="O869" s="17" t="str">
        <f t="shared" si="26"/>
        <v>05</v>
      </c>
      <c r="P869" s="52">
        <f t="shared" si="27"/>
        <v>42556</v>
      </c>
      <c r="Q869" s="70" t="str">
        <f>VLOOKUP(C869,'[13]Train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R869" s="71" t="str">
        <f>VLOOKUP(C843,'[12]Train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17:05:24-0600',mode:absolute,to:'2016-08-04 19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69" s="72" t="str">
        <f>astrogrep_path&amp;" /spath="&amp;search_path&amp;" /stypes=""*"&amp;T869&amp;"*"&amp;TEXT(A843-utc_offset/24,"YYYYMMDD")&amp;LEFT(TEXT(A843-utc_offset/24,"HH"),1)&amp;"*"" /stext="" "&amp;TEXT(A843-utc_offset/24,"HH")&amp;search_regexp&amp;""" /e /r /s"</f>
        <v>"C:\Program Files (x86)\AstroGrep\AstroGrep.exe" /spath="C:\Users\stu\Documents\Analysis\2016-02-23 RTDC Observations" /stypes="*4017*201608050*" /stext=" 00:.+((SYSTEM_STATE.+slice.+state.+changed )|(ment ac)|(system.+state.+changed )|(\|lc)|(penalty)|(\[timeout)|(PRM\|1\|D))" /e /r /s</v>
      </c>
      <c r="T869" s="18" t="str">
        <f>MID(B843,13,4)</f>
        <v>4017</v>
      </c>
      <c r="U869" s="24">
        <f>A843+6/24</f>
        <v>42587.005185185182</v>
      </c>
      <c r="V869" s="45" t="str">
        <f>IF(VALUE(LEFT(IF(LEN(C843)=6,"0"&amp;C843,C843),2))&lt;=2,"EC",IF(OR(VALUE(LEFT(IF(LEN(C843)=6,"0"&amp;C843,C843),2))=8,VALUE(LEFT(IF(LEN(C843)=6,"0"&amp;C843,C843),2))=18),"NW","GL"))</f>
        <v>NW</v>
      </c>
      <c r="W869" s="45" t="str">
        <f>IF(AND(E843="TRACK WARRANT AUTHORITY",G843&lt;10),"OMIT","KEEP")</f>
        <v>KEEP</v>
      </c>
    </row>
    <row r="870" spans="1:23" hidden="1" x14ac:dyDescent="0.25">
      <c r="A870" s="24">
        <v>42587.349618055552</v>
      </c>
      <c r="B870" s="4" t="s">
        <v>523</v>
      </c>
      <c r="C870" s="4" t="s">
        <v>415</v>
      </c>
      <c r="D870" s="4" t="s">
        <v>73</v>
      </c>
      <c r="E870" s="4" t="s">
        <v>515</v>
      </c>
      <c r="F870" s="3">
        <v>0</v>
      </c>
      <c r="G870" s="3">
        <v>40</v>
      </c>
      <c r="H870" s="3">
        <v>136</v>
      </c>
      <c r="I870" s="4" t="s">
        <v>516</v>
      </c>
      <c r="J870" s="3">
        <v>1</v>
      </c>
      <c r="K870" s="4" t="s">
        <v>76</v>
      </c>
      <c r="L870" s="69" t="str">
        <f>VLOOKUP(C870,'[13]Trips&amp;Operators'!$C$1:$E$9999,3,0)</f>
        <v>SANTIZO</v>
      </c>
      <c r="M870" s="18" t="s">
        <v>81</v>
      </c>
      <c r="N870" s="17"/>
      <c r="O870" s="17" t="str">
        <f t="shared" si="26"/>
        <v>05</v>
      </c>
      <c r="P870" s="52">
        <f t="shared" si="27"/>
        <v>42556</v>
      </c>
      <c r="Q870" s="70" t="str">
        <f>VLOOKUP(C870,'[13]Train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R870" s="71" t="str">
        <f>VLOOKUP(C844,'[12]Train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16:01:24-0600',mode:absolute,to:'2016-08-04 18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870" s="72" t="str">
        <f>astrogrep_path&amp;" /spath="&amp;search_path&amp;" /stypes=""*"&amp;T870&amp;"*"&amp;TEXT(A844-utc_offset/24,"YYYYMMDD")&amp;LEFT(TEXT(A844-utc_offset/24,"HH"),1)&amp;"*"" /stext="" "&amp;TEXT(A844-utc_offset/24,"HH")&amp;search_regexp&amp;""" /e /r /s"</f>
        <v>"C:\Program Files (x86)\AstroGrep\AstroGrep.exe" /spath="C:\Users\stu\Documents\Analysis\2016-02-23 RTDC Observations" /stypes="*4018*201608042*" /stext=" 23:.+((SYSTEM_STATE.+slice.+state.+changed )|(ment ac)|(system.+state.+changed )|(\|lc)|(penalty)|(\[timeout)|(PRM\|1\|D))" /e /r /s</v>
      </c>
      <c r="T870" s="18" t="str">
        <f>MID(B844,13,4)</f>
        <v>4018</v>
      </c>
      <c r="U870" s="24">
        <f>A844+6/24</f>
        <v>42586.996030092596</v>
      </c>
      <c r="V870" s="45" t="str">
        <f>IF(VALUE(LEFT(IF(LEN(C844)=6,"0"&amp;C844,C844),2))&lt;=2,"EC",IF(OR(VALUE(LEFT(IF(LEN(C844)=6,"0"&amp;C844,C844),2))=8,VALUE(LEFT(IF(LEN(C844)=6,"0"&amp;C844,C844),2))=18),"NW","GL"))</f>
        <v>NW</v>
      </c>
      <c r="W870" s="45" t="str">
        <f>IF(AND(E844="TRACK WARRANT AUTHORITY",G844&lt;10),"OMIT","KEEP")</f>
        <v>KEEP</v>
      </c>
    </row>
    <row r="871" spans="1:23" hidden="1" x14ac:dyDescent="0.25">
      <c r="A871" s="24">
        <v>42587.417210648149</v>
      </c>
      <c r="B871" s="4" t="s">
        <v>596</v>
      </c>
      <c r="C871" s="4" t="s">
        <v>1204</v>
      </c>
      <c r="D871" s="4" t="s">
        <v>73</v>
      </c>
      <c r="E871" s="4" t="s">
        <v>515</v>
      </c>
      <c r="F871" s="3">
        <v>0</v>
      </c>
      <c r="G871" s="3">
        <v>39</v>
      </c>
      <c r="H871" s="3">
        <v>119</v>
      </c>
      <c r="I871" s="4" t="s">
        <v>516</v>
      </c>
      <c r="J871" s="3">
        <v>1</v>
      </c>
      <c r="K871" s="4" t="s">
        <v>76</v>
      </c>
      <c r="L871" s="69" t="str">
        <f>VLOOKUP(C871,'[13]Trips&amp;Operators'!$C$1:$E$9999,3,0)</f>
        <v>ISHMAEL</v>
      </c>
      <c r="M871" s="18" t="s">
        <v>81</v>
      </c>
      <c r="N871" s="17"/>
      <c r="O871" s="17" t="str">
        <f t="shared" si="26"/>
        <v>05</v>
      </c>
      <c r="P871" s="52">
        <f t="shared" si="27"/>
        <v>42556</v>
      </c>
      <c r="Q871" s="70" t="str">
        <f>VLOOKUP(C871,'[13]Train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R871" s="71" t="str">
        <f>VLOOKUP(C845,'[12]Train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07:37:17-0600',mode:absolute,to:'2016-08-04 09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71" s="72" t="str">
        <f>astrogrep_path&amp;" /spath="&amp;search_path&amp;" /stypes=""*"&amp;T871&amp;"*"&amp;TEXT(A845-utc_offset/24,"YYYYMMDD")&amp;LEFT(TEXT(A845-utc_offset/24,"HH"),1)&amp;"*"" /stext="" "&amp;TEXT(A845-utc_offset/24,"HH")&amp;search_regexp&amp;""" /e /r /s"</f>
        <v>"C:\Program Files (x86)\AstroGrep\AstroGrep.exe" /spath="C:\Users\stu\Documents\Analysis\2016-02-23 RTDC Observations" /stypes="*4017*201608041*" /stext=" 14:.+((SYSTEM_STATE.+slice.+state.+changed )|(ment ac)|(system.+state.+changed )|(\|lc)|(penalty)|(\[timeout)|(PRM\|1\|D))" /e /r /s</v>
      </c>
      <c r="T871" s="18" t="str">
        <f>MID(B845,13,4)</f>
        <v>4017</v>
      </c>
      <c r="U871" s="24">
        <f>A845+6/24</f>
        <v>42586.618356481478</v>
      </c>
      <c r="V871" s="45" t="str">
        <f>IF(VALUE(LEFT(IF(LEN(C845)=6,"0"&amp;C845,C845),2))&lt;=2,"EC",IF(OR(VALUE(LEFT(IF(LEN(C845)=6,"0"&amp;C845,C845),2))=8,VALUE(LEFT(IF(LEN(C845)=6,"0"&amp;C845,C845),2))=18),"NW","GL"))</f>
        <v>NW</v>
      </c>
      <c r="W871" s="45" t="str">
        <f>IF(AND(E845="TRACK WARRANT AUTHORITY",G845&lt;10),"OMIT","KEEP")</f>
        <v>KEEP</v>
      </c>
    </row>
    <row r="872" spans="1:23" hidden="1" x14ac:dyDescent="0.25">
      <c r="A872" s="24">
        <v>42587.423449074071</v>
      </c>
      <c r="B872" s="4" t="s">
        <v>523</v>
      </c>
      <c r="C872" s="4" t="s">
        <v>1205</v>
      </c>
      <c r="D872" s="4" t="s">
        <v>73</v>
      </c>
      <c r="E872" s="4" t="s">
        <v>515</v>
      </c>
      <c r="F872" s="3">
        <v>0</v>
      </c>
      <c r="G872" s="3">
        <v>47</v>
      </c>
      <c r="H872" s="3">
        <v>141</v>
      </c>
      <c r="I872" s="4" t="s">
        <v>516</v>
      </c>
      <c r="J872" s="3">
        <v>1</v>
      </c>
      <c r="K872" s="4" t="s">
        <v>76</v>
      </c>
      <c r="L872" s="69" t="str">
        <f>VLOOKUP(C872,'[13]Trips&amp;Operators'!$C$1:$E$9999,3,0)</f>
        <v>SANTIZO</v>
      </c>
      <c r="M872" s="18" t="s">
        <v>81</v>
      </c>
      <c r="N872" s="17"/>
      <c r="O872" s="17" t="str">
        <f t="shared" si="26"/>
        <v>05</v>
      </c>
      <c r="P872" s="52">
        <f t="shared" si="27"/>
        <v>42556</v>
      </c>
      <c r="Q872" s="70" t="str">
        <f>VLOOKUP(C872,'[13]Train Runs'!$A$13:$AE$635,31,0)</f>
        <v>aws s3 cp s3://rtdc.mdm.uploadarchive/RTDC4043/2016-08-05/ "%USERPROFILE%\AppData\Local\Temp\OnboardLogs"\RTDC4043\2016-08-05 --recursive &amp; "%USERPROFILE%\Documents\GitHub\mrs-test-scripts\Headless Mode &amp; Sideloading\WalkAndUnGZ.bat" "%USERPROFILE%\AppData\Local\Temp\OnboardLogs"\RTDC4043\2016-08-05 &amp; aws s3 cp s3://rtdc.mdm.uploadarchive/RTDC4043/2016-08-06/ "%USERPROFILE%\AppData\Local\Temp\OnboardLogs"\RTDC4043\2016-08-06 --recursive &amp; "%USERPROFILE%\Documents\GitHub\mrs-test-scripts\Headless Mode &amp; Sideloading\WalkAndUnGZ.bat" "%USERPROFILE%\AppData\Local\Temp\OnboardLogs"\RTDC4043\2016-08-06</v>
      </c>
      <c r="R872" s="71" t="str">
        <f>VLOOKUP(C846,'[12]Train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12:38:17-0600',mode:absolute,to:'2016-08-04 14:57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72" s="72" t="str">
        <f>astrogrep_path&amp;" /spath="&amp;search_path&amp;" /stypes=""*"&amp;T872&amp;"*"&amp;TEXT(A846-utc_offset/24,"YYYYMMDD")&amp;LEFT(TEXT(A846-utc_offset/24,"HH"),1)&amp;"*"" /stext="" "&amp;TEXT(A846-utc_offset/24,"HH")&amp;search_regexp&amp;""" /e /r /s"</f>
        <v>"C:\Program Files (x86)\AstroGrep\AstroGrep.exe" /spath="C:\Users\stu\Documents\Analysis\2016-02-23 RTDC Observations" /stypes="*4017*201608041*" /stext=" 19:.+((SYSTEM_STATE.+slice.+state.+changed )|(ment ac)|(system.+state.+changed )|(\|lc)|(penalty)|(\[timeout)|(PRM\|1\|D))" /e /r /s</v>
      </c>
      <c r="T872" s="18" t="str">
        <f>MID(B846,13,4)</f>
        <v>4017</v>
      </c>
      <c r="U872" s="24">
        <f>A846+6/24</f>
        <v>42586.830046296294</v>
      </c>
      <c r="V872" s="45" t="str">
        <f>IF(VALUE(LEFT(IF(LEN(C846)=6,"0"&amp;C846,C846),2))&lt;=2,"EC",IF(OR(VALUE(LEFT(IF(LEN(C846)=6,"0"&amp;C846,C846),2))=8,VALUE(LEFT(IF(LEN(C846)=6,"0"&amp;C846,C846),2))=18),"NW","GL"))</f>
        <v>NW</v>
      </c>
      <c r="W872" s="45" t="str">
        <f>IF(AND(E846="TRACK WARRANT AUTHORITY",G846&lt;10),"OMIT","KEEP")</f>
        <v>KEEP</v>
      </c>
    </row>
    <row r="873" spans="1:23" hidden="1" x14ac:dyDescent="0.25">
      <c r="A873" s="24">
        <v>42587.436585648145</v>
      </c>
      <c r="B873" s="4" t="s">
        <v>506</v>
      </c>
      <c r="C873" s="4" t="s">
        <v>1196</v>
      </c>
      <c r="D873" s="4" t="s">
        <v>73</v>
      </c>
      <c r="E873" s="4" t="s">
        <v>515</v>
      </c>
      <c r="F873" s="3">
        <v>0</v>
      </c>
      <c r="G873" s="3">
        <v>44</v>
      </c>
      <c r="H873" s="3">
        <v>147</v>
      </c>
      <c r="I873" s="4" t="s">
        <v>516</v>
      </c>
      <c r="J873" s="3">
        <v>1</v>
      </c>
      <c r="K873" s="4" t="s">
        <v>76</v>
      </c>
      <c r="L873" s="69" t="str">
        <f>VLOOKUP(C873,'[13]Trips&amp;Operators'!$C$1:$E$9999,3,0)</f>
        <v>MAELZER</v>
      </c>
      <c r="M873" s="18" t="s">
        <v>81</v>
      </c>
      <c r="N873" s="17"/>
      <c r="O873" s="17" t="str">
        <f t="shared" si="26"/>
        <v>05</v>
      </c>
      <c r="P873" s="52">
        <f t="shared" si="27"/>
        <v>42556</v>
      </c>
      <c r="Q873" s="70" t="str">
        <f>VLOOKUP(C873,'[13]Train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R873" s="71" t="str">
        <f>VLOOKUP(C847,'[12]Train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15:12:35-0600',mode:absolute,to:'2016-08-04 17:32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873" s="72" t="str">
        <f>astrogrep_path&amp;" /spath="&amp;search_path&amp;" /stypes=""*"&amp;T873&amp;"*"&amp;TEXT(A847-utc_offset/24,"YYYYMMDD")&amp;LEFT(TEXT(A847-utc_offset/24,"HH"),1)&amp;"*"" /stext="" "&amp;TEXT(A847-utc_offset/24,"HH")&amp;search_regexp&amp;""" /e /r /s"</f>
        <v>"C:\Program Files (x86)\AstroGrep\AstroGrep.exe" /spath="C:\Users\stu\Documents\Analysis\2016-02-23 RTDC Observations" /stypes="*4041*201608042*" /stext=" 22:.+((SYSTEM_STATE.+slice.+state.+changed )|(ment ac)|(system.+state.+changed )|(\|lc)|(penalty)|(\[timeout)|(PRM\|1\|D))" /e /r /s</v>
      </c>
      <c r="T873" s="18" t="str">
        <f>MID(B847,13,4)</f>
        <v>4041</v>
      </c>
      <c r="U873" s="24">
        <f>A847+6/24</f>
        <v>42586.939189814817</v>
      </c>
      <c r="V873" s="45" t="str">
        <f>IF(VALUE(LEFT(IF(LEN(C847)=6,"0"&amp;C847,C847),2))&lt;=2,"EC",IF(OR(VALUE(LEFT(IF(LEN(C847)=6,"0"&amp;C847,C847),2))=8,VALUE(LEFT(IF(LEN(C847)=6,"0"&amp;C847,C847),2))=18),"NW","GL"))</f>
        <v>NW</v>
      </c>
      <c r="W873" s="45" t="str">
        <f>IF(AND(E847="TRACK WARRANT AUTHORITY",G847&lt;10),"OMIT","KEEP")</f>
        <v>KEEP</v>
      </c>
    </row>
    <row r="874" spans="1:23" hidden="1" x14ac:dyDescent="0.25">
      <c r="A874" s="24">
        <v>42587.610405092593</v>
      </c>
      <c r="B874" s="4" t="s">
        <v>491</v>
      </c>
      <c r="C874" s="4" t="s">
        <v>1202</v>
      </c>
      <c r="D874" s="4" t="s">
        <v>73</v>
      </c>
      <c r="E874" s="4" t="s">
        <v>515</v>
      </c>
      <c r="F874" s="3">
        <v>0</v>
      </c>
      <c r="G874" s="3">
        <v>51</v>
      </c>
      <c r="H874" s="3">
        <v>163</v>
      </c>
      <c r="I874" s="4" t="s">
        <v>516</v>
      </c>
      <c r="J874" s="3">
        <v>1</v>
      </c>
      <c r="K874" s="4" t="s">
        <v>76</v>
      </c>
      <c r="L874" s="69" t="str">
        <f>VLOOKUP(C874,'[13]Trips&amp;Operators'!$C$1:$E$9999,3,0)</f>
        <v>MAYBERRY</v>
      </c>
      <c r="M874" s="18" t="s">
        <v>81</v>
      </c>
      <c r="N874" s="17"/>
      <c r="O874" s="17" t="str">
        <f t="shared" si="26"/>
        <v>05</v>
      </c>
      <c r="P874" s="52">
        <f t="shared" si="27"/>
        <v>42556</v>
      </c>
      <c r="Q874" s="70" t="str">
        <f>VLOOKUP(C874,'[13]Train Runs'!$A$13:$AE$635,31,0)</f>
        <v>aws s3 cp s3://rtdc.mdm.uploadarchive/RTDC4019/2016-08-05/ "%USERPROFILE%\AppData\Local\Temp\OnboardLogs"\RTDC4019\2016-08-05 --recursive &amp; "%USERPROFILE%\Documents\GitHub\mrs-test-scripts\Headless Mode &amp; Sideloading\WalkAndUnGZ.bat" "%USERPROFILE%\AppData\Local\Temp\OnboardLogs"\RTDC4019\2016-08-05 &amp; aws s3 cp s3://rtdc.mdm.uploadarchive/RTDC4019/2016-08-06/ "%USERPROFILE%\AppData\Local\Temp\OnboardLogs"\RTDC4019\2016-08-06 --recursive &amp; "%USERPROFILE%\Documents\GitHub\mrs-test-scripts\Headless Mode &amp; Sideloading\WalkAndUnGZ.bat" "%USERPROFILE%\AppData\Local\Temp\OnboardLogs"\RTDC4019\2016-08-06</v>
      </c>
      <c r="R874" s="71" t="str">
        <f>VLOOKUP(C848,'[12]Train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19:37:57-0600',mode:absolute,to:'2016-08-04 21:58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874" s="72" t="str">
        <f>astrogrep_path&amp;" /spath="&amp;search_path&amp;" /stypes=""*"&amp;T874&amp;"*"&amp;TEXT(A848-utc_offset/24,"YYYYMMDD")&amp;LEFT(TEXT(A848-utc_offset/24,"HH"),1)&amp;"*"" /stext="" "&amp;TEXT(A848-utc_offset/24,"HH")&amp;search_regexp&amp;""" /e /r /s"</f>
        <v>"C:\Program Files (x86)\AstroGrep\AstroGrep.exe" /spath="C:\Users\stu\Documents\Analysis\2016-02-23 RTDC Observations" /stypes="*4017*201608050*" /stext=" 02:.+((SYSTEM_STATE.+slice.+state.+changed )|(ment ac)|(system.+state.+changed )|(\|lc)|(penalty)|(\[timeout)|(PRM\|1\|D))" /e /r /s</v>
      </c>
      <c r="T874" s="18" t="str">
        <f>MID(B848,13,4)</f>
        <v>4017</v>
      </c>
      <c r="U874" s="24">
        <f>A848+6/24</f>
        <v>42587.122523148151</v>
      </c>
      <c r="V874" s="45" t="str">
        <f>IF(VALUE(LEFT(IF(LEN(C848)=6,"0"&amp;C848,C848),2))&lt;=2,"EC",IF(OR(VALUE(LEFT(IF(LEN(C848)=6,"0"&amp;C848,C848),2))=8,VALUE(LEFT(IF(LEN(C848)=6,"0"&amp;C848,C848),2))=18),"NW","GL"))</f>
        <v>NW</v>
      </c>
      <c r="W874" s="45" t="str">
        <f>IF(AND(E848="TRACK WARRANT AUTHORITY",G848&lt;10),"OMIT","KEEP")</f>
        <v>KEEP</v>
      </c>
    </row>
    <row r="875" spans="1:23" hidden="1" x14ac:dyDescent="0.25">
      <c r="A875" s="24">
        <v>42587.634652777779</v>
      </c>
      <c r="B875" s="4" t="s">
        <v>596</v>
      </c>
      <c r="C875" s="4" t="s">
        <v>1192</v>
      </c>
      <c r="D875" s="4" t="s">
        <v>73</v>
      </c>
      <c r="E875" s="4" t="s">
        <v>515</v>
      </c>
      <c r="F875" s="3">
        <v>0</v>
      </c>
      <c r="G875" s="3">
        <v>54</v>
      </c>
      <c r="H875" s="3">
        <v>178</v>
      </c>
      <c r="I875" s="4" t="s">
        <v>516</v>
      </c>
      <c r="J875" s="3">
        <v>1</v>
      </c>
      <c r="K875" s="4" t="s">
        <v>76</v>
      </c>
      <c r="L875" s="69" t="str">
        <f>VLOOKUP(C875,'[13]Trips&amp;Operators'!$C$1:$E$9999,3,0)</f>
        <v>MOSES</v>
      </c>
      <c r="M875" s="18" t="s">
        <v>81</v>
      </c>
      <c r="N875" s="17"/>
      <c r="O875" s="17" t="str">
        <f t="shared" si="26"/>
        <v>05</v>
      </c>
      <c r="P875" s="52">
        <f t="shared" si="27"/>
        <v>42556</v>
      </c>
      <c r="Q875" s="70" t="str">
        <f>VLOOKUP(C875,'[13]Train Runs'!$A$13:$AE$635,31,0)</f>
        <v>aws s3 cp s3://rtdc.mdm.uploadarchive/RTDC4028/2016-08-05/ "%USERPROFILE%\AppData\Local\Temp\OnboardLogs"\RTDC4028\2016-08-05 --recursive &amp; "%USERPROFILE%\Documents\GitHub\mrs-test-scripts\Headless Mode &amp; Sideloading\WalkAndUnGZ.bat" "%USERPROFILE%\AppData\Local\Temp\OnboardLogs"\RTDC4028\2016-08-05 &amp; 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</v>
      </c>
      <c r="R875" s="71" t="str">
        <f>VLOOKUP(C849,'[12]Train Runs'!$A$13:$AE$681,22,0)</f>
        <v>https://search-rtdc-monitor-bjffxe2xuh6vdkpspy63sjmuny.us-east-1.es.amazonaws.com/_plugin/kibana/#/discover/Steve-Slow-Train-Analysis-(2080s-and-2083s)?_g=(refreshInterval:(display:Off,section:0,value:0),time:(from:'2016-08-04 14:52:25-0600',mode:absolute,to:'2016-08-04 17:11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875" s="72" t="str">
        <f>astrogrep_path&amp;" /spath="&amp;search_path&amp;" /stypes=""*"&amp;T875&amp;"*"&amp;TEXT(A849-utc_offset/24,"YYYYMMDD")&amp;LEFT(TEXT(A849-utc_offset/24,"HH"),1)&amp;"*"" /stext="" "&amp;TEXT(A849-utc_offset/24,"HH")&amp;search_regexp&amp;""" /e /r /s"</f>
        <v>"C:\Program Files (x86)\AstroGrep\AstroGrep.exe" /spath="C:\Users\stu\Documents\Analysis\2016-02-23 RTDC Observations" /stypes="*4042*201608042*" /stext=" 22:.+((SYSTEM_STATE.+slice.+state.+changed )|(ment ac)|(system.+state.+changed )|(\|lc)|(penalty)|(\[timeout)|(PRM\|1\|D))" /e /r /s</v>
      </c>
      <c r="T875" s="18" t="str">
        <f>MID(B849,13,4)</f>
        <v>4042</v>
      </c>
      <c r="U875" s="24">
        <f>A849+6/24</f>
        <v>42586.924212962964</v>
      </c>
      <c r="V875" s="45" t="str">
        <f>IF(VALUE(LEFT(IF(LEN(C849)=6,"0"&amp;C849,C849),2))&lt;=2,"EC",IF(OR(VALUE(LEFT(IF(LEN(C849)=6,"0"&amp;C849,C849),2))=8,VALUE(LEFT(IF(LEN(C849)=6,"0"&amp;C849,C849),2))=18),"NW","GL"))</f>
        <v>NW</v>
      </c>
      <c r="W875" s="45" t="str">
        <f>IF(AND(E849="TRACK WARRANT AUTHORITY",G849&lt;10),"OMIT","KEEP")</f>
        <v>KEEP</v>
      </c>
    </row>
    <row r="876" spans="1:23" hidden="1" x14ac:dyDescent="0.25">
      <c r="A876" s="24">
        <v>42587.763275462959</v>
      </c>
      <c r="B876" s="4" t="s">
        <v>91</v>
      </c>
      <c r="C876" s="4" t="s">
        <v>1206</v>
      </c>
      <c r="D876" s="4" t="s">
        <v>73</v>
      </c>
      <c r="E876" s="4" t="s">
        <v>515</v>
      </c>
      <c r="F876" s="3">
        <v>0</v>
      </c>
      <c r="G876" s="3">
        <v>42</v>
      </c>
      <c r="H876" s="3">
        <v>138</v>
      </c>
      <c r="I876" s="4" t="s">
        <v>516</v>
      </c>
      <c r="J876" s="3">
        <v>1</v>
      </c>
      <c r="K876" s="4" t="s">
        <v>76</v>
      </c>
      <c r="L876" s="69" t="str">
        <f>VLOOKUP(C876,'[13]Trips&amp;Operators'!$C$1:$E$9999,3,0)</f>
        <v>OUN</v>
      </c>
      <c r="M876" s="18" t="s">
        <v>81</v>
      </c>
      <c r="N876" s="17"/>
      <c r="O876" s="17" t="str">
        <f t="shared" si="26"/>
        <v>05</v>
      </c>
      <c r="P876" s="52">
        <f t="shared" si="27"/>
        <v>42556</v>
      </c>
      <c r="Q876" s="70" t="str">
        <f>VLOOKUP(C876,'[13]Train Runs'!$A$13:$AE$635,31,0)</f>
        <v>aws s3 cp s3://rtdc.mdm.uploadarchive/RTDC4037/2016-08-05/ "%USERPROFILE%\AppData\Local\Temp\OnboardLogs"\RTDC4037\2016-08-05 --recursive &amp; "%USERPROFILE%\Documents\GitHub\mrs-test-scripts\Headless Mode &amp; Sideloading\WalkAndUnGZ.bat" "%USERPROFILE%\AppData\Local\Temp\OnboardLogs"\RTDC4037\2016-08-05 &amp; aws s3 cp s3://rtdc.mdm.uploadarchive/RTDC4037/2016-08-06/ "%USERPROFILE%\AppData\Local\Temp\OnboardLogs"\RTDC4037\2016-08-06 --recursive &amp; "%USERPROFILE%\Documents\GitHub\mrs-test-scripts\Headless Mode &amp; Sideloading\WalkAndUnGZ.bat" "%USERPROFILE%\AppData\Local\Temp\OnboardLogs"\RTDC4037\2016-08-06</v>
      </c>
      <c r="R876" s="71" t="str">
        <f>VLOOKUP(C850,'[13]Train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21:52:21-0600',mode:absolute,to:'2016-08-06 00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876" s="72" t="str">
        <f>astrogrep_path&amp;" /spath="&amp;search_path&amp;" /stypes=""*"&amp;T876&amp;"*"&amp;TEXT(A850-utc_offset/24,"YYYYMMDD")&amp;LEFT(TEXT(A850-utc_offset/24,"HH"),1)&amp;"*"" /stext="" "&amp;TEXT(A850-utc_offset/24,"HH")&amp;search_regexp&amp;""" /e /r /s"</f>
        <v>"C:\Program Files (x86)\AstroGrep\AstroGrep.exe" /spath="C:\Users\stu\Documents\Analysis\2016-02-23 RTDC Observations" /stypes="*4044*201608060*" /stext=" 05:.+((SYSTEM_STATE.+slice.+state.+changed )|(ment ac)|(system.+state.+changed )|(\|lc)|(penalty)|(\[timeout)|(PRM\|1\|D))" /e /r /s</v>
      </c>
      <c r="T876" s="18" t="str">
        <f>MID(B850,13,4)</f>
        <v>4044</v>
      </c>
      <c r="U876" s="24">
        <f>A850+6/24</f>
        <v>42588.21402777778</v>
      </c>
      <c r="V876" s="45" t="str">
        <f>IF(VALUE(LEFT(IF(LEN(C850)=6,"0"&amp;C850,C850),2))&lt;=2,"EC",IF(OR(VALUE(LEFT(IF(LEN(C850)=6,"0"&amp;C850,C850),2))=8,VALUE(LEFT(IF(LEN(C850)=6,"0"&amp;C850,C850),2))=18),"NW","GL"))</f>
        <v>EC</v>
      </c>
      <c r="W876" s="45" t="str">
        <f>IF(AND(E850="TRACK WARRANT AUTHORITY",G850&lt;10),"OMIT","KEEP")</f>
        <v>KEEP</v>
      </c>
    </row>
    <row r="877" spans="1:23" hidden="1" x14ac:dyDescent="0.25">
      <c r="A877" s="24">
        <v>42587.795763888891</v>
      </c>
      <c r="B877" s="4" t="s">
        <v>506</v>
      </c>
      <c r="C877" s="4" t="s">
        <v>1207</v>
      </c>
      <c r="D877" s="4" t="s">
        <v>73</v>
      </c>
      <c r="E877" s="4" t="s">
        <v>515</v>
      </c>
      <c r="F877" s="3">
        <v>0</v>
      </c>
      <c r="G877" s="3">
        <v>17</v>
      </c>
      <c r="H877" s="3">
        <v>37</v>
      </c>
      <c r="I877" s="4" t="s">
        <v>516</v>
      </c>
      <c r="J877" s="3">
        <v>1</v>
      </c>
      <c r="K877" s="4" t="s">
        <v>76</v>
      </c>
      <c r="L877" s="69" t="str">
        <f>VLOOKUP(C877,'[13]Trips&amp;Operators'!$C$1:$E$9999,3,0)</f>
        <v>SHOOK</v>
      </c>
      <c r="M877" s="18" t="s">
        <v>81</v>
      </c>
      <c r="N877" s="17"/>
      <c r="O877" s="17" t="str">
        <f t="shared" si="26"/>
        <v>05</v>
      </c>
      <c r="P877" s="52">
        <f t="shared" si="27"/>
        <v>42556</v>
      </c>
      <c r="Q877" s="70" t="str">
        <f>VLOOKUP(C877,'[13]Train Runs'!$A$13:$AE$635,31,0)</f>
        <v>aws s3 cp s3://rtdc.mdm.uploadarchive/RTDC4026/2016-08-05/ "%USERPROFILE%\AppData\Local\Temp\OnboardLogs"\RTDC4026\2016-08-05 --recursive &amp; "%USERPROFILE%\Documents\GitHub\mrs-test-scripts\Headless Mode &amp; Sideloading\WalkAndUnGZ.bat" "%USERPROFILE%\AppData\Local\Temp\OnboardLogs"\RTDC4026\2016-08-05 &amp; 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</v>
      </c>
      <c r="R877" s="71" t="str">
        <f>VLOOKUP(C851,'[13]Train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22:10:01-0600',mode:absolute,to:'2016-08-06 01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877" s="72" t="str">
        <f>astrogrep_path&amp;" /spath="&amp;search_path&amp;" /stypes=""*"&amp;T877&amp;"*"&amp;TEXT(A851-utc_offset/24,"YYYYMMDD")&amp;LEFT(TEXT(A851-utc_offset/24,"HH"),1)&amp;"*"" /stext="" "&amp;TEXT(A851-utc_offset/24,"HH")&amp;search_regexp&amp;""" /e /r /s"</f>
        <v>"C:\Program Files (x86)\AstroGrep\AstroGrep.exe" /spath="C:\Users\stu\Documents\Analysis\2016-02-23 RTDC Observations" /stypes="*4009*201608060*" /stext=" 05:.+((SYSTEM_STATE.+slice.+state.+changed )|(ment ac)|(system.+state.+changed )|(\|lc)|(penalty)|(\[timeout)|(PRM\|1\|D))" /e /r /s</v>
      </c>
      <c r="T877" s="18" t="str">
        <f>MID(B851,13,4)</f>
        <v>4009</v>
      </c>
      <c r="U877" s="24">
        <f>A851+6/24</f>
        <v>42588.234872685185</v>
      </c>
      <c r="V877" s="45" t="str">
        <f>IF(VALUE(LEFT(IF(LEN(C851)=6,"0"&amp;C851,C851),2))&lt;=2,"EC",IF(OR(VALUE(LEFT(IF(LEN(C851)=6,"0"&amp;C851,C851),2))=8,VALUE(LEFT(IF(LEN(C851)=6,"0"&amp;C851,C851),2))=18),"NW","GL"))</f>
        <v>EC</v>
      </c>
      <c r="W877" s="45" t="str">
        <f>IF(AND(E851="TRACK WARRANT AUTHORITY",G851&lt;10),"OMIT","KEEP")</f>
        <v>KEEP</v>
      </c>
    </row>
    <row r="878" spans="1:23" hidden="1" x14ac:dyDescent="0.25">
      <c r="A878" s="24">
        <v>42587.588240740741</v>
      </c>
      <c r="B878" s="4" t="s">
        <v>85</v>
      </c>
      <c r="C878" s="4" t="s">
        <v>1208</v>
      </c>
      <c r="D878" s="4" t="s">
        <v>73</v>
      </c>
      <c r="E878" s="4" t="s">
        <v>515</v>
      </c>
      <c r="F878" s="3">
        <v>0</v>
      </c>
      <c r="G878" s="3">
        <v>68</v>
      </c>
      <c r="H878" s="3">
        <v>233222</v>
      </c>
      <c r="I878" s="4" t="s">
        <v>516</v>
      </c>
      <c r="J878" s="3">
        <v>233491</v>
      </c>
      <c r="K878" s="4" t="s">
        <v>80</v>
      </c>
      <c r="L878" s="69" t="str">
        <f>VLOOKUP(C878,'[13]Trips&amp;Operators'!$C$1:$E$9999,3,0)</f>
        <v>MOSES</v>
      </c>
      <c r="M878" s="18" t="s">
        <v>81</v>
      </c>
      <c r="N878" s="17"/>
      <c r="O878" s="17" t="str">
        <f t="shared" si="26"/>
        <v>05</v>
      </c>
      <c r="P878" s="52">
        <f t="shared" si="27"/>
        <v>42556</v>
      </c>
      <c r="Q878" s="70" t="str">
        <f>VLOOKUP(C878,'[13]Train Runs'!$A$13:$AE$635,31,0)</f>
        <v>aws s3 cp s3://rtdc.mdm.uploadarchive/RTDC4027/2016-08-05/ "%USERPROFILE%\AppData\Local\Temp\OnboardLogs"\RTDC4027\2016-08-05 --recursive &amp; "%USERPROFILE%\Documents\GitHub\mrs-test-scripts\Headless Mode &amp; Sideloading\WalkAndUnGZ.bat" "%USERPROFILE%\AppData\Local\Temp\OnboardLogs"\RTDC4027\2016-08-05 &amp; 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</v>
      </c>
      <c r="R878" s="71" t="str">
        <f>VLOOKUP(C852,'[13]Train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10:12:00-0600',mode:absolute,to:'2016-08-05 12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878" s="72" t="str">
        <f>astrogrep_path&amp;" /spath="&amp;search_path&amp;" /stypes=""*"&amp;T878&amp;"*"&amp;TEXT(A852-utc_offset/24,"YYYYMMDD")&amp;LEFT(TEXT(A852-utc_offset/24,"HH"),1)&amp;"*"" /stext="" "&amp;TEXT(A852-utc_offset/24,"HH")&amp;search_regexp&amp;""" /e /r /s"</f>
        <v>"C:\Program Files (x86)\AstroGrep\AstroGrep.exe" /spath="C:\Users\stu\Documents\Analysis\2016-02-23 RTDC Observations" /stypes="*4020*201608051*" /stext=" 17:.+((SYSTEM_STATE.+slice.+state.+changed )|(ment ac)|(system.+state.+changed )|(\|lc)|(penalty)|(\[timeout)|(PRM\|1\|D))" /e /r /s</v>
      </c>
      <c r="T878" s="18" t="str">
        <f>MID(B852,13,4)</f>
        <v>4020</v>
      </c>
      <c r="U878" s="24">
        <f>A852+6/24</f>
        <v>42587.724942129629</v>
      </c>
      <c r="V878" s="45" t="str">
        <f>IF(VALUE(LEFT(IF(LEN(C852)=6,"0"&amp;C852,C852),2))&lt;=2,"EC",IF(OR(VALUE(LEFT(IF(LEN(C852)=6,"0"&amp;C852,C852),2))=8,VALUE(LEFT(IF(LEN(C852)=6,"0"&amp;C852,C852),2))=18),"NW","GL"))</f>
        <v>EC</v>
      </c>
      <c r="W878" s="45" t="str">
        <f>IF(AND(E852="TRACK WARRANT AUTHORITY",G852&lt;10),"OMIT","KEEP")</f>
        <v>KEEP</v>
      </c>
    </row>
    <row r="879" spans="1:23" hidden="1" x14ac:dyDescent="0.25">
      <c r="A879" s="24">
        <v>42587.613715277781</v>
      </c>
      <c r="B879" s="4" t="s">
        <v>518</v>
      </c>
      <c r="C879" s="4" t="s">
        <v>1209</v>
      </c>
      <c r="D879" s="4" t="s">
        <v>73</v>
      </c>
      <c r="E879" s="4" t="s">
        <v>515</v>
      </c>
      <c r="F879" s="3">
        <v>0</v>
      </c>
      <c r="G879" s="3">
        <v>46</v>
      </c>
      <c r="H879" s="3">
        <v>233332</v>
      </c>
      <c r="I879" s="4" t="s">
        <v>516</v>
      </c>
      <c r="J879" s="3">
        <v>233491</v>
      </c>
      <c r="K879" s="4" t="s">
        <v>80</v>
      </c>
      <c r="L879" s="69" t="str">
        <f>VLOOKUP(C879,'[13]Trips&amp;Operators'!$C$1:$E$9999,3,0)</f>
        <v>SHOOK</v>
      </c>
      <c r="M879" s="18" t="s">
        <v>81</v>
      </c>
      <c r="N879" s="17"/>
      <c r="O879" s="17" t="str">
        <f t="shared" si="26"/>
        <v>05</v>
      </c>
      <c r="P879" s="52">
        <f t="shared" si="27"/>
        <v>42556</v>
      </c>
      <c r="Q879" s="70" t="str">
        <f>VLOOKUP(C879,'[13]Train Runs'!$A$13:$AE$635,31,0)</f>
        <v>aws s3 cp s3://rtdc.mdm.uploadarchive/RTDC4025/2016-08-05/ "%USERPROFILE%\AppData\Local\Temp\OnboardLogs"\RTDC4025\2016-08-05 --recursive &amp; "%USERPROFILE%\Documents\GitHub\mrs-test-scripts\Headless Mode &amp; Sideloading\WalkAndUnGZ.bat" "%USERPROFILE%\AppData\Local\Temp\OnboardLogs"\RTDC4025\2016-08-05 &amp; 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</v>
      </c>
      <c r="R879" s="71" t="str">
        <f>VLOOKUP(C853,'[13]Train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12:41:07-0600',mode:absolute,to:'2016-08-05 15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879" s="72" t="str">
        <f>astrogrep_path&amp;" /spath="&amp;search_path&amp;" /stypes=""*"&amp;T879&amp;"*"&amp;TEXT(A853-utc_offset/24,"YYYYMMDD")&amp;LEFT(TEXT(A853-utc_offset/24,"HH"),1)&amp;"*"" /stext="" "&amp;TEXT(A853-utc_offset/24,"HH")&amp;search_regexp&amp;""" /e /r /s"</f>
        <v>"C:\Program Files (x86)\AstroGrep\AstroGrep.exe" /spath="C:\Users\stu\Documents\Analysis\2016-02-23 RTDC Observations" /stypes="*4044*201608051*" /stext=" 19:.+((SYSTEM_STATE.+slice.+state.+changed )|(ment ac)|(system.+state.+changed )|(\|lc)|(penalty)|(\[timeout)|(PRM\|1\|D))" /e /r /s</v>
      </c>
      <c r="T879" s="18" t="str">
        <f>MID(B853,13,4)</f>
        <v>4044</v>
      </c>
      <c r="U879" s="24">
        <f>A853+6/24</f>
        <v>42587.831805555557</v>
      </c>
      <c r="V879" s="45" t="str">
        <f>IF(VALUE(LEFT(IF(LEN(C853)=6,"0"&amp;C853,C853),2))&lt;=2,"EC",IF(OR(VALUE(LEFT(IF(LEN(C853)=6,"0"&amp;C853,C853),2))=8,VALUE(LEFT(IF(LEN(C853)=6,"0"&amp;C853,C853),2))=18),"NW","GL"))</f>
        <v>EC</v>
      </c>
      <c r="W879" s="45" t="str">
        <f>IF(AND(E853="TRACK WARRANT AUTHORITY",G853&lt;10),"OMIT","KEEP")</f>
        <v>KEEP</v>
      </c>
    </row>
    <row r="880" spans="1:23" hidden="1" x14ac:dyDescent="0.25">
      <c r="A880" s="24">
        <v>42587.70480324074</v>
      </c>
      <c r="B880" s="4" t="s">
        <v>82</v>
      </c>
      <c r="C880" s="4" t="s">
        <v>421</v>
      </c>
      <c r="D880" s="4" t="s">
        <v>73</v>
      </c>
      <c r="E880" s="4" t="s">
        <v>515</v>
      </c>
      <c r="F880" s="3">
        <v>0</v>
      </c>
      <c r="G880" s="3">
        <v>72</v>
      </c>
      <c r="H880" s="3">
        <v>233219</v>
      </c>
      <c r="I880" s="4" t="s">
        <v>516</v>
      </c>
      <c r="J880" s="3">
        <v>233491</v>
      </c>
      <c r="K880" s="4" t="s">
        <v>80</v>
      </c>
      <c r="L880" s="69" t="str">
        <f>VLOOKUP(C880,'[13]Trips&amp;Operators'!$C$1:$E$9999,3,0)</f>
        <v>STEWART</v>
      </c>
      <c r="M880" s="18" t="s">
        <v>81</v>
      </c>
      <c r="N880" s="17"/>
      <c r="O880" s="17" t="str">
        <f t="shared" si="26"/>
        <v>05</v>
      </c>
      <c r="P880" s="52">
        <f t="shared" si="27"/>
        <v>42556</v>
      </c>
      <c r="Q880" s="70" t="str">
        <f>VLOOKUP(C880,'[13]Train Runs'!$A$13:$AE$635,31,0)</f>
        <v>aws s3 cp s3://rtdc.mdm.uploadarchive/RTDC4029/2016-08-05/ "%USERPROFILE%\AppData\Local\Temp\OnboardLogs"\RTDC4029\2016-08-05 --recursive &amp; "%USERPROFILE%\Documents\GitHub\mrs-test-scripts\Headless Mode &amp; Sideloading\WalkAndUnGZ.bat" "%USERPROFILE%\AppData\Local\Temp\OnboardLogs"\RTDC4029\2016-08-05 &amp; 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</v>
      </c>
      <c r="R880" s="71" t="str">
        <f>VLOOKUP(C854,'[13]Train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880" s="72" t="str">
        <f>astrogrep_path&amp;" /spath="&amp;search_path&amp;" /stypes=""*"&amp;T880&amp;"*"&amp;TEXT(A854-utc_offset/24,"YYYYMMDD")&amp;LEFT(TEXT(A854-utc_offset/24,"HH"),1)&amp;"*"" /stext="" "&amp;TEXT(A854-utc_offset/24,"HH")&amp;search_regexp&amp;""" /e /r /s"</f>
        <v>"C:\Program Files (x86)\AstroGrep\AstroGrep.exe" /spath="C:\Users\stu\Documents\Analysis\2016-02-23 RTDC Observations" /stypes="*4028*201608052*" /stext=" 20:.+((SYSTEM_STATE.+slice.+state.+changed )|(ment ac)|(system.+state.+changed )|(\|lc)|(penalty)|(\[timeout)|(PRM\|1\|D))" /e /r /s</v>
      </c>
      <c r="T880" s="18" t="str">
        <f>MID(B854,13,4)</f>
        <v>4028</v>
      </c>
      <c r="U880" s="24">
        <f>A854+6/24</f>
        <v>42587.871319444443</v>
      </c>
      <c r="V880" s="45" t="str">
        <f>IF(VALUE(LEFT(IF(LEN(C854)=6,"0"&amp;C854,C854),2))&lt;=2,"EC",IF(OR(VALUE(LEFT(IF(LEN(C854)=6,"0"&amp;C854,C854),2))=8,VALUE(LEFT(IF(LEN(C854)=6,"0"&amp;C854,C854),2))=18),"NW","GL"))</f>
        <v>EC</v>
      </c>
      <c r="W880" s="45" t="str">
        <f>IF(AND(E854="TRACK WARRANT AUTHORITY",G854&lt;10),"OMIT","KEEP")</f>
        <v>KEEP</v>
      </c>
    </row>
    <row r="881" spans="1:23" hidden="1" x14ac:dyDescent="0.25">
      <c r="A881" s="24">
        <v>42587.564212962963</v>
      </c>
      <c r="B881" s="4" t="s">
        <v>86</v>
      </c>
      <c r="C881" s="4" t="s">
        <v>1210</v>
      </c>
      <c r="D881" s="4" t="s">
        <v>73</v>
      </c>
      <c r="E881" s="4" t="s">
        <v>83</v>
      </c>
      <c r="F881" s="3">
        <v>150</v>
      </c>
      <c r="G881" s="3">
        <v>505</v>
      </c>
      <c r="H881" s="3">
        <v>54660</v>
      </c>
      <c r="I881" s="4" t="s">
        <v>75</v>
      </c>
      <c r="J881" s="3">
        <v>57008</v>
      </c>
      <c r="K881" s="4" t="s">
        <v>80</v>
      </c>
      <c r="L881" s="69" t="str">
        <f>VLOOKUP(C881,'[13]Trips&amp;Operators'!$C$1:$E$9999,3,0)</f>
        <v>STAMBAUGH</v>
      </c>
      <c r="M881" s="18" t="s">
        <v>81</v>
      </c>
      <c r="N881" s="17"/>
      <c r="O881" s="17" t="str">
        <f t="shared" si="26"/>
        <v>05</v>
      </c>
      <c r="P881" s="52">
        <f t="shared" si="27"/>
        <v>42556</v>
      </c>
      <c r="Q881" s="70" t="str">
        <f>VLOOKUP(C881,'[13]Train Runs'!$A$13:$AE$635,31,0)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R881" s="71" t="str">
        <f>VLOOKUP(C855,'[13]Train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10:26:30-0600',mode:absolute,to:'2016-08-05 13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881" s="72" t="str">
        <f>astrogrep_path&amp;" /spath="&amp;search_path&amp;" /stypes=""*"&amp;T881&amp;"*"&amp;TEXT(A855-utc_offset/24,"YYYYMMDD")&amp;LEFT(TEXT(A855-utc_offset/24,"HH"),1)&amp;"*"" /stext="" "&amp;TEXT(A855-utc_offset/24,"HH")&amp;search_regexp&amp;""" /e /r /s"</f>
        <v>"C:\Program Files (x86)\AstroGrep\AstroGrep.exe" /spath="C:\Users\stu\Documents\Analysis\2016-02-23 RTDC Observations" /stypes="*4038*201608051*" /stext=" 17:.+((SYSTEM_STATE.+slice.+state.+changed )|(ment ac)|(system.+state.+changed )|(\|lc)|(penalty)|(\[timeout)|(PRM\|1\|D))" /e /r /s</v>
      </c>
      <c r="T881" s="18" t="str">
        <f>MID(B855,13,4)</f>
        <v>4038</v>
      </c>
      <c r="U881" s="24">
        <f>A855+6/24</f>
        <v>42587.744884259257</v>
      </c>
      <c r="V881" s="45" t="str">
        <f>IF(VALUE(LEFT(IF(LEN(C855)=6,"0"&amp;C855,C855),2))&lt;=2,"EC",IF(OR(VALUE(LEFT(IF(LEN(C855)=6,"0"&amp;C855,C855),2))=8,VALUE(LEFT(IF(LEN(C855)=6,"0"&amp;C855,C855),2))=18),"NW","GL"))</f>
        <v>EC</v>
      </c>
      <c r="W881" s="45" t="str">
        <f>IF(AND(E855="TRACK WARRANT AUTHORITY",G855&lt;10),"OMIT","KEEP")</f>
        <v>KEEP</v>
      </c>
    </row>
    <row r="882" spans="1:23" hidden="1" x14ac:dyDescent="0.25">
      <c r="A882" s="24">
        <v>42587.249780092592</v>
      </c>
      <c r="B882" s="4" t="s">
        <v>602</v>
      </c>
      <c r="C882" s="4" t="s">
        <v>1211</v>
      </c>
      <c r="D882" s="4" t="s">
        <v>73</v>
      </c>
      <c r="E882" s="4" t="s">
        <v>87</v>
      </c>
      <c r="F882" s="3">
        <v>0</v>
      </c>
      <c r="G882" s="3">
        <v>120</v>
      </c>
      <c r="H882" s="3">
        <v>16071</v>
      </c>
      <c r="I882" s="4" t="s">
        <v>88</v>
      </c>
      <c r="J882" s="3">
        <v>16577</v>
      </c>
      <c r="K882" s="4" t="s">
        <v>80</v>
      </c>
      <c r="L882" s="69" t="str">
        <f>VLOOKUP(C882,'[13]Trips&amp;Operators'!$C$1:$E$9999,3,0)</f>
        <v>STRICKLAND</v>
      </c>
      <c r="M882" s="18" t="s">
        <v>77</v>
      </c>
      <c r="N882" s="17" t="s">
        <v>1200</v>
      </c>
      <c r="O882" s="17" t="str">
        <f t="shared" si="26"/>
        <v>05</v>
      </c>
      <c r="P882" s="52">
        <f t="shared" si="27"/>
        <v>42556</v>
      </c>
      <c r="Q882" s="70" t="str">
        <f>VLOOKUP(C882,'[13]Train Runs'!$A$13:$AE$635,31,0)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R882" s="71" t="str">
        <f>VLOOKUP(C856,'[13]Train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13:57:40-0600',mode:absolute,to:'2016-08-05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882" s="72" t="str">
        <f>astrogrep_path&amp;" /spath="&amp;search_path&amp;" /stypes=""*"&amp;T882&amp;"*"&amp;TEXT(A856-utc_offset/24,"YYYYMMDD")&amp;LEFT(TEXT(A856-utc_offset/24,"HH"),1)&amp;"*"" /stext="" "&amp;TEXT(A856-utc_offset/24,"HH")&amp;search_regexp&amp;""" /e /r /s"</f>
        <v>"C:\Program Files (x86)\AstroGrep\AstroGrep.exe" /spath="C:\Users\stu\Documents\Analysis\2016-02-23 RTDC Observations" /stypes="*4038*201608052*" /stext=" 21:.+((SYSTEM_STATE.+slice.+state.+changed )|(ment ac)|(system.+state.+changed )|(\|lc)|(penalty)|(\[timeout)|(PRM\|1\|D))" /e /r /s</v>
      </c>
      <c r="T882" s="18" t="str">
        <f>MID(B856,13,4)</f>
        <v>4038</v>
      </c>
      <c r="U882" s="24">
        <f>A856+6/24</f>
        <v>42587.876736111109</v>
      </c>
      <c r="V882" s="45" t="str">
        <f>IF(VALUE(LEFT(IF(LEN(C856)=6,"0"&amp;C856,C856),2))&lt;=2,"EC",IF(OR(VALUE(LEFT(IF(LEN(C856)=6,"0"&amp;C856,C856),2))=8,VALUE(LEFT(IF(LEN(C856)=6,"0"&amp;C856,C856),2))=18),"NW","GL"))</f>
        <v>EC</v>
      </c>
      <c r="W882" s="45" t="str">
        <f>IF(AND(E856="TRACK WARRANT AUTHORITY",G856&lt;10),"OMIT","KEEP")</f>
        <v>KEEP</v>
      </c>
    </row>
    <row r="883" spans="1:23" hidden="1" x14ac:dyDescent="0.25">
      <c r="A883" s="24">
        <v>42587.290543981479</v>
      </c>
      <c r="B883" s="4" t="s">
        <v>602</v>
      </c>
      <c r="C883" s="4" t="s">
        <v>1212</v>
      </c>
      <c r="D883" s="4" t="s">
        <v>73</v>
      </c>
      <c r="E883" s="4" t="s">
        <v>87</v>
      </c>
      <c r="F883" s="3">
        <v>0</v>
      </c>
      <c r="G883" s="3">
        <v>214</v>
      </c>
      <c r="H883" s="3">
        <v>15650</v>
      </c>
      <c r="I883" s="4" t="s">
        <v>88</v>
      </c>
      <c r="J883" s="3">
        <v>16577</v>
      </c>
      <c r="K883" s="4" t="s">
        <v>80</v>
      </c>
      <c r="L883" s="69" t="str">
        <f>VLOOKUP(C883,'[13]Trips&amp;Operators'!$C$1:$E$9999,3,0)</f>
        <v>STRICKLAND</v>
      </c>
      <c r="M883" s="18" t="s">
        <v>77</v>
      </c>
      <c r="N883" s="17" t="s">
        <v>1200</v>
      </c>
      <c r="O883" s="17" t="str">
        <f t="shared" si="26"/>
        <v>05</v>
      </c>
      <c r="P883" s="52">
        <f t="shared" si="27"/>
        <v>42556</v>
      </c>
      <c r="Q883" s="70" t="str">
        <f>VLOOKUP(C883,'[13]Train Runs'!$A$13:$AE$635,31,0)</f>
        <v>aws s3 cp s3://rtdc.mdm.uploadarchive/RTDC4018/2016-08-05/ "%USERPROFILE%\AppData\Local\Temp\OnboardLogs"\RTDC4018\2016-08-05 --recursive &amp; "%USERPROFILE%\Documents\GitHub\mrs-test-scripts\Headless Mode &amp; Sideloading\WalkAndUnGZ.bat" "%USERPROFILE%\AppData\Local\Temp\OnboardLogs"\RTDC4018\2016-08-05 &amp; 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</v>
      </c>
      <c r="R883" s="71" t="str">
        <f>VLOOKUP(C857,'[13]Train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11:53:44-0600',mode:absolute,to:'2016-08-05 14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883" s="72" t="str">
        <f>astrogrep_path&amp;" /spath="&amp;search_path&amp;" /stypes=""*"&amp;T883&amp;"*"&amp;TEXT(A857-utc_offset/24,"YYYYMMDD")&amp;LEFT(TEXT(A857-utc_offset/24,"HH"),1)&amp;"*"" /stext="" "&amp;TEXT(A857-utc_offset/24,"HH")&amp;search_regexp&amp;""" /e /r /s"</f>
        <v>"C:\Program Files (x86)\AstroGrep\AstroGrep.exe" /spath="C:\Users\stu\Documents\Analysis\2016-02-23 RTDC Observations" /stypes="*4020*201608051*" /stext=" 19:.+((SYSTEM_STATE.+slice.+state.+changed )|(ment ac)|(system.+state.+changed )|(\|lc)|(penalty)|(\[timeout)|(PRM\|1\|D))" /e /r /s</v>
      </c>
      <c r="T883" s="18" t="str">
        <f>MID(B857,13,4)</f>
        <v>4020</v>
      </c>
      <c r="U883" s="24">
        <f>A857+6/24</f>
        <v>42587.794594907406</v>
      </c>
      <c r="V883" s="45" t="str">
        <f>IF(VALUE(LEFT(IF(LEN(C857)=6,"0"&amp;C857,C857),2))&lt;=2,"EC",IF(OR(VALUE(LEFT(IF(LEN(C857)=6,"0"&amp;C857,C857),2))=8,VALUE(LEFT(IF(LEN(C857)=6,"0"&amp;C857,C857),2))=18),"NW","GL"))</f>
        <v>EC</v>
      </c>
      <c r="W883" s="45" t="str">
        <f>IF(AND(E857="TRACK WARRANT AUTHORITY",G857&lt;10),"OMIT","KEEP")</f>
        <v>KEEP</v>
      </c>
    </row>
    <row r="884" spans="1:23" hidden="1" x14ac:dyDescent="0.25">
      <c r="A884" s="24">
        <v>42587.222395833334</v>
      </c>
      <c r="B884" s="4" t="s">
        <v>532</v>
      </c>
      <c r="C884" s="4" t="s">
        <v>1213</v>
      </c>
      <c r="D884" s="4" t="s">
        <v>73</v>
      </c>
      <c r="E884" s="4" t="s">
        <v>87</v>
      </c>
      <c r="F884" s="3">
        <v>0</v>
      </c>
      <c r="G884" s="3">
        <v>120</v>
      </c>
      <c r="H884" s="3">
        <v>34922</v>
      </c>
      <c r="I884" s="4" t="s">
        <v>88</v>
      </c>
      <c r="J884" s="3">
        <v>34593</v>
      </c>
      <c r="K884" s="4" t="s">
        <v>76</v>
      </c>
      <c r="L884" s="69" t="str">
        <f>VLOOKUP(C884,'[13]Trips&amp;Operators'!$C$1:$E$9999,3,0)</f>
        <v>STRICKLAND</v>
      </c>
      <c r="M884" s="18" t="s">
        <v>77</v>
      </c>
      <c r="N884" s="17" t="s">
        <v>1200</v>
      </c>
      <c r="O884" s="17" t="str">
        <f t="shared" si="26"/>
        <v>05</v>
      </c>
      <c r="P884" s="52">
        <f t="shared" si="27"/>
        <v>42556</v>
      </c>
      <c r="Q884" s="70" t="str">
        <f>VLOOKUP(C884,'[13]Train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84" s="71" t="str">
        <f>VLOOKUP(C858,'[13]Train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884" s="72" t="str">
        <f>astrogrep_path&amp;" /spath="&amp;search_path&amp;" /stypes=""*"&amp;T884&amp;"*"&amp;TEXT(A858-utc_offset/24,"YYYYMMDD")&amp;LEFT(TEXT(A858-utc_offset/24,"HH"),1)&amp;"*"" /stext="" "&amp;TEXT(A858-utc_offset/24,"HH")&amp;search_regexp&amp;""" /e /r /s"</f>
        <v>"C:\Program Files (x86)\AstroGrep\AstroGrep.exe" /spath="C:\Users\stu\Documents\Analysis\2016-02-23 RTDC Observations" /stypes="*4026*201608051*" /stext=" 16:.+((SYSTEM_STATE.+slice.+state.+changed )|(ment ac)|(system.+state.+changed )|(\|lc)|(penalty)|(\[timeout)|(PRM\|1\|D))" /e /r /s</v>
      </c>
      <c r="T884" s="18" t="str">
        <f>MID(B858,13,4)</f>
        <v>4026</v>
      </c>
      <c r="U884" s="24">
        <f>A858+6/24</f>
        <v>42587.681967592594</v>
      </c>
      <c r="V884" s="45" t="str">
        <f>IF(VALUE(LEFT(IF(LEN(C858)=6,"0"&amp;C858,C858),2))&lt;=2,"EC",IF(OR(VALUE(LEFT(IF(LEN(C858)=6,"0"&amp;C858,C858),2))=8,VALUE(LEFT(IF(LEN(C858)=6,"0"&amp;C858,C858),2))=18),"NW","GL"))</f>
        <v>EC</v>
      </c>
      <c r="W884" s="45" t="str">
        <f>IF(AND(E858="TRACK WARRANT AUTHORITY",G858&lt;10),"OMIT","KEEP")</f>
        <v>KEEP</v>
      </c>
    </row>
    <row r="885" spans="1:23" hidden="1" x14ac:dyDescent="0.25">
      <c r="A885" s="24">
        <v>42587.214375000003</v>
      </c>
      <c r="B885" s="4" t="s">
        <v>532</v>
      </c>
      <c r="C885" s="4" t="s">
        <v>1213</v>
      </c>
      <c r="D885" s="4" t="s">
        <v>84</v>
      </c>
      <c r="E885" s="4" t="s">
        <v>87</v>
      </c>
      <c r="F885" s="3">
        <v>0</v>
      </c>
      <c r="G885" s="3">
        <v>54</v>
      </c>
      <c r="H885" s="3">
        <v>58435</v>
      </c>
      <c r="I885" s="4" t="s">
        <v>88</v>
      </c>
      <c r="J885" s="3">
        <v>58472</v>
      </c>
      <c r="K885" s="4" t="s">
        <v>76</v>
      </c>
      <c r="L885" s="69" t="str">
        <f>VLOOKUP(C885,'[13]Trips&amp;Operators'!$C$1:$E$9999,3,0)</f>
        <v>STRICKLAND</v>
      </c>
      <c r="M885" s="18" t="s">
        <v>77</v>
      </c>
      <c r="N885" s="17" t="s">
        <v>1200</v>
      </c>
      <c r="O885" s="17" t="str">
        <f t="shared" si="26"/>
        <v>05</v>
      </c>
      <c r="P885" s="52">
        <f t="shared" si="27"/>
        <v>42556</v>
      </c>
      <c r="Q885" s="70" t="str">
        <f>VLOOKUP(C885,'[13]Train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85" s="71" t="str">
        <f>VLOOKUP(C859,'[13]Train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09:56:37-0600',mode:absolute,to:'2016-08-05 12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885" s="72" t="str">
        <f>astrogrep_path&amp;" /spath="&amp;search_path&amp;" /stypes=""*"&amp;T885&amp;"*"&amp;TEXT(A859-utc_offset/24,"YYYYMMDD")&amp;LEFT(TEXT(A859-utc_offset/24,"HH"),1)&amp;"*"" /stext="" "&amp;TEXT(A859-utc_offset/24,"HH")&amp;search_regexp&amp;""" /e /r /s"</f>
        <v>"C:\Program Files (x86)\AstroGrep\AstroGrep.exe" /spath="C:\Users\stu\Documents\Analysis\2016-02-23 RTDC Observations" /stypes="*4029*201608051*" /stext=" 17:.+((SYSTEM_STATE.+slice.+state.+changed )|(ment ac)|(system.+state.+changed )|(\|lc)|(penalty)|(\[timeout)|(PRM\|1\|D))" /e /r /s</v>
      </c>
      <c r="T885" s="18" t="str">
        <f>MID(B859,13,4)</f>
        <v>4029</v>
      </c>
      <c r="U885" s="24">
        <f>A859+6/24</f>
        <v>42587.713263888887</v>
      </c>
      <c r="V885" s="45" t="str">
        <f>IF(VALUE(LEFT(IF(LEN(C859)=6,"0"&amp;C859,C859),2))&lt;=2,"EC",IF(OR(VALUE(LEFT(IF(LEN(C859)=6,"0"&amp;C859,C859),2))=8,VALUE(LEFT(IF(LEN(C859)=6,"0"&amp;C859,C859),2))=18),"NW","GL"))</f>
        <v>EC</v>
      </c>
      <c r="W885" s="45" t="str">
        <f>IF(AND(E859="TRACK WARRANT AUTHORITY",G859&lt;10),"OMIT","KEEP")</f>
        <v>KEEP</v>
      </c>
    </row>
    <row r="886" spans="1:23" hidden="1" x14ac:dyDescent="0.25">
      <c r="A886" s="24">
        <v>42587.214895833335</v>
      </c>
      <c r="B886" s="4" t="s">
        <v>532</v>
      </c>
      <c r="C886" s="4" t="s">
        <v>1213</v>
      </c>
      <c r="D886" s="4" t="s">
        <v>84</v>
      </c>
      <c r="E886" s="4" t="s">
        <v>87</v>
      </c>
      <c r="F886" s="3">
        <v>0</v>
      </c>
      <c r="G886" s="3">
        <v>4</v>
      </c>
      <c r="H886" s="3">
        <v>58344</v>
      </c>
      <c r="I886" s="4" t="s">
        <v>88</v>
      </c>
      <c r="J886" s="3">
        <v>58472</v>
      </c>
      <c r="K886" s="4" t="s">
        <v>76</v>
      </c>
      <c r="L886" s="69" t="str">
        <f>VLOOKUP(C886,'[13]Trips&amp;Operators'!$C$1:$E$9999,3,0)</f>
        <v>STRICKLAND</v>
      </c>
      <c r="M886" s="18" t="s">
        <v>77</v>
      </c>
      <c r="N886" s="17" t="s">
        <v>1200</v>
      </c>
      <c r="O886" s="17" t="str">
        <f t="shared" si="26"/>
        <v>05</v>
      </c>
      <c r="P886" s="52">
        <f t="shared" si="27"/>
        <v>42556</v>
      </c>
      <c r="Q886" s="70" t="str">
        <f>VLOOKUP(C886,'[13]Train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86" s="71" t="str">
        <f>VLOOKUP(C860,'[13]Train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09:01:25-0600',mode:absolute,to:'2016-08-05 11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886" s="72" t="str">
        <f>astrogrep_path&amp;" /spath="&amp;search_path&amp;" /stypes=""*"&amp;T886&amp;"*"&amp;TEXT(A860-utc_offset/24,"YYYYMMDD")&amp;LEFT(TEXT(A860-utc_offset/24,"HH"),1)&amp;"*"" /stext="" "&amp;TEXT(A860-utc_offset/24,"HH")&amp;search_regexp&amp;""" /e /r /s"</f>
        <v>"C:\Program Files (x86)\AstroGrep\AstroGrep.exe" /spath="C:\Users\stu\Documents\Analysis\2016-02-23 RTDC Observations" /stypes="*4030*201608051*" /stext=" 16:.+((SYSTEM_STATE.+slice.+state.+changed )|(ment ac)|(system.+state.+changed )|(\|lc)|(penalty)|(\[timeout)|(PRM\|1\|D))" /e /r /s</v>
      </c>
      <c r="T886" s="18" t="str">
        <f>MID(B860,13,4)</f>
        <v>4030</v>
      </c>
      <c r="U886" s="24">
        <f>A860+6/24</f>
        <v>42587.679201388892</v>
      </c>
      <c r="V886" s="45" t="str">
        <f>IF(VALUE(LEFT(IF(LEN(C860)=6,"0"&amp;C860,C860),2))&lt;=2,"EC",IF(OR(VALUE(LEFT(IF(LEN(C860)=6,"0"&amp;C860,C860),2))=8,VALUE(LEFT(IF(LEN(C860)=6,"0"&amp;C860,C860),2))=18),"NW","GL"))</f>
        <v>EC</v>
      </c>
      <c r="W886" s="45" t="str">
        <f>IF(AND(E860="TRACK WARRANT AUTHORITY",G860&lt;10),"OMIT","KEEP")</f>
        <v>KEEP</v>
      </c>
    </row>
    <row r="887" spans="1:23" hidden="1" x14ac:dyDescent="0.25">
      <c r="A887" s="24">
        <v>42587.214942129627</v>
      </c>
      <c r="B887" s="4" t="s">
        <v>532</v>
      </c>
      <c r="C887" s="4" t="s">
        <v>1213</v>
      </c>
      <c r="D887" s="4" t="s">
        <v>84</v>
      </c>
      <c r="E887" s="4" t="s">
        <v>87</v>
      </c>
      <c r="F887" s="3">
        <v>0</v>
      </c>
      <c r="G887" s="3">
        <v>14</v>
      </c>
      <c r="H887" s="3">
        <v>58335</v>
      </c>
      <c r="I887" s="4" t="s">
        <v>88</v>
      </c>
      <c r="J887" s="3">
        <v>58472</v>
      </c>
      <c r="K887" s="4" t="s">
        <v>76</v>
      </c>
      <c r="L887" s="69" t="str">
        <f>VLOOKUP(C887,'[13]Trips&amp;Operators'!$C$1:$E$9999,3,0)</f>
        <v>STRICKLAND</v>
      </c>
      <c r="M887" s="18" t="s">
        <v>77</v>
      </c>
      <c r="N887" s="17" t="s">
        <v>1200</v>
      </c>
      <c r="O887" s="17" t="str">
        <f t="shared" si="26"/>
        <v>05</v>
      </c>
      <c r="P887" s="52">
        <f t="shared" si="27"/>
        <v>42556</v>
      </c>
      <c r="Q887" s="70" t="str">
        <f>VLOOKUP(C887,'[13]Train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87" s="71" t="str">
        <f>VLOOKUP(C861,'[13]Train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13:40:42-0600',mode:absolute,to:'2016-08-05 16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887" s="72" t="str">
        <f>astrogrep_path&amp;" /spath="&amp;search_path&amp;" /stypes=""*"&amp;T887&amp;"*"&amp;TEXT(A861-utc_offset/24,"YYYYMMDD")&amp;LEFT(TEXT(A861-utc_offset/24,"HH"),1)&amp;"*"" /stext="" "&amp;TEXT(A861-utc_offset/24,"HH")&amp;search_regexp&amp;""" /e /r /s"</f>
        <v>"C:\Program Files (x86)\AstroGrep\AstroGrep.exe" /spath="C:\Users\stu\Documents\Analysis\2016-02-23 RTDC Observations" /stypes="*4020*201608052*" /stext=" 21:.+((SYSTEM_STATE.+slice.+state.+changed )|(ment ac)|(system.+state.+changed )|(\|lc)|(penalty)|(\[timeout)|(PRM\|1\|D))" /e /r /s</v>
      </c>
      <c r="T887" s="18" t="str">
        <f>MID(B861,13,4)</f>
        <v>4020</v>
      </c>
      <c r="U887" s="24">
        <f>A861+6/24</f>
        <v>42587.89</v>
      </c>
      <c r="V887" s="45" t="str">
        <f>IF(VALUE(LEFT(IF(LEN(C861)=6,"0"&amp;C861,C861),2))&lt;=2,"EC",IF(OR(VALUE(LEFT(IF(LEN(C861)=6,"0"&amp;C861,C861),2))=8,VALUE(LEFT(IF(LEN(C861)=6,"0"&amp;C861,C861),2))=18),"NW","GL"))</f>
        <v>EC</v>
      </c>
      <c r="W887" s="45" t="str">
        <f>IF(AND(E861="TRACK WARRANT AUTHORITY",G861&lt;10),"OMIT","KEEP")</f>
        <v>KEEP</v>
      </c>
    </row>
    <row r="888" spans="1:23" hidden="1" x14ac:dyDescent="0.25">
      <c r="A888" s="24">
        <v>42587.25980324074</v>
      </c>
      <c r="B888" s="4" t="s">
        <v>532</v>
      </c>
      <c r="C888" s="4" t="s">
        <v>1214</v>
      </c>
      <c r="D888" s="4" t="s">
        <v>84</v>
      </c>
      <c r="E888" s="4" t="s">
        <v>87</v>
      </c>
      <c r="F888" s="3">
        <v>0</v>
      </c>
      <c r="G888" s="3">
        <v>70</v>
      </c>
      <c r="H888" s="3">
        <v>58359</v>
      </c>
      <c r="I888" s="4" t="s">
        <v>88</v>
      </c>
      <c r="J888" s="3">
        <v>58472</v>
      </c>
      <c r="K888" s="4" t="s">
        <v>76</v>
      </c>
      <c r="L888" s="69" t="str">
        <f>VLOOKUP(C888,'[13]Trips&amp;Operators'!$C$1:$E$9999,3,0)</f>
        <v>STRICKLAND</v>
      </c>
      <c r="M888" s="18" t="s">
        <v>77</v>
      </c>
      <c r="N888" s="17" t="s">
        <v>1200</v>
      </c>
      <c r="O888" s="17" t="str">
        <f t="shared" si="26"/>
        <v>05</v>
      </c>
      <c r="P888" s="52">
        <f t="shared" si="27"/>
        <v>42556</v>
      </c>
      <c r="Q888" s="70" t="str">
        <f>VLOOKUP(C888,'[13]Train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88" s="71" t="str">
        <f>VLOOKUP(C862,'[13]Train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888" s="72" t="str">
        <f>astrogrep_path&amp;" /spath="&amp;search_path&amp;" /stypes=""*"&amp;T888&amp;"*"&amp;TEXT(A862-utc_offset/24,"YYYYMMDD")&amp;LEFT(TEXT(A862-utc_offset/24,"HH"),1)&amp;"*"" /stext="" "&amp;TEXT(A862-utc_offset/24,"HH")&amp;search_regexp&amp;""" /e /r /s"</f>
        <v>"C:\Program Files (x86)\AstroGrep\AstroGrep.exe" /spath="C:\Users\stu\Documents\Analysis\2016-02-23 RTDC Observations" /stypes="*4044*201608050*" /stext=" 09:.+((SYSTEM_STATE.+slice.+state.+changed )|(ment ac)|(system.+state.+changed )|(\|lc)|(penalty)|(\[timeout)|(PRM\|1\|D))" /e /r /s</v>
      </c>
      <c r="T888" s="18" t="str">
        <f>MID(B862,13,4)</f>
        <v>4044</v>
      </c>
      <c r="U888" s="24">
        <f>A862+6/24</f>
        <v>42587.390601851854</v>
      </c>
      <c r="V888" s="45" t="str">
        <f>IF(VALUE(LEFT(IF(LEN(C862)=6,"0"&amp;C862,C862),2))&lt;=2,"EC",IF(OR(VALUE(LEFT(IF(LEN(C862)=6,"0"&amp;C862,C862),2))=8,VALUE(LEFT(IF(LEN(C862)=6,"0"&amp;C862,C862),2))=18),"NW","GL"))</f>
        <v>EC</v>
      </c>
      <c r="W888" s="45" t="str">
        <f>IF(AND(E862="TRACK WARRANT AUTHORITY",G862&lt;10),"OMIT","KEEP")</f>
        <v>KEEP</v>
      </c>
    </row>
    <row r="889" spans="1:23" hidden="1" x14ac:dyDescent="0.25">
      <c r="A889" s="24">
        <v>42587.276990740742</v>
      </c>
      <c r="B889" s="4" t="s">
        <v>89</v>
      </c>
      <c r="C889" s="4" t="s">
        <v>1215</v>
      </c>
      <c r="D889" s="4" t="s">
        <v>84</v>
      </c>
      <c r="E889" s="4" t="s">
        <v>87</v>
      </c>
      <c r="F889" s="3">
        <v>0</v>
      </c>
      <c r="G889" s="3">
        <v>87</v>
      </c>
      <c r="H889" s="3">
        <v>58340</v>
      </c>
      <c r="I889" s="4" t="s">
        <v>88</v>
      </c>
      <c r="J889" s="3">
        <v>58472</v>
      </c>
      <c r="K889" s="4" t="s">
        <v>76</v>
      </c>
      <c r="L889" s="69" t="str">
        <f>VLOOKUP(C889,'[13]Trips&amp;Operators'!$C$1:$E$9999,3,0)</f>
        <v>YORK</v>
      </c>
      <c r="M889" s="18" t="s">
        <v>77</v>
      </c>
      <c r="N889" s="17" t="s">
        <v>1200</v>
      </c>
      <c r="O889" s="17" t="str">
        <f t="shared" si="26"/>
        <v>05</v>
      </c>
      <c r="P889" s="52">
        <f t="shared" si="27"/>
        <v>42556</v>
      </c>
      <c r="Q889" s="70" t="str">
        <f>VLOOKUP(C889,'[13]Train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R889" s="71" t="str">
        <f>VLOOKUP(C863,'[13]Train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02:27:07-0600',mode:absolute,to:'2016-08-05 04:30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889" s="72" t="str">
        <f>astrogrep_path&amp;" /spath="&amp;search_path&amp;" /stypes=""*"&amp;T889&amp;"*"&amp;TEXT(A863-utc_offset/24,"YYYYMMDD")&amp;LEFT(TEXT(A863-utc_offset/24,"HH"),1)&amp;"*"" /stext="" "&amp;TEXT(A863-utc_offset/24,"HH")&amp;search_regexp&amp;""" /e /r /s"</f>
        <v>"C:\Program Files (x86)\AstroGrep\AstroGrep.exe" /spath="C:\Users\stu\Documents\Analysis\2016-02-23 RTDC Observations" /stypes="*4044*201608050*" /stext=" 09:.+((SYSTEM_STATE.+slice.+state.+changed )|(ment ac)|(system.+state.+changed )|(\|lc)|(penalty)|(\[timeout)|(PRM\|1\|D))" /e /r /s</v>
      </c>
      <c r="T889" s="18" t="str">
        <f>MID(B863,13,4)</f>
        <v>4044</v>
      </c>
      <c r="U889" s="24">
        <f>A863+6/24</f>
        <v>42587.396354166667</v>
      </c>
      <c r="V889" s="45" t="str">
        <f>IF(VALUE(LEFT(IF(LEN(C863)=6,"0"&amp;C863,C863),2))&lt;=2,"EC",IF(OR(VALUE(LEFT(IF(LEN(C863)=6,"0"&amp;C863,C863),2))=8,VALUE(LEFT(IF(LEN(C863)=6,"0"&amp;C863,C863),2))=18),"NW","GL"))</f>
        <v>EC</v>
      </c>
      <c r="W889" s="45" t="str">
        <f>IF(AND(E863="TRACK WARRANT AUTHORITY",G863&lt;10),"OMIT","KEEP")</f>
        <v>KEEP</v>
      </c>
    </row>
    <row r="890" spans="1:23" hidden="1" x14ac:dyDescent="0.25">
      <c r="A890" s="24">
        <v>42587.302546296298</v>
      </c>
      <c r="B890" s="4" t="s">
        <v>532</v>
      </c>
      <c r="C890" s="4" t="s">
        <v>1216</v>
      </c>
      <c r="D890" s="4" t="s">
        <v>84</v>
      </c>
      <c r="E890" s="4" t="s">
        <v>87</v>
      </c>
      <c r="F890" s="3">
        <v>0</v>
      </c>
      <c r="G890" s="3">
        <v>78</v>
      </c>
      <c r="H890" s="3">
        <v>58413</v>
      </c>
      <c r="I890" s="4" t="s">
        <v>88</v>
      </c>
      <c r="J890" s="3">
        <v>58472</v>
      </c>
      <c r="K890" s="4" t="s">
        <v>76</v>
      </c>
      <c r="L890" s="69" t="str">
        <f>VLOOKUP(C890,'[13]Trips&amp;Operators'!$C$1:$E$9999,3,0)</f>
        <v>STRICKLAND</v>
      </c>
      <c r="M890" s="18" t="s">
        <v>77</v>
      </c>
      <c r="N890" s="17" t="s">
        <v>1200</v>
      </c>
      <c r="O890" s="17" t="str">
        <f t="shared" si="26"/>
        <v>05</v>
      </c>
      <c r="P890" s="52">
        <f t="shared" si="27"/>
        <v>42556</v>
      </c>
      <c r="Q890" s="70" t="str">
        <f>VLOOKUP(C890,'[13]Train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90" s="71" t="str">
        <f>VLOOKUP(C864,'[13]Train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03:04:11-0600',mode:absolute,to:'2016-08-05 05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890" s="72" t="str">
        <f>astrogrep_path&amp;" /spath="&amp;search_path&amp;" /stypes=""*"&amp;T890&amp;"*"&amp;TEXT(A864-utc_offset/24,"YYYYMMDD")&amp;LEFT(TEXT(A864-utc_offset/24,"HH"),1)&amp;"*"" /stext="" "&amp;TEXT(A864-utc_offset/24,"HH")&amp;search_regexp&amp;""" /e /r /s"</f>
        <v>"C:\Program Files (x86)\AstroGrep\AstroGrep.exe" /spath="C:\Users\stu\Documents\Analysis\2016-02-23 RTDC Observations" /stypes="*4009*201608051*" /stext=" 10:.+((SYSTEM_STATE.+slice.+state.+changed )|(ment ac)|(system.+state.+changed )|(\|lc)|(penalty)|(\[timeout)|(PRM\|1\|D))" /e /r /s</v>
      </c>
      <c r="T890" s="18" t="str">
        <f>MID(B864,13,4)</f>
        <v>4009</v>
      </c>
      <c r="U890" s="24">
        <f>A864+6/24</f>
        <v>42587.420810185184</v>
      </c>
      <c r="V890" s="45" t="str">
        <f>IF(VALUE(LEFT(IF(LEN(C864)=6,"0"&amp;C864,C864),2))&lt;=2,"EC",IF(OR(VALUE(LEFT(IF(LEN(C864)=6,"0"&amp;C864,C864),2))=8,VALUE(LEFT(IF(LEN(C864)=6,"0"&amp;C864,C864),2))=18),"NW","GL"))</f>
        <v>EC</v>
      </c>
      <c r="W890" s="45" t="str">
        <f>IF(AND(E864="TRACK WARRANT AUTHORITY",G864&lt;10),"OMIT","KEEP")</f>
        <v>KEEP</v>
      </c>
    </row>
    <row r="891" spans="1:23" hidden="1" x14ac:dyDescent="0.25">
      <c r="A891" s="24">
        <v>42587.319282407407</v>
      </c>
      <c r="B891" s="4" t="s">
        <v>89</v>
      </c>
      <c r="C891" s="4" t="s">
        <v>1217</v>
      </c>
      <c r="D891" s="4" t="s">
        <v>84</v>
      </c>
      <c r="E891" s="4" t="s">
        <v>87</v>
      </c>
      <c r="F891" s="3">
        <v>0</v>
      </c>
      <c r="G891" s="3">
        <v>61</v>
      </c>
      <c r="H891" s="3">
        <v>58379</v>
      </c>
      <c r="I891" s="4" t="s">
        <v>88</v>
      </c>
      <c r="J891" s="3">
        <v>58472</v>
      </c>
      <c r="K891" s="4" t="s">
        <v>76</v>
      </c>
      <c r="L891" s="69" t="str">
        <f>VLOOKUP(C891,'[13]Trips&amp;Operators'!$C$1:$E$9999,3,0)</f>
        <v>YORK</v>
      </c>
      <c r="M891" s="18" t="s">
        <v>77</v>
      </c>
      <c r="N891" s="17" t="s">
        <v>1200</v>
      </c>
      <c r="O891" s="17" t="str">
        <f t="shared" si="26"/>
        <v>05</v>
      </c>
      <c r="P891" s="52">
        <f t="shared" si="27"/>
        <v>42556</v>
      </c>
      <c r="Q891" s="70" t="str">
        <f>VLOOKUP(C891,'[13]Train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R891" s="71" t="str">
        <f>VLOOKUP(C865,'[13]Train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03:29:01-0600',mode:absolute,to:'2016-08-05 05:31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891" s="72" t="str">
        <f>astrogrep_path&amp;" /spath="&amp;search_path&amp;" /stypes=""*"&amp;T891&amp;"*"&amp;TEXT(A865-utc_offset/24,"YYYYMMDD")&amp;LEFT(TEXT(A865-utc_offset/24,"HH"),1)&amp;"*"" /stext="" "&amp;TEXT(A865-utc_offset/24,"HH")&amp;search_regexp&amp;""" /e /r /s"</f>
        <v>"C:\Program Files (x86)\AstroGrep\AstroGrep.exe" /spath="C:\Users\stu\Documents\Analysis\2016-02-23 RTDC Observations" /stypes="*4026*201608051*" /stext=" 10:.+((SYSTEM_STATE.+slice.+state.+changed )|(ment ac)|(system.+state.+changed )|(\|lc)|(penalty)|(\[timeout)|(PRM\|1\|D))" /e /r /s</v>
      </c>
      <c r="T891" s="18" t="str">
        <f>MID(B865,13,4)</f>
        <v>4026</v>
      </c>
      <c r="U891" s="24">
        <f>A865+6/24</f>
        <v>42587.438252314816</v>
      </c>
      <c r="V891" s="45" t="str">
        <f>IF(VALUE(LEFT(IF(LEN(C865)=6,"0"&amp;C865,C865),2))&lt;=2,"EC",IF(OR(VALUE(LEFT(IF(LEN(C865)=6,"0"&amp;C865,C865),2))=8,VALUE(LEFT(IF(LEN(C865)=6,"0"&amp;C865,C865),2))=18),"NW","GL"))</f>
        <v>EC</v>
      </c>
      <c r="W891" s="45" t="str">
        <f>IF(AND(E865="TRACK WARRANT AUTHORITY",G865&lt;10),"OMIT","KEEP")</f>
        <v>KEEP</v>
      </c>
    </row>
    <row r="892" spans="1:23" hidden="1" x14ac:dyDescent="0.25">
      <c r="A892" s="24">
        <v>42587.391759259262</v>
      </c>
      <c r="B892" s="4" t="s">
        <v>86</v>
      </c>
      <c r="C892" s="4" t="s">
        <v>1218</v>
      </c>
      <c r="D892" s="4" t="s">
        <v>73</v>
      </c>
      <c r="E892" s="4" t="s">
        <v>676</v>
      </c>
      <c r="F892" s="3">
        <v>100</v>
      </c>
      <c r="G892" s="3">
        <v>354</v>
      </c>
      <c r="H892" s="3">
        <v>9052</v>
      </c>
      <c r="I892" s="4" t="s">
        <v>79</v>
      </c>
      <c r="J892" s="3">
        <v>10701</v>
      </c>
      <c r="K892" s="4" t="s">
        <v>80</v>
      </c>
      <c r="L892" s="69" t="str">
        <f>VLOOKUP(C892,'[13]Trips&amp;Operators'!$C$1:$E$9999,3,0)</f>
        <v>YORK</v>
      </c>
      <c r="M892" s="18" t="s">
        <v>81</v>
      </c>
      <c r="N892" s="17"/>
      <c r="O892" s="17" t="str">
        <f t="shared" si="26"/>
        <v>05</v>
      </c>
      <c r="P892" s="52">
        <f t="shared" si="27"/>
        <v>42556</v>
      </c>
      <c r="Q892" s="70" t="str">
        <f>VLOOKUP(C892,'[13]Train Runs'!$A$13:$AE$635,31,0)</f>
        <v>aws s3 cp s3://rtdc.mdm.uploadarchive/RTDC4016/2016-08-05/ "%USERPROFILE%\AppData\Local\Temp\OnboardLogs"\RTDC4016\2016-08-05 --recursive &amp; "%USERPROFILE%\Documents\GitHub\mrs-test-scripts\Headless Mode &amp; Sideloading\WalkAndUnGZ.bat" "%USERPROFILE%\AppData\Local\Temp\OnboardLogs"\RTDC4016\2016-08-05 &amp; aws s3 cp s3://rtdc.mdm.uploadarchive/RTDC4016/2016-08-06/ "%USERPROFILE%\AppData\Local\Temp\OnboardLogs"\RTDC4016\2016-08-06 --recursive &amp; "%USERPROFILE%\Documents\GitHub\mrs-test-scripts\Headless Mode &amp; Sideloading\WalkAndUnGZ.bat" "%USERPROFILE%\AppData\Local\Temp\OnboardLogs"\RTDC4016\2016-08-06</v>
      </c>
      <c r="R892" s="71" t="str">
        <f>VLOOKUP(C866,'[13]Train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09:55:56-0600',mode:absolute,to:'2016-08-05 12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892" s="72" t="str">
        <f>astrogrep_path&amp;" /spath="&amp;search_path&amp;" /stypes=""*"&amp;T892&amp;"*"&amp;TEXT(A866-utc_offset/24,"YYYYMMDD")&amp;LEFT(TEXT(A866-utc_offset/24,"HH"),1)&amp;"*"" /stext="" "&amp;TEXT(A866-utc_offset/24,"HH")&amp;search_regexp&amp;""" /e /r /s"</f>
        <v>"C:\Program Files (x86)\AstroGrep\AstroGrep.exe" /spath="C:\Users\stu\Documents\Analysis\2016-02-23 RTDC Observations" /stypes="*4043*201608051*" /stext=" 17:.+((SYSTEM_STATE.+slice.+state.+changed )|(ment ac)|(system.+state.+changed )|(\|lc)|(penalty)|(\[timeout)|(PRM\|1\|D))" /e /r /s</v>
      </c>
      <c r="T892" s="18" t="str">
        <f>MID(B866,13,4)</f>
        <v>4043</v>
      </c>
      <c r="U892" s="24">
        <f>A866+6/24</f>
        <v>42587.72693287037</v>
      </c>
      <c r="V892" s="45" t="str">
        <f>IF(VALUE(LEFT(IF(LEN(C866)=6,"0"&amp;C866,C866),2))&lt;=2,"EC",IF(OR(VALUE(LEFT(IF(LEN(C866)=6,"0"&amp;C866,C866),2))=8,VALUE(LEFT(IF(LEN(C866)=6,"0"&amp;C866,C866),2))=18),"NW","GL"))</f>
        <v>EC</v>
      </c>
      <c r="W892" s="45" t="str">
        <f>IF(AND(E866="TRACK WARRANT AUTHORITY",G866&lt;10),"OMIT","KEEP")</f>
        <v>KEEP</v>
      </c>
    </row>
    <row r="893" spans="1:23" hidden="1" x14ac:dyDescent="0.25">
      <c r="A893" s="24">
        <v>42587.706805555557</v>
      </c>
      <c r="B893" s="4" t="s">
        <v>89</v>
      </c>
      <c r="C893" s="4" t="s">
        <v>1219</v>
      </c>
      <c r="D893" s="4" t="s">
        <v>73</v>
      </c>
      <c r="E893" s="4" t="s">
        <v>515</v>
      </c>
      <c r="F893" s="3">
        <v>0</v>
      </c>
      <c r="G893" s="3">
        <v>52</v>
      </c>
      <c r="H893" s="3">
        <v>736</v>
      </c>
      <c r="I893" s="4" t="s">
        <v>516</v>
      </c>
      <c r="J893" s="3">
        <v>575</v>
      </c>
      <c r="K893" s="4" t="s">
        <v>76</v>
      </c>
      <c r="L893" s="69" t="str">
        <f>VLOOKUP(C893,'[13]Trips&amp;Operators'!$C$1:$E$9999,3,0)</f>
        <v>STAMBAUGH</v>
      </c>
      <c r="M893" s="18" t="s">
        <v>81</v>
      </c>
      <c r="N893" s="17"/>
      <c r="O893" s="17" t="str">
        <f t="shared" si="26"/>
        <v>05</v>
      </c>
      <c r="P893" s="52">
        <f t="shared" si="27"/>
        <v>42556</v>
      </c>
      <c r="Q893" s="70" t="str">
        <f>VLOOKUP(C893,'[13]Train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R893" s="71" t="str">
        <f>VLOOKUP(C867,'[13]Train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893" s="72" t="str">
        <f>astrogrep_path&amp;" /spath="&amp;search_path&amp;" /stypes=""*"&amp;T893&amp;"*"&amp;TEXT(A867-utc_offset/24,"YYYYMMDD")&amp;LEFT(TEXT(A867-utc_offset/24,"HH"),1)&amp;"*"" /stext="" "&amp;TEXT(A867-utc_offset/24,"HH")&amp;search_regexp&amp;""" /e /r /s"</f>
        <v>"C:\Program Files (x86)\AstroGrep\AstroGrep.exe" /spath="C:\Users\stu\Documents\Analysis\2016-02-23 RTDC Observations" /stypes="*4019*201608052*" /stext=" 20:.+((SYSTEM_STATE.+slice.+state.+changed )|(ment ac)|(system.+state.+changed )|(\|lc)|(penalty)|(\[timeout)|(PRM\|1\|D))" /e /r /s</v>
      </c>
      <c r="T893" s="18" t="str">
        <f>MID(B867,13,4)</f>
        <v>4019</v>
      </c>
      <c r="U893" s="24">
        <f>A867+6/24</f>
        <v>42587.840520833335</v>
      </c>
      <c r="V893" s="45" t="str">
        <f>IF(VALUE(LEFT(IF(LEN(C867)=6,"0"&amp;C867,C867),2))&lt;=2,"EC",IF(OR(VALUE(LEFT(IF(LEN(C867)=6,"0"&amp;C867,C867),2))=8,VALUE(LEFT(IF(LEN(C867)=6,"0"&amp;C867,C867),2))=18),"NW","GL"))</f>
        <v>EC</v>
      </c>
      <c r="W893" s="45" t="str">
        <f>IF(AND(E867="TRACK WARRANT AUTHORITY",G867&lt;10),"OMIT","KEEP")</f>
        <v>KEEP</v>
      </c>
    </row>
    <row r="894" spans="1:23" hidden="1" x14ac:dyDescent="0.25">
      <c r="A894" s="24">
        <v>42587.725775462961</v>
      </c>
      <c r="B894" s="4" t="s">
        <v>532</v>
      </c>
      <c r="C894" s="4" t="s">
        <v>1220</v>
      </c>
      <c r="D894" s="4" t="s">
        <v>73</v>
      </c>
      <c r="E894" s="4" t="s">
        <v>515</v>
      </c>
      <c r="F894" s="3">
        <v>0</v>
      </c>
      <c r="G894" s="3">
        <v>47</v>
      </c>
      <c r="H894" s="3">
        <v>640</v>
      </c>
      <c r="I894" s="4" t="s">
        <v>516</v>
      </c>
      <c r="J894" s="3">
        <v>575</v>
      </c>
      <c r="K894" s="4" t="s">
        <v>76</v>
      </c>
      <c r="L894" s="69" t="str">
        <f>VLOOKUP(C894,'[13]Trips&amp;Operators'!$C$1:$E$9999,3,0)</f>
        <v>NEWELL</v>
      </c>
      <c r="M894" s="18" t="s">
        <v>81</v>
      </c>
      <c r="N894" s="17"/>
      <c r="O894" s="17" t="str">
        <f t="shared" si="26"/>
        <v>05</v>
      </c>
      <c r="P894" s="52">
        <f t="shared" si="27"/>
        <v>42556</v>
      </c>
      <c r="Q894" s="70" t="str">
        <f>VLOOKUP(C894,'[13]Train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94" s="71" t="str">
        <f>VLOOKUP(C868,'[13]Train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894" s="72" t="str">
        <f>astrogrep_path&amp;" /spath="&amp;search_path&amp;" /stypes=""*"&amp;T894&amp;"*"&amp;TEXT(A868-utc_offset/24,"YYYYMMDD")&amp;LEFT(TEXT(A868-utc_offset/24,"HH"),1)&amp;"*"" /stext="" "&amp;TEXT(A868-utc_offset/24,"HH")&amp;search_regexp&amp;""" /e /r /s"</f>
        <v>"C:\Program Files (x86)\AstroGrep\AstroGrep.exe" /spath="C:\Users\stu\Documents\Analysis\2016-02-23 RTDC Observations" /stypes="*4019*201608052*" /stext=" 20:.+((SYSTEM_STATE.+slice.+state.+changed )|(ment ac)|(system.+state.+changed )|(\|lc)|(penalty)|(\[timeout)|(PRM\|1\|D))" /e /r /s</v>
      </c>
      <c r="T894" s="18" t="str">
        <f>MID(B868,13,4)</f>
        <v>4019</v>
      </c>
      <c r="U894" s="24">
        <f>A868+6/24</f>
        <v>42587.834699074076</v>
      </c>
      <c r="V894" s="45" t="str">
        <f>IF(VALUE(LEFT(IF(LEN(C868)=6,"0"&amp;C868,C868),2))&lt;=2,"EC",IF(OR(VALUE(LEFT(IF(LEN(C868)=6,"0"&amp;C868,C868),2))=8,VALUE(LEFT(IF(LEN(C868)=6,"0"&amp;C868,C868),2))=18),"NW","GL"))</f>
        <v>EC</v>
      </c>
      <c r="W894" s="45" t="str">
        <f>IF(AND(E868="TRACK WARRANT AUTHORITY",G868&lt;10),"OMIT","KEEP")</f>
        <v>KEEP</v>
      </c>
    </row>
    <row r="895" spans="1:23" hidden="1" x14ac:dyDescent="0.25">
      <c r="A895" s="24">
        <v>42587.748124999998</v>
      </c>
      <c r="B895" s="4" t="s">
        <v>89</v>
      </c>
      <c r="C895" s="4" t="s">
        <v>1221</v>
      </c>
      <c r="D895" s="4" t="s">
        <v>73</v>
      </c>
      <c r="E895" s="4" t="s">
        <v>515</v>
      </c>
      <c r="F895" s="3">
        <v>0</v>
      </c>
      <c r="G895" s="3">
        <v>61</v>
      </c>
      <c r="H895" s="3">
        <v>776</v>
      </c>
      <c r="I895" s="4" t="s">
        <v>516</v>
      </c>
      <c r="J895" s="3">
        <v>575</v>
      </c>
      <c r="K895" s="4" t="s">
        <v>76</v>
      </c>
      <c r="L895" s="69" t="str">
        <f>VLOOKUP(C895,'[13]Trips&amp;Operators'!$C$1:$E$9999,3,0)</f>
        <v>STAMBAUGH</v>
      </c>
      <c r="M895" s="18" t="s">
        <v>81</v>
      </c>
      <c r="N895" s="17"/>
      <c r="O895" s="17" t="str">
        <f t="shared" si="26"/>
        <v>05</v>
      </c>
      <c r="P895" s="52">
        <f t="shared" si="27"/>
        <v>42556</v>
      </c>
      <c r="Q895" s="70" t="str">
        <f>VLOOKUP(C895,'[13]Train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R895" s="71" t="str">
        <f>VLOOKUP(C869,'[13]Train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15:31:57-0600',mode:absolute,to:'2016-08-05 18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895" s="72" t="str">
        <f>astrogrep_path&amp;" /spath="&amp;search_path&amp;" /stypes=""*"&amp;T895&amp;"*"&amp;TEXT(A869-utc_offset/24,"YYYYMMDD")&amp;LEFT(TEXT(A869-utc_offset/24,"HH"),1)&amp;"*"" /stext="" "&amp;TEXT(A869-utc_offset/24,"HH")&amp;search_regexp&amp;""" /e /r /s"</f>
        <v>"C:\Program Files (x86)\AstroGrep\AstroGrep.exe" /spath="C:\Users\stu\Documents\Analysis\2016-02-23 RTDC Observations" /stypes="*4026*201608052*" /stext=" 22:.+((SYSTEM_STATE.+slice.+state.+changed )|(ment ac)|(system.+state.+changed )|(\|lc)|(penalty)|(\[timeout)|(PRM\|1\|D))" /e /r /s</v>
      </c>
      <c r="T895" s="18" t="str">
        <f>MID(B869,13,4)</f>
        <v>4026</v>
      </c>
      <c r="U895" s="24">
        <f>A869+6/24</f>
        <v>42587.947314814817</v>
      </c>
      <c r="V895" s="45" t="str">
        <f>IF(VALUE(LEFT(IF(LEN(C869)=6,"0"&amp;C869,C869),2))&lt;=2,"EC",IF(OR(VALUE(LEFT(IF(LEN(C869)=6,"0"&amp;C869,C869),2))=8,VALUE(LEFT(IF(LEN(C869)=6,"0"&amp;C869,C869),2))=18),"NW","GL"))</f>
        <v>EC</v>
      </c>
      <c r="W895" s="45" t="str">
        <f>IF(AND(E869="TRACK WARRANT AUTHORITY",G869&lt;10),"OMIT","KEEP")</f>
        <v>KEEP</v>
      </c>
    </row>
    <row r="896" spans="1:23" hidden="1" x14ac:dyDescent="0.25">
      <c r="A896" s="24">
        <v>42587.767384259256</v>
      </c>
      <c r="B896" s="4" t="s">
        <v>532</v>
      </c>
      <c r="C896" s="4" t="s">
        <v>1222</v>
      </c>
      <c r="D896" s="4" t="s">
        <v>73</v>
      </c>
      <c r="E896" s="4" t="s">
        <v>515</v>
      </c>
      <c r="F896" s="3">
        <v>0</v>
      </c>
      <c r="G896" s="3">
        <v>37</v>
      </c>
      <c r="H896" s="3">
        <v>636</v>
      </c>
      <c r="I896" s="4" t="s">
        <v>516</v>
      </c>
      <c r="J896" s="3">
        <v>575</v>
      </c>
      <c r="K896" s="4" t="s">
        <v>76</v>
      </c>
      <c r="L896" s="69" t="str">
        <f>VLOOKUP(C896,'[13]Trips&amp;Operators'!$C$1:$E$9999,3,0)</f>
        <v>NEWELL</v>
      </c>
      <c r="M896" s="18" t="s">
        <v>81</v>
      </c>
      <c r="N896" s="17"/>
      <c r="O896" s="17" t="str">
        <f t="shared" si="26"/>
        <v>05</v>
      </c>
      <c r="P896" s="52">
        <f t="shared" si="27"/>
        <v>42556</v>
      </c>
      <c r="Q896" s="70" t="str">
        <f>VLOOKUP(C896,'[13]Train Runs'!$A$13:$AE$635,31,0)</f>
        <v>aws s3 cp s3://rtdc.mdm.uploadarchive/RTDC4017/2016-08-05/ "%USERPROFILE%\AppData\Local\Temp\OnboardLogs"\RTDC4017\2016-08-05 --recursive &amp; "%USERPROFILE%\Documents\GitHub\mrs-test-scripts\Headless Mode &amp; Sideloading\WalkAndUnGZ.bat" "%USERPROFILE%\AppData\Local\Temp\OnboardLogs"\RTDC4017\2016-08-05 &amp; 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</v>
      </c>
      <c r="R896" s="71" t="str">
        <f>VLOOKUP(C870,'[13]Train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06:24:00-0600',mode:absolute,to:'2016-08-05 09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896" s="72" t="str">
        <f>astrogrep_path&amp;" /spath="&amp;search_path&amp;" /stypes=""*"&amp;T896&amp;"*"&amp;TEXT(A870-utc_offset/24,"YYYYMMDD")&amp;LEFT(TEXT(A870-utc_offset/24,"HH"),1)&amp;"*"" /stext="" "&amp;TEXT(A870-utc_offset/24,"HH")&amp;search_regexp&amp;""" /e /r /s"</f>
        <v>"C:\Program Files (x86)\AstroGrep\AstroGrep.exe" /spath="C:\Users\stu\Documents\Analysis\2016-02-23 RTDC Observations" /stypes="*4043*201608051*" /stext=" 14:.+((SYSTEM_STATE.+slice.+state.+changed )|(ment ac)|(system.+state.+changed )|(\|lc)|(penalty)|(\[timeout)|(PRM\|1\|D))" /e /r /s</v>
      </c>
      <c r="T896" s="18" t="str">
        <f>MID(B870,13,4)</f>
        <v>4043</v>
      </c>
      <c r="U896" s="24">
        <f>A870+6/24</f>
        <v>42587.599618055552</v>
      </c>
      <c r="V896" s="45" t="str">
        <f>IF(VALUE(LEFT(IF(LEN(C870)=6,"0"&amp;C870,C870),2))&lt;=2,"EC",IF(OR(VALUE(LEFT(IF(LEN(C870)=6,"0"&amp;C870,C870),2))=8,VALUE(LEFT(IF(LEN(C870)=6,"0"&amp;C870,C870),2))=18),"NW","GL"))</f>
        <v>EC</v>
      </c>
      <c r="W896" s="45" t="str">
        <f>IF(AND(E870="TRACK WARRANT AUTHORITY",G870&lt;10),"OMIT","KEEP")</f>
        <v>KEEP</v>
      </c>
    </row>
    <row r="897" spans="1:23" hidden="1" x14ac:dyDescent="0.25">
      <c r="A897" s="24">
        <v>42587.789236111108</v>
      </c>
      <c r="B897" s="4" t="s">
        <v>89</v>
      </c>
      <c r="C897" s="4" t="s">
        <v>1223</v>
      </c>
      <c r="D897" s="4" t="s">
        <v>73</v>
      </c>
      <c r="E897" s="4" t="s">
        <v>515</v>
      </c>
      <c r="F897" s="3">
        <v>0</v>
      </c>
      <c r="G897" s="3">
        <v>58</v>
      </c>
      <c r="H897" s="3">
        <v>776</v>
      </c>
      <c r="I897" s="4" t="s">
        <v>516</v>
      </c>
      <c r="J897" s="3">
        <v>575</v>
      </c>
      <c r="K897" s="4" t="s">
        <v>76</v>
      </c>
      <c r="L897" s="69" t="str">
        <f>VLOOKUP(C897,'[13]Trips&amp;Operators'!$C$1:$E$9999,3,0)</f>
        <v>STAMBAUGH</v>
      </c>
      <c r="M897" s="18" t="s">
        <v>81</v>
      </c>
      <c r="N897" s="17"/>
      <c r="O897" s="17" t="str">
        <f t="shared" si="26"/>
        <v>05</v>
      </c>
      <c r="P897" s="52">
        <f t="shared" si="27"/>
        <v>42556</v>
      </c>
      <c r="Q897" s="70" t="str">
        <f>VLOOKUP(C897,'[13]Train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R897" s="71" t="str">
        <f>VLOOKUP(C871,'[13]Train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08:09:37-0600',mode:absolute,to:'2016-08-05 11:00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897" s="72" t="str">
        <f>astrogrep_path&amp;" /spath="&amp;search_path&amp;" /stypes=""*"&amp;T897&amp;"*"&amp;TEXT(A871-utc_offset/24,"YYYYMMDD")&amp;LEFT(TEXT(A871-utc_offset/24,"HH"),1)&amp;"*"" /stext="" "&amp;TEXT(A871-utc_offset/24,"HH")&amp;search_regexp&amp;""" /e /r /s"</f>
        <v>"C:\Program Files (x86)\AstroGrep\AstroGrep.exe" /spath="C:\Users\stu\Documents\Analysis\2016-02-23 RTDC Observations" /stypes="*4028*201608051*" /stext=" 16:.+((SYSTEM_STATE.+slice.+state.+changed )|(ment ac)|(system.+state.+changed )|(\|lc)|(penalty)|(\[timeout)|(PRM\|1\|D))" /e /r /s</v>
      </c>
      <c r="T897" s="18" t="str">
        <f>MID(B871,13,4)</f>
        <v>4028</v>
      </c>
      <c r="U897" s="24">
        <f>A871+6/24</f>
        <v>42587.667210648149</v>
      </c>
      <c r="V897" s="45" t="str">
        <f>IF(VALUE(LEFT(IF(LEN(C871)=6,"0"&amp;C871,C871),2))&lt;=2,"EC",IF(OR(VALUE(LEFT(IF(LEN(C871)=6,"0"&amp;C871,C871),2))=8,VALUE(LEFT(IF(LEN(C871)=6,"0"&amp;C871,C871),2))=18),"NW","GL"))</f>
        <v>EC</v>
      </c>
      <c r="W897" s="45" t="str">
        <f>IF(AND(E871="TRACK WARRANT AUTHORITY",G871&lt;10),"OMIT","KEEP")</f>
        <v>KEEP</v>
      </c>
    </row>
    <row r="898" spans="1:23" hidden="1" x14ac:dyDescent="0.25">
      <c r="A898" s="24">
        <v>42587.872604166667</v>
      </c>
      <c r="B898" s="4" t="s">
        <v>89</v>
      </c>
      <c r="C898" s="4" t="s">
        <v>1224</v>
      </c>
      <c r="D898" s="4" t="s">
        <v>73</v>
      </c>
      <c r="E898" s="4" t="s">
        <v>515</v>
      </c>
      <c r="F898" s="3">
        <v>0</v>
      </c>
      <c r="G898" s="3">
        <v>32</v>
      </c>
      <c r="H898" s="3">
        <v>657</v>
      </c>
      <c r="I898" s="4" t="s">
        <v>516</v>
      </c>
      <c r="J898" s="3">
        <v>575</v>
      </c>
      <c r="K898" s="4" t="s">
        <v>76</v>
      </c>
      <c r="L898" s="69" t="str">
        <f>VLOOKUP(C898,'[13]Trips&amp;Operators'!$C$1:$E$9999,3,0)</f>
        <v>STAMBAUGH</v>
      </c>
      <c r="M898" s="18" t="s">
        <v>81</v>
      </c>
      <c r="N898" s="17"/>
      <c r="O898" s="17" t="str">
        <f t="shared" ref="O898:O961" si="28">RIGHT(C898,2)</f>
        <v>05</v>
      </c>
      <c r="P898" s="52">
        <f t="shared" ref="P898:P961" si="29">42522+O898+29</f>
        <v>42556</v>
      </c>
      <c r="Q898" s="70" t="str">
        <f>VLOOKUP(C898,'[13]Train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R898" s="71" t="str">
        <f>VLOOKUP(C872,'[13]Train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08:27:54-0600',mode:absolute,to:'2016-08-05 11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898" s="72" t="str">
        <f>astrogrep_path&amp;" /spath="&amp;search_path&amp;" /stypes=""*"&amp;T898&amp;"*"&amp;TEXT(A872-utc_offset/24,"YYYYMMDD")&amp;LEFT(TEXT(A872-utc_offset/24,"HH"),1)&amp;"*"" /stext="" "&amp;TEXT(A872-utc_offset/24,"HH")&amp;search_regexp&amp;""" /e /r /s"</f>
        <v>"C:\Program Files (x86)\AstroGrep\AstroGrep.exe" /spath="C:\Users\stu\Documents\Analysis\2016-02-23 RTDC Observations" /stypes="*4043*201608051*" /stext=" 16:.+((SYSTEM_STATE.+slice.+state.+changed )|(ment ac)|(system.+state.+changed )|(\|lc)|(penalty)|(\[timeout)|(PRM\|1\|D))" /e /r /s</v>
      </c>
      <c r="T898" s="18" t="str">
        <f>MID(B872,13,4)</f>
        <v>4043</v>
      </c>
      <c r="U898" s="24">
        <f>A872+6/24</f>
        <v>42587.673449074071</v>
      </c>
      <c r="V898" s="45" t="str">
        <f>IF(VALUE(LEFT(IF(LEN(C872)=6,"0"&amp;C872,C872),2))&lt;=2,"EC",IF(OR(VALUE(LEFT(IF(LEN(C872)=6,"0"&amp;C872,C872),2))=8,VALUE(LEFT(IF(LEN(C872)=6,"0"&amp;C872,C872),2))=18),"NW","GL"))</f>
        <v>EC</v>
      </c>
      <c r="W898" s="45" t="str">
        <f>IF(AND(E872="TRACK WARRANT AUTHORITY",G872&lt;10),"OMIT","KEEP")</f>
        <v>KEEP</v>
      </c>
    </row>
    <row r="899" spans="1:23" hidden="1" x14ac:dyDescent="0.25">
      <c r="A899" s="24">
        <v>42587.913298611114</v>
      </c>
      <c r="B899" s="4" t="s">
        <v>89</v>
      </c>
      <c r="C899" s="4" t="s">
        <v>1225</v>
      </c>
      <c r="D899" s="4" t="s">
        <v>73</v>
      </c>
      <c r="E899" s="4" t="s">
        <v>515</v>
      </c>
      <c r="F899" s="3">
        <v>0</v>
      </c>
      <c r="G899" s="3">
        <v>27</v>
      </c>
      <c r="H899" s="3">
        <v>659</v>
      </c>
      <c r="I899" s="4" t="s">
        <v>516</v>
      </c>
      <c r="J899" s="3">
        <v>575</v>
      </c>
      <c r="K899" s="4" t="s">
        <v>76</v>
      </c>
      <c r="L899" s="69" t="str">
        <f>VLOOKUP(C899,'[13]Trips&amp;Operators'!$C$1:$E$9999,3,0)</f>
        <v>NEWELL</v>
      </c>
      <c r="M899" s="18" t="s">
        <v>81</v>
      </c>
      <c r="N899" s="17"/>
      <c r="O899" s="17" t="str">
        <f t="shared" si="28"/>
        <v>05</v>
      </c>
      <c r="P899" s="52">
        <f t="shared" si="29"/>
        <v>42556</v>
      </c>
      <c r="Q899" s="70" t="str">
        <f>VLOOKUP(C899,'[13]Train Runs'!$A$13:$AE$635,31,0)</f>
        <v>aws s3 cp s3://rtdc.mdm.uploadarchive/RTDC4015/2016-08-05/ "%USERPROFILE%\AppData\Local\Temp\OnboardLogs"\RTDC4015\2016-08-05 --recursive &amp; "%USERPROFILE%\Documents\GitHub\mrs-test-scripts\Headless Mode &amp; Sideloading\WalkAndUnGZ.bat" "%USERPROFILE%\AppData\Local\Temp\OnboardLogs"\RTDC4015\2016-08-05 &amp; aws s3 cp s3://rtdc.mdm.uploadarchive/RTDC4015/2016-08-06/ "%USERPROFILE%\AppData\Local\Temp\OnboardLogs"\RTDC4015\2016-08-06 --recursive &amp; "%USERPROFILE%\Documents\GitHub\mrs-test-scripts\Headless Mode &amp; Sideloading\WalkAndUnGZ.bat" "%USERPROFILE%\AppData\Local\Temp\OnboardLogs"\RTDC4015\2016-08-06</v>
      </c>
      <c r="R899" s="71" t="str">
        <f>VLOOKUP(C873,'[13]Train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08:41:21-0600',mode:absolute,to:'2016-08-05 11:28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899" s="72" t="str">
        <f>astrogrep_path&amp;" /spath="&amp;search_path&amp;" /stypes=""*"&amp;T899&amp;"*"&amp;TEXT(A873-utc_offset/24,"YYYYMMDD")&amp;LEFT(TEXT(A873-utc_offset/24,"HH"),1)&amp;"*"" /stext="" "&amp;TEXT(A873-utc_offset/24,"HH")&amp;search_regexp&amp;""" /e /r /s"</f>
        <v>"C:\Program Files (x86)\AstroGrep\AstroGrep.exe" /spath="C:\Users\stu\Documents\Analysis\2016-02-23 RTDC Observations" /stypes="*4026*201608051*" /stext=" 16:.+((SYSTEM_STATE.+slice.+state.+changed )|(ment ac)|(system.+state.+changed )|(\|lc)|(penalty)|(\[timeout)|(PRM\|1\|D))" /e /r /s</v>
      </c>
      <c r="T899" s="18" t="str">
        <f>MID(B873,13,4)</f>
        <v>4026</v>
      </c>
      <c r="U899" s="24">
        <f>A873+6/24</f>
        <v>42587.686585648145</v>
      </c>
      <c r="V899" s="45" t="str">
        <f>IF(VALUE(LEFT(IF(LEN(C873)=6,"0"&amp;C873,C873),2))&lt;=2,"EC",IF(OR(VALUE(LEFT(IF(LEN(C873)=6,"0"&amp;C873,C873),2))=8,VALUE(LEFT(IF(LEN(C873)=6,"0"&amp;C873,C873),2))=18),"NW","GL"))</f>
        <v>EC</v>
      </c>
      <c r="W899" s="45" t="str">
        <f>IF(AND(E873="TRACK WARRANT AUTHORITY",G873&lt;10),"OMIT","KEEP")</f>
        <v>KEEP</v>
      </c>
    </row>
    <row r="900" spans="1:23" hidden="1" x14ac:dyDescent="0.25">
      <c r="A900" s="24">
        <v>42588.193402777775</v>
      </c>
      <c r="B900" s="4" t="s">
        <v>518</v>
      </c>
      <c r="C900" s="4" t="s">
        <v>429</v>
      </c>
      <c r="D900" s="4" t="s">
        <v>84</v>
      </c>
      <c r="E900" s="4" t="s">
        <v>78</v>
      </c>
      <c r="F900" s="3">
        <v>0</v>
      </c>
      <c r="G900" s="3">
        <v>315</v>
      </c>
      <c r="H900" s="3">
        <v>33139</v>
      </c>
      <c r="I900" s="4" t="s">
        <v>79</v>
      </c>
      <c r="J900" s="3">
        <v>33137</v>
      </c>
      <c r="K900" s="4" t="s">
        <v>80</v>
      </c>
      <c r="L900" s="69" t="str">
        <f>VLOOKUP(C900,'[14]Trips&amp;Operators'!$C$1:$E$9999,3,0)</f>
        <v>DAVIS</v>
      </c>
      <c r="M900" s="18" t="s">
        <v>81</v>
      </c>
      <c r="N900" s="17" t="s">
        <v>493</v>
      </c>
      <c r="O900" s="17" t="str">
        <f t="shared" si="28"/>
        <v>06</v>
      </c>
      <c r="P900" s="52">
        <f t="shared" si="29"/>
        <v>42557</v>
      </c>
      <c r="Q900" s="70" t="str">
        <f>VLOOKUP(C900,'[14]Train Runs'!$A$13:$AE$530,31,0)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R900" s="71" t="str">
        <f>VLOOKUP(C874,'[13]Train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12:51:23-0600',mode:absolute,to:'2016-08-05 15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900" s="72" t="str">
        <f>astrogrep_path&amp;" /spath="&amp;search_path&amp;" /stypes=""*"&amp;T900&amp;"*"&amp;TEXT(A874-utc_offset/24,"YYYYMMDD")&amp;LEFT(TEXT(A874-utc_offset/24,"HH"),1)&amp;"*"" /stext="" "&amp;TEXT(A874-utc_offset/24,"HH")&amp;search_regexp&amp;""" /e /r /s"</f>
        <v>"C:\Program Files (x86)\AstroGrep\AstroGrep.exe" /spath="C:\Users\stu\Documents\Analysis\2016-02-23 RTDC Observations" /stypes="*4019*201608052*" /stext=" 20:.+((SYSTEM_STATE.+slice.+state.+changed )|(ment ac)|(system.+state.+changed )|(\|lc)|(penalty)|(\[timeout)|(PRM\|1\|D))" /e /r /s</v>
      </c>
      <c r="T900" s="18" t="str">
        <f>MID(B874,13,4)</f>
        <v>4019</v>
      </c>
      <c r="U900" s="24">
        <f>A874+6/24</f>
        <v>42587.860405092593</v>
      </c>
      <c r="V900" s="45" t="str">
        <f>IF(VALUE(LEFT(IF(LEN(C874)=6,"0"&amp;C874,C874),2))&lt;=2,"EC",IF(OR(VALUE(LEFT(IF(LEN(C874)=6,"0"&amp;C874,C874),2))=8,VALUE(LEFT(IF(LEN(C874)=6,"0"&amp;C874,C874),2))=18),"NW","GL"))</f>
        <v>EC</v>
      </c>
      <c r="W900" s="45" t="str">
        <f>IF(AND(E874="TRACK WARRANT AUTHORITY",G874&lt;10),"OMIT","KEEP")</f>
        <v>KEEP</v>
      </c>
    </row>
    <row r="901" spans="1:23" hidden="1" x14ac:dyDescent="0.25">
      <c r="A901" s="24">
        <v>42588.245289351849</v>
      </c>
      <c r="B901" s="4" t="s">
        <v>85</v>
      </c>
      <c r="C901" s="4" t="s">
        <v>1226</v>
      </c>
      <c r="D901" s="4" t="s">
        <v>73</v>
      </c>
      <c r="E901" s="4" t="s">
        <v>78</v>
      </c>
      <c r="F901" s="3">
        <v>0</v>
      </c>
      <c r="G901" s="3">
        <v>229</v>
      </c>
      <c r="H901" s="3">
        <v>33101</v>
      </c>
      <c r="I901" s="4" t="s">
        <v>79</v>
      </c>
      <c r="J901" s="3">
        <v>33137</v>
      </c>
      <c r="K901" s="4" t="s">
        <v>80</v>
      </c>
      <c r="L901" s="69" t="str">
        <f>VLOOKUP(C901,'[14]Trips&amp;Operators'!$C$1:$E$9999,3,0)</f>
        <v>SANTIZO</v>
      </c>
      <c r="M901" s="18" t="s">
        <v>81</v>
      </c>
      <c r="N901" s="17" t="s">
        <v>493</v>
      </c>
      <c r="O901" s="17" t="str">
        <f t="shared" si="28"/>
        <v>06</v>
      </c>
      <c r="P901" s="52">
        <f t="shared" si="29"/>
        <v>42557</v>
      </c>
      <c r="Q901" s="70" t="str">
        <f>VLOOKUP(C901,'[14]Train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R901" s="71" t="str">
        <f>VLOOKUP(C875,'[13]Train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13:19:56-0600',mode:absolute,to:'2016-08-05 16:14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901" s="72" t="str">
        <f>astrogrep_path&amp;" /spath="&amp;search_path&amp;" /stypes=""*"&amp;T901&amp;"*"&amp;TEXT(A875-utc_offset/24,"YYYYMMDD")&amp;LEFT(TEXT(A875-utc_offset/24,"HH"),1)&amp;"*"" /stext="" "&amp;TEXT(A875-utc_offset/24,"HH")&amp;search_regexp&amp;""" /e /r /s"</f>
        <v>"C:\Program Files (x86)\AstroGrep\AstroGrep.exe" /spath="C:\Users\stu\Documents\Analysis\2016-02-23 RTDC Observations" /stypes="*4028*201608052*" /stext=" 21:.+((SYSTEM_STATE.+slice.+state.+changed )|(ment ac)|(system.+state.+changed )|(\|lc)|(penalty)|(\[timeout)|(PRM\|1\|D))" /e /r /s</v>
      </c>
      <c r="T901" s="18" t="str">
        <f>MID(B875,13,4)</f>
        <v>4028</v>
      </c>
      <c r="U901" s="24">
        <f>A875+6/24</f>
        <v>42587.884652777779</v>
      </c>
      <c r="V901" s="45" t="str">
        <f>IF(VALUE(LEFT(IF(LEN(C875)=6,"0"&amp;C875,C875),2))&lt;=2,"EC",IF(OR(VALUE(LEFT(IF(LEN(C875)=6,"0"&amp;C875,C875),2))=8,VALUE(LEFT(IF(LEN(C875)=6,"0"&amp;C875,C875),2))=18),"NW","GL"))</f>
        <v>EC</v>
      </c>
      <c r="W901" s="45" t="str">
        <f>IF(AND(E875="TRACK WARRANT AUTHORITY",G875&lt;10),"OMIT","KEEP")</f>
        <v>KEEP</v>
      </c>
    </row>
    <row r="902" spans="1:23" hidden="1" x14ac:dyDescent="0.25">
      <c r="A902" s="24">
        <v>42588.537222222221</v>
      </c>
      <c r="B902" s="4" t="s">
        <v>85</v>
      </c>
      <c r="C902" s="4" t="s">
        <v>1227</v>
      </c>
      <c r="D902" s="4" t="s">
        <v>84</v>
      </c>
      <c r="E902" s="4" t="s">
        <v>78</v>
      </c>
      <c r="F902" s="3">
        <v>0</v>
      </c>
      <c r="G902" s="3">
        <v>258</v>
      </c>
      <c r="H902" s="3">
        <v>33143</v>
      </c>
      <c r="I902" s="4" t="s">
        <v>79</v>
      </c>
      <c r="J902" s="3">
        <v>33137</v>
      </c>
      <c r="K902" s="4" t="s">
        <v>80</v>
      </c>
      <c r="L902" s="69" t="str">
        <f>VLOOKUP(C902,'[14]Trips&amp;Operators'!$C$1:$E$9999,3,0)</f>
        <v>STEWART</v>
      </c>
      <c r="M902" s="18" t="s">
        <v>81</v>
      </c>
      <c r="N902" s="17" t="s">
        <v>493</v>
      </c>
      <c r="O902" s="17" t="str">
        <f t="shared" si="28"/>
        <v>06</v>
      </c>
      <c r="P902" s="52">
        <f t="shared" si="29"/>
        <v>42557</v>
      </c>
      <c r="Q902" s="70" t="str">
        <f>VLOOKUP(C902,'[14]Train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R902" s="71" t="str">
        <f>VLOOKUP(C876,'[13]Train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16:34:23-0600',mode:absolute,to:'2016-08-05 19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902" s="72" t="str">
        <f>astrogrep_path&amp;" /spath="&amp;search_path&amp;" /stypes=""*"&amp;T902&amp;"*"&amp;TEXT(A876-utc_offset/24,"YYYYMMDD")&amp;LEFT(TEXT(A876-utc_offset/24,"HH"),1)&amp;"*"" /stext="" "&amp;TEXT(A876-utc_offset/24,"HH")&amp;search_regexp&amp;""" /e /r /s"</f>
        <v>"C:\Program Files (x86)\AstroGrep\AstroGrep.exe" /spath="C:\Users\stu\Documents\Analysis\2016-02-23 RTDC Observations" /stypes="*4037*201608060*" /stext=" 00:.+((SYSTEM_STATE.+slice.+state.+changed )|(ment ac)|(system.+state.+changed )|(\|lc)|(penalty)|(\[timeout)|(PRM\|1\|D))" /e /r /s</v>
      </c>
      <c r="T902" s="18" t="str">
        <f>MID(B876,13,4)</f>
        <v>4037</v>
      </c>
      <c r="U902" s="24">
        <f>A876+6/24</f>
        <v>42588.013275462959</v>
      </c>
      <c r="V902" s="45" t="str">
        <f>IF(VALUE(LEFT(IF(LEN(C876)=6,"0"&amp;C876,C876),2))&lt;=2,"EC",IF(OR(VALUE(LEFT(IF(LEN(C876)=6,"0"&amp;C876,C876),2))=8,VALUE(LEFT(IF(LEN(C876)=6,"0"&amp;C876,C876),2))=18),"NW","GL"))</f>
        <v>EC</v>
      </c>
      <c r="W902" s="45" t="str">
        <f>IF(AND(E876="TRACK WARRANT AUTHORITY",G876&lt;10),"OMIT","KEEP")</f>
        <v>KEEP</v>
      </c>
    </row>
    <row r="903" spans="1:23" hidden="1" x14ac:dyDescent="0.25">
      <c r="A903" s="24">
        <v>42588.362905092596</v>
      </c>
      <c r="B903" s="4" t="s">
        <v>584</v>
      </c>
      <c r="C903" s="4" t="s">
        <v>1228</v>
      </c>
      <c r="D903" s="4" t="s">
        <v>73</v>
      </c>
      <c r="E903" s="4" t="s">
        <v>78</v>
      </c>
      <c r="F903" s="3">
        <v>200</v>
      </c>
      <c r="G903" s="3">
        <v>276</v>
      </c>
      <c r="H903" s="3">
        <v>33437</v>
      </c>
      <c r="I903" s="4" t="s">
        <v>79</v>
      </c>
      <c r="J903" s="3">
        <v>33257</v>
      </c>
      <c r="K903" s="4" t="s">
        <v>76</v>
      </c>
      <c r="L903" s="69" t="str">
        <f>VLOOKUP(C903,'[14]Trips&amp;Operators'!$C$1:$E$9999,3,0)</f>
        <v>STRICKLAND</v>
      </c>
      <c r="M903" s="18" t="s">
        <v>81</v>
      </c>
      <c r="N903" s="17" t="s">
        <v>493</v>
      </c>
      <c r="O903" s="17" t="str">
        <f t="shared" si="28"/>
        <v>06</v>
      </c>
      <c r="P903" s="52">
        <f t="shared" si="29"/>
        <v>42557</v>
      </c>
      <c r="Q903" s="70" t="str">
        <f>VLOOKUP(C903,'[14]Train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R903" s="71" t="str">
        <f>VLOOKUP(C877,'[13]Train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17:17:32-0600',mode:absolute,to:'2016-08-05 20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903" s="72" t="str">
        <f>astrogrep_path&amp;" /spath="&amp;search_path&amp;" /stypes=""*"&amp;T903&amp;"*"&amp;TEXT(A877-utc_offset/24,"YYYYMMDD")&amp;LEFT(TEXT(A877-utc_offset/24,"HH"),1)&amp;"*"" /stext="" "&amp;TEXT(A877-utc_offset/24,"HH")&amp;search_regexp&amp;""" /e /r /s"</f>
        <v>"C:\Program Files (x86)\AstroGrep\AstroGrep.exe" /spath="C:\Users\stu\Documents\Analysis\2016-02-23 RTDC Observations" /stypes="*4026*201608060*" /stext=" 01:.+((SYSTEM_STATE.+slice.+state.+changed )|(ment ac)|(system.+state.+changed )|(\|lc)|(penalty)|(\[timeout)|(PRM\|1\|D))" /e /r /s</v>
      </c>
      <c r="T903" s="18" t="str">
        <f>MID(B877,13,4)</f>
        <v>4026</v>
      </c>
      <c r="U903" s="24">
        <f>A877+6/24</f>
        <v>42588.045763888891</v>
      </c>
      <c r="V903" s="45" t="str">
        <f>IF(VALUE(LEFT(IF(LEN(C877)=6,"0"&amp;C877,C877),2))&lt;=2,"EC",IF(OR(VALUE(LEFT(IF(LEN(C877)=6,"0"&amp;C877,C877),2))=8,VALUE(LEFT(IF(LEN(C877)=6,"0"&amp;C877,C877),2))=18),"NW","GL"))</f>
        <v>EC</v>
      </c>
      <c r="W903" s="45" t="str">
        <f>IF(AND(E877="TRACK WARRANT AUTHORITY",G877&lt;10),"OMIT","KEEP")</f>
        <v>KEEP</v>
      </c>
    </row>
    <row r="904" spans="1:23" hidden="1" x14ac:dyDescent="0.25">
      <c r="A904" s="24">
        <v>42589.009664351855</v>
      </c>
      <c r="B904" s="4" t="s">
        <v>92</v>
      </c>
      <c r="C904" s="4" t="s">
        <v>1229</v>
      </c>
      <c r="D904" s="4" t="s">
        <v>73</v>
      </c>
      <c r="E904" s="4" t="s">
        <v>78</v>
      </c>
      <c r="F904" s="3">
        <v>0</v>
      </c>
      <c r="G904" s="3">
        <v>82</v>
      </c>
      <c r="H904" s="3">
        <v>52703</v>
      </c>
      <c r="I904" s="4" t="s">
        <v>79</v>
      </c>
      <c r="J904" s="3">
        <v>53155</v>
      </c>
      <c r="K904" s="4" t="s">
        <v>80</v>
      </c>
      <c r="L904" s="69" t="str">
        <f>VLOOKUP(C904,'[14]Trips&amp;Operators'!$C$1:$E$9999,3,0)</f>
        <v>CHANDLER</v>
      </c>
      <c r="M904" s="18" t="s">
        <v>81</v>
      </c>
      <c r="N904" s="17" t="s">
        <v>106</v>
      </c>
      <c r="O904" s="17" t="str">
        <f t="shared" si="28"/>
        <v>06</v>
      </c>
      <c r="P904" s="52">
        <f t="shared" si="29"/>
        <v>42557</v>
      </c>
      <c r="Q904" s="70" t="str">
        <f>VLOOKUP(C904,'[14]Train Runs'!$A$13:$AE$530,31,0)</f>
        <v>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 &amp; 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</v>
      </c>
      <c r="R904" s="71" t="str">
        <f>VLOOKUP(C878,'[13]Train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12:24:35-0600',mode:absolute,to:'2016-08-05 15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904" s="72" t="str">
        <f>astrogrep_path&amp;" /spath="&amp;search_path&amp;" /stypes=""*"&amp;T904&amp;"*"&amp;TEXT(A878-utc_offset/24,"YYYYMMDD")&amp;LEFT(TEXT(A878-utc_offset/24,"HH"),1)&amp;"*"" /stext="" "&amp;TEXT(A878-utc_offset/24,"HH")&amp;search_regexp&amp;""" /e /r /s"</f>
        <v>"C:\Program Files (x86)\AstroGrep\AstroGrep.exe" /spath="C:\Users\stu\Documents\Analysis\2016-02-23 RTDC Observations" /stypes="*4027*201608052*" /stext=" 20:.+((SYSTEM_STATE.+slice.+state.+changed )|(ment ac)|(system.+state.+changed )|(\|lc)|(penalty)|(\[timeout)|(PRM\|1\|D))" /e /r /s</v>
      </c>
      <c r="T904" s="18" t="str">
        <f>MID(B878,13,4)</f>
        <v>4027</v>
      </c>
      <c r="U904" s="24">
        <f>A878+6/24</f>
        <v>42587.838240740741</v>
      </c>
      <c r="V904" s="45" t="str">
        <f>IF(VALUE(LEFT(IF(LEN(C878)=6,"0"&amp;C878,C878),2))&lt;=2,"EC",IF(OR(VALUE(LEFT(IF(LEN(C878)=6,"0"&amp;C878,C878),2))=8,VALUE(LEFT(IF(LEN(C878)=6,"0"&amp;C878,C878),2))=18),"NW","GL"))</f>
        <v>EC</v>
      </c>
      <c r="W904" s="45" t="str">
        <f>IF(AND(E878="TRACK WARRANT AUTHORITY",G878&lt;10),"OMIT","KEEP")</f>
        <v>KEEP</v>
      </c>
    </row>
    <row r="905" spans="1:23" hidden="1" x14ac:dyDescent="0.25">
      <c r="A905" s="24">
        <v>42588.303240740737</v>
      </c>
      <c r="B905" s="4" t="s">
        <v>508</v>
      </c>
      <c r="C905" s="4" t="s">
        <v>1230</v>
      </c>
      <c r="D905" s="4" t="s">
        <v>84</v>
      </c>
      <c r="E905" s="4" t="s">
        <v>83</v>
      </c>
      <c r="F905" s="3">
        <v>150</v>
      </c>
      <c r="G905" s="3">
        <v>201</v>
      </c>
      <c r="H905" s="3">
        <v>1508</v>
      </c>
      <c r="I905" s="4" t="s">
        <v>75</v>
      </c>
      <c r="J905" s="3">
        <v>0</v>
      </c>
      <c r="K905" s="4" t="s">
        <v>80</v>
      </c>
      <c r="L905" s="69" t="str">
        <f>VLOOKUP(C905,'[14]Trips&amp;Operators'!$C$1:$E$9999,3,0)</f>
        <v>STRICKLAND</v>
      </c>
      <c r="M905" s="18" t="s">
        <v>81</v>
      </c>
      <c r="N905" s="17"/>
      <c r="O905" s="17" t="str">
        <f t="shared" si="28"/>
        <v>06</v>
      </c>
      <c r="P905" s="52">
        <f t="shared" si="29"/>
        <v>42557</v>
      </c>
      <c r="Q905" s="70" t="str">
        <f>VLOOKUP(C905,'[14]Train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R905" s="71" t="str">
        <f>VLOOKUP(C879,'[13]Train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12:54:48-0600',mode:absolute,to:'2016-08-05 15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905" s="72" t="str">
        <f>astrogrep_path&amp;" /spath="&amp;search_path&amp;" /stypes=""*"&amp;T905&amp;"*"&amp;TEXT(A879-utc_offset/24,"YYYYMMDD")&amp;LEFT(TEXT(A879-utc_offset/24,"HH"),1)&amp;"*"" /stext="" "&amp;TEXT(A879-utc_offset/24,"HH")&amp;search_regexp&amp;""" /e /r /s"</f>
        <v>"C:\Program Files (x86)\AstroGrep\AstroGrep.exe" /spath="C:\Users\stu\Documents\Analysis\2016-02-23 RTDC Observations" /stypes="*4025*201608052*" /stext=" 20:.+((SYSTEM_STATE.+slice.+state.+changed )|(ment ac)|(system.+state.+changed )|(\|lc)|(penalty)|(\[timeout)|(PRM\|1\|D))" /e /r /s</v>
      </c>
      <c r="T905" s="18" t="str">
        <f>MID(B879,13,4)</f>
        <v>4025</v>
      </c>
      <c r="U905" s="24">
        <f>A879+6/24</f>
        <v>42587.863715277781</v>
      </c>
      <c r="V905" s="45" t="str">
        <f>IF(VALUE(LEFT(IF(LEN(C879)=6,"0"&amp;C879,C879),2))&lt;=2,"EC",IF(OR(VALUE(LEFT(IF(LEN(C879)=6,"0"&amp;C879,C879),2))=8,VALUE(LEFT(IF(LEN(C879)=6,"0"&amp;C879,C879),2))=18),"NW","GL"))</f>
        <v>EC</v>
      </c>
      <c r="W905" s="45" t="str">
        <f>IF(AND(E879="TRACK WARRANT AUTHORITY",G879&lt;10),"OMIT","KEEP")</f>
        <v>KEEP</v>
      </c>
    </row>
    <row r="906" spans="1:23" hidden="1" x14ac:dyDescent="0.25">
      <c r="A906" s="24">
        <v>42588.376250000001</v>
      </c>
      <c r="B906" s="4" t="s">
        <v>508</v>
      </c>
      <c r="C906" s="4" t="s">
        <v>1231</v>
      </c>
      <c r="D906" s="4" t="s">
        <v>84</v>
      </c>
      <c r="E906" s="4" t="s">
        <v>83</v>
      </c>
      <c r="F906" s="3">
        <v>150</v>
      </c>
      <c r="G906" s="3">
        <v>203</v>
      </c>
      <c r="H906" s="3">
        <v>1990</v>
      </c>
      <c r="I906" s="4" t="s">
        <v>75</v>
      </c>
      <c r="J906" s="3">
        <v>0</v>
      </c>
      <c r="K906" s="4" t="s">
        <v>80</v>
      </c>
      <c r="L906" s="69" t="str">
        <f>VLOOKUP(C906,'[14]Trips&amp;Operators'!$C$1:$E$9999,3,0)</f>
        <v>STRICKLAND</v>
      </c>
      <c r="M906" s="18" t="s">
        <v>81</v>
      </c>
      <c r="N906" s="17"/>
      <c r="O906" s="17" t="str">
        <f t="shared" si="28"/>
        <v>06</v>
      </c>
      <c r="P906" s="52">
        <f t="shared" si="29"/>
        <v>42557</v>
      </c>
      <c r="Q906" s="70" t="str">
        <f>VLOOKUP(C906,'[14]Train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R906" s="71" t="str">
        <f>VLOOKUP(C880,'[13]Train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15:14:08-0600',mode:absolute,to:'2016-08-05 17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906" s="72" t="str">
        <f>astrogrep_path&amp;" /spath="&amp;search_path&amp;" /stypes=""*"&amp;T906&amp;"*"&amp;TEXT(A880-utc_offset/24,"YYYYMMDD")&amp;LEFT(TEXT(A880-utc_offset/24,"HH"),1)&amp;"*"" /stext="" "&amp;TEXT(A880-utc_offset/24,"HH")&amp;search_regexp&amp;""" /e /r /s"</f>
        <v>"C:\Program Files (x86)\AstroGrep\AstroGrep.exe" /spath="C:\Users\stu\Documents\Analysis\2016-02-23 RTDC Observations" /stypes="*4029*201608052*" /stext=" 22:.+((SYSTEM_STATE.+slice.+state.+changed )|(ment ac)|(system.+state.+changed )|(\|lc)|(penalty)|(\[timeout)|(PRM\|1\|D))" /e /r /s</v>
      </c>
      <c r="T906" s="18" t="str">
        <f>MID(B880,13,4)</f>
        <v>4029</v>
      </c>
      <c r="U906" s="24">
        <f>A880+6/24</f>
        <v>42587.95480324074</v>
      </c>
      <c r="V906" s="45" t="str">
        <f>IF(VALUE(LEFT(IF(LEN(C880)=6,"0"&amp;C880,C880),2))&lt;=2,"EC",IF(OR(VALUE(LEFT(IF(LEN(C880)=6,"0"&amp;C880,C880),2))=8,VALUE(LEFT(IF(LEN(C880)=6,"0"&amp;C880,C880),2))=18),"NW","GL"))</f>
        <v>EC</v>
      </c>
      <c r="W906" s="45" t="str">
        <f>IF(AND(E880="TRACK WARRANT AUTHORITY",G880&lt;10),"OMIT","KEEP")</f>
        <v>KEEP</v>
      </c>
    </row>
    <row r="907" spans="1:23" hidden="1" x14ac:dyDescent="0.25">
      <c r="A907" s="24">
        <v>42588.37699074074</v>
      </c>
      <c r="B907" s="4" t="s">
        <v>508</v>
      </c>
      <c r="C907" s="4" t="s">
        <v>1231</v>
      </c>
      <c r="D907" s="4" t="s">
        <v>84</v>
      </c>
      <c r="E907" s="4" t="s">
        <v>83</v>
      </c>
      <c r="F907" s="3">
        <v>150</v>
      </c>
      <c r="G907" s="3">
        <v>206</v>
      </c>
      <c r="H907" s="3">
        <v>3536</v>
      </c>
      <c r="I907" s="4" t="s">
        <v>75</v>
      </c>
      <c r="J907" s="3">
        <v>0</v>
      </c>
      <c r="K907" s="4" t="s">
        <v>80</v>
      </c>
      <c r="L907" s="69" t="str">
        <f>VLOOKUP(C907,'[14]Trips&amp;Operators'!$C$1:$E$9999,3,0)</f>
        <v>STRICKLAND</v>
      </c>
      <c r="M907" s="18" t="s">
        <v>81</v>
      </c>
      <c r="N907" s="17"/>
      <c r="O907" s="17" t="str">
        <f t="shared" si="28"/>
        <v>06</v>
      </c>
      <c r="P907" s="52">
        <f t="shared" si="29"/>
        <v>42557</v>
      </c>
      <c r="Q907" s="70" t="str">
        <f>VLOOKUP(C907,'[14]Train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R907" s="71" t="str">
        <f>VLOOKUP(C881,'[13]Train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12:07:33-0600',mode:absolute,to:'2016-08-05 14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907" s="72" t="str">
        <f>astrogrep_path&amp;" /spath="&amp;search_path&amp;" /stypes=""*"&amp;T907&amp;"*"&amp;TEXT(A881-utc_offset/24,"YYYYMMDD")&amp;LEFT(TEXT(A881-utc_offset/24,"HH"),1)&amp;"*"" /stext="" "&amp;TEXT(A881-utc_offset/24,"HH")&amp;search_regexp&amp;""" /e /r /s"</f>
        <v>"C:\Program Files (x86)\AstroGrep\AstroGrep.exe" /spath="C:\Users\stu\Documents\Analysis\2016-02-23 RTDC Observations" /stypes="*4016*201608051*" /stext=" 19:.+((SYSTEM_STATE.+slice.+state.+changed )|(ment ac)|(system.+state.+changed )|(\|lc)|(penalty)|(\[timeout)|(PRM\|1\|D))" /e /r /s</v>
      </c>
      <c r="T907" s="18" t="str">
        <f>MID(B881,13,4)</f>
        <v>4016</v>
      </c>
      <c r="U907" s="24">
        <f>A881+6/24</f>
        <v>42587.814212962963</v>
      </c>
      <c r="V907" s="45" t="str">
        <f>IF(VALUE(LEFT(IF(LEN(C881)=6,"0"&amp;C881,C881),2))&lt;=2,"EC",IF(OR(VALUE(LEFT(IF(LEN(C881)=6,"0"&amp;C881,C881),2))=8,VALUE(LEFT(IF(LEN(C881)=6,"0"&amp;C881,C881),2))=18),"NW","GL"))</f>
        <v>NW</v>
      </c>
      <c r="W907" s="45" t="str">
        <f>IF(AND(E881="TRACK WARRANT AUTHORITY",G881&lt;10),"OMIT","KEEP")</f>
        <v>KEEP</v>
      </c>
    </row>
    <row r="908" spans="1:23" hidden="1" x14ac:dyDescent="0.25">
      <c r="A908" s="24">
        <v>42588.980185185188</v>
      </c>
      <c r="B908" s="4" t="s">
        <v>499</v>
      </c>
      <c r="C908" s="4" t="s">
        <v>1232</v>
      </c>
      <c r="D908" s="4" t="s">
        <v>84</v>
      </c>
      <c r="E908" s="4" t="s">
        <v>83</v>
      </c>
      <c r="F908" s="3">
        <v>150</v>
      </c>
      <c r="G908" s="3">
        <v>210</v>
      </c>
      <c r="H908" s="3">
        <v>3247</v>
      </c>
      <c r="I908" s="4" t="s">
        <v>75</v>
      </c>
      <c r="J908" s="3">
        <v>0</v>
      </c>
      <c r="K908" s="4" t="s">
        <v>80</v>
      </c>
      <c r="L908" s="69" t="str">
        <f>VLOOKUP(C908,'[14]Trips&amp;Operators'!$C$1:$E$9999,3,0)</f>
        <v>NEWELL</v>
      </c>
      <c r="M908" s="18" t="s">
        <v>81</v>
      </c>
      <c r="N908" s="17"/>
      <c r="O908" s="17" t="str">
        <f t="shared" si="28"/>
        <v>06</v>
      </c>
      <c r="P908" s="52">
        <f t="shared" si="29"/>
        <v>42557</v>
      </c>
      <c r="Q908" s="70" t="str">
        <f>VLOOKUP(C908,'[14]Train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R908" s="71" t="str">
        <f>VLOOKUP(C882,'[13]Train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04:34:21-0600',mode:absolute,to:'2016-08-05 07:00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908" s="72" t="str">
        <f>astrogrep_path&amp;" /spath="&amp;search_path&amp;" /stypes=""*"&amp;T908&amp;"*"&amp;TEXT(A882-utc_offset/24,"YYYYMMDD")&amp;LEFT(TEXT(A882-utc_offset/24,"HH"),1)&amp;"*"" /stext="" "&amp;TEXT(A882-utc_offset/24,"HH")&amp;search_regexp&amp;""" /e /r /s"</f>
        <v>"C:\Program Files (x86)\AstroGrep\AstroGrep.exe" /spath="C:\Users\stu\Documents\Analysis\2016-02-23 RTDC Observations" /stypes="*4018*201608051*" /stext=" 11:.+((SYSTEM_STATE.+slice.+state.+changed )|(ment ac)|(system.+state.+changed )|(\|lc)|(penalty)|(\[timeout)|(PRM\|1\|D))" /e /r /s</v>
      </c>
      <c r="T908" s="18" t="str">
        <f>MID(B882,13,4)</f>
        <v>4018</v>
      </c>
      <c r="U908" s="24">
        <f>A882+6/24</f>
        <v>42587.499780092592</v>
      </c>
      <c r="V908" s="45" t="str">
        <f>IF(VALUE(LEFT(IF(LEN(C882)=6,"0"&amp;C882,C882),2))&lt;=2,"EC",IF(OR(VALUE(LEFT(IF(LEN(C882)=6,"0"&amp;C882,C882),2))=8,VALUE(LEFT(IF(LEN(C882)=6,"0"&amp;C882,C882),2))=18),"NW","GL"))</f>
        <v>NW</v>
      </c>
      <c r="W908" s="45" t="str">
        <f>IF(AND(E882="TRACK WARRANT AUTHORITY",G882&lt;10),"OMIT","KEEP")</f>
        <v>KEEP</v>
      </c>
    </row>
    <row r="909" spans="1:23" hidden="1" x14ac:dyDescent="0.25">
      <c r="A909" s="24">
        <v>42588.478761574072</v>
      </c>
      <c r="B909" s="4" t="s">
        <v>500</v>
      </c>
      <c r="C909" s="4" t="s">
        <v>1233</v>
      </c>
      <c r="D909" s="4" t="s">
        <v>73</v>
      </c>
      <c r="E909" s="4" t="s">
        <v>83</v>
      </c>
      <c r="F909" s="3">
        <v>300</v>
      </c>
      <c r="G909" s="3">
        <v>442</v>
      </c>
      <c r="H909" s="3">
        <v>23513</v>
      </c>
      <c r="I909" s="4" t="s">
        <v>75</v>
      </c>
      <c r="J909" s="3">
        <v>21848</v>
      </c>
      <c r="K909" s="4" t="s">
        <v>76</v>
      </c>
      <c r="L909" s="69" t="str">
        <f>VLOOKUP(C909,'[14]Trips&amp;Operators'!$C$1:$E$9999,3,0)</f>
        <v>STORY</v>
      </c>
      <c r="M909" s="18" t="s">
        <v>81</v>
      </c>
      <c r="N909" s="17"/>
      <c r="O909" s="17" t="str">
        <f t="shared" si="28"/>
        <v>06</v>
      </c>
      <c r="P909" s="52">
        <f t="shared" si="29"/>
        <v>42557</v>
      </c>
      <c r="Q909" s="70" t="str">
        <f>VLOOKUP(C909,'[14]Train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R909" s="71" t="str">
        <f>VLOOKUP(C883,'[13]Train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05:42:35-0600',mode:absolute,to:'2016-08-05 07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909" s="72" t="str">
        <f>astrogrep_path&amp;" /spath="&amp;search_path&amp;" /stypes=""*"&amp;T909&amp;"*"&amp;TEXT(A883-utc_offset/24,"YYYYMMDD")&amp;LEFT(TEXT(A883-utc_offset/24,"HH"),1)&amp;"*"" /stext="" "&amp;TEXT(A883-utc_offset/24,"HH")&amp;search_regexp&amp;""" /e /r /s"</f>
        <v>"C:\Program Files (x86)\AstroGrep\AstroGrep.exe" /spath="C:\Users\stu\Documents\Analysis\2016-02-23 RTDC Observations" /stypes="*4018*201608051*" /stext=" 12:.+((SYSTEM_STATE.+slice.+state.+changed )|(ment ac)|(system.+state.+changed )|(\|lc)|(penalty)|(\[timeout)|(PRM\|1\|D))" /e /r /s</v>
      </c>
      <c r="T909" s="18" t="str">
        <f>MID(B883,13,4)</f>
        <v>4018</v>
      </c>
      <c r="U909" s="24">
        <f>A883+6/24</f>
        <v>42587.540543981479</v>
      </c>
      <c r="V909" s="45" t="str">
        <f>IF(VALUE(LEFT(IF(LEN(C883)=6,"0"&amp;C883,C883),2))&lt;=2,"EC",IF(OR(VALUE(LEFT(IF(LEN(C883)=6,"0"&amp;C883,C883),2))=8,VALUE(LEFT(IF(LEN(C883)=6,"0"&amp;C883,C883),2))=18),"NW","GL"))</f>
        <v>NW</v>
      </c>
      <c r="W909" s="45" t="str">
        <f>IF(AND(E883="TRACK WARRANT AUTHORITY",G883&lt;10),"OMIT","KEEP")</f>
        <v>KEEP</v>
      </c>
    </row>
    <row r="910" spans="1:23" hidden="1" x14ac:dyDescent="0.25">
      <c r="A910" s="24">
        <v>42588.364085648151</v>
      </c>
      <c r="B910" s="4" t="s">
        <v>584</v>
      </c>
      <c r="C910" s="4" t="s">
        <v>1228</v>
      </c>
      <c r="D910" s="4" t="s">
        <v>84</v>
      </c>
      <c r="E910" s="4" t="s">
        <v>83</v>
      </c>
      <c r="F910" s="3">
        <v>200</v>
      </c>
      <c r="G910" s="3">
        <v>251</v>
      </c>
      <c r="H910" s="3">
        <v>30172</v>
      </c>
      <c r="I910" s="4" t="s">
        <v>75</v>
      </c>
      <c r="J910" s="3">
        <v>30562</v>
      </c>
      <c r="K910" s="4" t="s">
        <v>76</v>
      </c>
      <c r="L910" s="69" t="str">
        <f>VLOOKUP(C910,'[14]Trips&amp;Operators'!$C$1:$E$9999,3,0)</f>
        <v>STRICKLAND</v>
      </c>
      <c r="M910" s="18" t="s">
        <v>81</v>
      </c>
      <c r="N910" s="17"/>
      <c r="O910" s="17" t="str">
        <f t="shared" si="28"/>
        <v>06</v>
      </c>
      <c r="P910" s="52">
        <f t="shared" si="29"/>
        <v>42557</v>
      </c>
      <c r="Q910" s="70" t="str">
        <f>VLOOKUP(C910,'[14]Train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R910" s="71" t="str">
        <f>VLOOKUP(C884,'[13]Train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10" s="72" t="str">
        <f>astrogrep_path&amp;" /spath="&amp;search_path&amp;" /stypes=""*"&amp;T910&amp;"*"&amp;TEXT(A884-utc_offset/24,"YYYYMMDD")&amp;LEFT(TEXT(A884-utc_offset/24,"HH"),1)&amp;"*"" /stext="" "&amp;TEXT(A884-utc_offset/24,"HH")&amp;search_regexp&amp;""" /e /r /s"</f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T910" s="18" t="str">
        <f>MID(B884,13,4)</f>
        <v>4017</v>
      </c>
      <c r="U910" s="24">
        <f>A884+6/24</f>
        <v>42587.472395833334</v>
      </c>
      <c r="V910" s="45" t="str">
        <f>IF(VALUE(LEFT(IF(LEN(C884)=6,"0"&amp;C884,C884),2))&lt;=2,"EC",IF(OR(VALUE(LEFT(IF(LEN(C884)=6,"0"&amp;C884,C884),2))=8,VALUE(LEFT(IF(LEN(C884)=6,"0"&amp;C884,C884),2))=18),"NW","GL"))</f>
        <v>NW</v>
      </c>
      <c r="W910" s="45" t="str">
        <f>IF(AND(E884="TRACK WARRANT AUTHORITY",G884&lt;10),"OMIT","KEEP")</f>
        <v>KEEP</v>
      </c>
    </row>
    <row r="911" spans="1:23" hidden="1" x14ac:dyDescent="0.25">
      <c r="A911" s="24">
        <v>42588.435416666667</v>
      </c>
      <c r="B911" s="4" t="s">
        <v>584</v>
      </c>
      <c r="C911" s="4" t="s">
        <v>1234</v>
      </c>
      <c r="D911" s="4" t="s">
        <v>84</v>
      </c>
      <c r="E911" s="4" t="s">
        <v>83</v>
      </c>
      <c r="F911" s="3">
        <v>200</v>
      </c>
      <c r="G911" s="3">
        <v>252</v>
      </c>
      <c r="H911" s="3">
        <v>30279</v>
      </c>
      <c r="I911" s="4" t="s">
        <v>75</v>
      </c>
      <c r="J911" s="3">
        <v>30562</v>
      </c>
      <c r="K911" s="4" t="s">
        <v>76</v>
      </c>
      <c r="L911" s="69" t="str">
        <f>VLOOKUP(C911,'[14]Trips&amp;Operators'!$C$1:$E$9999,3,0)</f>
        <v>STRICKLAND</v>
      </c>
      <c r="M911" s="18" t="s">
        <v>81</v>
      </c>
      <c r="N911" s="17"/>
      <c r="O911" s="17" t="str">
        <f t="shared" si="28"/>
        <v>06</v>
      </c>
      <c r="P911" s="52">
        <f t="shared" si="29"/>
        <v>42557</v>
      </c>
      <c r="Q911" s="70" t="str">
        <f>VLOOKUP(C911,'[14]Train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R911" s="71" t="str">
        <f>VLOOKUP(C885,'[13]Train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11" s="72" t="str">
        <f>astrogrep_path&amp;" /spath="&amp;search_path&amp;" /stypes=""*"&amp;T911&amp;"*"&amp;TEXT(A885-utc_offset/24,"YYYYMMDD")&amp;LEFT(TEXT(A885-utc_offset/24,"HH"),1)&amp;"*"" /stext="" "&amp;TEXT(A885-utc_offset/24,"HH")&amp;search_regexp&amp;""" /e /r /s"</f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T911" s="18" t="str">
        <f>MID(B885,13,4)</f>
        <v>4017</v>
      </c>
      <c r="U911" s="24">
        <f>A885+6/24</f>
        <v>42587.464375000003</v>
      </c>
      <c r="V911" s="45" t="str">
        <f>IF(VALUE(LEFT(IF(LEN(C885)=6,"0"&amp;C885,C885),2))&lt;=2,"EC",IF(OR(VALUE(LEFT(IF(LEN(C885)=6,"0"&amp;C885,C885),2))=8,VALUE(LEFT(IF(LEN(C885)=6,"0"&amp;C885,C885),2))=18),"NW","GL"))</f>
        <v>NW</v>
      </c>
      <c r="W911" s="45" t="str">
        <f>IF(AND(E885="TRACK WARRANT AUTHORITY",G885&lt;10),"OMIT","KEEP")</f>
        <v>KEEP</v>
      </c>
    </row>
    <row r="912" spans="1:23" hidden="1" x14ac:dyDescent="0.25">
      <c r="A912" s="24">
        <v>42588.671863425923</v>
      </c>
      <c r="B912" s="4" t="s">
        <v>92</v>
      </c>
      <c r="C912" s="4" t="s">
        <v>1235</v>
      </c>
      <c r="D912" s="4" t="s">
        <v>73</v>
      </c>
      <c r="E912" s="4" t="s">
        <v>83</v>
      </c>
      <c r="F912" s="3">
        <v>400</v>
      </c>
      <c r="G912" s="3">
        <v>683</v>
      </c>
      <c r="H912" s="3">
        <v>113667</v>
      </c>
      <c r="I912" s="4" t="s">
        <v>75</v>
      </c>
      <c r="J912" s="3">
        <v>116838</v>
      </c>
      <c r="K912" s="4" t="s">
        <v>80</v>
      </c>
      <c r="L912" s="69" t="str">
        <f>VLOOKUP(C912,'[14]Trips&amp;Operators'!$C$1:$E$9999,3,0)</f>
        <v>MAYBERRY</v>
      </c>
      <c r="M912" s="18" t="s">
        <v>81</v>
      </c>
      <c r="N912" s="17"/>
      <c r="O912" s="17" t="str">
        <f t="shared" si="28"/>
        <v>06</v>
      </c>
      <c r="P912" s="52">
        <f t="shared" si="29"/>
        <v>42557</v>
      </c>
      <c r="Q912" s="70" t="str">
        <f>VLOOKUP(C912,'[14]Train Runs'!$A$13:$AE$530,31,0)</f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R912" s="71" t="str">
        <f>VLOOKUP(C886,'[13]Train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12" s="72" t="str">
        <f>astrogrep_path&amp;" /spath="&amp;search_path&amp;" /stypes=""*"&amp;T912&amp;"*"&amp;TEXT(A886-utc_offset/24,"YYYYMMDD")&amp;LEFT(TEXT(A886-utc_offset/24,"HH"),1)&amp;"*"" /stext="" "&amp;TEXT(A886-utc_offset/24,"HH")&amp;search_regexp&amp;""" /e /r /s"</f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T912" s="18" t="str">
        <f>MID(B886,13,4)</f>
        <v>4017</v>
      </c>
      <c r="U912" s="24">
        <f>A886+6/24</f>
        <v>42587.464895833335</v>
      </c>
      <c r="V912" s="45" t="str">
        <f>IF(VALUE(LEFT(IF(LEN(C886)=6,"0"&amp;C886,C886),2))&lt;=2,"EC",IF(OR(VALUE(LEFT(IF(LEN(C886)=6,"0"&amp;C886,C886),2))=8,VALUE(LEFT(IF(LEN(C886)=6,"0"&amp;C886,C886),2))=18),"NW","GL"))</f>
        <v>NW</v>
      </c>
      <c r="W912" s="45" t="str">
        <f>IF(AND(E886="TRACK WARRANT AUTHORITY",G886&lt;10),"OMIT","KEEP")</f>
        <v>KEEP</v>
      </c>
    </row>
    <row r="913" spans="1:23" hidden="1" x14ac:dyDescent="0.25">
      <c r="A913" s="24">
        <v>42588.67292824074</v>
      </c>
      <c r="B913" s="4" t="s">
        <v>92</v>
      </c>
      <c r="C913" s="4" t="s">
        <v>1235</v>
      </c>
      <c r="D913" s="4" t="s">
        <v>84</v>
      </c>
      <c r="E913" s="4" t="s">
        <v>83</v>
      </c>
      <c r="F913" s="3">
        <v>400</v>
      </c>
      <c r="G913" s="3">
        <v>455</v>
      </c>
      <c r="H913" s="3">
        <v>119747</v>
      </c>
      <c r="I913" s="4" t="s">
        <v>75</v>
      </c>
      <c r="J913" s="3">
        <v>116838</v>
      </c>
      <c r="K913" s="4" t="s">
        <v>80</v>
      </c>
      <c r="L913" s="69" t="str">
        <f>VLOOKUP(C913,'[14]Trips&amp;Operators'!$C$1:$E$9999,3,0)</f>
        <v>MAYBERRY</v>
      </c>
      <c r="M913" s="18" t="s">
        <v>81</v>
      </c>
      <c r="N913" s="17"/>
      <c r="O913" s="17" t="str">
        <f t="shared" si="28"/>
        <v>06</v>
      </c>
      <c r="P913" s="52">
        <f t="shared" si="29"/>
        <v>42557</v>
      </c>
      <c r="Q913" s="70" t="str">
        <f>VLOOKUP(C913,'[14]Train Runs'!$A$13:$AE$530,31,0)</f>
        <v>aws s3 cp s3://rtdc.mdm.uploadarchive/RTDC4014/2016-08-06/ "%USERPROFILE%\AppData\Local\Temp\OnboardLogs"\RTDC4014\2016-08-06 --recursive &amp; "%USERPROFILE%\Documents\GitHub\mrs-test-scripts\Headless Mode &amp; Sideloading\WalkAndUnGZ.bat" "%USERPROFILE%\AppData\Local\Temp\OnboardLogs"\RTDC4014\2016-08-06 &amp; aws s3 cp s3://rtdc.mdm.uploadarchive/RTDC4014/2016-08-07/ "%USERPROFILE%\AppData\Local\Temp\OnboardLogs"\RTDC4014\2016-08-07 --recursive &amp; "%USERPROFILE%\Documents\GitHub\mrs-test-scripts\Headless Mode &amp; Sideloading\WalkAndUnGZ.bat" "%USERPROFILE%\AppData\Local\Temp\OnboardLogs"\RTDC4014\2016-08-07</v>
      </c>
      <c r="R913" s="71" t="str">
        <f>VLOOKUP(C887,'[13]Train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04:11:01-0600',mode:absolute,to:'2016-08-05 06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13" s="72" t="str">
        <f>astrogrep_path&amp;" /spath="&amp;search_path&amp;" /stypes=""*"&amp;T913&amp;"*"&amp;TEXT(A887-utc_offset/24,"YYYYMMDD")&amp;LEFT(TEXT(A887-utc_offset/24,"HH"),1)&amp;"*"" /stext="" "&amp;TEXT(A887-utc_offset/24,"HH")&amp;search_regexp&amp;""" /e /r /s"</f>
        <v>"C:\Program Files (x86)\AstroGrep\AstroGrep.exe" /spath="C:\Users\stu\Documents\Analysis\2016-02-23 RTDC Observations" /stypes="*4017*201608051*" /stext=" 11:.+((SYSTEM_STATE.+slice.+state.+changed )|(ment ac)|(system.+state.+changed )|(\|lc)|(penalty)|(\[timeout)|(PRM\|1\|D))" /e /r /s</v>
      </c>
      <c r="T913" s="18" t="str">
        <f>MID(B887,13,4)</f>
        <v>4017</v>
      </c>
      <c r="U913" s="24">
        <f>A887+6/24</f>
        <v>42587.464942129627</v>
      </c>
      <c r="V913" s="45" t="str">
        <f>IF(VALUE(LEFT(IF(LEN(C887)=6,"0"&amp;C887,C887),2))&lt;=2,"EC",IF(OR(VALUE(LEFT(IF(LEN(C887)=6,"0"&amp;C887,C887),2))=8,VALUE(LEFT(IF(LEN(C887)=6,"0"&amp;C887,C887),2))=18),"NW","GL"))</f>
        <v>NW</v>
      </c>
      <c r="W913" s="45" t="str">
        <f>IF(AND(E887="TRACK WARRANT AUTHORITY",G887&lt;10),"OMIT","KEEP")</f>
        <v>KEEP</v>
      </c>
    </row>
    <row r="914" spans="1:23" hidden="1" x14ac:dyDescent="0.25">
      <c r="A914" s="24">
        <v>42588.321203703701</v>
      </c>
      <c r="B914" s="4" t="s">
        <v>500</v>
      </c>
      <c r="C914" s="4" t="s">
        <v>1236</v>
      </c>
      <c r="D914" s="4" t="s">
        <v>73</v>
      </c>
      <c r="E914" s="4" t="s">
        <v>83</v>
      </c>
      <c r="F914" s="3">
        <v>400</v>
      </c>
      <c r="G914" s="3">
        <v>509</v>
      </c>
      <c r="H914" s="3">
        <v>121189</v>
      </c>
      <c r="I914" s="4" t="s">
        <v>75</v>
      </c>
      <c r="J914" s="3">
        <v>119716</v>
      </c>
      <c r="K914" s="4" t="s">
        <v>76</v>
      </c>
      <c r="L914" s="69" t="str">
        <f>VLOOKUP(C914,'[14]Trips&amp;Operators'!$C$1:$E$9999,3,0)</f>
        <v>STORY</v>
      </c>
      <c r="M914" s="18" t="s">
        <v>81</v>
      </c>
      <c r="N914" s="17"/>
      <c r="O914" s="17" t="str">
        <f t="shared" si="28"/>
        <v>06</v>
      </c>
      <c r="P914" s="52">
        <f t="shared" si="29"/>
        <v>42557</v>
      </c>
      <c r="Q914" s="70" t="str">
        <f>VLOOKUP(C914,'[14]Train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R914" s="71" t="str">
        <f>VLOOKUP(C888,'[13]Train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05:11:53-0600',mode:absolute,to:'2016-08-05 07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14" s="72" t="str">
        <f>astrogrep_path&amp;" /spath="&amp;search_path&amp;" /stypes=""*"&amp;T914&amp;"*"&amp;TEXT(A888-utc_offset/24,"YYYYMMDD")&amp;LEFT(TEXT(A888-utc_offset/24,"HH"),1)&amp;"*"" /stext="" "&amp;TEXT(A888-utc_offset/24,"HH")&amp;search_regexp&amp;""" /e /r /s"</f>
        <v>"C:\Program Files (x86)\AstroGrep\AstroGrep.exe" /spath="C:\Users\stu\Documents\Analysis\2016-02-23 RTDC Observations" /stypes="*4017*201608051*" /stext=" 12:.+((SYSTEM_STATE.+slice.+state.+changed )|(ment ac)|(system.+state.+changed )|(\|lc)|(penalty)|(\[timeout)|(PRM\|1\|D))" /e /r /s</v>
      </c>
      <c r="T914" s="18" t="str">
        <f>MID(B888,13,4)</f>
        <v>4017</v>
      </c>
      <c r="U914" s="24">
        <f>A888+6/24</f>
        <v>42587.50980324074</v>
      </c>
      <c r="V914" s="45" t="str">
        <f>IF(VALUE(LEFT(IF(LEN(C888)=6,"0"&amp;C888,C888),2))&lt;=2,"EC",IF(OR(VALUE(LEFT(IF(LEN(C888)=6,"0"&amp;C888,C888),2))=8,VALUE(LEFT(IF(LEN(C888)=6,"0"&amp;C888,C888),2))=18),"NW","GL"))</f>
        <v>NW</v>
      </c>
      <c r="W914" s="45" t="str">
        <f>IF(AND(E888="TRACK WARRANT AUTHORITY",G888&lt;10),"OMIT","KEEP")</f>
        <v>KEEP</v>
      </c>
    </row>
    <row r="915" spans="1:23" hidden="1" x14ac:dyDescent="0.25">
      <c r="A915" s="24">
        <v>42588.466631944444</v>
      </c>
      <c r="B915" s="4" t="s">
        <v>500</v>
      </c>
      <c r="C915" s="4" t="s">
        <v>1233</v>
      </c>
      <c r="D915" s="4" t="s">
        <v>73</v>
      </c>
      <c r="E915" s="4" t="s">
        <v>83</v>
      </c>
      <c r="F915" s="3">
        <v>400</v>
      </c>
      <c r="G915" s="3">
        <v>512</v>
      </c>
      <c r="H915" s="3">
        <v>121223</v>
      </c>
      <c r="I915" s="4" t="s">
        <v>75</v>
      </c>
      <c r="J915" s="3">
        <v>119716</v>
      </c>
      <c r="K915" s="4" t="s">
        <v>76</v>
      </c>
      <c r="L915" s="69" t="str">
        <f>VLOOKUP(C915,'[14]Trips&amp;Operators'!$C$1:$E$9999,3,0)</f>
        <v>STORY</v>
      </c>
      <c r="M915" s="18" t="s">
        <v>81</v>
      </c>
      <c r="N915" s="17"/>
      <c r="O915" s="17" t="str">
        <f t="shared" si="28"/>
        <v>06</v>
      </c>
      <c r="P915" s="52">
        <f t="shared" si="29"/>
        <v>42557</v>
      </c>
      <c r="Q915" s="70" t="str">
        <f>VLOOKUP(C915,'[14]Train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R915" s="71" t="str">
        <f>VLOOKUP(C889,'[13]Train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05:36:33-0600',mode:absolute,to:'2016-08-05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915" s="72" t="str">
        <f>astrogrep_path&amp;" /spath="&amp;search_path&amp;" /stypes=""*"&amp;T915&amp;"*"&amp;TEXT(A889-utc_offset/24,"YYYYMMDD")&amp;LEFT(TEXT(A889-utc_offset/24,"HH"),1)&amp;"*"" /stext="" "&amp;TEXT(A889-utc_offset/24,"HH")&amp;search_regexp&amp;""" /e /r /s"</f>
        <v>"C:\Program Files (x86)\AstroGrep\AstroGrep.exe" /spath="C:\Users\stu\Documents\Analysis\2016-02-23 RTDC Observations" /stypes="*4015*201608051*" /stext=" 12:.+((SYSTEM_STATE.+slice.+state.+changed )|(ment ac)|(system.+state.+changed )|(\|lc)|(penalty)|(\[timeout)|(PRM\|1\|D))" /e /r /s</v>
      </c>
      <c r="T915" s="18" t="str">
        <f>MID(B889,13,4)</f>
        <v>4015</v>
      </c>
      <c r="U915" s="24">
        <f>A889+6/24</f>
        <v>42587.526990740742</v>
      </c>
      <c r="V915" s="45" t="str">
        <f>IF(VALUE(LEFT(IF(LEN(C889)=6,"0"&amp;C889,C889),2))&lt;=2,"EC",IF(OR(VALUE(LEFT(IF(LEN(C889)=6,"0"&amp;C889,C889),2))=8,VALUE(LEFT(IF(LEN(C889)=6,"0"&amp;C889,C889),2))=18),"NW","GL"))</f>
        <v>NW</v>
      </c>
      <c r="W915" s="45" t="str">
        <f>IF(AND(E889="TRACK WARRANT AUTHORITY",G889&lt;10),"OMIT","KEEP")</f>
        <v>KEEP</v>
      </c>
    </row>
    <row r="916" spans="1:23" hidden="1" x14ac:dyDescent="0.25">
      <c r="A916" s="24">
        <v>42588.498148148145</v>
      </c>
      <c r="B916" s="4" t="s">
        <v>95</v>
      </c>
      <c r="C916" s="4" t="s">
        <v>1237</v>
      </c>
      <c r="D916" s="4" t="s">
        <v>73</v>
      </c>
      <c r="E916" s="4" t="s">
        <v>83</v>
      </c>
      <c r="F916" s="3">
        <v>400</v>
      </c>
      <c r="G916" s="3">
        <v>583</v>
      </c>
      <c r="H916" s="3">
        <v>122423</v>
      </c>
      <c r="I916" s="4" t="s">
        <v>75</v>
      </c>
      <c r="J916" s="3">
        <v>119716</v>
      </c>
      <c r="K916" s="4" t="s">
        <v>76</v>
      </c>
      <c r="L916" s="69" t="str">
        <f>VLOOKUP(C916,'[14]Trips&amp;Operators'!$C$1:$E$9999,3,0)</f>
        <v>STRICKLAND</v>
      </c>
      <c r="M916" s="18" t="s">
        <v>81</v>
      </c>
      <c r="N916" s="17"/>
      <c r="O916" s="17" t="str">
        <f t="shared" si="28"/>
        <v>06</v>
      </c>
      <c r="P916" s="52">
        <f t="shared" si="29"/>
        <v>42557</v>
      </c>
      <c r="Q916" s="70" t="str">
        <f>VLOOKUP(C916,'[14]Train Runs'!$A$13:$AE$530,31,0)</f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R916" s="71" t="str">
        <f>VLOOKUP(C890,'[13]Train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06:13:37-0600',mode:absolute,to:'2016-08-05 08:15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16" s="72" t="str">
        <f>astrogrep_path&amp;" /spath="&amp;search_path&amp;" /stypes=""*"&amp;T916&amp;"*"&amp;TEXT(A890-utc_offset/24,"YYYYMMDD")&amp;LEFT(TEXT(A890-utc_offset/24,"HH"),1)&amp;"*"" /stext="" "&amp;TEXT(A890-utc_offset/24,"HH")&amp;search_regexp&amp;""" /e /r /s"</f>
        <v>"C:\Program Files (x86)\AstroGrep\AstroGrep.exe" /spath="C:\Users\stu\Documents\Analysis\2016-02-23 RTDC Observations" /stypes="*4017*201608051*" /stext=" 13:.+((SYSTEM_STATE.+slice.+state.+changed )|(ment ac)|(system.+state.+changed )|(\|lc)|(penalty)|(\[timeout)|(PRM\|1\|D))" /e /r /s</v>
      </c>
      <c r="T916" s="18" t="str">
        <f>MID(B890,13,4)</f>
        <v>4017</v>
      </c>
      <c r="U916" s="24">
        <f>A890+6/24</f>
        <v>42587.552546296298</v>
      </c>
      <c r="V916" s="45" t="str">
        <f>IF(VALUE(LEFT(IF(LEN(C890)=6,"0"&amp;C890,C890),2))&lt;=2,"EC",IF(OR(VALUE(LEFT(IF(LEN(C890)=6,"0"&amp;C890,C890),2))=8,VALUE(LEFT(IF(LEN(C890)=6,"0"&amp;C890,C890),2))=18),"NW","GL"))</f>
        <v>NW</v>
      </c>
      <c r="W916" s="45" t="str">
        <f>IF(AND(E890="TRACK WARRANT AUTHORITY",G890&lt;10),"OMIT","KEEP")</f>
        <v>KEEP</v>
      </c>
    </row>
    <row r="917" spans="1:23" hidden="1" x14ac:dyDescent="0.25">
      <c r="A917" s="24">
        <v>42588.397870370369</v>
      </c>
      <c r="B917" s="4" t="s">
        <v>508</v>
      </c>
      <c r="C917" s="4" t="s">
        <v>1231</v>
      </c>
      <c r="D917" s="4" t="s">
        <v>84</v>
      </c>
      <c r="E917" s="4" t="s">
        <v>83</v>
      </c>
      <c r="F917" s="3">
        <v>600</v>
      </c>
      <c r="G917" s="3">
        <v>652</v>
      </c>
      <c r="H917" s="3">
        <v>188974</v>
      </c>
      <c r="I917" s="4" t="s">
        <v>75</v>
      </c>
      <c r="J917" s="3">
        <v>183829</v>
      </c>
      <c r="K917" s="4" t="s">
        <v>80</v>
      </c>
      <c r="L917" s="69" t="str">
        <f>VLOOKUP(C917,'[14]Trips&amp;Operators'!$C$1:$E$9999,3,0)</f>
        <v>STRICKLAND</v>
      </c>
      <c r="M917" s="18" t="s">
        <v>81</v>
      </c>
      <c r="N917" s="17"/>
      <c r="O917" s="17" t="str">
        <f t="shared" si="28"/>
        <v>06</v>
      </c>
      <c r="P917" s="52">
        <f t="shared" si="29"/>
        <v>42557</v>
      </c>
      <c r="Q917" s="70" t="str">
        <f>VLOOKUP(C917,'[14]Train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R917" s="71" t="str">
        <f>VLOOKUP(C891,'[13]Train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06:36:36-0600',mode:absolute,to:'2016-08-05 08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917" s="72" t="str">
        <f>astrogrep_path&amp;" /spath="&amp;search_path&amp;" /stypes=""*"&amp;T917&amp;"*"&amp;TEXT(A891-utc_offset/24,"YYYYMMDD")&amp;LEFT(TEXT(A891-utc_offset/24,"HH"),1)&amp;"*"" /stext="" "&amp;TEXT(A891-utc_offset/24,"HH")&amp;search_regexp&amp;""" /e /r /s"</f>
        <v>"C:\Program Files (x86)\AstroGrep\AstroGrep.exe" /spath="C:\Users\stu\Documents\Analysis\2016-02-23 RTDC Observations" /stypes="*4015*201608051*" /stext=" 13:.+((SYSTEM_STATE.+slice.+state.+changed )|(ment ac)|(system.+state.+changed )|(\|lc)|(penalty)|(\[timeout)|(PRM\|1\|D))" /e /r /s</v>
      </c>
      <c r="T917" s="18" t="str">
        <f>MID(B891,13,4)</f>
        <v>4015</v>
      </c>
      <c r="U917" s="24">
        <f>A891+6/24</f>
        <v>42587.569282407407</v>
      </c>
      <c r="V917" s="45" t="str">
        <f>IF(VALUE(LEFT(IF(LEN(C891)=6,"0"&amp;C891,C891),2))&lt;=2,"EC",IF(OR(VALUE(LEFT(IF(LEN(C891)=6,"0"&amp;C891,C891),2))=8,VALUE(LEFT(IF(LEN(C891)=6,"0"&amp;C891,C891),2))=18),"NW","GL"))</f>
        <v>NW</v>
      </c>
      <c r="W917" s="45" t="str">
        <f>IF(AND(E891="TRACK WARRANT AUTHORITY",G891&lt;10),"OMIT","KEEP")</f>
        <v>KEEP</v>
      </c>
    </row>
    <row r="918" spans="1:23" hidden="1" x14ac:dyDescent="0.25">
      <c r="A918" s="24">
        <v>42588.376770833333</v>
      </c>
      <c r="B918" s="4" t="s">
        <v>602</v>
      </c>
      <c r="C918" s="4" t="s">
        <v>1238</v>
      </c>
      <c r="D918" s="4" t="s">
        <v>73</v>
      </c>
      <c r="E918" s="4" t="s">
        <v>83</v>
      </c>
      <c r="F918" s="3">
        <v>550</v>
      </c>
      <c r="G918" s="3">
        <v>626</v>
      </c>
      <c r="H918" s="3">
        <v>219952</v>
      </c>
      <c r="I918" s="4" t="s">
        <v>75</v>
      </c>
      <c r="J918" s="3">
        <v>222090</v>
      </c>
      <c r="K918" s="4" t="s">
        <v>80</v>
      </c>
      <c r="L918" s="69" t="str">
        <f>VLOOKUP(C918,'[14]Trips&amp;Operators'!$C$1:$E$9999,3,0)</f>
        <v>GEBRETEKLE</v>
      </c>
      <c r="M918" s="18" t="s">
        <v>81</v>
      </c>
      <c r="N918" s="17"/>
      <c r="O918" s="17" t="str">
        <f t="shared" si="28"/>
        <v>06</v>
      </c>
      <c r="P918" s="52">
        <f t="shared" si="29"/>
        <v>42557</v>
      </c>
      <c r="Q918" s="70" t="str">
        <f>VLOOKUP(C918,'[14]Train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R918" s="71" t="str">
        <f>VLOOKUP(C892,'[13]Train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07:55:56-0600',mode:absolute,to:'2016-08-05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918" s="72" t="str">
        <f>astrogrep_path&amp;" /spath="&amp;search_path&amp;" /stypes=""*"&amp;T918&amp;"*"&amp;TEXT(A892-utc_offset/24,"YYYYMMDD")&amp;LEFT(TEXT(A892-utc_offset/24,"HH"),1)&amp;"*"" /stext="" "&amp;TEXT(A892-utc_offset/24,"HH")&amp;search_regexp&amp;""" /e /r /s"</f>
        <v>"C:\Program Files (x86)\AstroGrep\AstroGrep.exe" /spath="C:\Users\stu\Documents\Analysis\2016-02-23 RTDC Observations" /stypes="*4016*201608051*" /stext=" 15:.+((SYSTEM_STATE.+slice.+state.+changed )|(ment ac)|(system.+state.+changed )|(\|lc)|(penalty)|(\[timeout)|(PRM\|1\|D))" /e /r /s</v>
      </c>
      <c r="T918" s="18" t="str">
        <f>MID(B892,13,4)</f>
        <v>4016</v>
      </c>
      <c r="U918" s="24">
        <f>A892+6/24</f>
        <v>42587.641759259262</v>
      </c>
      <c r="V918" s="45" t="str">
        <f>IF(VALUE(LEFT(IF(LEN(C892)=6,"0"&amp;C892,C892),2))&lt;=2,"EC",IF(OR(VALUE(LEFT(IF(LEN(C892)=6,"0"&amp;C892,C892),2))=8,VALUE(LEFT(IF(LEN(C892)=6,"0"&amp;C892,C892),2))=18),"NW","GL"))</f>
        <v>NW</v>
      </c>
      <c r="W918" s="45" t="str">
        <f>IF(AND(E892="TRACK WARRANT AUTHORITY",G892&lt;10),"OMIT","KEEP")</f>
        <v>KEEP</v>
      </c>
    </row>
    <row r="919" spans="1:23" x14ac:dyDescent="0.25">
      <c r="A919" s="24">
        <v>42588.655034722222</v>
      </c>
      <c r="B919" s="4" t="s">
        <v>95</v>
      </c>
      <c r="C919" s="4" t="s">
        <v>1239</v>
      </c>
      <c r="D919" s="4" t="s">
        <v>73</v>
      </c>
      <c r="E919" s="4" t="s">
        <v>87</v>
      </c>
      <c r="F919" s="3">
        <v>0</v>
      </c>
      <c r="G919" s="3">
        <v>108</v>
      </c>
      <c r="H919" s="3">
        <v>28615</v>
      </c>
      <c r="I919" s="4" t="s">
        <v>88</v>
      </c>
      <c r="J919" s="3">
        <v>28061</v>
      </c>
      <c r="K919" s="4" t="s">
        <v>76</v>
      </c>
      <c r="L919" s="69" t="str">
        <f>VLOOKUP(C919,'[14]Trips&amp;Operators'!$C$1:$E$9999,3,0)</f>
        <v>WEBSTER</v>
      </c>
      <c r="M919" s="18" t="s">
        <v>77</v>
      </c>
      <c r="N919" s="17" t="s">
        <v>47</v>
      </c>
      <c r="O919" s="17" t="str">
        <f t="shared" si="28"/>
        <v>06</v>
      </c>
      <c r="P919" s="52">
        <f t="shared" si="29"/>
        <v>42557</v>
      </c>
      <c r="Q919" s="70" t="str">
        <f>VLOOKUP(C919,'[14]Train Runs'!$A$13:$AE$530,31,0)</f>
        <v>aws s3 cp s3://rtdc.mdm.uploadarchive/RTDC4032/2016-08-06/ "%USERPROFILE%\AppData\Local\Temp\OnboardLogs"\RTDC4032\2016-08-06 --recursive &amp; "%USERPROFILE%\Documents\GitHub\mrs-test-scripts\Headless Mode &amp; Sideloading\WalkAndUnGZ.bat" "%USERPROFILE%\AppData\Local\Temp\OnboardLogs"\RTDC4032\2016-08-06 &amp; aws s3 cp s3://rtdc.mdm.uploadarchive/RTDC4032/2016-08-07/ "%USERPROFILE%\AppData\Local\Temp\OnboardLogs"\RTDC4032\2016-08-07 --recursive &amp; "%USERPROFILE%\Documents\GitHub\mrs-test-scripts\Headless Mode &amp; Sideloading\WalkAndUnGZ.bat" "%USERPROFILE%\AppData\Local\Temp\OnboardLogs"\RTDC4032\2016-08-07</v>
      </c>
      <c r="R919" s="71" t="str">
        <f>VLOOKUP(C893,'[13]Train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15:37:20-0600',mode:absolute,to:'2016-08-05 17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919" s="72" t="str">
        <f>astrogrep_path&amp;" /spath="&amp;search_path&amp;" /stypes=""*"&amp;T919&amp;"*"&amp;TEXT(A893-utc_offset/24,"YYYYMMDD")&amp;LEFT(TEXT(A893-utc_offset/24,"HH"),1)&amp;"*"" /stext="" "&amp;TEXT(A893-utc_offset/24,"HH")&amp;search_regexp&amp;""" /e /r /s"</f>
        <v>"C:\Program Files (x86)\AstroGrep\AstroGrep.exe" /spath="C:\Users\stu\Documents\Analysis\2016-02-23 RTDC Observations" /stypes="*4015*201608052*" /stext=" 22:.+((SYSTEM_STATE.+slice.+state.+changed )|(ment ac)|(system.+state.+changed )|(\|lc)|(penalty)|(\[timeout)|(PRM\|1\|D))" /e /r /s</v>
      </c>
      <c r="T919" s="18" t="str">
        <f>MID(B893,13,4)</f>
        <v>4015</v>
      </c>
      <c r="U919" s="24">
        <f>A893+6/24</f>
        <v>42587.956805555557</v>
      </c>
      <c r="V919" s="45" t="str">
        <f>IF(VALUE(LEFT(IF(LEN(C893)=6,"0"&amp;C893,C893),2))&lt;=2,"EC",IF(OR(VALUE(LEFT(IF(LEN(C893)=6,"0"&amp;C893,C893),2))=8,VALUE(LEFT(IF(LEN(C893)=6,"0"&amp;C893,C893),2))=18),"NW","GL"))</f>
        <v>NW</v>
      </c>
      <c r="W919" s="45" t="str">
        <f>IF(AND(E893="TRACK WARRANT AUTHORITY",G893&lt;10),"OMIT","KEEP")</f>
        <v>KEEP</v>
      </c>
    </row>
    <row r="920" spans="1:23" x14ac:dyDescent="0.25">
      <c r="A920" s="24">
        <v>42588.14167824074</v>
      </c>
      <c r="B920" s="4" t="s">
        <v>602</v>
      </c>
      <c r="C920" s="4" t="s">
        <v>1240</v>
      </c>
      <c r="D920" s="4" t="s">
        <v>73</v>
      </c>
      <c r="E920" s="4" t="s">
        <v>87</v>
      </c>
      <c r="F920" s="3">
        <v>0</v>
      </c>
      <c r="G920" s="3">
        <v>231</v>
      </c>
      <c r="H920" s="3">
        <v>36376</v>
      </c>
      <c r="I920" s="4" t="s">
        <v>88</v>
      </c>
      <c r="J920" s="3">
        <v>36645</v>
      </c>
      <c r="K920" s="4" t="s">
        <v>80</v>
      </c>
      <c r="L920" s="69" t="str">
        <f>VLOOKUP(C920,'[14]Trips&amp;Operators'!$C$1:$E$9999,3,0)</f>
        <v>MAELZER</v>
      </c>
      <c r="M920" s="18" t="s">
        <v>77</v>
      </c>
      <c r="N920" s="17" t="s">
        <v>47</v>
      </c>
      <c r="O920" s="17" t="str">
        <f t="shared" si="28"/>
        <v>06</v>
      </c>
      <c r="P920" s="52">
        <f t="shared" si="29"/>
        <v>42557</v>
      </c>
      <c r="Q920" s="70" t="str">
        <f>VLOOKUP(C920,'[14]Train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R920" s="71" t="str">
        <f>VLOOKUP(C894,'[13]Train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16:07:27-0600',mode:absolute,to:'2016-08-05 18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20" s="72" t="str">
        <f>astrogrep_path&amp;" /spath="&amp;search_path&amp;" /stypes=""*"&amp;T920&amp;"*"&amp;TEXT(A894-utc_offset/24,"YYYYMMDD")&amp;LEFT(TEXT(A894-utc_offset/24,"HH"),1)&amp;"*"" /stext="" "&amp;TEXT(A894-utc_offset/24,"HH")&amp;search_regexp&amp;""" /e /r /s"</f>
        <v>"C:\Program Files (x86)\AstroGrep\AstroGrep.exe" /spath="C:\Users\stu\Documents\Analysis\2016-02-23 RTDC Observations" /stypes="*4017*201608052*" /stext=" 23:.+((SYSTEM_STATE.+slice.+state.+changed )|(ment ac)|(system.+state.+changed )|(\|lc)|(penalty)|(\[timeout)|(PRM\|1\|D))" /e /r /s</v>
      </c>
      <c r="T920" s="18" t="str">
        <f>MID(B894,13,4)</f>
        <v>4017</v>
      </c>
      <c r="U920" s="24">
        <f>A894+6/24</f>
        <v>42587.975775462961</v>
      </c>
      <c r="V920" s="45" t="str">
        <f>IF(VALUE(LEFT(IF(LEN(C894)=6,"0"&amp;C894,C894),2))&lt;=2,"EC",IF(OR(VALUE(LEFT(IF(LEN(C894)=6,"0"&amp;C894,C894),2))=8,VALUE(LEFT(IF(LEN(C894)=6,"0"&amp;C894,C894),2))=18),"NW","GL"))</f>
        <v>NW</v>
      </c>
      <c r="W920" s="45" t="str">
        <f>IF(AND(E894="TRACK WARRANT AUTHORITY",G894&lt;10),"OMIT","KEEP")</f>
        <v>KEEP</v>
      </c>
    </row>
    <row r="921" spans="1:23" x14ac:dyDescent="0.25">
      <c r="A921" s="24">
        <v>42588.142152777778</v>
      </c>
      <c r="B921" s="4" t="s">
        <v>602</v>
      </c>
      <c r="C921" s="4" t="s">
        <v>1240</v>
      </c>
      <c r="D921" s="4" t="s">
        <v>84</v>
      </c>
      <c r="E921" s="4" t="s">
        <v>87</v>
      </c>
      <c r="F921" s="3">
        <v>0</v>
      </c>
      <c r="G921" s="3">
        <v>3</v>
      </c>
      <c r="H921" s="3">
        <v>36688</v>
      </c>
      <c r="I921" s="4" t="s">
        <v>88</v>
      </c>
      <c r="J921" s="3">
        <v>36645</v>
      </c>
      <c r="K921" s="4" t="s">
        <v>80</v>
      </c>
      <c r="L921" s="69" t="str">
        <f>VLOOKUP(C921,'[14]Trips&amp;Operators'!$C$1:$E$9999,3,0)</f>
        <v>MAELZER</v>
      </c>
      <c r="M921" s="18" t="s">
        <v>77</v>
      </c>
      <c r="N921" s="17" t="s">
        <v>47</v>
      </c>
      <c r="O921" s="17" t="str">
        <f t="shared" si="28"/>
        <v>06</v>
      </c>
      <c r="P921" s="52">
        <f t="shared" si="29"/>
        <v>42557</v>
      </c>
      <c r="Q921" s="70" t="str">
        <f>VLOOKUP(C921,'[14]Train Runs'!$A$13:$AE$530,31,0)</f>
        <v>aws s3 cp s3://rtdc.mdm.uploadarchive/RTDC4018/2016-08-06/ "%USERPROFILE%\AppData\Local\Temp\OnboardLogs"\RTDC4018\2016-08-06 --recursive &amp; "%USERPROFILE%\Documents\GitHub\mrs-test-scripts\Headless Mode &amp; Sideloading\WalkAndUnGZ.bat" "%USERPROFILE%\AppData\Local\Temp\OnboardLogs"\RTDC4018\2016-08-06 &amp; 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</v>
      </c>
      <c r="R921" s="71" t="str">
        <f>VLOOKUP(C895,'[13]Train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16:37:01-0600',mode:absolute,to:'2016-08-05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921" s="72" t="str">
        <f>astrogrep_path&amp;" /spath="&amp;search_path&amp;" /stypes=""*"&amp;T921&amp;"*"&amp;TEXT(A895-utc_offset/24,"YYYYMMDD")&amp;LEFT(TEXT(A895-utc_offset/24,"HH"),1)&amp;"*"" /stext="" "&amp;TEXT(A895-utc_offset/24,"HH")&amp;search_regexp&amp;""" /e /r /s"</f>
        <v>"C:\Program Files (x86)\AstroGrep\AstroGrep.exe" /spath="C:\Users\stu\Documents\Analysis\2016-02-23 RTDC Observations" /stypes="*4015*201608052*" /stext=" 23:.+((SYSTEM_STATE.+slice.+state.+changed )|(ment ac)|(system.+state.+changed )|(\|lc)|(penalty)|(\[timeout)|(PRM\|1\|D))" /e /r /s</v>
      </c>
      <c r="T921" s="18" t="str">
        <f>MID(B895,13,4)</f>
        <v>4015</v>
      </c>
      <c r="U921" s="24">
        <f>A895+6/24</f>
        <v>42587.998124999998</v>
      </c>
      <c r="V921" s="45" t="str">
        <f>IF(VALUE(LEFT(IF(LEN(C895)=6,"0"&amp;C895,C895),2))&lt;=2,"EC",IF(OR(VALUE(LEFT(IF(LEN(C895)=6,"0"&amp;C895,C895),2))=8,VALUE(LEFT(IF(LEN(C895)=6,"0"&amp;C895,C895),2))=18),"NW","GL"))</f>
        <v>NW</v>
      </c>
      <c r="W921" s="45" t="str">
        <f>IF(AND(E895="TRACK WARRANT AUTHORITY",G895&lt;10),"OMIT","KEEP")</f>
        <v>KEEP</v>
      </c>
    </row>
    <row r="922" spans="1:23" x14ac:dyDescent="0.25">
      <c r="A922" s="24">
        <v>42588.278136574074</v>
      </c>
      <c r="B922" s="4" t="s">
        <v>499</v>
      </c>
      <c r="C922" s="4" t="s">
        <v>1241</v>
      </c>
      <c r="D922" s="4" t="s">
        <v>73</v>
      </c>
      <c r="E922" s="4" t="s">
        <v>87</v>
      </c>
      <c r="F922" s="3">
        <v>0</v>
      </c>
      <c r="G922" s="3">
        <v>317</v>
      </c>
      <c r="H922" s="3">
        <v>38335</v>
      </c>
      <c r="I922" s="4" t="s">
        <v>88</v>
      </c>
      <c r="J922" s="3">
        <v>38639</v>
      </c>
      <c r="K922" s="4" t="s">
        <v>80</v>
      </c>
      <c r="L922" s="69" t="str">
        <f>VLOOKUP(C922,'[14]Trips&amp;Operators'!$C$1:$E$9999,3,0)</f>
        <v>STORY</v>
      </c>
      <c r="M922" s="18" t="s">
        <v>77</v>
      </c>
      <c r="N922" s="17" t="s">
        <v>47</v>
      </c>
      <c r="O922" s="17" t="str">
        <f t="shared" si="28"/>
        <v>06</v>
      </c>
      <c r="P922" s="52">
        <f t="shared" si="29"/>
        <v>42557</v>
      </c>
      <c r="Q922" s="70" t="str">
        <f>VLOOKUP(C922,'[14]Train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R922" s="71" t="str">
        <f>VLOOKUP(C896,'[13]Train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17:06:38-0600',mode:absolute,to:'2016-08-05 19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22" s="72" t="str">
        <f>astrogrep_path&amp;" /spath="&amp;search_path&amp;" /stypes=""*"&amp;T922&amp;"*"&amp;TEXT(A896-utc_offset/24,"YYYYMMDD")&amp;LEFT(TEXT(A896-utc_offset/24,"HH"),1)&amp;"*"" /stext="" "&amp;TEXT(A896-utc_offset/24,"HH")&amp;search_regexp&amp;""" /e /r /s"</f>
        <v>"C:\Program Files (x86)\AstroGrep\AstroGrep.exe" /spath="C:\Users\stu\Documents\Analysis\2016-02-23 RTDC Observations" /stypes="*4017*201608060*" /stext=" 00:.+((SYSTEM_STATE.+slice.+state.+changed )|(ment ac)|(system.+state.+changed )|(\|lc)|(penalty)|(\[timeout)|(PRM\|1\|D))" /e /r /s</v>
      </c>
      <c r="T922" s="18" t="str">
        <f>MID(B896,13,4)</f>
        <v>4017</v>
      </c>
      <c r="U922" s="24">
        <f>A896+6/24</f>
        <v>42588.017384259256</v>
      </c>
      <c r="V922" s="45" t="str">
        <f>IF(VALUE(LEFT(IF(LEN(C896)=6,"0"&amp;C896,C896),2))&lt;=2,"EC",IF(OR(VALUE(LEFT(IF(LEN(C896)=6,"0"&amp;C896,C896),2))=8,VALUE(LEFT(IF(LEN(C896)=6,"0"&amp;C896,C896),2))=18),"NW","GL"))</f>
        <v>NW</v>
      </c>
      <c r="W922" s="45" t="str">
        <f>IF(AND(E896="TRACK WARRANT AUTHORITY",G896&lt;10),"OMIT","KEEP")</f>
        <v>KEEP</v>
      </c>
    </row>
    <row r="923" spans="1:23" hidden="1" x14ac:dyDescent="0.25">
      <c r="A923" s="24">
        <v>42588.682013888887</v>
      </c>
      <c r="B923" s="4" t="s">
        <v>96</v>
      </c>
      <c r="C923" s="4" t="s">
        <v>1242</v>
      </c>
      <c r="D923" s="4" t="s">
        <v>84</v>
      </c>
      <c r="E923" s="4" t="s">
        <v>87</v>
      </c>
      <c r="F923" s="3">
        <v>0</v>
      </c>
      <c r="G923" s="3">
        <v>680</v>
      </c>
      <c r="H923" s="3">
        <v>108079</v>
      </c>
      <c r="I923" s="4" t="s">
        <v>88</v>
      </c>
      <c r="J923" s="3">
        <v>107939</v>
      </c>
      <c r="K923" s="4" t="s">
        <v>80</v>
      </c>
      <c r="L923" s="69" t="str">
        <f>VLOOKUP(C923,'[14]Trips&amp;Operators'!$C$1:$E$9999,3,0)</f>
        <v>WEBSTER</v>
      </c>
      <c r="M923" s="18" t="s">
        <v>77</v>
      </c>
      <c r="N923" s="17" t="s">
        <v>1243</v>
      </c>
      <c r="O923" s="17" t="str">
        <f t="shared" si="28"/>
        <v>06</v>
      </c>
      <c r="P923" s="52">
        <f t="shared" si="29"/>
        <v>42557</v>
      </c>
      <c r="Q923" s="70" t="str">
        <f>VLOOKUP(C923,'[14]Train Runs'!$A$13:$AE$530,31,0)</f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R923" s="71" t="str">
        <f>VLOOKUP(C897,'[13]Train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17:36:45-0600',mode:absolute,to:'2016-08-05 19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923" s="72" t="str">
        <f>astrogrep_path&amp;" /spath="&amp;search_path&amp;" /stypes=""*"&amp;T923&amp;"*"&amp;TEXT(A897-utc_offset/24,"YYYYMMDD")&amp;LEFT(TEXT(A897-utc_offset/24,"HH"),1)&amp;"*"" /stext="" "&amp;TEXT(A897-utc_offset/24,"HH")&amp;search_regexp&amp;""" /e /r /s"</f>
        <v>"C:\Program Files (x86)\AstroGrep\AstroGrep.exe" /spath="C:\Users\stu\Documents\Analysis\2016-02-23 RTDC Observations" /stypes="*4015*201608060*" /stext=" 00:.+((SYSTEM_STATE.+slice.+state.+changed )|(ment ac)|(system.+state.+changed )|(\|lc)|(penalty)|(\[timeout)|(PRM\|1\|D))" /e /r /s</v>
      </c>
      <c r="T923" s="18" t="str">
        <f>MID(B897,13,4)</f>
        <v>4015</v>
      </c>
      <c r="U923" s="24">
        <f>A897+6/24</f>
        <v>42588.039236111108</v>
      </c>
      <c r="V923" s="45" t="str">
        <f>IF(VALUE(LEFT(IF(LEN(C897)=6,"0"&amp;C897,C897),2))&lt;=2,"EC",IF(OR(VALUE(LEFT(IF(LEN(C897)=6,"0"&amp;C897,C897),2))=8,VALUE(LEFT(IF(LEN(C897)=6,"0"&amp;C897,C897),2))=18),"NW","GL"))</f>
        <v>NW</v>
      </c>
      <c r="W923" s="45" t="str">
        <f>IF(AND(E897="TRACK WARRANT AUTHORITY",G897&lt;10),"OMIT","KEEP")</f>
        <v>KEEP</v>
      </c>
    </row>
    <row r="924" spans="1:23" hidden="1" x14ac:dyDescent="0.25">
      <c r="A924" s="24">
        <v>42588.433553240742</v>
      </c>
      <c r="B924" s="4" t="s">
        <v>596</v>
      </c>
      <c r="C924" s="4" t="s">
        <v>1244</v>
      </c>
      <c r="D924" s="4" t="s">
        <v>73</v>
      </c>
      <c r="E924" s="4" t="s">
        <v>87</v>
      </c>
      <c r="F924" s="3">
        <v>0</v>
      </c>
      <c r="G924" s="3">
        <v>389</v>
      </c>
      <c r="H924" s="3">
        <v>130212</v>
      </c>
      <c r="I924" s="4" t="s">
        <v>88</v>
      </c>
      <c r="J924" s="3">
        <v>127587</v>
      </c>
      <c r="K924" s="4" t="s">
        <v>76</v>
      </c>
      <c r="L924" s="69" t="str">
        <f>VLOOKUP(C924,'[14]Trips&amp;Operators'!$C$1:$E$9999,3,0)</f>
        <v>SANTIZO</v>
      </c>
      <c r="M924" s="18" t="s">
        <v>81</v>
      </c>
      <c r="N924" s="17" t="s">
        <v>1245</v>
      </c>
      <c r="O924" s="17" t="str">
        <f t="shared" si="28"/>
        <v>06</v>
      </c>
      <c r="P924" s="52">
        <f t="shared" si="29"/>
        <v>42557</v>
      </c>
      <c r="Q924" s="70" t="str">
        <f>VLOOKUP(C924,'[14]Train Runs'!$A$13:$AE$530,31,0)</f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R924" s="71" t="str">
        <f>VLOOKUP(C898,'[13]Train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19:36:40-0600',mode:absolute,to:'2016-08-05 21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924" s="72" t="str">
        <f>astrogrep_path&amp;" /spath="&amp;search_path&amp;" /stypes=""*"&amp;T924&amp;"*"&amp;TEXT(A898-utc_offset/24,"YYYYMMDD")&amp;LEFT(TEXT(A898-utc_offset/24,"HH"),1)&amp;"*"" /stext="" "&amp;TEXT(A898-utc_offset/24,"HH")&amp;search_regexp&amp;""" /e /r /s"</f>
        <v>"C:\Program Files (x86)\AstroGrep\AstroGrep.exe" /spath="C:\Users\stu\Documents\Analysis\2016-02-23 RTDC Observations" /stypes="*4015*201608060*" /stext=" 02:.+((SYSTEM_STATE.+slice.+state.+changed )|(ment ac)|(system.+state.+changed )|(\|lc)|(penalty)|(\[timeout)|(PRM\|1\|D))" /e /r /s</v>
      </c>
      <c r="T924" s="18" t="str">
        <f>MID(B898,13,4)</f>
        <v>4015</v>
      </c>
      <c r="U924" s="24">
        <f>A898+6/24</f>
        <v>42588.122604166667</v>
      </c>
      <c r="V924" s="45" t="str">
        <f>IF(VALUE(LEFT(IF(LEN(C898)=6,"0"&amp;C898,C898),2))&lt;=2,"EC",IF(OR(VALUE(LEFT(IF(LEN(C898)=6,"0"&amp;C898,C898),2))=8,VALUE(LEFT(IF(LEN(C898)=6,"0"&amp;C898,C898),2))=18),"NW","GL"))</f>
        <v>NW</v>
      </c>
      <c r="W924" s="45" t="str">
        <f>IF(AND(E898="TRACK WARRANT AUTHORITY",G898&lt;10),"OMIT","KEEP")</f>
        <v>KEEP</v>
      </c>
    </row>
    <row r="925" spans="1:23" hidden="1" x14ac:dyDescent="0.25">
      <c r="A925" s="24">
        <v>42588.72861111111</v>
      </c>
      <c r="B925" s="4" t="s">
        <v>97</v>
      </c>
      <c r="C925" s="4" t="s">
        <v>1246</v>
      </c>
      <c r="D925" s="4" t="s">
        <v>73</v>
      </c>
      <c r="E925" s="4" t="s">
        <v>87</v>
      </c>
      <c r="F925" s="3">
        <v>0</v>
      </c>
      <c r="G925" s="3">
        <v>539</v>
      </c>
      <c r="H925" s="3">
        <v>152335</v>
      </c>
      <c r="I925" s="4" t="s">
        <v>88</v>
      </c>
      <c r="J925" s="3">
        <v>155600</v>
      </c>
      <c r="K925" s="4" t="s">
        <v>80</v>
      </c>
      <c r="L925" s="69" t="str">
        <f>VLOOKUP(C925,'[14]Trips&amp;Operators'!$C$1:$E$9999,3,0)</f>
        <v>HELVIE</v>
      </c>
      <c r="M925" s="18" t="s">
        <v>81</v>
      </c>
      <c r="N925" s="17" t="s">
        <v>1247</v>
      </c>
      <c r="O925" s="17" t="str">
        <f t="shared" si="28"/>
        <v>06</v>
      </c>
      <c r="P925" s="52">
        <f t="shared" si="29"/>
        <v>42557</v>
      </c>
      <c r="Q925" s="70" t="str">
        <f>VLOOKUP(C925,'[14]Train Runs'!$A$13:$AE$530,31,0)</f>
        <v>aws s3 cp s3://rtdc.mdm.uploadarchive/RTDC4011/2016-08-06/ "%USERPROFILE%\AppData\Local\Temp\OnboardLogs"\RTDC4011\2016-08-06 --recursive &amp; "%USERPROFILE%\Documents\GitHub\mrs-test-scripts\Headless Mode &amp; Sideloading\WalkAndUnGZ.bat" "%USERPROFILE%\AppData\Local\Temp\OnboardLogs"\RTDC4011\2016-08-06 &amp; aws s3 cp s3://rtdc.mdm.uploadarchive/RTDC4011/2016-08-07/ "%USERPROFILE%\AppData\Local\Temp\OnboardLogs"\RTDC4011\2016-08-07 --recursive &amp; "%USERPROFILE%\Documents\GitHub\mrs-test-scripts\Headless Mode &amp; Sideloading\WalkAndUnGZ.bat" "%USERPROFILE%\AppData\Local\Temp\OnboardLogs"\RTDC4011\2016-08-07</v>
      </c>
      <c r="R925" s="71" t="str">
        <f>VLOOKUP(C899,'[13]Train Runs'!$A$13:$AE$635,22,0)</f>
        <v>https://search-rtdc-monitor-bjffxe2xuh6vdkpspy63sjmuny.us-east-1.es.amazonaws.com/_plugin/kibana/#/discover/Steve-Slow-Train-Analysis-(2080s-and-2083s)?_g=(refreshInterval:(display:Off,section:0,value:0),time:(from:'2016-08-05 20:36:47-0600',mode:absolute,to:'2016-08-05 22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925" s="72" t="str">
        <f>astrogrep_path&amp;" /spath="&amp;search_path&amp;" /stypes=""*"&amp;T925&amp;"*"&amp;TEXT(A899-utc_offset/24,"YYYYMMDD")&amp;LEFT(TEXT(A899-utc_offset/24,"HH"),1)&amp;"*"" /stext="" "&amp;TEXT(A899-utc_offset/24,"HH")&amp;search_regexp&amp;""" /e /r /s"</f>
        <v>"C:\Program Files (x86)\AstroGrep\AstroGrep.exe" /spath="C:\Users\stu\Documents\Analysis\2016-02-23 RTDC Observations" /stypes="*4015*201608060*" /stext=" 03:.+((SYSTEM_STATE.+slice.+state.+changed )|(ment ac)|(system.+state.+changed )|(\|lc)|(penalty)|(\[timeout)|(PRM\|1\|D))" /e /r /s</v>
      </c>
      <c r="T925" s="18" t="str">
        <f>MID(B899,13,4)</f>
        <v>4015</v>
      </c>
      <c r="U925" s="24">
        <f>A899+6/24</f>
        <v>42588.163298611114</v>
      </c>
      <c r="V925" s="45" t="str">
        <f>IF(VALUE(LEFT(IF(LEN(C899)=6,"0"&amp;C899,C899),2))&lt;=2,"EC",IF(OR(VALUE(LEFT(IF(LEN(C899)=6,"0"&amp;C899,C899),2))=8,VALUE(LEFT(IF(LEN(C899)=6,"0"&amp;C899,C899),2))=18),"NW","GL"))</f>
        <v>NW</v>
      </c>
      <c r="W925" s="45" t="str">
        <f>IF(AND(E899="TRACK WARRANT AUTHORITY",G899&lt;10),"OMIT","KEEP")</f>
        <v>KEEP</v>
      </c>
    </row>
    <row r="926" spans="1:23" hidden="1" x14ac:dyDescent="0.25">
      <c r="A926" s="24">
        <v>42588.200914351852</v>
      </c>
      <c r="B926" s="4" t="s">
        <v>575</v>
      </c>
      <c r="C926" s="4" t="s">
        <v>1248</v>
      </c>
      <c r="D926" s="4" t="s">
        <v>73</v>
      </c>
      <c r="E926" s="4" t="s">
        <v>515</v>
      </c>
      <c r="F926" s="3">
        <v>0</v>
      </c>
      <c r="G926" s="3">
        <v>38</v>
      </c>
      <c r="H926" s="3">
        <v>136</v>
      </c>
      <c r="I926" s="4" t="s">
        <v>516</v>
      </c>
      <c r="J926" s="3">
        <v>1</v>
      </c>
      <c r="K926" s="4" t="s">
        <v>76</v>
      </c>
      <c r="L926" s="69" t="str">
        <f>VLOOKUP(C926,'[14]Trips&amp;Operators'!$C$1:$E$9999,3,0)</f>
        <v>MAELZER</v>
      </c>
      <c r="M926" s="18" t="s">
        <v>81</v>
      </c>
      <c r="N926" s="17"/>
      <c r="O926" s="17" t="str">
        <f t="shared" si="28"/>
        <v>06</v>
      </c>
      <c r="P926" s="52">
        <f t="shared" si="29"/>
        <v>42557</v>
      </c>
      <c r="Q926" s="70" t="str">
        <f>VLOOKUP(C926,'[14]Train Runs'!$A$13:$AE$530,31,0)</f>
        <v>aws s3 cp s3://rtdc.mdm.uploadarchive/RTDC4013/2016-08-06/ "%USERPROFILE%\AppData\Local\Temp\OnboardLogs"\RTDC4013\2016-08-06 --recursive &amp; "%USERPROFILE%\Documents\GitHub\mrs-test-scripts\Headless Mode &amp; Sideloading\WalkAndUnGZ.bat" "%USERPROFILE%\AppData\Local\Temp\OnboardLogs"\RTDC4013\2016-08-06 &amp; aws s3 cp s3://rtdc.mdm.uploadarchive/RTDC4013/2016-08-07/ "%USERPROFILE%\AppData\Local\Temp\OnboardLogs"\RTDC4013\2016-08-07 --recursive &amp; "%USERPROFILE%\Documents\GitHub\mrs-test-scripts\Headless Mode &amp; Sideloading\WalkAndUnGZ.bat" "%USERPROFILE%\AppData\Local\Temp\OnboardLogs"\RTDC4013\2016-08-07</v>
      </c>
      <c r="R926" s="71" t="str">
        <f>VLOOKUP(C900,'[14]Train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926" s="72" t="str">
        <f>astrogrep_path&amp;" /spath="&amp;search_path&amp;" /stypes=""*"&amp;T926&amp;"*"&amp;TEXT(A900-utc_offset/24,"YYYYMMDD")&amp;LEFT(TEXT(A900-utc_offset/24,"HH"),1)&amp;"*"" /stext="" "&amp;TEXT(A900-utc_offset/24,"HH")&amp;search_regexp&amp;""" /e /r /s"</f>
        <v>"C:\Program Files (x86)\AstroGrep\AstroGrep.exe" /spath="C:\Users\stu\Documents\Analysis\2016-02-23 RTDC Observations" /stypes="*4025*201608061*" /stext=" 10:.+((SYSTEM_STATE.+slice.+state.+changed )|(ment ac)|(system.+state.+changed )|(\|lc)|(penalty)|(\[timeout)|(PRM\|1\|D))" /e /r /s</v>
      </c>
      <c r="T926" s="18" t="str">
        <f>MID(B900,13,4)</f>
        <v>4025</v>
      </c>
      <c r="U926" s="24">
        <f>A900+6/24</f>
        <v>42588.443402777775</v>
      </c>
      <c r="V926" s="45" t="str">
        <f>IF(VALUE(LEFT(IF(LEN(C900)=6,"0"&amp;C900,C900),2))&lt;=2,"EC",IF(OR(VALUE(LEFT(IF(LEN(C900)=6,"0"&amp;C900,C900),2))=8,VALUE(LEFT(IF(LEN(C900)=6,"0"&amp;C900,C900),2))=18),"NW","GL"))</f>
        <v>EC</v>
      </c>
      <c r="W926" s="45" t="str">
        <f>IF(AND(E900="TRACK WARRANT AUTHORITY",G900&lt;10),"OMIT","KEEP")</f>
        <v>KEEP</v>
      </c>
    </row>
    <row r="927" spans="1:23" hidden="1" x14ac:dyDescent="0.25">
      <c r="A927" s="24">
        <v>42588.273854166669</v>
      </c>
      <c r="B927" s="4" t="s">
        <v>532</v>
      </c>
      <c r="C927" s="4" t="s">
        <v>1249</v>
      </c>
      <c r="D927" s="4" t="s">
        <v>73</v>
      </c>
      <c r="E927" s="4" t="s">
        <v>515</v>
      </c>
      <c r="F927" s="3">
        <v>0</v>
      </c>
      <c r="G927" s="3">
        <v>42</v>
      </c>
      <c r="H927" s="3">
        <v>138</v>
      </c>
      <c r="I927" s="4" t="s">
        <v>516</v>
      </c>
      <c r="J927" s="3">
        <v>1</v>
      </c>
      <c r="K927" s="4" t="s">
        <v>76</v>
      </c>
      <c r="L927" s="69" t="str">
        <f>VLOOKUP(C927,'[14]Trips&amp;Operators'!$C$1:$E$9999,3,0)</f>
        <v>GEBRETEKLE</v>
      </c>
      <c r="M927" s="18" t="s">
        <v>81</v>
      </c>
      <c r="N927" s="17"/>
      <c r="O927" s="17" t="str">
        <f t="shared" si="28"/>
        <v>06</v>
      </c>
      <c r="P927" s="52">
        <f t="shared" si="29"/>
        <v>42557</v>
      </c>
      <c r="Q927" s="70" t="str">
        <f>VLOOKUP(C927,'[14]Train Runs'!$A$13:$AE$530,31,0)</f>
        <v>aws s3 cp s3://rtdc.mdm.uploadarchive/RTDC4017/2016-08-06/ "%USERPROFILE%\AppData\Local\Temp\OnboardLogs"\RTDC4017\2016-08-06 --recursive &amp; "%USERPROFILE%\Documents\GitHub\mrs-test-scripts\Headless Mode &amp; Sideloading\WalkAndUnGZ.bat" "%USERPROFILE%\AppData\Local\Temp\OnboardLogs"\RTDC4017\2016-08-06 &amp; 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</v>
      </c>
      <c r="R927" s="71" t="str">
        <f>VLOOKUP(C901,'[14]Train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04:39:05-0600',mode:absolute,to:'2016-08-06 07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927" s="72" t="str">
        <f>astrogrep_path&amp;" /spath="&amp;search_path&amp;" /stypes=""*"&amp;T927&amp;"*"&amp;TEXT(A901-utc_offset/24,"YYYYMMDD")&amp;LEFT(TEXT(A901-utc_offset/24,"HH"),1)&amp;"*"" /stext="" "&amp;TEXT(A901-utc_offset/24,"HH")&amp;search_regexp&amp;""" /e /r /s"</f>
        <v>"C:\Program Files (x86)\AstroGrep\AstroGrep.exe" /spath="C:\Users\stu\Documents\Analysis\2016-02-23 RTDC Observations" /stypes="*4027*201608061*" /stext=" 11:.+((SYSTEM_STATE.+slice.+state.+changed )|(ment ac)|(system.+state.+changed )|(\|lc)|(penalty)|(\[timeout)|(PRM\|1\|D))" /e /r /s</v>
      </c>
      <c r="T927" s="18" t="str">
        <f>MID(B901,13,4)</f>
        <v>4027</v>
      </c>
      <c r="U927" s="24">
        <f>A901+6/24</f>
        <v>42588.495289351849</v>
      </c>
      <c r="V927" s="45" t="str">
        <f>IF(VALUE(LEFT(IF(LEN(C901)=6,"0"&amp;C901,C901),2))&lt;=2,"EC",IF(OR(VALUE(LEFT(IF(LEN(C901)=6,"0"&amp;C901,C901),2))=8,VALUE(LEFT(IF(LEN(C901)=6,"0"&amp;C901,C901),2))=18),"NW","GL"))</f>
        <v>EC</v>
      </c>
      <c r="W927" s="45" t="str">
        <f>IF(AND(E901="TRACK WARRANT AUTHORITY",G901&lt;10),"OMIT","KEEP")</f>
        <v>KEEP</v>
      </c>
    </row>
    <row r="928" spans="1:23" hidden="1" x14ac:dyDescent="0.25">
      <c r="A928" s="24">
        <v>42588.3046412037</v>
      </c>
      <c r="B928" s="4" t="s">
        <v>596</v>
      </c>
      <c r="C928" s="4" t="s">
        <v>1250</v>
      </c>
      <c r="D928" s="4" t="s">
        <v>73</v>
      </c>
      <c r="E928" s="4" t="s">
        <v>515</v>
      </c>
      <c r="F928" s="3">
        <v>0</v>
      </c>
      <c r="G928" s="3">
        <v>52</v>
      </c>
      <c r="H928" s="3">
        <v>180</v>
      </c>
      <c r="I928" s="4" t="s">
        <v>516</v>
      </c>
      <c r="J928" s="3">
        <v>1</v>
      </c>
      <c r="K928" s="4" t="s">
        <v>76</v>
      </c>
      <c r="L928" s="69" t="str">
        <f>VLOOKUP(C928,'[14]Trips&amp;Operators'!$C$1:$E$9999,3,0)</f>
        <v>SANTIZO</v>
      </c>
      <c r="M928" s="18" t="s">
        <v>81</v>
      </c>
      <c r="N928" s="17"/>
      <c r="O928" s="17" t="str">
        <f t="shared" si="28"/>
        <v>06</v>
      </c>
      <c r="P928" s="52">
        <f t="shared" si="29"/>
        <v>42557</v>
      </c>
      <c r="Q928" s="70" t="str">
        <f>VLOOKUP(C928,'[14]Train Runs'!$A$13:$AE$530,31,0)</f>
        <v>aws s3 cp s3://rtdc.mdm.uploadarchive/RTDC4028/2016-08-06/ "%USERPROFILE%\AppData\Local\Temp\OnboardLogs"\RTDC4028\2016-08-06 --recursive &amp; "%USERPROFILE%\Documents\GitHub\mrs-test-scripts\Headless Mode &amp; Sideloading\WalkAndUnGZ.bat" "%USERPROFILE%\AppData\Local\Temp\OnboardLogs"\RTDC4028\2016-08-06 &amp; 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</v>
      </c>
      <c r="R928" s="71" t="str">
        <f>VLOOKUP(C902,'[14]Train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11:39:37-0600',mode:absolute,to:'2016-08-06 14:23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928" s="72" t="str">
        <f>astrogrep_path&amp;" /spath="&amp;search_path&amp;" /stypes=""*"&amp;T928&amp;"*"&amp;TEXT(A902-utc_offset/24,"YYYYMMDD")&amp;LEFT(TEXT(A902-utc_offset/24,"HH"),1)&amp;"*"" /stext="" "&amp;TEXT(A902-utc_offset/24,"HH")&amp;search_regexp&amp;""" /e /r /s"</f>
        <v>"C:\Program Files (x86)\AstroGrep\AstroGrep.exe" /spath="C:\Users\stu\Documents\Analysis\2016-02-23 RTDC Observations" /stypes="*4027*201608061*" /stext=" 18:.+((SYSTEM_STATE.+slice.+state.+changed )|(ment ac)|(system.+state.+changed )|(\|lc)|(penalty)|(\[timeout)|(PRM\|1\|D))" /e /r /s</v>
      </c>
      <c r="T928" s="18" t="str">
        <f>MID(B902,13,4)</f>
        <v>4027</v>
      </c>
      <c r="U928" s="24">
        <f>A902+6/24</f>
        <v>42588.787222222221</v>
      </c>
      <c r="V928" s="45" t="str">
        <f>IF(VALUE(LEFT(IF(LEN(C902)=6,"0"&amp;C902,C902),2))&lt;=2,"EC",IF(OR(VALUE(LEFT(IF(LEN(C902)=6,"0"&amp;C902,C902),2))=8,VALUE(LEFT(IF(LEN(C902)=6,"0"&amp;C902,C902),2))=18),"NW","GL"))</f>
        <v>EC</v>
      </c>
      <c r="W928" s="45" t="str">
        <f>IF(AND(E902="TRACK WARRANT AUTHORITY",G902&lt;10),"OMIT","KEEP")</f>
        <v>KEEP</v>
      </c>
    </row>
    <row r="929" spans="1:23" hidden="1" x14ac:dyDescent="0.25">
      <c r="A929" s="24">
        <v>42588.315034722225</v>
      </c>
      <c r="B929" s="4" t="s">
        <v>529</v>
      </c>
      <c r="C929" s="4" t="s">
        <v>1251</v>
      </c>
      <c r="D929" s="4" t="s">
        <v>73</v>
      </c>
      <c r="E929" s="4" t="s">
        <v>515</v>
      </c>
      <c r="F929" s="3">
        <v>0</v>
      </c>
      <c r="G929" s="3">
        <v>39</v>
      </c>
      <c r="H929" s="3">
        <v>118</v>
      </c>
      <c r="I929" s="4" t="s">
        <v>516</v>
      </c>
      <c r="J929" s="3">
        <v>1</v>
      </c>
      <c r="K929" s="4" t="s">
        <v>76</v>
      </c>
      <c r="L929" s="69" t="str">
        <f>VLOOKUP(C929,'[14]Trips&amp;Operators'!$C$1:$E$9999,3,0)</f>
        <v>ACKERMAN</v>
      </c>
      <c r="M929" s="18" t="s">
        <v>81</v>
      </c>
      <c r="N929" s="17"/>
      <c r="O929" s="17" t="str">
        <f t="shared" si="28"/>
        <v>06</v>
      </c>
      <c r="P929" s="52">
        <f t="shared" si="29"/>
        <v>42557</v>
      </c>
      <c r="Q929" s="70" t="str">
        <f>VLOOKUP(C929,'[14]Train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R929" s="71" t="str">
        <f>VLOOKUP(C903,'[14]Train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929" s="72" t="str">
        <f>astrogrep_path&amp;" /spath="&amp;search_path&amp;" /stypes=""*"&amp;T929&amp;"*"&amp;TEXT(A903-utc_offset/24,"YYYYMMDD")&amp;LEFT(TEXT(A903-utc_offset/24,"HH"),1)&amp;"*"" /stext="" "&amp;TEXT(A903-utc_offset/24,"HH")&amp;search_regexp&amp;""" /e /r /s"</f>
        <v>"C:\Program Files (x86)\AstroGrep\AstroGrep.exe" /spath="C:\Users\stu\Documents\Analysis\2016-02-23 RTDC Observations" /stypes="*4041*201608061*" /stext=" 14:.+((SYSTEM_STATE.+slice.+state.+changed )|(ment ac)|(system.+state.+changed )|(\|lc)|(penalty)|(\[timeout)|(PRM\|1\|D))" /e /r /s</v>
      </c>
      <c r="T929" s="18" t="str">
        <f>MID(B903,13,4)</f>
        <v>4041</v>
      </c>
      <c r="U929" s="24">
        <f>A903+6/24</f>
        <v>42588.612905092596</v>
      </c>
      <c r="V929" s="45" t="str">
        <f>IF(VALUE(LEFT(IF(LEN(C903)=6,"0"&amp;C903,C903),2))&lt;=2,"EC",IF(OR(VALUE(LEFT(IF(LEN(C903)=6,"0"&amp;C903,C903),2))=8,VALUE(LEFT(IF(LEN(C903)=6,"0"&amp;C903,C903),2))=18),"NW","GL"))</f>
        <v>EC</v>
      </c>
      <c r="W929" s="45" t="str">
        <f>IF(AND(E903="TRACK WARRANT AUTHORITY",G903&lt;10),"OMIT","KEEP")</f>
        <v>KEEP</v>
      </c>
    </row>
    <row r="930" spans="1:23" hidden="1" x14ac:dyDescent="0.25">
      <c r="A930" s="24">
        <v>42588.370069444441</v>
      </c>
      <c r="B930" s="4" t="s">
        <v>584</v>
      </c>
      <c r="C930" s="4" t="s">
        <v>1228</v>
      </c>
      <c r="D930" s="4" t="s">
        <v>73</v>
      </c>
      <c r="E930" s="4" t="s">
        <v>515</v>
      </c>
      <c r="F930" s="3">
        <v>0</v>
      </c>
      <c r="G930" s="3">
        <v>54</v>
      </c>
      <c r="H930" s="3">
        <v>192</v>
      </c>
      <c r="I930" s="4" t="s">
        <v>516</v>
      </c>
      <c r="J930" s="3">
        <v>1</v>
      </c>
      <c r="K930" s="4" t="s">
        <v>76</v>
      </c>
      <c r="L930" s="69" t="str">
        <f>VLOOKUP(C930,'[14]Trips&amp;Operators'!$C$1:$E$9999,3,0)</f>
        <v>STRICKLAND</v>
      </c>
      <c r="M930" s="18" t="s">
        <v>81</v>
      </c>
      <c r="N930" s="17"/>
      <c r="O930" s="17" t="str">
        <f t="shared" si="28"/>
        <v>06</v>
      </c>
      <c r="P930" s="52">
        <f t="shared" si="29"/>
        <v>42557</v>
      </c>
      <c r="Q930" s="70" t="str">
        <f>VLOOKUP(C930,'[14]Train Runs'!$A$13:$AE$530,31,0)</f>
        <v>aws s3 cp s3://rtdc.mdm.uploadarchive/RTDC4041/2016-08-06/ "%USERPROFILE%\AppData\Local\Temp\OnboardLogs"\RTDC4041\2016-08-06 --recursive &amp; "%USERPROFILE%\Documents\GitHub\mrs-test-scripts\Headless Mode &amp; Sideloading\WalkAndUnGZ.bat" "%USERPROFILE%\AppData\Local\Temp\OnboardLogs"\RTDC4041\2016-08-06 &amp; 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</v>
      </c>
      <c r="R930" s="71" t="str">
        <f>VLOOKUP(C904,'[14]Train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22:59:48-0600',mode:absolute,to:'2016-08-07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930" s="72" t="str">
        <f>astrogrep_path&amp;" /spath="&amp;search_path&amp;" /stypes=""*"&amp;T930&amp;"*"&amp;TEXT(A904-utc_offset/24,"YYYYMMDD")&amp;LEFT(TEXT(A904-utc_offset/24,"HH"),1)&amp;"*"" /stext="" "&amp;TEXT(A904-utc_offset/24,"HH")&amp;search_regexp&amp;""" /e /r /s"</f>
        <v>"C:\Program Files (x86)\AstroGrep\AstroGrep.exe" /spath="C:\Users\stu\Documents\Analysis\2016-02-23 RTDC Observations" /stypes="*4014*201608070*" /stext=" 06:.+((SYSTEM_STATE.+slice.+state.+changed )|(ment ac)|(system.+state.+changed )|(\|lc)|(penalty)|(\[timeout)|(PRM\|1\|D))" /e /r /s</v>
      </c>
      <c r="T930" s="18" t="str">
        <f>MID(B904,13,4)</f>
        <v>4014</v>
      </c>
      <c r="U930" s="24">
        <f>A904+6/24</f>
        <v>42589.259664351855</v>
      </c>
      <c r="V930" s="45" t="str">
        <f>IF(VALUE(LEFT(IF(LEN(C904)=6,"0"&amp;C904,C904),2))&lt;=2,"EC",IF(OR(VALUE(LEFT(IF(LEN(C904)=6,"0"&amp;C904,C904),2))=8,VALUE(LEFT(IF(LEN(C904)=6,"0"&amp;C904,C904),2))=18),"NW","GL"))</f>
        <v>EC</v>
      </c>
      <c r="W930" s="45" t="str">
        <f>IF(AND(E904="TRACK WARRANT AUTHORITY",G904&lt;10),"OMIT","KEEP")</f>
        <v>KEEP</v>
      </c>
    </row>
    <row r="931" spans="1:23" hidden="1" x14ac:dyDescent="0.25">
      <c r="A931" s="24">
        <v>42588.388240740744</v>
      </c>
      <c r="B931" s="4" t="s">
        <v>529</v>
      </c>
      <c r="C931" s="4" t="s">
        <v>1252</v>
      </c>
      <c r="D931" s="4" t="s">
        <v>73</v>
      </c>
      <c r="E931" s="4" t="s">
        <v>515</v>
      </c>
      <c r="F931" s="3">
        <v>0</v>
      </c>
      <c r="G931" s="3">
        <v>52</v>
      </c>
      <c r="H931" s="3">
        <v>163</v>
      </c>
      <c r="I931" s="4" t="s">
        <v>516</v>
      </c>
      <c r="J931" s="3">
        <v>1</v>
      </c>
      <c r="K931" s="4" t="s">
        <v>76</v>
      </c>
      <c r="L931" s="69" t="str">
        <f>VLOOKUP(C931,'[14]Trips&amp;Operators'!$C$1:$E$9999,3,0)</f>
        <v>ACKERMAN</v>
      </c>
      <c r="M931" s="18" t="s">
        <v>81</v>
      </c>
      <c r="N931" s="17"/>
      <c r="O931" s="17" t="str">
        <f t="shared" si="28"/>
        <v>06</v>
      </c>
      <c r="P931" s="52">
        <f t="shared" si="29"/>
        <v>42557</v>
      </c>
      <c r="Q931" s="70" t="str">
        <f>VLOOKUP(C931,'[14]Train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R931" s="71" t="str">
        <f>VLOOKUP(C905,'[14]Train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931" s="72" t="str">
        <f>astrogrep_path&amp;" /spath="&amp;search_path&amp;" /stypes=""*"&amp;T931&amp;"*"&amp;TEXT(A905-utc_offset/24,"YYYYMMDD")&amp;LEFT(TEXT(A905-utc_offset/24,"HH"),1)&amp;"*"" /stext="" "&amp;TEXT(A905-utc_offset/24,"HH")&amp;search_regexp&amp;""" /e /r /s"</f>
        <v>"C:\Program Files (x86)\AstroGrep\AstroGrep.exe" /spath="C:\Users\stu\Documents\Analysis\2016-02-23 RTDC Observations" /stypes="*4042*201608061*" /stext=" 13:.+((SYSTEM_STATE.+slice.+state.+changed )|(ment ac)|(system.+state.+changed )|(\|lc)|(penalty)|(\[timeout)|(PRM\|1\|D))" /e /r /s</v>
      </c>
      <c r="T931" s="18" t="str">
        <f>MID(B905,13,4)</f>
        <v>4042</v>
      </c>
      <c r="U931" s="24">
        <f>A905+6/24</f>
        <v>42588.553240740737</v>
      </c>
      <c r="V931" s="45" t="str">
        <f>IF(VALUE(LEFT(IF(LEN(C905)=6,"0"&amp;C905,C905),2))&lt;=2,"EC",IF(OR(VALUE(LEFT(IF(LEN(C905)=6,"0"&amp;C905,C905),2))=8,VALUE(LEFT(IF(LEN(C905)=6,"0"&amp;C905,C905),2))=18),"NW","GL"))</f>
        <v>EC</v>
      </c>
      <c r="W931" s="45" t="str">
        <f>IF(AND(E905="TRACK WARRANT AUTHORITY",G905&lt;10),"OMIT","KEEP")</f>
        <v>KEEP</v>
      </c>
    </row>
    <row r="932" spans="1:23" hidden="1" x14ac:dyDescent="0.25">
      <c r="A932" s="24">
        <v>42588.409988425927</v>
      </c>
      <c r="B932" s="4" t="s">
        <v>500</v>
      </c>
      <c r="C932" s="4" t="s">
        <v>1253</v>
      </c>
      <c r="D932" s="4" t="s">
        <v>73</v>
      </c>
      <c r="E932" s="4" t="s">
        <v>515</v>
      </c>
      <c r="F932" s="3">
        <v>0</v>
      </c>
      <c r="G932" s="3">
        <v>64</v>
      </c>
      <c r="H932" s="3">
        <v>216</v>
      </c>
      <c r="I932" s="4" t="s">
        <v>516</v>
      </c>
      <c r="J932" s="3">
        <v>1</v>
      </c>
      <c r="K932" s="4" t="s">
        <v>76</v>
      </c>
      <c r="L932" s="69" t="str">
        <f>VLOOKUP(C932,'[14]Trips&amp;Operators'!$C$1:$E$9999,3,0)</f>
        <v>STORY</v>
      </c>
      <c r="M932" s="18" t="s">
        <v>81</v>
      </c>
      <c r="N932" s="17"/>
      <c r="O932" s="17" t="str">
        <f t="shared" si="28"/>
        <v>06</v>
      </c>
      <c r="P932" s="52">
        <f t="shared" si="29"/>
        <v>42557</v>
      </c>
      <c r="Q932" s="70" t="str">
        <f>VLOOKUP(C932,'[14]Train Runs'!$A$13:$AE$530,31,0)</f>
        <v>aws s3 cp s3://rtdc.mdm.uploadarchive/RTDC4010/2016-08-06/ "%USERPROFILE%\AppData\Local\Temp\OnboardLogs"\RTDC4010\2016-08-06 --recursive &amp; "%USERPROFILE%\Documents\GitHub\mrs-test-scripts\Headless Mode &amp; Sideloading\WalkAndUnGZ.bat" "%USERPROFILE%\AppData\Local\Temp\OnboardLogs"\RTDC4010\2016-08-06 &amp; aws s3 cp s3://rtdc.mdm.uploadarchive/RTDC4010/2016-08-07/ "%USERPROFILE%\AppData\Local\Temp\OnboardLogs"\RTDC4010\2016-08-07 --recursive &amp; "%USERPROFILE%\Documents\GitHub\mrs-test-scripts\Headless Mode &amp; Sideloading\WalkAndUnGZ.bat" "%USERPROFILE%\AppData\Local\Temp\OnboardLogs"\RTDC4010\2016-08-07</v>
      </c>
      <c r="R932" s="71" t="str">
        <f>VLOOKUP(C906,'[14]Train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932" s="72" t="str">
        <f>astrogrep_path&amp;" /spath="&amp;search_path&amp;" /stypes=""*"&amp;T932&amp;"*"&amp;TEXT(A906-utc_offset/24,"YYYYMMDD")&amp;LEFT(TEXT(A906-utc_offset/24,"HH"),1)&amp;"*"" /stext="" "&amp;TEXT(A906-utc_offset/24,"HH")&amp;search_regexp&amp;""" /e /r /s"</f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T932" s="18" t="str">
        <f>MID(B906,13,4)</f>
        <v>4042</v>
      </c>
      <c r="U932" s="24">
        <f>A906+6/24</f>
        <v>42588.626250000001</v>
      </c>
      <c r="V932" s="45" t="str">
        <f>IF(VALUE(LEFT(IF(LEN(C906)=6,"0"&amp;C906,C906),2))&lt;=2,"EC",IF(OR(VALUE(LEFT(IF(LEN(C906)=6,"0"&amp;C906,C906),2))=8,VALUE(LEFT(IF(LEN(C906)=6,"0"&amp;C906,C906),2))=18),"NW","GL"))</f>
        <v>EC</v>
      </c>
      <c r="W932" s="45" t="str">
        <f>IF(AND(E906="TRACK WARRANT AUTHORITY",G906&lt;10),"OMIT","KEEP")</f>
        <v>KEEP</v>
      </c>
    </row>
    <row r="933" spans="1:23" hidden="1" x14ac:dyDescent="0.25">
      <c r="A933" s="24">
        <v>42588.679375</v>
      </c>
      <c r="B933" s="4" t="s">
        <v>529</v>
      </c>
      <c r="C933" s="4" t="s">
        <v>1254</v>
      </c>
      <c r="D933" s="4" t="s">
        <v>73</v>
      </c>
      <c r="E933" s="4" t="s">
        <v>515</v>
      </c>
      <c r="F933" s="3">
        <v>0</v>
      </c>
      <c r="G933" s="3">
        <v>67</v>
      </c>
      <c r="H933" s="3">
        <v>229</v>
      </c>
      <c r="I933" s="4" t="s">
        <v>516</v>
      </c>
      <c r="J933" s="3">
        <v>1</v>
      </c>
      <c r="K933" s="4" t="s">
        <v>76</v>
      </c>
      <c r="L933" s="69" t="str">
        <f>VLOOKUP(C933,'[14]Trips&amp;Operators'!$C$1:$E$9999,3,0)</f>
        <v>HELVIE</v>
      </c>
      <c r="M933" s="18" t="s">
        <v>81</v>
      </c>
      <c r="N933" s="17"/>
      <c r="O933" s="17" t="str">
        <f t="shared" si="28"/>
        <v>06</v>
      </c>
      <c r="P933" s="52">
        <f t="shared" si="29"/>
        <v>42557</v>
      </c>
      <c r="Q933" s="70" t="str">
        <f>VLOOKUP(C933,'[14]Train Runs'!$A$13:$AE$530,31,0)</f>
        <v>aws s3 cp s3://rtdc.mdm.uploadarchive/RTDC4012/2016-08-06/ "%USERPROFILE%\AppData\Local\Temp\OnboardLogs"\RTDC4012\2016-08-06 --recursive &amp; "%USERPROFILE%\Documents\GitHub\mrs-test-scripts\Headless Mode &amp; Sideloading\WalkAndUnGZ.bat" "%USERPROFILE%\AppData\Local\Temp\OnboardLogs"\RTDC4012\2016-08-06 &amp; aws s3 cp s3://rtdc.mdm.uploadarchive/RTDC4012/2016-08-07/ "%USERPROFILE%\AppData\Local\Temp\OnboardLogs"\RTDC4012\2016-08-07 --recursive &amp; "%USERPROFILE%\Documents\GitHub\mrs-test-scripts\Headless Mode &amp; Sideloading\WalkAndUnGZ.bat" "%USERPROFILE%\AppData\Local\Temp\OnboardLogs"\RTDC4012\2016-08-07</v>
      </c>
      <c r="R933" s="71" t="str">
        <f>VLOOKUP(C907,'[14]Train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933" s="72" t="str">
        <f>astrogrep_path&amp;" /spath="&amp;search_path&amp;" /stypes=""*"&amp;T933&amp;"*"&amp;TEXT(A907-utc_offset/24,"YYYYMMDD")&amp;LEFT(TEXT(A907-utc_offset/24,"HH"),1)&amp;"*"" /stext="" "&amp;TEXT(A907-utc_offset/24,"HH")&amp;search_regexp&amp;""" /e /r /s"</f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T933" s="18" t="str">
        <f>MID(B907,13,4)</f>
        <v>4042</v>
      </c>
      <c r="U933" s="24">
        <f>A907+6/24</f>
        <v>42588.62699074074</v>
      </c>
      <c r="V933" s="45" t="str">
        <f>IF(VALUE(LEFT(IF(LEN(C907)=6,"0"&amp;C907,C907),2))&lt;=2,"EC",IF(OR(VALUE(LEFT(IF(LEN(C907)=6,"0"&amp;C907,C907),2))=8,VALUE(LEFT(IF(LEN(C907)=6,"0"&amp;C907,C907),2))=18),"NW","GL"))</f>
        <v>EC</v>
      </c>
      <c r="W933" s="45" t="str">
        <f>IF(AND(E907="TRACK WARRANT AUTHORITY",G907&lt;10),"OMIT","KEEP")</f>
        <v>KEEP</v>
      </c>
    </row>
    <row r="934" spans="1:23" hidden="1" x14ac:dyDescent="0.25">
      <c r="A934" s="24">
        <v>42588.692152777781</v>
      </c>
      <c r="B934" s="4" t="s">
        <v>506</v>
      </c>
      <c r="C934" s="4" t="s">
        <v>1255</v>
      </c>
      <c r="D934" s="4" t="s">
        <v>73</v>
      </c>
      <c r="E934" s="4" t="s">
        <v>515</v>
      </c>
      <c r="F934" s="3">
        <v>0</v>
      </c>
      <c r="G934" s="3">
        <v>78</v>
      </c>
      <c r="H934" s="3">
        <v>254</v>
      </c>
      <c r="I934" s="4" t="s">
        <v>516</v>
      </c>
      <c r="J934" s="3">
        <v>1</v>
      </c>
      <c r="K934" s="4" t="s">
        <v>76</v>
      </c>
      <c r="L934" s="69" t="str">
        <f>VLOOKUP(C934,'[14]Trips&amp;Operators'!$C$1:$E$9999,3,0)</f>
        <v>MOSES</v>
      </c>
      <c r="M934" s="18" t="s">
        <v>81</v>
      </c>
      <c r="N934" s="17"/>
      <c r="O934" s="17" t="str">
        <f t="shared" si="28"/>
        <v>06</v>
      </c>
      <c r="P934" s="52">
        <f t="shared" si="29"/>
        <v>42557</v>
      </c>
      <c r="Q934" s="70" t="str">
        <f>VLOOKUP(C934,'[14]Train Runs'!$A$13:$AE$530,31,0)</f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R934" s="71" t="str">
        <f>VLOOKUP(C908,'[14]Train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22:17:06-0600',mode:absolute,to:'2016-08-07 01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934" s="72" t="str">
        <f>astrogrep_path&amp;" /spath="&amp;search_path&amp;" /stypes=""*"&amp;T934&amp;"*"&amp;TEXT(A908-utc_offset/24,"YYYYMMDD")&amp;LEFT(TEXT(A908-utc_offset/24,"HH"),1)&amp;"*"" /stext="" "&amp;TEXT(A908-utc_offset/24,"HH")&amp;search_regexp&amp;""" /e /r /s"</f>
        <v>"C:\Program Files (x86)\AstroGrep\AstroGrep.exe" /spath="C:\Users\stu\Documents\Analysis\2016-02-23 RTDC Observations" /stypes="*4009*201608070*" /stext=" 05:.+((SYSTEM_STATE.+slice.+state.+changed )|(ment ac)|(system.+state.+changed )|(\|lc)|(penalty)|(\[timeout)|(PRM\|1\|D))" /e /r /s</v>
      </c>
      <c r="T934" s="18" t="str">
        <f>MID(B908,13,4)</f>
        <v>4009</v>
      </c>
      <c r="U934" s="24">
        <f>A908+6/24</f>
        <v>42589.230185185188</v>
      </c>
      <c r="V934" s="45" t="str">
        <f>IF(VALUE(LEFT(IF(LEN(C908)=6,"0"&amp;C908,C908),2))&lt;=2,"EC",IF(OR(VALUE(LEFT(IF(LEN(C908)=6,"0"&amp;C908,C908),2))=8,VALUE(LEFT(IF(LEN(C908)=6,"0"&amp;C908,C908),2))=18),"NW","GL"))</f>
        <v>EC</v>
      </c>
      <c r="W934" s="45" t="str">
        <f>IF(AND(E908="TRACK WARRANT AUTHORITY",G908&lt;10),"OMIT","KEEP")</f>
        <v>KEEP</v>
      </c>
    </row>
    <row r="935" spans="1:23" hidden="1" x14ac:dyDescent="0.25">
      <c r="A935" s="24">
        <v>42588.784837962965</v>
      </c>
      <c r="B935" s="4" t="s">
        <v>506</v>
      </c>
      <c r="C935" s="4" t="s">
        <v>1256</v>
      </c>
      <c r="D935" s="4" t="s">
        <v>73</v>
      </c>
      <c r="E935" s="4" t="s">
        <v>515</v>
      </c>
      <c r="F935" s="3">
        <v>0</v>
      </c>
      <c r="G935" s="3">
        <v>49</v>
      </c>
      <c r="H935" s="3">
        <v>163</v>
      </c>
      <c r="I935" s="4" t="s">
        <v>516</v>
      </c>
      <c r="J935" s="3">
        <v>1</v>
      </c>
      <c r="K935" s="4" t="s">
        <v>76</v>
      </c>
      <c r="L935" s="69" t="str">
        <f>VLOOKUP(C935,'[14]Trips&amp;Operators'!$C$1:$E$9999,3,0)</f>
        <v>MOSES</v>
      </c>
      <c r="M935" s="18" t="s">
        <v>81</v>
      </c>
      <c r="N935" s="17"/>
      <c r="O935" s="17" t="str">
        <f t="shared" si="28"/>
        <v>06</v>
      </c>
      <c r="P935" s="52">
        <f t="shared" si="29"/>
        <v>42557</v>
      </c>
      <c r="Q935" s="70" t="str">
        <f>VLOOKUP(C935,'[14]Train Runs'!$A$13:$AE$530,31,0)</f>
        <v>aws s3 cp s3://rtdc.mdm.uploadarchive/RTDC4026/2016-08-06/ "%USERPROFILE%\AppData\Local\Temp\OnboardLogs"\RTDC4026\2016-08-06 --recursive &amp; "%USERPROFILE%\Documents\GitHub\mrs-test-scripts\Headless Mode &amp; Sideloading\WalkAndUnGZ.bat" "%USERPROFILE%\AppData\Local\Temp\OnboardLogs"\RTDC4026\2016-08-06 &amp; aws s3 cp s3://rtdc.mdm.uploadarchive/RTDC4026/2016-08-07/ "%USERPROFILE%\AppData\Local\Temp\OnboardLogs"\RTDC4026\2016-08-07 --recursive &amp; "%USERPROFILE%\Documents\GitHub\mrs-test-scripts\Headless Mode &amp; Sideloading\WalkAndUnGZ.bat" "%USERPROFILE%\AppData\Local\Temp\OnboardLogs"\RTDC4026\2016-08-07</v>
      </c>
      <c r="R935" s="71" t="str">
        <f>VLOOKUP(C909,'[14]Train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935" s="72" t="str">
        <f>astrogrep_path&amp;" /spath="&amp;search_path&amp;" /stypes=""*"&amp;T935&amp;"*"&amp;TEXT(A909-utc_offset/24,"YYYYMMDD")&amp;LEFT(TEXT(A909-utc_offset/24,"HH"),1)&amp;"*"" /stext="" "&amp;TEXT(A909-utc_offset/24,"HH")&amp;search_regexp&amp;""" /e /r /s"</f>
        <v>"C:\Program Files (x86)\AstroGrep\AstroGrep.exe" /spath="C:\Users\stu\Documents\Analysis\2016-02-23 RTDC Observations" /stypes="*4010*201608061*" /stext=" 17:.+((SYSTEM_STATE.+slice.+state.+changed )|(ment ac)|(system.+state.+changed )|(\|lc)|(penalty)|(\[timeout)|(PRM\|1\|D))" /e /r /s</v>
      </c>
      <c r="T935" s="18" t="str">
        <f>MID(B909,13,4)</f>
        <v>4010</v>
      </c>
      <c r="U935" s="24">
        <f>A909+6/24</f>
        <v>42588.728761574072</v>
      </c>
      <c r="V935" s="45" t="str">
        <f>IF(VALUE(LEFT(IF(LEN(C909)=6,"0"&amp;C909,C909),2))&lt;=2,"EC",IF(OR(VALUE(LEFT(IF(LEN(C909)=6,"0"&amp;C909,C909),2))=8,VALUE(LEFT(IF(LEN(C909)=6,"0"&amp;C909,C909),2))=18),"NW","GL"))</f>
        <v>EC</v>
      </c>
      <c r="W935" s="45" t="str">
        <f>IF(AND(E909="TRACK WARRANT AUTHORITY",G909&lt;10),"OMIT","KEEP")</f>
        <v>KEEP</v>
      </c>
    </row>
    <row r="936" spans="1:23" hidden="1" x14ac:dyDescent="0.25">
      <c r="A936" s="24">
        <v>42588.214050925926</v>
      </c>
      <c r="B936" s="4" t="s">
        <v>518</v>
      </c>
      <c r="C936" s="4" t="s">
        <v>429</v>
      </c>
      <c r="D936" s="4" t="s">
        <v>73</v>
      </c>
      <c r="E936" s="4" t="s">
        <v>515</v>
      </c>
      <c r="F936" s="3">
        <v>0</v>
      </c>
      <c r="G936" s="3">
        <v>36</v>
      </c>
      <c r="H936" s="3">
        <v>233336</v>
      </c>
      <c r="I936" s="4" t="s">
        <v>516</v>
      </c>
      <c r="J936" s="3">
        <v>233491</v>
      </c>
      <c r="K936" s="4" t="s">
        <v>80</v>
      </c>
      <c r="L936" s="69" t="str">
        <f>VLOOKUP(C936,'[14]Trips&amp;Operators'!$C$1:$E$9999,3,0)</f>
        <v>DAVIS</v>
      </c>
      <c r="M936" s="18" t="s">
        <v>81</v>
      </c>
      <c r="N936" s="17"/>
      <c r="O936" s="17" t="str">
        <f t="shared" si="28"/>
        <v>06</v>
      </c>
      <c r="P936" s="52">
        <f t="shared" si="29"/>
        <v>42557</v>
      </c>
      <c r="Q936" s="70" t="str">
        <f>VLOOKUP(C936,'[14]Train Runs'!$A$13:$AE$530,31,0)</f>
        <v>aws s3 cp s3://rtdc.mdm.uploadarchive/RTDC4025/2016-08-06/ "%USERPROFILE%\AppData\Local\Temp\OnboardLogs"\RTDC4025\2016-08-06 --recursive &amp; "%USERPROFILE%\Documents\GitHub\mrs-test-scripts\Headless Mode &amp; Sideloading\WalkAndUnGZ.bat" "%USERPROFILE%\AppData\Local\Temp\OnboardLogs"\RTDC4025\2016-08-06 &amp; 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</v>
      </c>
      <c r="R936" s="71" t="str">
        <f>VLOOKUP(C910,'[14]Train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936" s="72" t="str">
        <f>astrogrep_path&amp;" /spath="&amp;search_path&amp;" /stypes=""*"&amp;T936&amp;"*"&amp;TEXT(A910-utc_offset/24,"YYYYMMDD")&amp;LEFT(TEXT(A910-utc_offset/24,"HH"),1)&amp;"*"" /stext="" "&amp;TEXT(A910-utc_offset/24,"HH")&amp;search_regexp&amp;""" /e /r /s"</f>
        <v>"C:\Program Files (x86)\AstroGrep\AstroGrep.exe" /spath="C:\Users\stu\Documents\Analysis\2016-02-23 RTDC Observations" /stypes="*4041*201608061*" /stext=" 14:.+((SYSTEM_STATE.+slice.+state.+changed )|(ment ac)|(system.+state.+changed )|(\|lc)|(penalty)|(\[timeout)|(PRM\|1\|D))" /e /r /s</v>
      </c>
      <c r="T936" s="18" t="str">
        <f>MID(B910,13,4)</f>
        <v>4041</v>
      </c>
      <c r="U936" s="24">
        <f>A910+6/24</f>
        <v>42588.614085648151</v>
      </c>
      <c r="V936" s="45" t="str">
        <f>IF(VALUE(LEFT(IF(LEN(C910)=6,"0"&amp;C910,C910),2))&lt;=2,"EC",IF(OR(VALUE(LEFT(IF(LEN(C910)=6,"0"&amp;C910,C910),2))=8,VALUE(LEFT(IF(LEN(C910)=6,"0"&amp;C910,C910),2))=18),"NW","GL"))</f>
        <v>EC</v>
      </c>
      <c r="W936" s="45" t="str">
        <f>IF(AND(E910="TRACK WARRANT AUTHORITY",G910&lt;10),"OMIT","KEEP")</f>
        <v>KEEP</v>
      </c>
    </row>
    <row r="937" spans="1:23" hidden="1" x14ac:dyDescent="0.25">
      <c r="A937" s="24">
        <v>42588.328761574077</v>
      </c>
      <c r="B937" s="4" t="s">
        <v>508</v>
      </c>
      <c r="C937" s="4" t="s">
        <v>1230</v>
      </c>
      <c r="D937" s="4" t="s">
        <v>73</v>
      </c>
      <c r="E937" s="4" t="s">
        <v>515</v>
      </c>
      <c r="F937" s="3">
        <v>0</v>
      </c>
      <c r="G937" s="3">
        <v>154</v>
      </c>
      <c r="H937" s="3">
        <v>232809</v>
      </c>
      <c r="I937" s="4" t="s">
        <v>516</v>
      </c>
      <c r="J937" s="3">
        <v>233491</v>
      </c>
      <c r="K937" s="4" t="s">
        <v>80</v>
      </c>
      <c r="L937" s="69" t="str">
        <f>VLOOKUP(C937,'[14]Trips&amp;Operators'!$C$1:$E$9999,3,0)</f>
        <v>STRICKLAND</v>
      </c>
      <c r="M937" s="18" t="s">
        <v>81</v>
      </c>
      <c r="N937" s="17"/>
      <c r="O937" s="17" t="str">
        <f t="shared" si="28"/>
        <v>06</v>
      </c>
      <c r="P937" s="52">
        <f t="shared" si="29"/>
        <v>42557</v>
      </c>
      <c r="Q937" s="70" t="str">
        <f>VLOOKUP(C937,'[14]Train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R937" s="71" t="str">
        <f>VLOOKUP(C911,'[14]Train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08:50:23-0600',mode:absolute,to:'2016-08-06 11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937" s="72" t="str">
        <f>astrogrep_path&amp;" /spath="&amp;search_path&amp;" /stypes=""*"&amp;T937&amp;"*"&amp;TEXT(A911-utc_offset/24,"YYYYMMDD")&amp;LEFT(TEXT(A911-utc_offset/24,"HH"),1)&amp;"*"" /stext="" "&amp;TEXT(A911-utc_offset/24,"HH")&amp;search_regexp&amp;""" /e /r /s"</f>
        <v>"C:\Program Files (x86)\AstroGrep\AstroGrep.exe" /spath="C:\Users\stu\Documents\Analysis\2016-02-23 RTDC Observations" /stypes="*4041*201608061*" /stext=" 16:.+((SYSTEM_STATE.+slice.+state.+changed )|(ment ac)|(system.+state.+changed )|(\|lc)|(penalty)|(\[timeout)|(PRM\|1\|D))" /e /r /s</v>
      </c>
      <c r="T937" s="18" t="str">
        <f>MID(B911,13,4)</f>
        <v>4041</v>
      </c>
      <c r="U937" s="24">
        <f>A911+6/24</f>
        <v>42588.685416666667</v>
      </c>
      <c r="V937" s="45" t="str">
        <f>IF(VALUE(LEFT(IF(LEN(C911)=6,"0"&amp;C911,C911),2))&lt;=2,"EC",IF(OR(VALUE(LEFT(IF(LEN(C911)=6,"0"&amp;C911,C911),2))=8,VALUE(LEFT(IF(LEN(C911)=6,"0"&amp;C911,C911),2))=18),"NW","GL"))</f>
        <v>EC</v>
      </c>
      <c r="W937" s="45" t="str">
        <f>IF(AND(E911="TRACK WARRANT AUTHORITY",G911&lt;10),"OMIT","KEEP")</f>
        <v>KEEP</v>
      </c>
    </row>
    <row r="938" spans="1:23" hidden="1" x14ac:dyDescent="0.25">
      <c r="A938" s="24">
        <v>42588.402789351851</v>
      </c>
      <c r="B938" s="4" t="s">
        <v>508</v>
      </c>
      <c r="C938" s="4" t="s">
        <v>1231</v>
      </c>
      <c r="D938" s="4" t="s">
        <v>73</v>
      </c>
      <c r="E938" s="4" t="s">
        <v>515</v>
      </c>
      <c r="F938" s="3">
        <v>0</v>
      </c>
      <c r="G938" s="3">
        <v>64</v>
      </c>
      <c r="H938" s="3">
        <v>233276</v>
      </c>
      <c r="I938" s="4" t="s">
        <v>516</v>
      </c>
      <c r="J938" s="3">
        <v>233491</v>
      </c>
      <c r="K938" s="4" t="s">
        <v>80</v>
      </c>
      <c r="L938" s="69" t="str">
        <f>VLOOKUP(C938,'[14]Trips&amp;Operators'!$C$1:$E$9999,3,0)</f>
        <v>STRICKLAND</v>
      </c>
      <c r="M938" s="18" t="s">
        <v>81</v>
      </c>
      <c r="N938" s="17"/>
      <c r="O938" s="17" t="str">
        <f t="shared" si="28"/>
        <v>06</v>
      </c>
      <c r="P938" s="52">
        <f t="shared" si="29"/>
        <v>42557</v>
      </c>
      <c r="Q938" s="70" t="str">
        <f>VLOOKUP(C938,'[14]Train Runs'!$A$13:$AE$530,31,0)</f>
        <v>aws s3 cp s3://rtdc.mdm.uploadarchive/RTDC4042/2016-08-06/ "%USERPROFILE%\AppData\Local\Temp\OnboardLogs"\RTDC4042\2016-08-06 --recursive &amp; "%USERPROFILE%\Documents\GitHub\mrs-test-scripts\Headless Mode &amp; Sideloading\WalkAndUnGZ.bat" "%USERPROFILE%\AppData\Local\Temp\OnboardLogs"\RTDC4042\2016-08-06 &amp; 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</v>
      </c>
      <c r="R938" s="71" t="str">
        <f>VLOOKUP(C912,'[14]Train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938" s="72" t="str">
        <f>astrogrep_path&amp;" /spath="&amp;search_path&amp;" /stypes=""*"&amp;T938&amp;"*"&amp;TEXT(A912-utc_offset/24,"YYYYMMDD")&amp;LEFT(TEXT(A912-utc_offset/24,"HH"),1)&amp;"*"" /stext="" "&amp;TEXT(A912-utc_offset/24,"HH")&amp;search_regexp&amp;""" /e /r /s"</f>
        <v>"C:\Program Files (x86)\AstroGrep\AstroGrep.exe" /spath="C:\Users\stu\Documents\Analysis\2016-02-23 RTDC Observations" /stypes="*4014*201608062*" /stext=" 22:.+((SYSTEM_STATE.+slice.+state.+changed )|(ment ac)|(system.+state.+changed )|(\|lc)|(penalty)|(\[timeout)|(PRM\|1\|D))" /e /r /s</v>
      </c>
      <c r="T938" s="18" t="str">
        <f>MID(B912,13,4)</f>
        <v>4014</v>
      </c>
      <c r="U938" s="24">
        <f>A912+6/24</f>
        <v>42588.921863425923</v>
      </c>
      <c r="V938" s="45" t="str">
        <f>IF(VALUE(LEFT(IF(LEN(C912)=6,"0"&amp;C912,C912),2))&lt;=2,"EC",IF(OR(VALUE(LEFT(IF(LEN(C912)=6,"0"&amp;C912,C912),2))=8,VALUE(LEFT(IF(LEN(C912)=6,"0"&amp;C912,C912),2))=18),"NW","GL"))</f>
        <v>EC</v>
      </c>
      <c r="W938" s="45" t="str">
        <f>IF(AND(E912="TRACK WARRANT AUTHORITY",G912&lt;10),"OMIT","KEEP")</f>
        <v>KEEP</v>
      </c>
    </row>
    <row r="939" spans="1:23" hidden="1" x14ac:dyDescent="0.25">
      <c r="A939" s="24">
        <v>42588.47420138889</v>
      </c>
      <c r="B939" s="4" t="s">
        <v>96</v>
      </c>
      <c r="C939" s="4" t="s">
        <v>1257</v>
      </c>
      <c r="D939" s="4" t="s">
        <v>73</v>
      </c>
      <c r="E939" s="4" t="s">
        <v>515</v>
      </c>
      <c r="F939" s="3">
        <v>0</v>
      </c>
      <c r="G939" s="3">
        <v>53</v>
      </c>
      <c r="H939" s="3">
        <v>233228</v>
      </c>
      <c r="I939" s="4" t="s">
        <v>516</v>
      </c>
      <c r="J939" s="3">
        <v>233491</v>
      </c>
      <c r="K939" s="4" t="s">
        <v>80</v>
      </c>
      <c r="L939" s="69" t="str">
        <f>VLOOKUP(C939,'[14]Trips&amp;Operators'!$C$1:$E$9999,3,0)</f>
        <v>STRICKLAND</v>
      </c>
      <c r="M939" s="18" t="s">
        <v>81</v>
      </c>
      <c r="N939" s="17"/>
      <c r="O939" s="17" t="str">
        <f t="shared" si="28"/>
        <v>06</v>
      </c>
      <c r="P939" s="52">
        <f t="shared" si="29"/>
        <v>42557</v>
      </c>
      <c r="Q939" s="70" t="str">
        <f>VLOOKUP(C939,'[14]Train Runs'!$A$13:$AE$530,31,0)</f>
        <v>aws s3 cp s3://rtdc.mdm.uploadarchive/RTDC4031/2016-08-06/ "%USERPROFILE%\AppData\Local\Temp\OnboardLogs"\RTDC4031\2016-08-06 --recursive &amp; "%USERPROFILE%\Documents\GitHub\mrs-test-scripts\Headless Mode &amp; Sideloading\WalkAndUnGZ.bat" "%USERPROFILE%\AppData\Local\Temp\OnboardLogs"\RTDC4031\2016-08-06 &amp; aws s3 cp s3://rtdc.mdm.uploadarchive/RTDC4031/2016-08-07/ "%USERPROFILE%\AppData\Local\Temp\OnboardLogs"\RTDC4031\2016-08-07 --recursive &amp; "%USERPROFILE%\Documents\GitHub\mrs-test-scripts\Headless Mode &amp; Sideloading\WalkAndUnGZ.bat" "%USERPROFILE%\AppData\Local\Temp\OnboardLogs"\RTDC4031\2016-08-07</v>
      </c>
      <c r="R939" s="71" t="str">
        <f>VLOOKUP(C913,'[14]Train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14:36:54-0600',mode:absolute,to:'2016-08-06 17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939" s="72" t="str">
        <f>astrogrep_path&amp;" /spath="&amp;search_path&amp;" /stypes=""*"&amp;T939&amp;"*"&amp;TEXT(A913-utc_offset/24,"YYYYMMDD")&amp;LEFT(TEXT(A913-utc_offset/24,"HH"),1)&amp;"*"" /stext="" "&amp;TEXT(A913-utc_offset/24,"HH")&amp;search_regexp&amp;""" /e /r /s"</f>
        <v>"C:\Program Files (x86)\AstroGrep\AstroGrep.exe" /spath="C:\Users\stu\Documents\Analysis\2016-02-23 RTDC Observations" /stypes="*4014*201608062*" /stext=" 22:.+((SYSTEM_STATE.+slice.+state.+changed )|(ment ac)|(system.+state.+changed )|(\|lc)|(penalty)|(\[timeout)|(PRM\|1\|D))" /e /r /s</v>
      </c>
      <c r="T939" s="18" t="str">
        <f>MID(B913,13,4)</f>
        <v>4014</v>
      </c>
      <c r="U939" s="24">
        <f>A913+6/24</f>
        <v>42588.92292824074</v>
      </c>
      <c r="V939" s="45" t="str">
        <f>IF(VALUE(LEFT(IF(LEN(C913)=6,"0"&amp;C913,C913),2))&lt;=2,"EC",IF(OR(VALUE(LEFT(IF(LEN(C913)=6,"0"&amp;C913,C913),2))=8,VALUE(LEFT(IF(LEN(C913)=6,"0"&amp;C913,C913),2))=18),"NW","GL"))</f>
        <v>EC</v>
      </c>
      <c r="W939" s="45" t="str">
        <f>IF(AND(E913="TRACK WARRANT AUTHORITY",G913&lt;10),"OMIT","KEEP")</f>
        <v>KEEP</v>
      </c>
    </row>
    <row r="940" spans="1:23" hidden="1" x14ac:dyDescent="0.25">
      <c r="A940" s="24">
        <v>42588.629699074074</v>
      </c>
      <c r="B940" s="4" t="s">
        <v>85</v>
      </c>
      <c r="C940" s="4" t="s">
        <v>1258</v>
      </c>
      <c r="D940" s="4" t="s">
        <v>73</v>
      </c>
      <c r="E940" s="4" t="s">
        <v>515</v>
      </c>
      <c r="F940" s="3">
        <v>0</v>
      </c>
      <c r="G940" s="3">
        <v>64</v>
      </c>
      <c r="H940" s="3">
        <v>233261</v>
      </c>
      <c r="I940" s="4" t="s">
        <v>516</v>
      </c>
      <c r="J940" s="3">
        <v>233491</v>
      </c>
      <c r="K940" s="4" t="s">
        <v>80</v>
      </c>
      <c r="L940" s="69" t="str">
        <f>VLOOKUP(C940,'[14]Trips&amp;Operators'!$C$1:$E$9999,3,0)</f>
        <v>STEWART</v>
      </c>
      <c r="M940" s="18" t="s">
        <v>81</v>
      </c>
      <c r="N940" s="17"/>
      <c r="O940" s="17" t="str">
        <f t="shared" si="28"/>
        <v>06</v>
      </c>
      <c r="P940" s="52">
        <f t="shared" si="29"/>
        <v>42557</v>
      </c>
      <c r="Q940" s="70" t="str">
        <f>VLOOKUP(C940,'[14]Train Runs'!$A$13:$AE$530,31,0)</f>
        <v>aws s3 cp s3://rtdc.mdm.uploadarchive/RTDC4027/2016-08-06/ "%USERPROFILE%\AppData\Local\Temp\OnboardLogs"\RTDC4027\2016-08-06 --recursive &amp; "%USERPROFILE%\Documents\GitHub\mrs-test-scripts\Headless Mode &amp; Sideloading\WalkAndUnGZ.bat" "%USERPROFILE%\AppData\Local\Temp\OnboardLogs"\RTDC4027\2016-08-06 &amp; 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</v>
      </c>
      <c r="R940" s="71" t="str">
        <f>VLOOKUP(C914,'[14]Train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06:21:02-0600',mode:absolute,to:'2016-08-06 09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940" s="72" t="str">
        <f>astrogrep_path&amp;" /spath="&amp;search_path&amp;" /stypes=""*"&amp;T940&amp;"*"&amp;TEXT(A914-utc_offset/24,"YYYYMMDD")&amp;LEFT(TEXT(A914-utc_offset/24,"HH"),1)&amp;"*"" /stext="" "&amp;TEXT(A914-utc_offset/24,"HH")&amp;search_regexp&amp;""" /e /r /s"</f>
        <v>"C:\Program Files (x86)\AstroGrep\AstroGrep.exe" /spath="C:\Users\stu\Documents\Analysis\2016-02-23 RTDC Observations" /stypes="*4010*201608061*" /stext=" 13:.+((SYSTEM_STATE.+slice.+state.+changed )|(ment ac)|(system.+state.+changed )|(\|lc)|(penalty)|(\[timeout)|(PRM\|1\|D))" /e /r /s</v>
      </c>
      <c r="T940" s="18" t="str">
        <f>MID(B914,13,4)</f>
        <v>4010</v>
      </c>
      <c r="U940" s="24">
        <f>A914+6/24</f>
        <v>42588.571203703701</v>
      </c>
      <c r="V940" s="45" t="str">
        <f>IF(VALUE(LEFT(IF(LEN(C914)=6,"0"&amp;C914,C914),2))&lt;=2,"EC",IF(OR(VALUE(LEFT(IF(LEN(C914)=6,"0"&amp;C914,C914),2))=8,VALUE(LEFT(IF(LEN(C914)=6,"0"&amp;C914,C914),2))=18),"NW","GL"))</f>
        <v>EC</v>
      </c>
      <c r="W940" s="45" t="str">
        <f>IF(AND(E914="TRACK WARRANT AUTHORITY",G914&lt;10),"OMIT","KEEP")</f>
        <v>KEEP</v>
      </c>
    </row>
    <row r="941" spans="1:23" hidden="1" x14ac:dyDescent="0.25">
      <c r="A941" s="24">
        <v>42588.920636574076</v>
      </c>
      <c r="B941" s="4" t="s">
        <v>499</v>
      </c>
      <c r="C941" s="4" t="s">
        <v>1259</v>
      </c>
      <c r="D941" s="4" t="s">
        <v>73</v>
      </c>
      <c r="E941" s="4" t="s">
        <v>515</v>
      </c>
      <c r="F941" s="3">
        <v>0</v>
      </c>
      <c r="G941" s="3">
        <v>148</v>
      </c>
      <c r="H941" s="3">
        <v>232902</v>
      </c>
      <c r="I941" s="4" t="s">
        <v>516</v>
      </c>
      <c r="J941" s="3">
        <v>233491</v>
      </c>
      <c r="K941" s="4" t="s">
        <v>80</v>
      </c>
      <c r="L941" s="69" t="str">
        <f>VLOOKUP(C941,'[14]Trips&amp;Operators'!$C$1:$E$9999,3,0)</f>
        <v>NEWELL</v>
      </c>
      <c r="M941" s="18" t="s">
        <v>81</v>
      </c>
      <c r="N941" s="17"/>
      <c r="O941" s="17" t="str">
        <f t="shared" si="28"/>
        <v>06</v>
      </c>
      <c r="P941" s="52">
        <f t="shared" si="29"/>
        <v>42557</v>
      </c>
      <c r="Q941" s="70" t="str">
        <f>VLOOKUP(C941,'[14]Train Runs'!$A$13:$AE$530,31,0)</f>
        <v>aws s3 cp s3://rtdc.mdm.uploadarchive/RTDC4009/2016-08-06/ "%USERPROFILE%\AppData\Local\Temp\OnboardLogs"\RTDC4009\2016-08-06 --recursive &amp; "%USERPROFILE%\Documents\GitHub\mrs-test-scripts\Headless Mode &amp; Sideloading\WalkAndUnGZ.bat" "%USERPROFILE%\AppData\Local\Temp\OnboardLogs"\RTDC4009\2016-08-06 &amp; aws s3 cp s3://rtdc.mdm.uploadarchive/RTDC4009/2016-08-07/ "%USERPROFILE%\AppData\Local\Temp\OnboardLogs"\RTDC4009\2016-08-07 --recursive &amp; "%USERPROFILE%\Documents\GitHub\mrs-test-scripts\Headless Mode &amp; Sideloading\WalkAndUnGZ.bat" "%USERPROFILE%\AppData\Local\Temp\OnboardLogs"\RTDC4009\2016-08-07</v>
      </c>
      <c r="R941" s="71" t="str">
        <f>VLOOKUP(C915,'[14]Train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09:52:00-0600',mode:absolute,to:'2016-08-06 12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941" s="72" t="str">
        <f>astrogrep_path&amp;" /spath="&amp;search_path&amp;" /stypes=""*"&amp;T941&amp;"*"&amp;TEXT(A915-utc_offset/24,"YYYYMMDD")&amp;LEFT(TEXT(A915-utc_offset/24,"HH"),1)&amp;"*"" /stext="" "&amp;TEXT(A915-utc_offset/24,"HH")&amp;search_regexp&amp;""" /e /r /s"</f>
        <v>"C:\Program Files (x86)\AstroGrep\AstroGrep.exe" /spath="C:\Users\stu\Documents\Analysis\2016-02-23 RTDC Observations" /stypes="*4010*201608061*" /stext=" 17:.+((SYSTEM_STATE.+slice.+state.+changed )|(ment ac)|(system.+state.+changed )|(\|lc)|(penalty)|(\[timeout)|(PRM\|1\|D))" /e /r /s</v>
      </c>
      <c r="T941" s="18" t="str">
        <f>MID(B915,13,4)</f>
        <v>4010</v>
      </c>
      <c r="U941" s="24">
        <f>A915+6/24</f>
        <v>42588.716631944444</v>
      </c>
      <c r="V941" s="45" t="str">
        <f>IF(VALUE(LEFT(IF(LEN(C915)=6,"0"&amp;C915,C915),2))&lt;=2,"EC",IF(OR(VALUE(LEFT(IF(LEN(C915)=6,"0"&amp;C915,C915),2))=8,VALUE(LEFT(IF(LEN(C915)=6,"0"&amp;C915,C915),2))=18),"NW","GL"))</f>
        <v>EC</v>
      </c>
      <c r="W941" s="45" t="str">
        <f>IF(AND(E915="TRACK WARRANT AUTHORITY",G915&lt;10),"OMIT","KEEP")</f>
        <v>KEEP</v>
      </c>
    </row>
    <row r="942" spans="1:23" hidden="1" x14ac:dyDescent="0.25">
      <c r="A942" s="24">
        <v>42588.786365740743</v>
      </c>
      <c r="B942" s="4" t="s">
        <v>72</v>
      </c>
      <c r="C942" s="4" t="s">
        <v>1260</v>
      </c>
      <c r="D942" s="4" t="s">
        <v>73</v>
      </c>
      <c r="E942" s="4" t="s">
        <v>83</v>
      </c>
      <c r="F942" s="3">
        <v>200</v>
      </c>
      <c r="G942" s="3">
        <v>275</v>
      </c>
      <c r="H942" s="3">
        <v>7169</v>
      </c>
      <c r="I942" s="4" t="s">
        <v>75</v>
      </c>
      <c r="J942" s="3">
        <v>5990</v>
      </c>
      <c r="K942" s="4" t="s">
        <v>76</v>
      </c>
      <c r="L942" s="69" t="str">
        <f>VLOOKUP(C942,'[14]Trips&amp;Operators'!$C$1:$E$9999,3,0)</f>
        <v>KILLION</v>
      </c>
      <c r="M942" s="18" t="s">
        <v>81</v>
      </c>
      <c r="N942" s="17"/>
      <c r="O942" s="17" t="str">
        <f t="shared" si="28"/>
        <v>06</v>
      </c>
      <c r="P942" s="52">
        <f t="shared" si="29"/>
        <v>42557</v>
      </c>
      <c r="Q942" s="70" t="str">
        <f>VLOOKUP(C942,'[14]Train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R942" s="71" t="str">
        <f>VLOOKUP(C916,'[14]Train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10:35:34-0600',mode:absolute,to:'2016-08-06 13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942" s="72" t="str">
        <f>astrogrep_path&amp;" /spath="&amp;search_path&amp;" /stypes=""*"&amp;T942&amp;"*"&amp;TEXT(A916-utc_offset/24,"YYYYMMDD")&amp;LEFT(TEXT(A916-utc_offset/24,"HH"),1)&amp;"*"" /stext="" "&amp;TEXT(A916-utc_offset/24,"HH")&amp;search_regexp&amp;""" /e /r /s"</f>
        <v>"C:\Program Files (x86)\AstroGrep\AstroGrep.exe" /spath="C:\Users\stu\Documents\Analysis\2016-02-23 RTDC Observations" /stypes="*4032*201608061*" /stext=" 17:.+((SYSTEM_STATE.+slice.+state.+changed )|(ment ac)|(system.+state.+changed )|(\|lc)|(penalty)|(\[timeout)|(PRM\|1\|D))" /e /r /s</v>
      </c>
      <c r="T942" s="18" t="str">
        <f>MID(B916,13,4)</f>
        <v>4032</v>
      </c>
      <c r="U942" s="24">
        <f>A916+6/24</f>
        <v>42588.748148148145</v>
      </c>
      <c r="V942" s="45" t="str">
        <f>IF(VALUE(LEFT(IF(LEN(C916)=6,"0"&amp;C916,C916),2))&lt;=2,"EC",IF(OR(VALUE(LEFT(IF(LEN(C916)=6,"0"&amp;C916,C916),2))=8,VALUE(LEFT(IF(LEN(C916)=6,"0"&amp;C916,C916),2))=18),"NW","GL"))</f>
        <v>EC</v>
      </c>
      <c r="W942" s="45" t="str">
        <f>IF(AND(E916="TRACK WARRANT AUTHORITY",G916&lt;10),"OMIT","KEEP")</f>
        <v>KEEP</v>
      </c>
    </row>
    <row r="943" spans="1:23" hidden="1" x14ac:dyDescent="0.25">
      <c r="A943" s="24">
        <v>42588.740405092591</v>
      </c>
      <c r="B943" s="4" t="s">
        <v>72</v>
      </c>
      <c r="C943" s="4" t="s">
        <v>1261</v>
      </c>
      <c r="D943" s="4" t="s">
        <v>73</v>
      </c>
      <c r="E943" s="4" t="s">
        <v>83</v>
      </c>
      <c r="F943" s="3">
        <v>400</v>
      </c>
      <c r="G943" s="3">
        <v>456</v>
      </c>
      <c r="H943" s="3">
        <v>44466</v>
      </c>
      <c r="I943" s="4" t="s">
        <v>75</v>
      </c>
      <c r="J943" s="3">
        <v>43595</v>
      </c>
      <c r="K943" s="4" t="s">
        <v>76</v>
      </c>
      <c r="L943" s="69" t="str">
        <f>VLOOKUP(C943,'[14]Trips&amp;Operators'!$C$1:$E$9999,3,0)</f>
        <v>KILLION</v>
      </c>
      <c r="M943" s="18" t="s">
        <v>81</v>
      </c>
      <c r="N943" s="17"/>
      <c r="O943" s="17" t="str">
        <f t="shared" si="28"/>
        <v>06</v>
      </c>
      <c r="P943" s="52">
        <f t="shared" si="29"/>
        <v>42557</v>
      </c>
      <c r="Q943" s="70" t="str">
        <f>VLOOKUP(C943,'[14]Train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R943" s="71" t="str">
        <f>VLOOKUP(C917,'[14]Train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943" s="72" t="str">
        <f>astrogrep_path&amp;" /spath="&amp;search_path&amp;" /stypes=""*"&amp;T943&amp;"*"&amp;TEXT(A917-utc_offset/24,"YYYYMMDD")&amp;LEFT(TEXT(A917-utc_offset/24,"HH"),1)&amp;"*"" /stext="" "&amp;TEXT(A917-utc_offset/24,"HH")&amp;search_regexp&amp;""" /e /r /s"</f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T943" s="18" t="str">
        <f>MID(B917,13,4)</f>
        <v>4042</v>
      </c>
      <c r="U943" s="24">
        <f>A917+6/24</f>
        <v>42588.647870370369</v>
      </c>
      <c r="V943" s="45" t="str">
        <f>IF(VALUE(LEFT(IF(LEN(C917)=6,"0"&amp;C917,C917),2))&lt;=2,"EC",IF(OR(VALUE(LEFT(IF(LEN(C917)=6,"0"&amp;C917,C917),2))=8,VALUE(LEFT(IF(LEN(C917)=6,"0"&amp;C917,C917),2))=18),"NW","GL"))</f>
        <v>EC</v>
      </c>
      <c r="W943" s="45" t="str">
        <f>IF(AND(E917="TRACK WARRANT AUTHORITY",G917&lt;10),"OMIT","KEEP")</f>
        <v>KEEP</v>
      </c>
    </row>
    <row r="944" spans="1:23" hidden="1" x14ac:dyDescent="0.25">
      <c r="A944" s="24">
        <v>42588.772870370369</v>
      </c>
      <c r="B944" s="4" t="s">
        <v>82</v>
      </c>
      <c r="C944" s="4" t="s">
        <v>1262</v>
      </c>
      <c r="D944" s="4" t="s">
        <v>73</v>
      </c>
      <c r="E944" s="4" t="s">
        <v>83</v>
      </c>
      <c r="F944" s="3">
        <v>150</v>
      </c>
      <c r="G944" s="3">
        <v>268</v>
      </c>
      <c r="H944" s="3">
        <v>56481</v>
      </c>
      <c r="I944" s="4" t="s">
        <v>75</v>
      </c>
      <c r="J944" s="3">
        <v>57008</v>
      </c>
      <c r="K944" s="4" t="s">
        <v>80</v>
      </c>
      <c r="L944" s="69" t="str">
        <f>VLOOKUP(C944,'[14]Trips&amp;Operators'!$C$1:$E$9999,3,0)</f>
        <v>KILLION</v>
      </c>
      <c r="M944" s="18" t="s">
        <v>81</v>
      </c>
      <c r="N944" s="17"/>
      <c r="O944" s="17" t="str">
        <f t="shared" si="28"/>
        <v>06</v>
      </c>
      <c r="P944" s="52">
        <f t="shared" si="29"/>
        <v>42557</v>
      </c>
      <c r="Q944" s="70" t="str">
        <f>VLOOKUP(C944,'[14]Train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R944" s="71" t="str">
        <f>VLOOKUP(C918,'[14]Train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07:26:13-0600',mode:absolute,to:'2016-08-06 10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944" s="72" t="str">
        <f>astrogrep_path&amp;" /spath="&amp;search_path&amp;" /stypes=""*"&amp;T944&amp;"*"&amp;TEXT(A918-utc_offset/24,"YYYYMMDD")&amp;LEFT(TEXT(A918-utc_offset/24,"HH"),1)&amp;"*"" /stext="" "&amp;TEXT(A918-utc_offset/24,"HH")&amp;search_regexp&amp;""" /e /r /s"</f>
        <v>"C:\Program Files (x86)\AstroGrep\AstroGrep.exe" /spath="C:\Users\stu\Documents\Analysis\2016-02-23 RTDC Observations" /stypes="*4018*201608061*" /stext=" 15:.+((SYSTEM_STATE.+slice.+state.+changed )|(ment ac)|(system.+state.+changed )|(\|lc)|(penalty)|(\[timeout)|(PRM\|1\|D))" /e /r /s</v>
      </c>
      <c r="T944" s="18" t="str">
        <f>MID(B918,13,4)</f>
        <v>4018</v>
      </c>
      <c r="U944" s="24">
        <f>A918+6/24</f>
        <v>42588.626770833333</v>
      </c>
      <c r="V944" s="45" t="str">
        <f>IF(VALUE(LEFT(IF(LEN(C918)=6,"0"&amp;C918,C918),2))&lt;=2,"EC",IF(OR(VALUE(LEFT(IF(LEN(C918)=6,"0"&amp;C918,C918),2))=8,VALUE(LEFT(IF(LEN(C918)=6,"0"&amp;C918,C918),2))=18),"NW","GL"))</f>
        <v>EC</v>
      </c>
      <c r="W944" s="45" t="str">
        <f>IF(AND(E918="TRACK WARRANT AUTHORITY",G918&lt;10),"OMIT","KEEP")</f>
        <v>KEEP</v>
      </c>
    </row>
    <row r="945" spans="1:23" x14ac:dyDescent="0.25">
      <c r="A945" s="24">
        <v>42588.353391203702</v>
      </c>
      <c r="B945" s="4" t="s">
        <v>82</v>
      </c>
      <c r="C945" s="4" t="s">
        <v>1263</v>
      </c>
      <c r="D945" s="4" t="s">
        <v>73</v>
      </c>
      <c r="E945" s="4" t="s">
        <v>87</v>
      </c>
      <c r="F945" s="3">
        <v>0</v>
      </c>
      <c r="G945" s="3">
        <v>479</v>
      </c>
      <c r="H945" s="3">
        <v>33356</v>
      </c>
      <c r="I945" s="4" t="s">
        <v>88</v>
      </c>
      <c r="J945" s="3">
        <v>34671</v>
      </c>
      <c r="K945" s="4" t="s">
        <v>80</v>
      </c>
      <c r="L945" s="69" t="str">
        <f>VLOOKUP(C945,'[14]Trips&amp;Operators'!$C$1:$E$9999,3,0)</f>
        <v>YORK</v>
      </c>
      <c r="M945" s="18" t="s">
        <v>77</v>
      </c>
      <c r="N945" s="17" t="s">
        <v>47</v>
      </c>
      <c r="O945" s="17" t="str">
        <f t="shared" si="28"/>
        <v>06</v>
      </c>
      <c r="P945" s="52">
        <f t="shared" si="29"/>
        <v>42557</v>
      </c>
      <c r="Q945" s="70" t="str">
        <f>VLOOKUP(C945,'[14]Train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R945" s="71" t="str">
        <f>VLOOKUP(C919,'[14]Train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14:06:43-0600',mode:absolute,to:'2016-08-06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945" s="72" t="str">
        <f>astrogrep_path&amp;" /spath="&amp;search_path&amp;" /stypes=""*"&amp;T945&amp;"*"&amp;TEXT(A919-utc_offset/24,"YYYYMMDD")&amp;LEFT(TEXT(A919-utc_offset/24,"HH"),1)&amp;"*"" /stext="" "&amp;TEXT(A919-utc_offset/24,"HH")&amp;search_regexp&amp;""" /e /r /s"</f>
        <v>"C:\Program Files (x86)\AstroGrep\AstroGrep.exe" /spath="C:\Users\stu\Documents\Analysis\2016-02-23 RTDC Observations" /stypes="*4032*201608062*" /stext=" 21:.+((SYSTEM_STATE.+slice.+state.+changed )|(ment ac)|(system.+state.+changed )|(\|lc)|(penalty)|(\[timeout)|(PRM\|1\|D))" /e /r /s</v>
      </c>
      <c r="T945" s="18" t="str">
        <f>MID(B919,13,4)</f>
        <v>4032</v>
      </c>
      <c r="U945" s="24">
        <f>A919+6/24</f>
        <v>42588.905034722222</v>
      </c>
      <c r="V945" s="45" t="str">
        <f>IF(VALUE(LEFT(IF(LEN(C919)=6,"0"&amp;C919,C919),2))&lt;=2,"EC",IF(OR(VALUE(LEFT(IF(LEN(C919)=6,"0"&amp;C919,C919),2))=8,VALUE(LEFT(IF(LEN(C919)=6,"0"&amp;C919,C919),2))=18),"NW","GL"))</f>
        <v>EC</v>
      </c>
      <c r="W945" s="45" t="str">
        <f>IF(AND(E919="TRACK WARRANT AUTHORITY",G919&lt;10),"OMIT","KEEP")</f>
        <v>KEEP</v>
      </c>
    </row>
    <row r="946" spans="1:23" hidden="1" x14ac:dyDescent="0.25">
      <c r="A946" s="24">
        <v>42588.850543981483</v>
      </c>
      <c r="B946" s="4" t="s">
        <v>82</v>
      </c>
      <c r="C946" s="4" t="s">
        <v>1264</v>
      </c>
      <c r="D946" s="4" t="s">
        <v>73</v>
      </c>
      <c r="E946" s="4" t="s">
        <v>676</v>
      </c>
      <c r="F946" s="3">
        <v>100</v>
      </c>
      <c r="G946" s="3">
        <v>247</v>
      </c>
      <c r="H946" s="3">
        <v>9999</v>
      </c>
      <c r="I946" s="4" t="s">
        <v>79</v>
      </c>
      <c r="J946" s="3">
        <v>10701</v>
      </c>
      <c r="K946" s="4" t="s">
        <v>80</v>
      </c>
      <c r="L946" s="69" t="str">
        <f>VLOOKUP(C946,'[14]Trips&amp;Operators'!$C$1:$E$9999,3,0)</f>
        <v>KILLION</v>
      </c>
      <c r="M946" s="18" t="s">
        <v>81</v>
      </c>
      <c r="N946" s="17"/>
      <c r="O946" s="17" t="str">
        <f t="shared" si="28"/>
        <v>06</v>
      </c>
      <c r="P946" s="52">
        <f t="shared" si="29"/>
        <v>42557</v>
      </c>
      <c r="Q946" s="70" t="str">
        <f>VLOOKUP(C946,'[14]Train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R946" s="71" t="str">
        <f>VLOOKUP(C920,'[14]Train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946" s="72" t="str">
        <f>astrogrep_path&amp;" /spath="&amp;search_path&amp;" /stypes=""*"&amp;T946&amp;"*"&amp;TEXT(A920-utc_offset/24,"YYYYMMDD")&amp;LEFT(TEXT(A920-utc_offset/24,"HH"),1)&amp;"*"" /stext="" "&amp;TEXT(A920-utc_offset/24,"HH")&amp;search_regexp&amp;""" /e /r /s"</f>
        <v>"C:\Program Files (x86)\AstroGrep\AstroGrep.exe" /spath="C:\Users\stu\Documents\Analysis\2016-02-23 RTDC Observations" /stypes="*4018*201608060*" /stext=" 09:.+((SYSTEM_STATE.+slice.+state.+changed )|(ment ac)|(system.+state.+changed )|(\|lc)|(penalty)|(\[timeout)|(PRM\|1\|D))" /e /r /s</v>
      </c>
      <c r="T946" s="18" t="str">
        <f>MID(B920,13,4)</f>
        <v>4018</v>
      </c>
      <c r="U946" s="24">
        <f>A920+6/24</f>
        <v>42588.39167824074</v>
      </c>
      <c r="V946" s="45" t="str">
        <f>IF(VALUE(LEFT(IF(LEN(C920)=6,"0"&amp;C920,C920),2))&lt;=2,"EC",IF(OR(VALUE(LEFT(IF(LEN(C920)=6,"0"&amp;C920,C920),2))=8,VALUE(LEFT(IF(LEN(C920)=6,"0"&amp;C920,C920),2))=18),"NW","GL"))</f>
        <v>EC</v>
      </c>
      <c r="W946" s="45" t="str">
        <f>IF(AND(E920="TRACK WARRANT AUTHORITY",G920&lt;10),"OMIT","KEEP")</f>
        <v>KEEP</v>
      </c>
    </row>
    <row r="947" spans="1:23" hidden="1" x14ac:dyDescent="0.25">
      <c r="A947" s="24">
        <v>42588.53528935185</v>
      </c>
      <c r="B947" s="4" t="s">
        <v>72</v>
      </c>
      <c r="C947" s="4" t="s">
        <v>1265</v>
      </c>
      <c r="D947" s="4" t="s">
        <v>73</v>
      </c>
      <c r="E947" s="4" t="s">
        <v>676</v>
      </c>
      <c r="F947" s="3">
        <v>100</v>
      </c>
      <c r="G947" s="3">
        <v>174</v>
      </c>
      <c r="H947" s="3">
        <v>11339</v>
      </c>
      <c r="I947" s="4" t="s">
        <v>79</v>
      </c>
      <c r="J947" s="3">
        <v>11000</v>
      </c>
      <c r="K947" s="4" t="s">
        <v>76</v>
      </c>
      <c r="L947" s="69" t="str">
        <f>VLOOKUP(C947,'[14]Trips&amp;Operators'!$C$1:$E$9999,3,0)</f>
        <v>YORK</v>
      </c>
      <c r="M947" s="18" t="s">
        <v>81</v>
      </c>
      <c r="N947" s="17"/>
      <c r="O947" s="17" t="str">
        <f t="shared" si="28"/>
        <v>06</v>
      </c>
      <c r="P947" s="52">
        <f t="shared" si="29"/>
        <v>42557</v>
      </c>
      <c r="Q947" s="70" t="str">
        <f>VLOOKUP(C947,'[14]Train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R947" s="71" t="str">
        <f>VLOOKUP(C921,'[14]Train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02:28:47-0600',mode:absolute,to:'2016-08-06 04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947" s="72" t="str">
        <f>astrogrep_path&amp;" /spath="&amp;search_path&amp;" /stypes=""*"&amp;T947&amp;"*"&amp;TEXT(A921-utc_offset/24,"YYYYMMDD")&amp;LEFT(TEXT(A921-utc_offset/24,"HH"),1)&amp;"*"" /stext="" "&amp;TEXT(A921-utc_offset/24,"HH")&amp;search_regexp&amp;""" /e /r /s"</f>
        <v>"C:\Program Files (x86)\AstroGrep\AstroGrep.exe" /spath="C:\Users\stu\Documents\Analysis\2016-02-23 RTDC Observations" /stypes="*4018*201608060*" /stext=" 09:.+((SYSTEM_STATE.+slice.+state.+changed )|(ment ac)|(system.+state.+changed )|(\|lc)|(penalty)|(\[timeout)|(PRM\|1\|D))" /e /r /s</v>
      </c>
      <c r="T947" s="18" t="str">
        <f>MID(B921,13,4)</f>
        <v>4018</v>
      </c>
      <c r="U947" s="24">
        <f>A921+6/24</f>
        <v>42588.392152777778</v>
      </c>
      <c r="V947" s="45" t="str">
        <f>IF(VALUE(LEFT(IF(LEN(C921)=6,"0"&amp;C921,C921),2))&lt;=2,"EC",IF(OR(VALUE(LEFT(IF(LEN(C921)=6,"0"&amp;C921,C921),2))=8,VALUE(LEFT(IF(LEN(C921)=6,"0"&amp;C921,C921),2))=18),"NW","GL"))</f>
        <v>EC</v>
      </c>
      <c r="W947" s="45" t="str">
        <f>IF(AND(E921="TRACK WARRANT AUTHORITY",G921&lt;10),"OMIT","KEEP")</f>
        <v>KEEP</v>
      </c>
    </row>
    <row r="948" spans="1:23" hidden="1" x14ac:dyDescent="0.25">
      <c r="A948" s="24">
        <v>42588.705347222225</v>
      </c>
      <c r="B948" s="4" t="s">
        <v>72</v>
      </c>
      <c r="C948" s="4" t="s">
        <v>1266</v>
      </c>
      <c r="D948" s="4" t="s">
        <v>73</v>
      </c>
      <c r="E948" s="4" t="s">
        <v>515</v>
      </c>
      <c r="F948" s="3">
        <v>0</v>
      </c>
      <c r="G948" s="3">
        <v>33</v>
      </c>
      <c r="H948" s="3">
        <v>652</v>
      </c>
      <c r="I948" s="4" t="s">
        <v>516</v>
      </c>
      <c r="J948" s="3">
        <v>575</v>
      </c>
      <c r="K948" s="4" t="s">
        <v>76</v>
      </c>
      <c r="L948" s="69" t="str">
        <f>VLOOKUP(C948,'[14]Trips&amp;Operators'!$C$1:$E$9999,3,0)</f>
        <v>KILLION</v>
      </c>
      <c r="M948" s="18" t="s">
        <v>81</v>
      </c>
      <c r="N948" s="17"/>
      <c r="O948" s="17" t="str">
        <f t="shared" si="28"/>
        <v>06</v>
      </c>
      <c r="P948" s="52">
        <f t="shared" si="29"/>
        <v>42557</v>
      </c>
      <c r="Q948" s="70" t="str">
        <f>VLOOKUP(C948,'[14]Train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R948" s="71" t="str">
        <f>VLOOKUP(C922,'[14]Train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05:24:20-0600',mode:absolute,to:'2016-08-06 08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948" s="72" t="str">
        <f>astrogrep_path&amp;" /spath="&amp;search_path&amp;" /stypes=""*"&amp;T948&amp;"*"&amp;TEXT(A922-utc_offset/24,"YYYYMMDD")&amp;LEFT(TEXT(A922-utc_offset/24,"HH"),1)&amp;"*"" /stext="" "&amp;TEXT(A922-utc_offset/24,"HH")&amp;search_regexp&amp;""" /e /r /s"</f>
        <v>"C:\Program Files (x86)\AstroGrep\AstroGrep.exe" /spath="C:\Users\stu\Documents\Analysis\2016-02-23 RTDC Observations" /stypes="*4009*201608061*" /stext=" 12:.+((SYSTEM_STATE.+slice.+state.+changed )|(ment ac)|(system.+state.+changed )|(\|lc)|(penalty)|(\[timeout)|(PRM\|1\|D))" /e /r /s</v>
      </c>
      <c r="T948" s="18" t="str">
        <f>MID(B922,13,4)</f>
        <v>4009</v>
      </c>
      <c r="U948" s="24">
        <f>A922+6/24</f>
        <v>42588.528136574074</v>
      </c>
      <c r="V948" s="45" t="str">
        <f>IF(VALUE(LEFT(IF(LEN(C922)=6,"0"&amp;C922,C922),2))&lt;=2,"EC",IF(OR(VALUE(LEFT(IF(LEN(C922)=6,"0"&amp;C922,C922),2))=8,VALUE(LEFT(IF(LEN(C922)=6,"0"&amp;C922,C922),2))=18),"NW","GL"))</f>
        <v>EC</v>
      </c>
      <c r="W948" s="45" t="str">
        <f>IF(AND(E922="TRACK WARRANT AUTHORITY",G922&lt;10),"OMIT","KEEP")</f>
        <v>KEEP</v>
      </c>
    </row>
    <row r="949" spans="1:23" hidden="1" x14ac:dyDescent="0.25">
      <c r="A949" s="24">
        <v>42588.747291666667</v>
      </c>
      <c r="B949" s="4" t="s">
        <v>72</v>
      </c>
      <c r="C949" s="4" t="s">
        <v>1261</v>
      </c>
      <c r="D949" s="4" t="s">
        <v>73</v>
      </c>
      <c r="E949" s="4" t="s">
        <v>515</v>
      </c>
      <c r="F949" s="3">
        <v>0</v>
      </c>
      <c r="G949" s="3">
        <v>40</v>
      </c>
      <c r="H949" s="3">
        <v>680</v>
      </c>
      <c r="I949" s="4" t="s">
        <v>516</v>
      </c>
      <c r="J949" s="3">
        <v>575</v>
      </c>
      <c r="K949" s="4" t="s">
        <v>76</v>
      </c>
      <c r="L949" s="69" t="str">
        <f>VLOOKUP(C949,'[14]Trips&amp;Operators'!$C$1:$E$9999,3,0)</f>
        <v>KILLION</v>
      </c>
      <c r="M949" s="18" t="s">
        <v>81</v>
      </c>
      <c r="N949" s="17"/>
      <c r="O949" s="17" t="str">
        <f t="shared" si="28"/>
        <v>06</v>
      </c>
      <c r="P949" s="52">
        <f t="shared" si="29"/>
        <v>42557</v>
      </c>
      <c r="Q949" s="70" t="str">
        <f>VLOOKUP(C949,'[14]Train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R949" s="71" t="str">
        <f>VLOOKUP(C923,'[14]Train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15:25:32-0600',mode:absolute,to:'2016-08-06 17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949" s="72" t="str">
        <f>astrogrep_path&amp;" /spath="&amp;search_path&amp;" /stypes=""*"&amp;T949&amp;"*"&amp;TEXT(A923-utc_offset/24,"YYYYMMDD")&amp;LEFT(TEXT(A923-utc_offset/24,"HH"),1)&amp;"*"" /stext="" "&amp;TEXT(A923-utc_offset/24,"HH")&amp;search_regexp&amp;""" /e /r /s"</f>
        <v>"C:\Program Files (x86)\AstroGrep\AstroGrep.exe" /spath="C:\Users\stu\Documents\Analysis\2016-02-23 RTDC Observations" /stypes="*4031*201608062*" /stext=" 22:.+((SYSTEM_STATE.+slice.+state.+changed )|(ment ac)|(system.+state.+changed )|(\|lc)|(penalty)|(\[timeout)|(PRM\|1\|D))" /e /r /s</v>
      </c>
      <c r="T949" s="18" t="str">
        <f>MID(B923,13,4)</f>
        <v>4031</v>
      </c>
      <c r="U949" s="24">
        <f>A923+6/24</f>
        <v>42588.932013888887</v>
      </c>
      <c r="V949" s="45" t="str">
        <f>IF(VALUE(LEFT(IF(LEN(C923)=6,"0"&amp;C923,C923),2))&lt;=2,"EC",IF(OR(VALUE(LEFT(IF(LEN(C923)=6,"0"&amp;C923,C923),2))=8,VALUE(LEFT(IF(LEN(C923)=6,"0"&amp;C923,C923),2))=18),"NW","GL"))</f>
        <v>EC</v>
      </c>
      <c r="W949" s="45" t="str">
        <f>IF(AND(E923="TRACK WARRANT AUTHORITY",G923&lt;10),"OMIT","KEEP")</f>
        <v>KEEP</v>
      </c>
    </row>
    <row r="950" spans="1:23" hidden="1" x14ac:dyDescent="0.25">
      <c r="A950" s="24">
        <v>42588.788634259261</v>
      </c>
      <c r="B950" s="4" t="s">
        <v>72</v>
      </c>
      <c r="C950" s="4" t="s">
        <v>1260</v>
      </c>
      <c r="D950" s="4" t="s">
        <v>73</v>
      </c>
      <c r="E950" s="4" t="s">
        <v>515</v>
      </c>
      <c r="F950" s="3">
        <v>0</v>
      </c>
      <c r="G950" s="3">
        <v>73</v>
      </c>
      <c r="H950" s="3">
        <v>822</v>
      </c>
      <c r="I950" s="4" t="s">
        <v>516</v>
      </c>
      <c r="J950" s="3">
        <v>575</v>
      </c>
      <c r="K950" s="4" t="s">
        <v>76</v>
      </c>
      <c r="L950" s="69" t="str">
        <f>VLOOKUP(C950,'[14]Trips&amp;Operators'!$C$1:$E$9999,3,0)</f>
        <v>KILLION</v>
      </c>
      <c r="M950" s="18" t="s">
        <v>81</v>
      </c>
      <c r="N950" s="17"/>
      <c r="O950" s="17" t="str">
        <f t="shared" si="28"/>
        <v>06</v>
      </c>
      <c r="P950" s="52">
        <f t="shared" si="29"/>
        <v>42557</v>
      </c>
      <c r="Q950" s="70" t="str">
        <f>VLOOKUP(C950,'[14]Train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R950" s="71" t="str">
        <f>VLOOKUP(C924,'[14]Train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08:53:20-0600',mode:absolute,to:'2016-08-06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950" s="72" t="str">
        <f>astrogrep_path&amp;" /spath="&amp;search_path&amp;" /stypes=""*"&amp;T950&amp;"*"&amp;TEXT(A924-utc_offset/24,"YYYYMMDD")&amp;LEFT(TEXT(A924-utc_offset/24,"HH"),1)&amp;"*"" /stext="" "&amp;TEXT(A924-utc_offset/24,"HH")&amp;search_regexp&amp;""" /e /r /s"</f>
        <v>"C:\Program Files (x86)\AstroGrep\AstroGrep.exe" /spath="C:\Users\stu\Documents\Analysis\2016-02-23 RTDC Observations" /stypes="*4028*201608061*" /stext=" 16:.+((SYSTEM_STATE.+slice.+state.+changed )|(ment ac)|(system.+state.+changed )|(\|lc)|(penalty)|(\[timeout)|(PRM\|1\|D))" /e /r /s</v>
      </c>
      <c r="T950" s="18" t="str">
        <f>MID(B924,13,4)</f>
        <v>4028</v>
      </c>
      <c r="U950" s="24">
        <f>A924+6/24</f>
        <v>42588.683553240742</v>
      </c>
      <c r="V950" s="45" t="str">
        <f>IF(VALUE(LEFT(IF(LEN(C924)=6,"0"&amp;C924,C924),2))&lt;=2,"EC",IF(OR(VALUE(LEFT(IF(LEN(C924)=6,"0"&amp;C924,C924),2))=8,VALUE(LEFT(IF(LEN(C924)=6,"0"&amp;C924,C924),2))=18),"NW","GL"))</f>
        <v>EC</v>
      </c>
      <c r="W950" s="45" t="str">
        <f>IF(AND(E924="TRACK WARRANT AUTHORITY",G924&lt;10),"OMIT","KEEP")</f>
        <v>KEEP</v>
      </c>
    </row>
    <row r="951" spans="1:23" hidden="1" x14ac:dyDescent="0.25">
      <c r="A951" s="24">
        <v>42588.830497685187</v>
      </c>
      <c r="B951" s="4" t="s">
        <v>72</v>
      </c>
      <c r="C951" s="4" t="s">
        <v>1267</v>
      </c>
      <c r="D951" s="4" t="s">
        <v>73</v>
      </c>
      <c r="E951" s="4" t="s">
        <v>515</v>
      </c>
      <c r="F951" s="3">
        <v>0</v>
      </c>
      <c r="G951" s="3">
        <v>34</v>
      </c>
      <c r="H951" s="3">
        <v>659</v>
      </c>
      <c r="I951" s="4" t="s">
        <v>516</v>
      </c>
      <c r="J951" s="3">
        <v>575</v>
      </c>
      <c r="K951" s="4" t="s">
        <v>76</v>
      </c>
      <c r="L951" s="69" t="str">
        <f>VLOOKUP(C951,'[14]Trips&amp;Operators'!$C$1:$E$9999,3,0)</f>
        <v>KILLION</v>
      </c>
      <c r="M951" s="18" t="s">
        <v>81</v>
      </c>
      <c r="N951" s="17"/>
      <c r="O951" s="17" t="str">
        <f t="shared" si="28"/>
        <v>06</v>
      </c>
      <c r="P951" s="52">
        <f t="shared" si="29"/>
        <v>42557</v>
      </c>
      <c r="Q951" s="70" t="str">
        <f>VLOOKUP(C951,'[14]Train Runs'!$A$13:$AE$530,31,0)</f>
        <v>aws s3 cp s3://rtdc.mdm.uploadarchive/RTDC4030/2016-08-06/ "%USERPROFILE%\AppData\Local\Temp\OnboardLogs"\RTDC4030\2016-08-06 --recursive &amp; "%USERPROFILE%\Documents\GitHub\mrs-test-scripts\Headless Mode &amp; Sideloading\WalkAndUnGZ.bat" "%USERPROFILE%\AppData\Local\Temp\OnboardLogs"\RTDC4030\2016-08-06 &amp; 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</v>
      </c>
      <c r="R951" s="71" t="str">
        <f>VLOOKUP(C925,'[14]Train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15:25:57-0600',mode:absolute,to:'2016-08-06 18:44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951" s="72" t="str">
        <f>astrogrep_path&amp;" /spath="&amp;search_path&amp;" /stypes=""*"&amp;T951&amp;"*"&amp;TEXT(A925-utc_offset/24,"YYYYMMDD")&amp;LEFT(TEXT(A925-utc_offset/24,"HH"),1)&amp;"*"" /stext="" "&amp;TEXT(A925-utc_offset/24,"HH")&amp;search_regexp&amp;""" /e /r /s"</f>
        <v>"C:\Program Files (x86)\AstroGrep\AstroGrep.exe" /spath="C:\Users\stu\Documents\Analysis\2016-02-23 RTDC Observations" /stypes="*4011*201608062*" /stext=" 23:.+((SYSTEM_STATE.+slice.+state.+changed )|(ment ac)|(system.+state.+changed )|(\|lc)|(penalty)|(\[timeout)|(PRM\|1\|D))" /e /r /s</v>
      </c>
      <c r="T951" s="18" t="str">
        <f>MID(B925,13,4)</f>
        <v>4011</v>
      </c>
      <c r="U951" s="24">
        <f>A925+6/24</f>
        <v>42588.97861111111</v>
      </c>
      <c r="V951" s="45" t="str">
        <f>IF(VALUE(LEFT(IF(LEN(C925)=6,"0"&amp;C925,C925),2))&lt;=2,"EC",IF(OR(VALUE(LEFT(IF(LEN(C925)=6,"0"&amp;C925,C925),2))=8,VALUE(LEFT(IF(LEN(C925)=6,"0"&amp;C925,C925),2))=18),"NW","GL"))</f>
        <v>EC</v>
      </c>
      <c r="W951" s="45" t="str">
        <f>IF(AND(E925="TRACK WARRANT AUTHORITY",G925&lt;10),"OMIT","KEEP")</f>
        <v>KEEP</v>
      </c>
    </row>
    <row r="952" spans="1:23" hidden="1" x14ac:dyDescent="0.25">
      <c r="A952" s="24">
        <v>42588.315798611111</v>
      </c>
      <c r="B952" s="4" t="s">
        <v>82</v>
      </c>
      <c r="C952" s="4" t="s">
        <v>1268</v>
      </c>
      <c r="D952" s="4" t="s">
        <v>73</v>
      </c>
      <c r="E952" s="4" t="s">
        <v>515</v>
      </c>
      <c r="F952" s="3">
        <v>0</v>
      </c>
      <c r="G952" s="3">
        <v>79</v>
      </c>
      <c r="H952" s="3">
        <v>58762</v>
      </c>
      <c r="I952" s="4" t="s">
        <v>516</v>
      </c>
      <c r="J952" s="3">
        <v>59048</v>
      </c>
      <c r="K952" s="4" t="s">
        <v>80</v>
      </c>
      <c r="L952" s="69" t="str">
        <f>VLOOKUP(C952,'[14]Trips&amp;Operators'!$C$1:$E$9999,3,0)</f>
        <v>YORK</v>
      </c>
      <c r="M952" s="18" t="s">
        <v>81</v>
      </c>
      <c r="N952" s="17"/>
      <c r="O952" s="17" t="str">
        <f t="shared" si="28"/>
        <v>06</v>
      </c>
      <c r="P952" s="52">
        <f t="shared" si="29"/>
        <v>42557</v>
      </c>
      <c r="Q952" s="70" t="str">
        <f>VLOOKUP(C952,'[14]Train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R952" s="71" t="str">
        <f>VLOOKUP(C926,'[14]Train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03:04:39-0600',mode:absolute,to:'2016-08-06 05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952" s="72" t="str">
        <f>astrogrep_path&amp;" /spath="&amp;search_path&amp;" /stypes=""*"&amp;T952&amp;"*"&amp;TEXT(A926-utc_offset/24,"YYYYMMDD")&amp;LEFT(TEXT(A926-utc_offset/24,"HH"),1)&amp;"*"" /stext="" "&amp;TEXT(A926-utc_offset/24,"HH")&amp;search_regexp&amp;""" /e /r /s"</f>
        <v>"C:\Program Files (x86)\AstroGrep\AstroGrep.exe" /spath="C:\Users\stu\Documents\Analysis\2016-02-23 RTDC Observations" /stypes="*4013*201608061*" /stext=" 10:.+((SYSTEM_STATE.+slice.+state.+changed )|(ment ac)|(system.+state.+changed )|(\|lc)|(penalty)|(\[timeout)|(PRM\|1\|D))" /e /r /s</v>
      </c>
      <c r="T952" s="18" t="str">
        <f>MID(B926,13,4)</f>
        <v>4013</v>
      </c>
      <c r="U952" s="24">
        <f>A926+6/24</f>
        <v>42588.450914351852</v>
      </c>
      <c r="V952" s="45" t="str">
        <f>IF(VALUE(LEFT(IF(LEN(C926)=6,"0"&amp;C926,C926),2))&lt;=2,"EC",IF(OR(VALUE(LEFT(IF(LEN(C926)=6,"0"&amp;C926,C926),2))=8,VALUE(LEFT(IF(LEN(C926)=6,"0"&amp;C926,C926),2))=18),"NW","GL"))</f>
        <v>EC</v>
      </c>
      <c r="W952" s="45" t="str">
        <f>IF(AND(E926="TRACK WARRANT AUTHORITY",G926&lt;10),"OMIT","KEEP")</f>
        <v>KEEP</v>
      </c>
    </row>
    <row r="953" spans="1:23" hidden="1" x14ac:dyDescent="0.25">
      <c r="A953" s="24">
        <v>42588.816041666665</v>
      </c>
      <c r="B953" s="4" t="s">
        <v>82</v>
      </c>
      <c r="C953" s="4" t="s">
        <v>1269</v>
      </c>
      <c r="D953" s="4" t="s">
        <v>73</v>
      </c>
      <c r="E953" s="4" t="s">
        <v>515</v>
      </c>
      <c r="F953" s="3">
        <v>0</v>
      </c>
      <c r="G953" s="3">
        <v>49</v>
      </c>
      <c r="H953" s="3">
        <v>58914</v>
      </c>
      <c r="I953" s="4" t="s">
        <v>516</v>
      </c>
      <c r="J953" s="3">
        <v>59048</v>
      </c>
      <c r="K953" s="4" t="s">
        <v>80</v>
      </c>
      <c r="L953" s="69" t="str">
        <f>VLOOKUP(C953,'[14]Trips&amp;Operators'!$C$1:$E$9999,3,0)</f>
        <v>KILLION</v>
      </c>
      <c r="M953" s="18" t="s">
        <v>81</v>
      </c>
      <c r="N953" s="17"/>
      <c r="O953" s="17" t="str">
        <f t="shared" si="28"/>
        <v>06</v>
      </c>
      <c r="P953" s="52">
        <f t="shared" si="29"/>
        <v>42557</v>
      </c>
      <c r="Q953" s="70" t="str">
        <f>VLOOKUP(C953,'[14]Train Runs'!$A$13:$AE$530,31,0)</f>
        <v>aws s3 cp s3://rtdc.mdm.uploadarchive/RTDC4029/2016-08-06/ "%USERPROFILE%\AppData\Local\Temp\OnboardLogs"\RTDC4029\2016-08-06 --recursive &amp; "%USERPROFILE%\Documents\GitHub\mrs-test-scripts\Headless Mode &amp; Sideloading\WalkAndUnGZ.bat" "%USERPROFILE%\AppData\Local\Temp\OnboardLogs"\RTDC4029\2016-08-06 &amp; aws s3 cp s3://rtdc.mdm.uploadarchive/RTDC4029/2016-08-07/ "%USERPROFILE%\AppData\Local\Temp\OnboardLogs"\RTDC4029\2016-08-07 --recursive &amp; "%USERPROFILE%\Documents\GitHub\mrs-test-scripts\Headless Mode &amp; Sideloading\WalkAndUnGZ.bat" "%USERPROFILE%\AppData\Local\Temp\OnboardLogs"\RTDC4029\2016-08-07</v>
      </c>
      <c r="R953" s="71" t="str">
        <f>VLOOKUP(C927,'[14]Train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04:50:16-0600',mode:absolute,to:'2016-08-06 07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53" s="72" t="str">
        <f>astrogrep_path&amp;" /spath="&amp;search_path&amp;" /stypes=""*"&amp;T953&amp;"*"&amp;TEXT(A927-utc_offset/24,"YYYYMMDD")&amp;LEFT(TEXT(A927-utc_offset/24,"HH"),1)&amp;"*"" /stext="" "&amp;TEXT(A927-utc_offset/24,"HH")&amp;search_regexp&amp;""" /e /r /s"</f>
        <v>"C:\Program Files (x86)\AstroGrep\AstroGrep.exe" /spath="C:\Users\stu\Documents\Analysis\2016-02-23 RTDC Observations" /stypes="*4017*201608061*" /stext=" 12:.+((SYSTEM_STATE.+slice.+state.+changed )|(ment ac)|(system.+state.+changed )|(\|lc)|(penalty)|(\[timeout)|(PRM\|1\|D))" /e /r /s</v>
      </c>
      <c r="T953" s="18" t="str">
        <f>MID(B927,13,4)</f>
        <v>4017</v>
      </c>
      <c r="U953" s="24">
        <f>A927+6/24</f>
        <v>42588.523854166669</v>
      </c>
      <c r="V953" s="45" t="str">
        <f>IF(VALUE(LEFT(IF(LEN(C927)=6,"0"&amp;C927,C927),2))&lt;=2,"EC",IF(OR(VALUE(LEFT(IF(LEN(C927)=6,"0"&amp;C927,C927),2))=8,VALUE(LEFT(IF(LEN(C927)=6,"0"&amp;C927,C927),2))=18),"NW","GL"))</f>
        <v>EC</v>
      </c>
      <c r="W953" s="45" t="str">
        <f>IF(AND(E927="TRACK WARRANT AUTHORITY",G927&lt;10),"OMIT","KEEP")</f>
        <v>KEEP</v>
      </c>
    </row>
    <row r="954" spans="1:23" hidden="1" x14ac:dyDescent="0.25">
      <c r="A954" s="24">
        <v>42589.370532407411</v>
      </c>
      <c r="B954" s="4" t="s">
        <v>552</v>
      </c>
      <c r="C954" s="4" t="s">
        <v>1270</v>
      </c>
      <c r="D954" s="4" t="s">
        <v>73</v>
      </c>
      <c r="E954" s="4" t="s">
        <v>78</v>
      </c>
      <c r="F954" s="3">
        <v>0</v>
      </c>
      <c r="G954" s="3">
        <v>334</v>
      </c>
      <c r="H954" s="3">
        <v>33105</v>
      </c>
      <c r="I954" s="4" t="s">
        <v>79</v>
      </c>
      <c r="J954" s="3">
        <v>33137</v>
      </c>
      <c r="K954" s="4" t="s">
        <v>80</v>
      </c>
      <c r="L954" s="69" t="str">
        <f>VLOOKUP(C954,'[15]Trips&amp;Operators'!$C$1:$E$9999,3,0)</f>
        <v>STORY</v>
      </c>
      <c r="M954" s="18" t="s">
        <v>81</v>
      </c>
      <c r="N954" s="17" t="s">
        <v>493</v>
      </c>
      <c r="O954" s="17" t="str">
        <f t="shared" si="28"/>
        <v>07</v>
      </c>
      <c r="P954" s="52">
        <f t="shared" si="29"/>
        <v>42558</v>
      </c>
      <c r="Q954" s="70" t="str">
        <f>VLOOKUP(C954,'[15]Train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R954" s="71" t="str">
        <f>VLOOKUP(C928,'[14]Train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05:35:30-0600',mode:absolute,to:'2016-08-06 08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954" s="72" t="str">
        <f>astrogrep_path&amp;" /spath="&amp;search_path&amp;" /stypes=""*"&amp;T954&amp;"*"&amp;TEXT(A928-utc_offset/24,"YYYYMMDD")&amp;LEFT(TEXT(A928-utc_offset/24,"HH"),1)&amp;"*"" /stext="" "&amp;TEXT(A928-utc_offset/24,"HH")&amp;search_regexp&amp;""" /e /r /s"</f>
        <v>"C:\Program Files (x86)\AstroGrep\AstroGrep.exe" /spath="C:\Users\stu\Documents\Analysis\2016-02-23 RTDC Observations" /stypes="*4028*201608061*" /stext=" 13:.+((SYSTEM_STATE.+slice.+state.+changed )|(ment ac)|(system.+state.+changed )|(\|lc)|(penalty)|(\[timeout)|(PRM\|1\|D))" /e /r /s</v>
      </c>
      <c r="T954" s="18" t="str">
        <f>MID(B928,13,4)</f>
        <v>4028</v>
      </c>
      <c r="U954" s="24">
        <f>A928+6/24</f>
        <v>42588.5546412037</v>
      </c>
      <c r="V954" s="45" t="str">
        <f>IF(VALUE(LEFT(IF(LEN(C928)=6,"0"&amp;C928,C928),2))&lt;=2,"EC",IF(OR(VALUE(LEFT(IF(LEN(C928)=6,"0"&amp;C928,C928),2))=8,VALUE(LEFT(IF(LEN(C928)=6,"0"&amp;C928,C928),2))=18),"NW","GL"))</f>
        <v>EC</v>
      </c>
      <c r="W954" s="45" t="str">
        <f>IF(AND(E928="TRACK WARRANT AUTHORITY",G928&lt;10),"OMIT","KEEP")</f>
        <v>KEEP</v>
      </c>
    </row>
    <row r="955" spans="1:23" hidden="1" x14ac:dyDescent="0.25">
      <c r="A955" s="24">
        <v>42589.34165509259</v>
      </c>
      <c r="B955" s="4" t="s">
        <v>91</v>
      </c>
      <c r="C955" s="4" t="s">
        <v>1271</v>
      </c>
      <c r="D955" s="4" t="s">
        <v>73</v>
      </c>
      <c r="E955" s="4" t="s">
        <v>78</v>
      </c>
      <c r="F955" s="3">
        <v>0</v>
      </c>
      <c r="G955" s="3">
        <v>298</v>
      </c>
      <c r="H955" s="3">
        <v>33385</v>
      </c>
      <c r="I955" s="4" t="s">
        <v>79</v>
      </c>
      <c r="J955" s="3">
        <v>33257</v>
      </c>
      <c r="K955" s="4" t="s">
        <v>76</v>
      </c>
      <c r="L955" s="69" t="str">
        <f>VLOOKUP(C955,'[15]Trips&amp;Operators'!$C$1:$E$9999,3,0)</f>
        <v>STRICKLAND</v>
      </c>
      <c r="M955" s="18" t="s">
        <v>81</v>
      </c>
      <c r="N955" s="17" t="s">
        <v>493</v>
      </c>
      <c r="O955" s="17" t="str">
        <f t="shared" si="28"/>
        <v>07</v>
      </c>
      <c r="P955" s="52">
        <f t="shared" si="29"/>
        <v>42558</v>
      </c>
      <c r="Q955" s="70" t="str">
        <f>VLOOKUP(C955,'[15]Train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R955" s="71" t="str">
        <f>VLOOKUP(C929,'[14]Train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05:50:18-0600',mode:absolute,to:'2016-08-06 08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955" s="72" t="str">
        <f>astrogrep_path&amp;" /spath="&amp;search_path&amp;" /stypes=""*"&amp;T955&amp;"*"&amp;TEXT(A929-utc_offset/24,"YYYYMMDD")&amp;LEFT(TEXT(A929-utc_offset/24,"HH"),1)&amp;"*"" /stext="" "&amp;TEXT(A929-utc_offset/24,"HH")&amp;search_regexp&amp;""" /e /r /s"</f>
        <v>"C:\Program Files (x86)\AstroGrep\AstroGrep.exe" /spath="C:\Users\stu\Documents\Analysis\2016-02-23 RTDC Observations" /stypes="*4012*201608061*" /stext=" 13:.+((SYSTEM_STATE.+slice.+state.+changed )|(ment ac)|(system.+state.+changed )|(\|lc)|(penalty)|(\[timeout)|(PRM\|1\|D))" /e /r /s</v>
      </c>
      <c r="T955" s="18" t="str">
        <f>MID(B929,13,4)</f>
        <v>4012</v>
      </c>
      <c r="U955" s="24">
        <f>A929+6/24</f>
        <v>42588.565034722225</v>
      </c>
      <c r="V955" s="45" t="str">
        <f>IF(VALUE(LEFT(IF(LEN(C929)=6,"0"&amp;C929,C929),2))&lt;=2,"EC",IF(OR(VALUE(LEFT(IF(LEN(C929)=6,"0"&amp;C929,C929),2))=8,VALUE(LEFT(IF(LEN(C929)=6,"0"&amp;C929,C929),2))=18),"NW","GL"))</f>
        <v>EC</v>
      </c>
      <c r="W955" s="45" t="str">
        <f>IF(AND(E929="TRACK WARRANT AUTHORITY",G929&lt;10),"OMIT","KEEP")</f>
        <v>KEEP</v>
      </c>
    </row>
    <row r="956" spans="1:23" hidden="1" x14ac:dyDescent="0.25">
      <c r="A956" s="24">
        <v>42589.602094907408</v>
      </c>
      <c r="B956" s="4" t="s">
        <v>523</v>
      </c>
      <c r="C956" s="4" t="s">
        <v>1272</v>
      </c>
      <c r="D956" s="4" t="s">
        <v>73</v>
      </c>
      <c r="E956" s="4" t="s">
        <v>78</v>
      </c>
      <c r="F956" s="3">
        <v>0</v>
      </c>
      <c r="G956" s="3">
        <v>284</v>
      </c>
      <c r="H956" s="3">
        <v>33485</v>
      </c>
      <c r="I956" s="4" t="s">
        <v>79</v>
      </c>
      <c r="J956" s="3">
        <v>33257</v>
      </c>
      <c r="K956" s="4" t="s">
        <v>76</v>
      </c>
      <c r="L956" s="69" t="str">
        <f>VLOOKUP(C956,'[15]Trips&amp;Operators'!$C$1:$E$9999,3,0)</f>
        <v>BARTLETT</v>
      </c>
      <c r="M956" s="18" t="s">
        <v>81</v>
      </c>
      <c r="N956" s="17" t="s">
        <v>493</v>
      </c>
      <c r="O956" s="17" t="str">
        <f t="shared" si="28"/>
        <v>07</v>
      </c>
      <c r="P956" s="52">
        <f t="shared" si="29"/>
        <v>42558</v>
      </c>
      <c r="Q956" s="70" t="str">
        <f>VLOOKUP(C956,'[15]Train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R956" s="71" t="str">
        <f>VLOOKUP(C930,'[14]Train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07:05:14-0600',mode:absolute,to:'2016-08-06 09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956" s="72" t="str">
        <f>astrogrep_path&amp;" /spath="&amp;search_path&amp;" /stypes=""*"&amp;T956&amp;"*"&amp;TEXT(A930-utc_offset/24,"YYYYMMDD")&amp;LEFT(TEXT(A930-utc_offset/24,"HH"),1)&amp;"*"" /stext="" "&amp;TEXT(A930-utc_offset/24,"HH")&amp;search_regexp&amp;""" /e /r /s"</f>
        <v>"C:\Program Files (x86)\AstroGrep\AstroGrep.exe" /spath="C:\Users\stu\Documents\Analysis\2016-02-23 RTDC Observations" /stypes="*4041*201608061*" /stext=" 14:.+((SYSTEM_STATE.+slice.+state.+changed )|(ment ac)|(system.+state.+changed )|(\|lc)|(penalty)|(\[timeout)|(PRM\|1\|D))" /e /r /s</v>
      </c>
      <c r="T956" s="18" t="str">
        <f>MID(B930,13,4)</f>
        <v>4041</v>
      </c>
      <c r="U956" s="24">
        <f>A930+6/24</f>
        <v>42588.620069444441</v>
      </c>
      <c r="V956" s="45" t="str">
        <f>IF(VALUE(LEFT(IF(LEN(C930)=6,"0"&amp;C930,C930),2))&lt;=2,"EC",IF(OR(VALUE(LEFT(IF(LEN(C930)=6,"0"&amp;C930,C930),2))=8,VALUE(LEFT(IF(LEN(C930)=6,"0"&amp;C930,C930),2))=18),"NW","GL"))</f>
        <v>EC</v>
      </c>
      <c r="W956" s="45" t="str">
        <f>IF(AND(E930="TRACK WARRANT AUTHORITY",G930&lt;10),"OMIT","KEEP")</f>
        <v>KEEP</v>
      </c>
    </row>
    <row r="957" spans="1:23" hidden="1" x14ac:dyDescent="0.25">
      <c r="A957" s="24">
        <v>42589.759282407409</v>
      </c>
      <c r="B957" s="4" t="s">
        <v>86</v>
      </c>
      <c r="C957" s="4" t="s">
        <v>1273</v>
      </c>
      <c r="D957" s="4" t="s">
        <v>73</v>
      </c>
      <c r="E957" s="4" t="s">
        <v>78</v>
      </c>
      <c r="F957" s="3">
        <v>0</v>
      </c>
      <c r="G957" s="3">
        <v>39</v>
      </c>
      <c r="H957" s="3">
        <v>42701</v>
      </c>
      <c r="I957" s="4" t="s">
        <v>79</v>
      </c>
      <c r="J957" s="3">
        <v>42779</v>
      </c>
      <c r="K957" s="4" t="s">
        <v>80</v>
      </c>
      <c r="L957" s="69" t="str">
        <f>VLOOKUP(C957,'[15]Trips&amp;Operators'!$C$1:$E$9999,3,0)</f>
        <v>SHOOK</v>
      </c>
      <c r="M957" s="18" t="s">
        <v>81</v>
      </c>
      <c r="N957" s="17" t="s">
        <v>106</v>
      </c>
      <c r="O957" s="17" t="str">
        <f t="shared" si="28"/>
        <v>07</v>
      </c>
      <c r="P957" s="52">
        <f t="shared" si="29"/>
        <v>42558</v>
      </c>
      <c r="Q957" s="70" t="str">
        <f>VLOOKUP(C957,'[15]Train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R957" s="71" t="str">
        <f>VLOOKUP(C931,'[14]Train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07:33:09-0600',mode:absolute,to:'2016-08-06 10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957" s="72" t="str">
        <f>astrogrep_path&amp;" /spath="&amp;search_path&amp;" /stypes=""*"&amp;T957&amp;"*"&amp;TEXT(A931-utc_offset/24,"YYYYMMDD")&amp;LEFT(TEXT(A931-utc_offset/24,"HH"),1)&amp;"*"" /stext="" "&amp;TEXT(A931-utc_offset/24,"HH")&amp;search_regexp&amp;""" /e /r /s"</f>
        <v>"C:\Program Files (x86)\AstroGrep\AstroGrep.exe" /spath="C:\Users\stu\Documents\Analysis\2016-02-23 RTDC Observations" /stypes="*4012*201608061*" /stext=" 15:.+((SYSTEM_STATE.+slice.+state.+changed )|(ment ac)|(system.+state.+changed )|(\|lc)|(penalty)|(\[timeout)|(PRM\|1\|D))" /e /r /s</v>
      </c>
      <c r="T957" s="18" t="str">
        <f>MID(B931,13,4)</f>
        <v>4012</v>
      </c>
      <c r="U957" s="24">
        <f>A931+6/24</f>
        <v>42588.638240740744</v>
      </c>
      <c r="V957" s="45" t="str">
        <f>IF(VALUE(LEFT(IF(LEN(C931)=6,"0"&amp;C931,C931),2))&lt;=2,"EC",IF(OR(VALUE(LEFT(IF(LEN(C931)=6,"0"&amp;C931,C931),2))=8,VALUE(LEFT(IF(LEN(C931)=6,"0"&amp;C931,C931),2))=18),"NW","GL"))</f>
        <v>EC</v>
      </c>
      <c r="W957" s="45" t="str">
        <f>IF(AND(E931="TRACK WARRANT AUTHORITY",G931&lt;10),"OMIT","KEEP")</f>
        <v>KEEP</v>
      </c>
    </row>
    <row r="958" spans="1:23" hidden="1" x14ac:dyDescent="0.25">
      <c r="A958" s="24">
        <v>42589.468055555553</v>
      </c>
      <c r="B958" s="4" t="s">
        <v>532</v>
      </c>
      <c r="C958" s="4" t="s">
        <v>1274</v>
      </c>
      <c r="D958" s="4" t="s">
        <v>73</v>
      </c>
      <c r="E958" s="4" t="s">
        <v>78</v>
      </c>
      <c r="F958" s="3">
        <v>0</v>
      </c>
      <c r="G958" s="3">
        <v>61</v>
      </c>
      <c r="H958" s="3">
        <v>59139</v>
      </c>
      <c r="I958" s="4" t="s">
        <v>79</v>
      </c>
      <c r="J958" s="3">
        <v>58904</v>
      </c>
      <c r="K958" s="4" t="s">
        <v>76</v>
      </c>
      <c r="L958" s="69" t="str">
        <f>VLOOKUP(C958,'[15]Trips&amp;Operators'!$C$1:$E$9999,3,0)</f>
        <v>DAVIS</v>
      </c>
      <c r="M958" s="18" t="s">
        <v>81</v>
      </c>
      <c r="N958" s="17" t="s">
        <v>106</v>
      </c>
      <c r="O958" s="17" t="str">
        <f t="shared" si="28"/>
        <v>07</v>
      </c>
      <c r="P958" s="52">
        <f t="shared" si="29"/>
        <v>42558</v>
      </c>
      <c r="Q958" s="70" t="str">
        <f>VLOOKUP(C958,'[15]Train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R958" s="71" t="str">
        <f>VLOOKUP(C932,'[14]Train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08:03:20-0600',mode:absolute,to:'2016-08-06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958" s="72" t="str">
        <f>astrogrep_path&amp;" /spath="&amp;search_path&amp;" /stypes=""*"&amp;T958&amp;"*"&amp;TEXT(A932-utc_offset/24,"YYYYMMDD")&amp;LEFT(TEXT(A932-utc_offset/24,"HH"),1)&amp;"*"" /stext="" "&amp;TEXT(A932-utc_offset/24,"HH")&amp;search_regexp&amp;""" /e /r /s"</f>
        <v>"C:\Program Files (x86)\AstroGrep\AstroGrep.exe" /spath="C:\Users\stu\Documents\Analysis\2016-02-23 RTDC Observations" /stypes="*4010*201608061*" /stext=" 15:.+((SYSTEM_STATE.+slice.+state.+changed )|(ment ac)|(system.+state.+changed )|(\|lc)|(penalty)|(\[timeout)|(PRM\|1\|D))" /e /r /s</v>
      </c>
      <c r="T958" s="18" t="str">
        <f>MID(B932,13,4)</f>
        <v>4010</v>
      </c>
      <c r="U958" s="24">
        <f>A932+6/24</f>
        <v>42588.659988425927</v>
      </c>
      <c r="V958" s="45" t="str">
        <f>IF(VALUE(LEFT(IF(LEN(C932)=6,"0"&amp;C932,C932),2))&lt;=2,"EC",IF(OR(VALUE(LEFT(IF(LEN(C932)=6,"0"&amp;C932,C932),2))=8,VALUE(LEFT(IF(LEN(C932)=6,"0"&amp;C932,C932),2))=18),"NW","GL"))</f>
        <v>EC</v>
      </c>
      <c r="W958" s="45" t="str">
        <f>IF(AND(E932="TRACK WARRANT AUTHORITY",G932&lt;10),"OMIT","KEEP")</f>
        <v>KEEP</v>
      </c>
    </row>
    <row r="959" spans="1:23" hidden="1" x14ac:dyDescent="0.25">
      <c r="A959" s="24">
        <v>42589.752881944441</v>
      </c>
      <c r="B959" s="4" t="s">
        <v>491</v>
      </c>
      <c r="C959" s="4" t="s">
        <v>1275</v>
      </c>
      <c r="D959" s="4" t="s">
        <v>73</v>
      </c>
      <c r="E959" s="4" t="s">
        <v>78</v>
      </c>
      <c r="F959" s="3">
        <v>0</v>
      </c>
      <c r="G959" s="3">
        <v>388</v>
      </c>
      <c r="H959" s="3">
        <v>109150</v>
      </c>
      <c r="I959" s="4" t="s">
        <v>79</v>
      </c>
      <c r="J959" s="3">
        <v>109135</v>
      </c>
      <c r="K959" s="4" t="s">
        <v>76</v>
      </c>
      <c r="L959" s="69" t="str">
        <f>VLOOKUP(C959,'[15]Trips&amp;Operators'!$C$1:$E$9999,3,0)</f>
        <v>DE LA ROSA</v>
      </c>
      <c r="M959" s="18" t="s">
        <v>81</v>
      </c>
      <c r="N959" s="17" t="s">
        <v>493</v>
      </c>
      <c r="O959" s="17" t="str">
        <f t="shared" si="28"/>
        <v>07</v>
      </c>
      <c r="P959" s="52">
        <f t="shared" si="29"/>
        <v>42558</v>
      </c>
      <c r="Q959" s="70" t="str">
        <f>VLOOKUP(C959,'[15]Train Runs'!$A$13:$AE$524,31,0)</f>
        <v>aws s3 cp s3://rtdc.mdm.uploadarchive/RTDC4019/2016-08-07/ "%USERPROFILE%\AppData\Local\Temp\OnboardLogs"\RTDC4019\2016-08-07 --recursive &amp; "%USERPROFILE%\Documents\GitHub\mrs-test-scripts\Headless Mode &amp; Sideloading\WalkAndUnGZ.bat" "%USERPROFILE%\AppData\Local\Temp\OnboardLogs"\RTDC4019\2016-08-07 &amp; 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</v>
      </c>
      <c r="R959" s="71" t="str">
        <f>VLOOKUP(C933,'[14]Train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14:30:57-0600',mode:absolute,to:'2016-08-06 17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959" s="72" t="str">
        <f>astrogrep_path&amp;" /spath="&amp;search_path&amp;" /stypes=""*"&amp;T959&amp;"*"&amp;TEXT(A933-utc_offset/24,"YYYYMMDD")&amp;LEFT(TEXT(A933-utc_offset/24,"HH"),1)&amp;"*"" /stext="" "&amp;TEXT(A933-utc_offset/24,"HH")&amp;search_regexp&amp;""" /e /r /s"</f>
        <v>"C:\Program Files (x86)\AstroGrep\AstroGrep.exe" /spath="C:\Users\stu\Documents\Analysis\2016-02-23 RTDC Observations" /stypes="*4012*201608062*" /stext=" 22:.+((SYSTEM_STATE.+slice.+state.+changed )|(ment ac)|(system.+state.+changed )|(\|lc)|(penalty)|(\[timeout)|(PRM\|1\|D))" /e /r /s</v>
      </c>
      <c r="T959" s="18" t="str">
        <f>MID(B933,13,4)</f>
        <v>4012</v>
      </c>
      <c r="U959" s="24">
        <f>A933+6/24</f>
        <v>42588.929375</v>
      </c>
      <c r="V959" s="45" t="str">
        <f>IF(VALUE(LEFT(IF(LEN(C933)=6,"0"&amp;C933,C933),2))&lt;=2,"EC",IF(OR(VALUE(LEFT(IF(LEN(C933)=6,"0"&amp;C933,C933),2))=8,VALUE(LEFT(IF(LEN(C933)=6,"0"&amp;C933,C933),2))=18),"NW","GL"))</f>
        <v>EC</v>
      </c>
      <c r="W959" s="45" t="str">
        <f>IF(AND(E933="TRACK WARRANT AUTHORITY",G933&lt;10),"OMIT","KEEP")</f>
        <v>KEEP</v>
      </c>
    </row>
    <row r="960" spans="1:23" hidden="1" x14ac:dyDescent="0.25">
      <c r="A960" s="24">
        <v>42589.355312500003</v>
      </c>
      <c r="B960" s="4" t="s">
        <v>93</v>
      </c>
      <c r="C960" s="4" t="s">
        <v>1276</v>
      </c>
      <c r="D960" s="4" t="s">
        <v>84</v>
      </c>
      <c r="E960" s="4" t="s">
        <v>83</v>
      </c>
      <c r="F960" s="3">
        <v>150</v>
      </c>
      <c r="G960" s="3">
        <v>206</v>
      </c>
      <c r="H960" s="3">
        <v>3333</v>
      </c>
      <c r="I960" s="4" t="s">
        <v>75</v>
      </c>
      <c r="J960" s="3">
        <v>0</v>
      </c>
      <c r="K960" s="4" t="s">
        <v>80</v>
      </c>
      <c r="L960" s="69" t="str">
        <f>VLOOKUP(C960,'[15]Trips&amp;Operators'!$C$1:$E$9999,3,0)</f>
        <v>STRICKLAND</v>
      </c>
      <c r="M960" s="18" t="s">
        <v>81</v>
      </c>
      <c r="N960" s="17"/>
      <c r="O960" s="17" t="str">
        <f t="shared" si="28"/>
        <v>07</v>
      </c>
      <c r="P960" s="52">
        <f t="shared" si="29"/>
        <v>42558</v>
      </c>
      <c r="Q960" s="70" t="str">
        <f>VLOOKUP(C960,'[15]Train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R960" s="71" t="str">
        <f>VLOOKUP(C934,'[14]Train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14:51:10-0600',mode:absolute,to:'2016-08-06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960" s="72" t="str">
        <f>astrogrep_path&amp;" /spath="&amp;search_path&amp;" /stypes=""*"&amp;T960&amp;"*"&amp;TEXT(A934-utc_offset/24,"YYYYMMDD")&amp;LEFT(TEXT(A934-utc_offset/24,"HH"),1)&amp;"*"" /stext="" "&amp;TEXT(A934-utc_offset/24,"HH")&amp;search_regexp&amp;""" /e /r /s"</f>
        <v>"C:\Program Files (x86)\AstroGrep\AstroGrep.exe" /spath="C:\Users\stu\Documents\Analysis\2016-02-23 RTDC Observations" /stypes="*4026*201608062*" /stext=" 22:.+((SYSTEM_STATE.+slice.+state.+changed )|(ment ac)|(system.+state.+changed )|(\|lc)|(penalty)|(\[timeout)|(PRM\|1\|D))" /e /r /s</v>
      </c>
      <c r="T960" s="18" t="str">
        <f>MID(B934,13,4)</f>
        <v>4026</v>
      </c>
      <c r="U960" s="24">
        <f>A934+6/24</f>
        <v>42588.942152777781</v>
      </c>
      <c r="V960" s="45" t="str">
        <f>IF(VALUE(LEFT(IF(LEN(C934)=6,"0"&amp;C934,C934),2))&lt;=2,"EC",IF(OR(VALUE(LEFT(IF(LEN(C934)=6,"0"&amp;C934,C934),2))=8,VALUE(LEFT(IF(LEN(C934)=6,"0"&amp;C934,C934),2))=18),"NW","GL"))</f>
        <v>EC</v>
      </c>
      <c r="W960" s="45" t="str">
        <f>IF(AND(E934="TRACK WARRANT AUTHORITY",G934&lt;10),"OMIT","KEEP")</f>
        <v>KEEP</v>
      </c>
    </row>
    <row r="961" spans="1:23" hidden="1" x14ac:dyDescent="0.25">
      <c r="A961" s="24">
        <v>42589.35255787037</v>
      </c>
      <c r="B961" s="4" t="s">
        <v>543</v>
      </c>
      <c r="C961" s="4" t="s">
        <v>1277</v>
      </c>
      <c r="D961" s="4" t="s">
        <v>73</v>
      </c>
      <c r="E961" s="4" t="s">
        <v>83</v>
      </c>
      <c r="F961" s="3">
        <v>300</v>
      </c>
      <c r="G961" s="3">
        <v>466</v>
      </c>
      <c r="H961" s="3">
        <v>23903</v>
      </c>
      <c r="I961" s="4" t="s">
        <v>75</v>
      </c>
      <c r="J961" s="3">
        <v>21848</v>
      </c>
      <c r="K961" s="4" t="s">
        <v>76</v>
      </c>
      <c r="L961" s="69" t="str">
        <f>VLOOKUP(C961,'[15]Trips&amp;Operators'!$C$1:$E$9999,3,0)</f>
        <v>STORY</v>
      </c>
      <c r="M961" s="18" t="s">
        <v>81</v>
      </c>
      <c r="N961" s="17"/>
      <c r="O961" s="17" t="str">
        <f t="shared" si="28"/>
        <v>07</v>
      </c>
      <c r="P961" s="52">
        <f t="shared" si="29"/>
        <v>42558</v>
      </c>
      <c r="Q961" s="70" t="str">
        <f>VLOOKUP(C961,'[15]Train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R961" s="71" t="str">
        <f>VLOOKUP(C935,'[14]Train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17:04:41-0600',mode:absolute,to:'2016-08-06 19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961" s="72" t="str">
        <f>astrogrep_path&amp;" /spath="&amp;search_path&amp;" /stypes=""*"&amp;T961&amp;"*"&amp;TEXT(A935-utc_offset/24,"YYYYMMDD")&amp;LEFT(TEXT(A935-utc_offset/24,"HH"),1)&amp;"*"" /stext="" "&amp;TEXT(A935-utc_offset/24,"HH")&amp;search_regexp&amp;""" /e /r /s"</f>
        <v>"C:\Program Files (x86)\AstroGrep\AstroGrep.exe" /spath="C:\Users\stu\Documents\Analysis\2016-02-23 RTDC Observations" /stypes="*4026*201608070*" /stext=" 00:.+((SYSTEM_STATE.+slice.+state.+changed )|(ment ac)|(system.+state.+changed )|(\|lc)|(penalty)|(\[timeout)|(PRM\|1\|D))" /e /r /s</v>
      </c>
      <c r="T961" s="18" t="str">
        <f>MID(B935,13,4)</f>
        <v>4026</v>
      </c>
      <c r="U961" s="24">
        <f>A935+6/24</f>
        <v>42589.034837962965</v>
      </c>
      <c r="V961" s="45" t="str">
        <f>IF(VALUE(LEFT(IF(LEN(C935)=6,"0"&amp;C935,C935),2))&lt;=2,"EC",IF(OR(VALUE(LEFT(IF(LEN(C935)=6,"0"&amp;C935,C935),2))=8,VALUE(LEFT(IF(LEN(C935)=6,"0"&amp;C935,C935),2))=18),"NW","GL"))</f>
        <v>EC</v>
      </c>
      <c r="W961" s="45" t="str">
        <f>IF(AND(E935="TRACK WARRANT AUTHORITY",G935&lt;10),"OMIT","KEEP")</f>
        <v>KEEP</v>
      </c>
    </row>
    <row r="962" spans="1:23" hidden="1" x14ac:dyDescent="0.25">
      <c r="A962" s="24">
        <v>42589.564120370371</v>
      </c>
      <c r="B962" s="4" t="s">
        <v>91</v>
      </c>
      <c r="C962" s="4" t="s">
        <v>1278</v>
      </c>
      <c r="D962" s="4" t="s">
        <v>73</v>
      </c>
      <c r="E962" s="4" t="s">
        <v>83</v>
      </c>
      <c r="F962" s="3">
        <v>300</v>
      </c>
      <c r="G962" s="3">
        <v>387</v>
      </c>
      <c r="H962" s="3">
        <v>23145</v>
      </c>
      <c r="I962" s="4" t="s">
        <v>75</v>
      </c>
      <c r="J962" s="3">
        <v>21848</v>
      </c>
      <c r="K962" s="4" t="s">
        <v>76</v>
      </c>
      <c r="L962" s="69" t="str">
        <f>VLOOKUP(C962,'[15]Trips&amp;Operators'!$C$1:$E$9999,3,0)</f>
        <v>YOUNG</v>
      </c>
      <c r="M962" s="18" t="s">
        <v>81</v>
      </c>
      <c r="N962" s="17"/>
      <c r="O962" s="17" t="str">
        <f t="shared" ref="O962:O1025" si="30">RIGHT(C962,2)</f>
        <v>07</v>
      </c>
      <c r="P962" s="52">
        <f t="shared" ref="P962:P1025" si="31">42522+O962+29</f>
        <v>42558</v>
      </c>
      <c r="Q962" s="70" t="str">
        <f>VLOOKUP(C962,'[15]Train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R962" s="71" t="str">
        <f>VLOOKUP(C936,'[14]Train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03:20:23-0600',mode:absolute,to:'2016-08-06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962" s="72" t="str">
        <f>astrogrep_path&amp;" /spath="&amp;search_path&amp;" /stypes=""*"&amp;T962&amp;"*"&amp;TEXT(A936-utc_offset/24,"YYYYMMDD")&amp;LEFT(TEXT(A936-utc_offset/24,"HH"),1)&amp;"*"" /stext="" "&amp;TEXT(A936-utc_offset/24,"HH")&amp;search_regexp&amp;""" /e /r /s"</f>
        <v>"C:\Program Files (x86)\AstroGrep\AstroGrep.exe" /spath="C:\Users\stu\Documents\Analysis\2016-02-23 RTDC Observations" /stypes="*4025*201608061*" /stext=" 11:.+((SYSTEM_STATE.+slice.+state.+changed )|(ment ac)|(system.+state.+changed )|(\|lc)|(penalty)|(\[timeout)|(PRM\|1\|D))" /e /r /s</v>
      </c>
      <c r="T962" s="18" t="str">
        <f>MID(B936,13,4)</f>
        <v>4025</v>
      </c>
      <c r="U962" s="24">
        <f>A936+6/24</f>
        <v>42588.464050925926</v>
      </c>
      <c r="V962" s="45" t="str">
        <f>IF(VALUE(LEFT(IF(LEN(C936)=6,"0"&amp;C936,C936),2))&lt;=2,"EC",IF(OR(VALUE(LEFT(IF(LEN(C936)=6,"0"&amp;C936,C936),2))=8,VALUE(LEFT(IF(LEN(C936)=6,"0"&amp;C936,C936),2))=18),"NW","GL"))</f>
        <v>EC</v>
      </c>
      <c r="W962" s="45" t="str">
        <f>IF(AND(E936="TRACK WARRANT AUTHORITY",G936&lt;10),"OMIT","KEEP")</f>
        <v>KEEP</v>
      </c>
    </row>
    <row r="963" spans="1:23" hidden="1" x14ac:dyDescent="0.25">
      <c r="A963" s="24">
        <v>42589.64571759259</v>
      </c>
      <c r="B963" s="4" t="s">
        <v>543</v>
      </c>
      <c r="C963" s="4" t="s">
        <v>1279</v>
      </c>
      <c r="D963" s="4" t="s">
        <v>73</v>
      </c>
      <c r="E963" s="4" t="s">
        <v>83</v>
      </c>
      <c r="F963" s="3">
        <v>300</v>
      </c>
      <c r="G963" s="3">
        <v>482</v>
      </c>
      <c r="H963" s="3">
        <v>24996</v>
      </c>
      <c r="I963" s="4" t="s">
        <v>75</v>
      </c>
      <c r="J963" s="3">
        <v>21848</v>
      </c>
      <c r="K963" s="4" t="s">
        <v>76</v>
      </c>
      <c r="L963" s="69" t="str">
        <f>VLOOKUP(C963,'[15]Trips&amp;Operators'!$C$1:$E$9999,3,0)</f>
        <v>MAYBERRY</v>
      </c>
      <c r="M963" s="18" t="s">
        <v>81</v>
      </c>
      <c r="N963" s="17"/>
      <c r="O963" s="17" t="str">
        <f t="shared" si="30"/>
        <v>07</v>
      </c>
      <c r="P963" s="52">
        <f t="shared" si="31"/>
        <v>42558</v>
      </c>
      <c r="Q963" s="70" t="str">
        <f>VLOOKUP(C963,'[15]Train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R963" s="71" t="str">
        <f>VLOOKUP(C937,'[14]Train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06:09:31-0600',mode:absolute,to:'2016-08-06 08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963" s="72" t="str">
        <f>astrogrep_path&amp;" /spath="&amp;search_path&amp;" /stypes=""*"&amp;T963&amp;"*"&amp;TEXT(A937-utc_offset/24,"YYYYMMDD")&amp;LEFT(TEXT(A937-utc_offset/24,"HH"),1)&amp;"*"" /stext="" "&amp;TEXT(A937-utc_offset/24,"HH")&amp;search_regexp&amp;""" /e /r /s"</f>
        <v>"C:\Program Files (x86)\AstroGrep\AstroGrep.exe" /spath="C:\Users\stu\Documents\Analysis\2016-02-23 RTDC Observations" /stypes="*4042*201608061*" /stext=" 13:.+((SYSTEM_STATE.+slice.+state.+changed )|(ment ac)|(system.+state.+changed )|(\|lc)|(penalty)|(\[timeout)|(PRM\|1\|D))" /e /r /s</v>
      </c>
      <c r="T963" s="18" t="str">
        <f>MID(B937,13,4)</f>
        <v>4042</v>
      </c>
      <c r="U963" s="24">
        <f>A937+6/24</f>
        <v>42588.578761574077</v>
      </c>
      <c r="V963" s="45" t="str">
        <f>IF(VALUE(LEFT(IF(LEN(C937)=6,"0"&amp;C937,C937),2))&lt;=2,"EC",IF(OR(VALUE(LEFT(IF(LEN(C937)=6,"0"&amp;C937,C937),2))=8,VALUE(LEFT(IF(LEN(C937)=6,"0"&amp;C937,C937),2))=18),"NW","GL"))</f>
        <v>EC</v>
      </c>
      <c r="W963" s="45" t="str">
        <f>IF(AND(E937="TRACK WARRANT AUTHORITY",G937&lt;10),"OMIT","KEEP")</f>
        <v>KEEP</v>
      </c>
    </row>
    <row r="964" spans="1:23" hidden="1" x14ac:dyDescent="0.25">
      <c r="A964" s="24">
        <v>42589.432372685187</v>
      </c>
      <c r="B964" s="4" t="s">
        <v>93</v>
      </c>
      <c r="C964" s="4" t="s">
        <v>1280</v>
      </c>
      <c r="D964" s="4" t="s">
        <v>84</v>
      </c>
      <c r="E964" s="4" t="s">
        <v>83</v>
      </c>
      <c r="F964" s="3">
        <v>200</v>
      </c>
      <c r="G964" s="3">
        <v>250</v>
      </c>
      <c r="H964" s="3">
        <v>28616</v>
      </c>
      <c r="I964" s="4" t="s">
        <v>75</v>
      </c>
      <c r="J964" s="3">
        <v>27333</v>
      </c>
      <c r="K964" s="4" t="s">
        <v>80</v>
      </c>
      <c r="L964" s="69" t="str">
        <f>VLOOKUP(C964,'[15]Trips&amp;Operators'!$C$1:$E$9999,3,0)</f>
        <v>STRICKLAND</v>
      </c>
      <c r="M964" s="18" t="s">
        <v>81</v>
      </c>
      <c r="N964" s="17"/>
      <c r="O964" s="17" t="str">
        <f t="shared" si="30"/>
        <v>07</v>
      </c>
      <c r="P964" s="52">
        <f t="shared" si="31"/>
        <v>42558</v>
      </c>
      <c r="Q964" s="70" t="str">
        <f>VLOOKUP(C964,'[15]Train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R964" s="71" t="str">
        <f>VLOOKUP(C938,'[14]Train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07:55:23-0600',mode:absolute,to:'2016-08-06 10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964" s="72" t="str">
        <f>astrogrep_path&amp;" /spath="&amp;search_path&amp;" /stypes=""*"&amp;T964&amp;"*"&amp;TEXT(A938-utc_offset/24,"YYYYMMDD")&amp;LEFT(TEXT(A938-utc_offset/24,"HH"),1)&amp;"*"" /stext="" "&amp;TEXT(A938-utc_offset/24,"HH")&amp;search_regexp&amp;""" /e /r /s"</f>
        <v>"C:\Program Files (x86)\AstroGrep\AstroGrep.exe" /spath="C:\Users\stu\Documents\Analysis\2016-02-23 RTDC Observations" /stypes="*4042*201608061*" /stext=" 15:.+((SYSTEM_STATE.+slice.+state.+changed )|(ment ac)|(system.+state.+changed )|(\|lc)|(penalty)|(\[timeout)|(PRM\|1\|D))" /e /r /s</v>
      </c>
      <c r="T964" s="18" t="str">
        <f>MID(B938,13,4)</f>
        <v>4042</v>
      </c>
      <c r="U964" s="24">
        <f>A938+6/24</f>
        <v>42588.652789351851</v>
      </c>
      <c r="V964" s="45" t="str">
        <f>IF(VALUE(LEFT(IF(LEN(C938)=6,"0"&amp;C938,C938),2))&lt;=2,"EC",IF(OR(VALUE(LEFT(IF(LEN(C938)=6,"0"&amp;C938,C938),2))=8,VALUE(LEFT(IF(LEN(C938)=6,"0"&amp;C938,C938),2))=18),"NW","GL"))</f>
        <v>EC</v>
      </c>
      <c r="W964" s="45" t="str">
        <f>IF(AND(E938="TRACK WARRANT AUTHORITY",G938&lt;10),"OMIT","KEEP")</f>
        <v>KEEP</v>
      </c>
    </row>
    <row r="965" spans="1:23" hidden="1" x14ac:dyDescent="0.25">
      <c r="A965" s="24">
        <v>42589.414479166669</v>
      </c>
      <c r="B965" s="4" t="s">
        <v>91</v>
      </c>
      <c r="C965" s="4" t="s">
        <v>1281</v>
      </c>
      <c r="D965" s="4" t="s">
        <v>73</v>
      </c>
      <c r="E965" s="4" t="s">
        <v>83</v>
      </c>
      <c r="F965" s="3">
        <v>200</v>
      </c>
      <c r="G965" s="3">
        <v>250</v>
      </c>
      <c r="H965" s="3">
        <v>31068</v>
      </c>
      <c r="I965" s="4" t="s">
        <v>75</v>
      </c>
      <c r="J965" s="3">
        <v>30562</v>
      </c>
      <c r="K965" s="4" t="s">
        <v>76</v>
      </c>
      <c r="L965" s="69" t="str">
        <f>VLOOKUP(C965,'[15]Trips&amp;Operators'!$C$1:$E$9999,3,0)</f>
        <v>STRICKLAND</v>
      </c>
      <c r="M965" s="18" t="s">
        <v>81</v>
      </c>
      <c r="N965" s="17"/>
      <c r="O965" s="17" t="str">
        <f t="shared" si="30"/>
        <v>07</v>
      </c>
      <c r="P965" s="52">
        <f t="shared" si="31"/>
        <v>42558</v>
      </c>
      <c r="Q965" s="70" t="str">
        <f>VLOOKUP(C965,'[15]Train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R965" s="71" t="str">
        <f>VLOOKUP(C939,'[14]Train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09:43:30-0600',mode:absolute,to:'2016-08-06 12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965" s="72" t="str">
        <f>astrogrep_path&amp;" /spath="&amp;search_path&amp;" /stypes=""*"&amp;T965&amp;"*"&amp;TEXT(A939-utc_offset/24,"YYYYMMDD")&amp;LEFT(TEXT(A939-utc_offset/24,"HH"),1)&amp;"*"" /stext="" "&amp;TEXT(A939-utc_offset/24,"HH")&amp;search_regexp&amp;""" /e /r /s"</f>
        <v>"C:\Program Files (x86)\AstroGrep\AstroGrep.exe" /spath="C:\Users\stu\Documents\Analysis\2016-02-23 RTDC Observations" /stypes="*4031*201608061*" /stext=" 17:.+((SYSTEM_STATE.+slice.+state.+changed )|(ment ac)|(system.+state.+changed )|(\|lc)|(penalty)|(\[timeout)|(PRM\|1\|D))" /e /r /s</v>
      </c>
      <c r="T965" s="18" t="str">
        <f>MID(B939,13,4)</f>
        <v>4031</v>
      </c>
      <c r="U965" s="24">
        <f>A939+6/24</f>
        <v>42588.72420138889</v>
      </c>
      <c r="V965" s="45" t="str">
        <f>IF(VALUE(LEFT(IF(LEN(C939)=6,"0"&amp;C939,C939),2))&lt;=2,"EC",IF(OR(VALUE(LEFT(IF(LEN(C939)=6,"0"&amp;C939,C939),2))=8,VALUE(LEFT(IF(LEN(C939)=6,"0"&amp;C939,C939),2))=18),"NW","GL"))</f>
        <v>EC</v>
      </c>
      <c r="W965" s="45" t="str">
        <f>IF(AND(E939="TRACK WARRANT AUTHORITY",G939&lt;10),"OMIT","KEEP")</f>
        <v>KEEP</v>
      </c>
    </row>
    <row r="966" spans="1:23" hidden="1" x14ac:dyDescent="0.25">
      <c r="A966" s="24">
        <v>42589.306215277778</v>
      </c>
      <c r="B966" s="4" t="s">
        <v>552</v>
      </c>
      <c r="C966" s="4" t="s">
        <v>1282</v>
      </c>
      <c r="D966" s="4" t="s">
        <v>73</v>
      </c>
      <c r="E966" s="4" t="s">
        <v>83</v>
      </c>
      <c r="F966" s="3">
        <v>400</v>
      </c>
      <c r="G966" s="3">
        <v>456</v>
      </c>
      <c r="H966" s="3">
        <v>115988</v>
      </c>
      <c r="I966" s="4" t="s">
        <v>75</v>
      </c>
      <c r="J966" s="3">
        <v>116838</v>
      </c>
      <c r="K966" s="4" t="s">
        <v>80</v>
      </c>
      <c r="L966" s="69" t="str">
        <f>VLOOKUP(C966,'[15]Trips&amp;Operators'!$C$1:$E$9999,3,0)</f>
        <v>STORY</v>
      </c>
      <c r="M966" s="18" t="s">
        <v>81</v>
      </c>
      <c r="N966" s="17"/>
      <c r="O966" s="17" t="str">
        <f t="shared" si="30"/>
        <v>07</v>
      </c>
      <c r="P966" s="52">
        <f t="shared" si="31"/>
        <v>42558</v>
      </c>
      <c r="Q966" s="70" t="str">
        <f>VLOOKUP(C966,'[15]Train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R966" s="71" t="str">
        <f>VLOOKUP(C940,'[14]Train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13:24:39-0600',mode:absolute,to:'2016-08-06 16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966" s="72" t="str">
        <f>astrogrep_path&amp;" /spath="&amp;search_path&amp;" /stypes=""*"&amp;T966&amp;"*"&amp;TEXT(A940-utc_offset/24,"YYYYMMDD")&amp;LEFT(TEXT(A940-utc_offset/24,"HH"),1)&amp;"*"" /stext="" "&amp;TEXT(A940-utc_offset/24,"HH")&amp;search_regexp&amp;""" /e /r /s"</f>
        <v>"C:\Program Files (x86)\AstroGrep\AstroGrep.exe" /spath="C:\Users\stu\Documents\Analysis\2016-02-23 RTDC Observations" /stypes="*4027*201608062*" /stext=" 21:.+((SYSTEM_STATE.+slice.+state.+changed )|(ment ac)|(system.+state.+changed )|(\|lc)|(penalty)|(\[timeout)|(PRM\|1\|D))" /e /r /s</v>
      </c>
      <c r="T966" s="18" t="str">
        <f>MID(B940,13,4)</f>
        <v>4027</v>
      </c>
      <c r="U966" s="24">
        <f>A940+6/24</f>
        <v>42588.879699074074</v>
      </c>
      <c r="V966" s="45" t="str">
        <f>IF(VALUE(LEFT(IF(LEN(C940)=6,"0"&amp;C940,C940),2))&lt;=2,"EC",IF(OR(VALUE(LEFT(IF(LEN(C940)=6,"0"&amp;C940,C940),2))=8,VALUE(LEFT(IF(LEN(C940)=6,"0"&amp;C940,C940),2))=18),"NW","GL"))</f>
        <v>EC</v>
      </c>
      <c r="W966" s="45" t="str">
        <f>IF(AND(E940="TRACK WARRANT AUTHORITY",G940&lt;10),"OMIT","KEEP")</f>
        <v>KEEP</v>
      </c>
    </row>
    <row r="967" spans="1:23" hidden="1" x14ac:dyDescent="0.25">
      <c r="A967" s="24">
        <v>42589.232523148145</v>
      </c>
      <c r="B967" s="4" t="s">
        <v>532</v>
      </c>
      <c r="C967" s="4" t="s">
        <v>1283</v>
      </c>
      <c r="D967" s="4" t="s">
        <v>84</v>
      </c>
      <c r="E967" s="4" t="s">
        <v>83</v>
      </c>
      <c r="F967" s="3">
        <v>700</v>
      </c>
      <c r="G967" s="3">
        <v>750</v>
      </c>
      <c r="H967" s="3">
        <v>179730</v>
      </c>
      <c r="I967" s="4" t="s">
        <v>75</v>
      </c>
      <c r="J967" s="3">
        <v>183829</v>
      </c>
      <c r="K967" s="4" t="s">
        <v>76</v>
      </c>
      <c r="L967" s="69" t="str">
        <f>VLOOKUP(C967,'[15]Trips&amp;Operators'!$C$1:$E$9999,3,0)</f>
        <v>DAVIS</v>
      </c>
      <c r="M967" s="18" t="s">
        <v>81</v>
      </c>
      <c r="N967" s="17"/>
      <c r="O967" s="17" t="str">
        <f t="shared" si="30"/>
        <v>07</v>
      </c>
      <c r="P967" s="52">
        <f t="shared" si="31"/>
        <v>42558</v>
      </c>
      <c r="Q967" s="70" t="str">
        <f>VLOOKUP(C967,'[15]Train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R967" s="71" t="str">
        <f>VLOOKUP(C941,'[14]Train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20:15:15-0600',mode:absolute,to:'2016-08-06 23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967" s="72" t="str">
        <f>astrogrep_path&amp;" /spath="&amp;search_path&amp;" /stypes=""*"&amp;T967&amp;"*"&amp;TEXT(A941-utc_offset/24,"YYYYMMDD")&amp;LEFT(TEXT(A941-utc_offset/24,"HH"),1)&amp;"*"" /stext="" "&amp;TEXT(A941-utc_offset/24,"HH")&amp;search_regexp&amp;""" /e /r /s"</f>
        <v>"C:\Program Files (x86)\AstroGrep\AstroGrep.exe" /spath="C:\Users\stu\Documents\Analysis\2016-02-23 RTDC Observations" /stypes="*4009*201608070*" /stext=" 04:.+((SYSTEM_STATE.+slice.+state.+changed )|(ment ac)|(system.+state.+changed )|(\|lc)|(penalty)|(\[timeout)|(PRM\|1\|D))" /e /r /s</v>
      </c>
      <c r="T967" s="18" t="str">
        <f>MID(B941,13,4)</f>
        <v>4009</v>
      </c>
      <c r="U967" s="24">
        <f>A941+6/24</f>
        <v>42589.170636574076</v>
      </c>
      <c r="V967" s="45" t="str">
        <f>IF(VALUE(LEFT(IF(LEN(C941)=6,"0"&amp;C941,C941),2))&lt;=2,"EC",IF(OR(VALUE(LEFT(IF(LEN(C941)=6,"0"&amp;C941,C941),2))=8,VALUE(LEFT(IF(LEN(C941)=6,"0"&amp;C941,C941),2))=18),"NW","GL"))</f>
        <v>EC</v>
      </c>
      <c r="W967" s="45" t="str">
        <f>IF(AND(E941="TRACK WARRANT AUTHORITY",G941&lt;10),"OMIT","KEEP")</f>
        <v>KEEP</v>
      </c>
    </row>
    <row r="968" spans="1:23" hidden="1" x14ac:dyDescent="0.25">
      <c r="A968" s="24">
        <v>42589.627592592595</v>
      </c>
      <c r="B968" s="4" t="s">
        <v>543</v>
      </c>
      <c r="C968" s="4" t="s">
        <v>1279</v>
      </c>
      <c r="D968" s="4" t="s">
        <v>84</v>
      </c>
      <c r="E968" s="4" t="s">
        <v>83</v>
      </c>
      <c r="F968" s="3">
        <v>600</v>
      </c>
      <c r="G968" s="3">
        <v>650</v>
      </c>
      <c r="H968" s="3">
        <v>184220</v>
      </c>
      <c r="I968" s="4" t="s">
        <v>75</v>
      </c>
      <c r="J968" s="3">
        <v>190834</v>
      </c>
      <c r="K968" s="4" t="s">
        <v>76</v>
      </c>
      <c r="L968" s="69" t="str">
        <f>VLOOKUP(C968,'[15]Trips&amp;Operators'!$C$1:$E$9999,3,0)</f>
        <v>MAYBERRY</v>
      </c>
      <c r="M968" s="18" t="s">
        <v>81</v>
      </c>
      <c r="N968" s="17"/>
      <c r="O968" s="17" t="str">
        <f t="shared" si="30"/>
        <v>07</v>
      </c>
      <c r="P968" s="52">
        <f t="shared" si="31"/>
        <v>42558</v>
      </c>
      <c r="Q968" s="70" t="str">
        <f>VLOOKUP(C968,'[15]Train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R968" s="71" t="str">
        <f>VLOOKUP(C942,'[14]Train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968" s="72" t="str">
        <f>astrogrep_path&amp;" /spath="&amp;search_path&amp;" /stypes=""*"&amp;T968&amp;"*"&amp;TEXT(A942-utc_offset/24,"YYYYMMDD")&amp;LEFT(TEXT(A942-utc_offset/24,"HH"),1)&amp;"*"" /stext="" "&amp;TEXT(A942-utc_offset/24,"HH")&amp;search_regexp&amp;""" /e /r /s"</f>
        <v>"C:\Program Files (x86)\AstroGrep\AstroGrep.exe" /spath="C:\Users\stu\Documents\Analysis\2016-02-23 RTDC Observations" /stypes="*4030*201608070*" /stext=" 00:.+((SYSTEM_STATE.+slice.+state.+changed )|(ment ac)|(system.+state.+changed )|(\|lc)|(penalty)|(\[timeout)|(PRM\|1\|D))" /e /r /s</v>
      </c>
      <c r="T968" s="18" t="str">
        <f>MID(B942,13,4)</f>
        <v>4030</v>
      </c>
      <c r="U968" s="24">
        <f>A942+6/24</f>
        <v>42589.036365740743</v>
      </c>
      <c r="V968" s="45" t="str">
        <f>IF(VALUE(LEFT(IF(LEN(C942)=6,"0"&amp;C942,C942),2))&lt;=2,"EC",IF(OR(VALUE(LEFT(IF(LEN(C942)=6,"0"&amp;C942,C942),2))=8,VALUE(LEFT(IF(LEN(C942)=6,"0"&amp;C942,C942),2))=18),"NW","GL"))</f>
        <v>NW</v>
      </c>
      <c r="W968" s="45" t="str">
        <f>IF(AND(E942="TRACK WARRANT AUTHORITY",G942&lt;10),"OMIT","KEEP")</f>
        <v>KEEP</v>
      </c>
    </row>
    <row r="969" spans="1:23" hidden="1" x14ac:dyDescent="0.25">
      <c r="A969" s="24">
        <v>42589.388009259259</v>
      </c>
      <c r="B969" s="4" t="s">
        <v>552</v>
      </c>
      <c r="C969" s="4" t="s">
        <v>1270</v>
      </c>
      <c r="D969" s="4" t="s">
        <v>73</v>
      </c>
      <c r="E969" s="4" t="s">
        <v>83</v>
      </c>
      <c r="F969" s="3">
        <v>550</v>
      </c>
      <c r="G969" s="3">
        <v>714</v>
      </c>
      <c r="H969" s="3">
        <v>219965</v>
      </c>
      <c r="I969" s="4" t="s">
        <v>75</v>
      </c>
      <c r="J969" s="3">
        <v>222090</v>
      </c>
      <c r="K969" s="4" t="s">
        <v>80</v>
      </c>
      <c r="L969" s="69" t="str">
        <f>VLOOKUP(C969,'[15]Trips&amp;Operators'!$C$1:$E$9999,3,0)</f>
        <v>STORY</v>
      </c>
      <c r="M969" s="18" t="s">
        <v>81</v>
      </c>
      <c r="N969" s="17"/>
      <c r="O969" s="17" t="str">
        <f t="shared" si="30"/>
        <v>07</v>
      </c>
      <c r="P969" s="52">
        <f t="shared" si="31"/>
        <v>42558</v>
      </c>
      <c r="Q969" s="70" t="str">
        <f>VLOOKUP(C969,'[15]Train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R969" s="71" t="str">
        <f>VLOOKUP(C943,'[14]Train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969" s="72" t="str">
        <f>astrogrep_path&amp;" /spath="&amp;search_path&amp;" /stypes=""*"&amp;T969&amp;"*"&amp;TEXT(A943-utc_offset/24,"YYYYMMDD")&amp;LEFT(TEXT(A943-utc_offset/24,"HH"),1)&amp;"*"" /stext="" "&amp;TEXT(A943-utc_offset/24,"HH")&amp;search_regexp&amp;""" /e /r /s"</f>
        <v>"C:\Program Files (x86)\AstroGrep\AstroGrep.exe" /spath="C:\Users\stu\Documents\Analysis\2016-02-23 RTDC Observations" /stypes="*4030*201608062*" /stext=" 23:.+((SYSTEM_STATE.+slice.+state.+changed )|(ment ac)|(system.+state.+changed )|(\|lc)|(penalty)|(\[timeout)|(PRM\|1\|D))" /e /r /s</v>
      </c>
      <c r="T969" s="18" t="str">
        <f>MID(B943,13,4)</f>
        <v>4030</v>
      </c>
      <c r="U969" s="24">
        <f>A943+6/24</f>
        <v>42588.990405092591</v>
      </c>
      <c r="V969" s="45" t="str">
        <f>IF(VALUE(LEFT(IF(LEN(C943)=6,"0"&amp;C943,C943),2))&lt;=2,"EC",IF(OR(VALUE(LEFT(IF(LEN(C943)=6,"0"&amp;C943,C943),2))=8,VALUE(LEFT(IF(LEN(C943)=6,"0"&amp;C943,C943),2))=18),"NW","GL"))</f>
        <v>NW</v>
      </c>
      <c r="W969" s="45" t="str">
        <f>IF(AND(E943="TRACK WARRANT AUTHORITY",G943&lt;10),"OMIT","KEEP")</f>
        <v>KEEP</v>
      </c>
    </row>
    <row r="970" spans="1:23" hidden="1" x14ac:dyDescent="0.25">
      <c r="A970" s="24">
        <v>42589.306574074071</v>
      </c>
      <c r="B970" s="4" t="s">
        <v>93</v>
      </c>
      <c r="C970" s="4" t="s">
        <v>1284</v>
      </c>
      <c r="D970" s="4" t="s">
        <v>84</v>
      </c>
      <c r="E970" s="4" t="s">
        <v>83</v>
      </c>
      <c r="F970" s="3">
        <v>350</v>
      </c>
      <c r="G970" s="3">
        <v>400</v>
      </c>
      <c r="H970" s="3">
        <v>227105</v>
      </c>
      <c r="I970" s="4" t="s">
        <v>75</v>
      </c>
      <c r="J970" s="3">
        <v>224578</v>
      </c>
      <c r="K970" s="4" t="s">
        <v>80</v>
      </c>
      <c r="L970" s="69" t="str">
        <f>VLOOKUP(C970,'[15]Trips&amp;Operators'!$C$1:$E$9999,3,0)</f>
        <v>STRICKLAND</v>
      </c>
      <c r="M970" s="18" t="s">
        <v>81</v>
      </c>
      <c r="N970" s="17"/>
      <c r="O970" s="17" t="str">
        <f t="shared" si="30"/>
        <v>07</v>
      </c>
      <c r="P970" s="52">
        <f t="shared" si="31"/>
        <v>42558</v>
      </c>
      <c r="Q970" s="70" t="str">
        <f>VLOOKUP(C970,'[15]Train Runs'!$A$13:$AE$524,31,0)</f>
        <v>aws s3 cp s3://rtdc.mdm.uploadarchive/RTDC4038/2016-08-07/ "%USERPROFILE%\AppData\Local\Temp\OnboardLogs"\RTDC4038\2016-08-07 --recursive &amp; "%USERPROFILE%\Documents\GitHub\mrs-test-scripts\Headless Mode &amp; Sideloading\WalkAndUnGZ.bat" "%USERPROFILE%\AppData\Local\Temp\OnboardLogs"\RTDC4038\2016-08-07 &amp; 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</v>
      </c>
      <c r="R970" s="71" t="str">
        <f>VLOOKUP(C944,'[14]Train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17:00:12-0600',mode:absolute,to:'2016-08-06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970" s="72" t="str">
        <f>astrogrep_path&amp;" /spath="&amp;search_path&amp;" /stypes=""*"&amp;T970&amp;"*"&amp;TEXT(A944-utc_offset/24,"YYYYMMDD")&amp;LEFT(TEXT(A944-utc_offset/24,"HH"),1)&amp;"*"" /stext="" "&amp;TEXT(A944-utc_offset/24,"HH")&amp;search_regexp&amp;""" /e /r /s"</f>
        <v>"C:\Program Files (x86)\AstroGrep\AstroGrep.exe" /spath="C:\Users\stu\Documents\Analysis\2016-02-23 RTDC Observations" /stypes="*4029*201608070*" /stext=" 00:.+((SYSTEM_STATE.+slice.+state.+changed )|(ment ac)|(system.+state.+changed )|(\|lc)|(penalty)|(\[timeout)|(PRM\|1\|D))" /e /r /s</v>
      </c>
      <c r="T970" s="18" t="str">
        <f>MID(B944,13,4)</f>
        <v>4029</v>
      </c>
      <c r="U970" s="24">
        <f>A944+6/24</f>
        <v>42589.022870370369</v>
      </c>
      <c r="V970" s="45" t="str">
        <f>IF(VALUE(LEFT(IF(LEN(C944)=6,"0"&amp;C944,C944),2))&lt;=2,"EC",IF(OR(VALUE(LEFT(IF(LEN(C944)=6,"0"&amp;C944,C944),2))=8,VALUE(LEFT(IF(LEN(C944)=6,"0"&amp;C944,C944),2))=18),"NW","GL"))</f>
        <v>NW</v>
      </c>
      <c r="W970" s="45" t="str">
        <f>IF(AND(E944="TRACK WARRANT AUTHORITY",G944&lt;10),"OMIT","KEEP")</f>
        <v>KEEP</v>
      </c>
    </row>
    <row r="971" spans="1:23" hidden="1" x14ac:dyDescent="0.25">
      <c r="A971" s="24">
        <v>42589.253796296296</v>
      </c>
      <c r="B971" s="4" t="s">
        <v>518</v>
      </c>
      <c r="C971" s="4" t="s">
        <v>1285</v>
      </c>
      <c r="D971" s="4" t="s">
        <v>73</v>
      </c>
      <c r="E971" s="4" t="s">
        <v>83</v>
      </c>
      <c r="F971" s="3">
        <v>150</v>
      </c>
      <c r="G971" s="3">
        <v>202</v>
      </c>
      <c r="H971" s="3">
        <v>229856</v>
      </c>
      <c r="I971" s="4" t="s">
        <v>75</v>
      </c>
      <c r="J971" s="3">
        <v>230436</v>
      </c>
      <c r="K971" s="4" t="s">
        <v>80</v>
      </c>
      <c r="L971" s="69" t="str">
        <f>VLOOKUP(C971,'[15]Trips&amp;Operators'!$C$1:$E$9999,3,0)</f>
        <v>YORK</v>
      </c>
      <c r="M971" s="18" t="s">
        <v>81</v>
      </c>
      <c r="N971" s="17"/>
      <c r="O971" s="17" t="str">
        <f t="shared" si="30"/>
        <v>07</v>
      </c>
      <c r="P971" s="52">
        <f t="shared" si="31"/>
        <v>42558</v>
      </c>
      <c r="Q971" s="70" t="str">
        <f>VLOOKUP(C971,'[15]Train Runs'!$A$13:$AE$524,31,0)</f>
        <v>aws s3 cp s3://rtdc.mdm.uploadarchive/RTDC4025/2016-08-07/ "%USERPROFILE%\AppData\Local\Temp\OnboardLogs"\RTDC4025\2016-08-07 --recursive &amp; "%USERPROFILE%\Documents\GitHub\mrs-test-scripts\Headless Mode &amp; Sideloading\WalkAndUnGZ.bat" "%USERPROFILE%\AppData\Local\Temp\OnboardLogs"\RTDC4025\2016-08-07 &amp; aws s3 cp s3://rtdc.mdm.uploadarchive/RTDC4025/2016-08-08/ "%USERPROFILE%\AppData\Local\Temp\OnboardLogs"\RTDC4025\2016-08-08 --recursive &amp; "%USERPROFILE%\Documents\GitHub\mrs-test-scripts\Headless Mode &amp; Sideloading\WalkAndUnGZ.bat" "%USERPROFILE%\AppData\Local\Temp\OnboardLogs"\RTDC4025\2016-08-08</v>
      </c>
      <c r="R971" s="71" t="str">
        <f>VLOOKUP(C945,'[14]Train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06:58:15-0600',mode:absolute,to:'2016-08-06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971" s="72" t="str">
        <f>astrogrep_path&amp;" /spath="&amp;search_path&amp;" /stypes=""*"&amp;T971&amp;"*"&amp;TEXT(A945-utc_offset/24,"YYYYMMDD")&amp;LEFT(TEXT(A945-utc_offset/24,"HH"),1)&amp;"*"" /stext="" "&amp;TEXT(A945-utc_offset/24,"HH")&amp;search_regexp&amp;""" /e /r /s"</f>
        <v>"C:\Program Files (x86)\AstroGrep\AstroGrep.exe" /spath="C:\Users\stu\Documents\Analysis\2016-02-23 RTDC Observations" /stypes="*4029*201608061*" /stext=" 14:.+((SYSTEM_STATE.+slice.+state.+changed )|(ment ac)|(system.+state.+changed )|(\|lc)|(penalty)|(\[timeout)|(PRM\|1\|D))" /e /r /s</v>
      </c>
      <c r="T971" s="18" t="str">
        <f>MID(B945,13,4)</f>
        <v>4029</v>
      </c>
      <c r="U971" s="24">
        <f>A945+6/24</f>
        <v>42588.603391203702</v>
      </c>
      <c r="V971" s="45" t="str">
        <f>IF(VALUE(LEFT(IF(LEN(C945)=6,"0"&amp;C945,C945),2))&lt;=2,"EC",IF(OR(VALUE(LEFT(IF(LEN(C945)=6,"0"&amp;C945,C945),2))=8,VALUE(LEFT(IF(LEN(C945)=6,"0"&amp;C945,C945),2))=18),"NW","GL"))</f>
        <v>NW</v>
      </c>
      <c r="W971" s="45" t="str">
        <f>IF(AND(E945="TRACK WARRANT AUTHORITY",G945&lt;10),"OMIT","KEEP")</f>
        <v>KEEP</v>
      </c>
    </row>
    <row r="972" spans="1:23" hidden="1" x14ac:dyDescent="0.25">
      <c r="A972" s="24">
        <v>42589.794432870367</v>
      </c>
      <c r="B972" s="4" t="s">
        <v>602</v>
      </c>
      <c r="C972" s="4" t="s">
        <v>1286</v>
      </c>
      <c r="D972" s="4" t="s">
        <v>73</v>
      </c>
      <c r="E972" s="4" t="s">
        <v>83</v>
      </c>
      <c r="F972" s="3">
        <v>150</v>
      </c>
      <c r="G972" s="3">
        <v>277</v>
      </c>
      <c r="H972" s="3">
        <v>229596</v>
      </c>
      <c r="I972" s="4" t="s">
        <v>75</v>
      </c>
      <c r="J972" s="3">
        <v>230436</v>
      </c>
      <c r="K972" s="4" t="s">
        <v>80</v>
      </c>
      <c r="L972" s="69" t="str">
        <f>VLOOKUP(C972,'[15]Trips&amp;Operators'!$C$1:$E$9999,3,0)</f>
        <v>CHANDLER</v>
      </c>
      <c r="M972" s="18" t="s">
        <v>81</v>
      </c>
      <c r="N972" s="17"/>
      <c r="O972" s="17" t="str">
        <f t="shared" si="30"/>
        <v>07</v>
      </c>
      <c r="P972" s="52">
        <f t="shared" si="31"/>
        <v>42558</v>
      </c>
      <c r="Q972" s="70" t="str">
        <f>VLOOKUP(C972,'[15]Train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R972" s="71" t="str">
        <f>VLOOKUP(C946,'[14]Train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18:59:11-0600',mode:absolute,to:'2016-08-06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972" s="72" t="str">
        <f>astrogrep_path&amp;" /spath="&amp;search_path&amp;" /stypes=""*"&amp;T972&amp;"*"&amp;TEXT(A946-utc_offset/24,"YYYYMMDD")&amp;LEFT(TEXT(A946-utc_offset/24,"HH"),1)&amp;"*"" /stext="" "&amp;TEXT(A946-utc_offset/24,"HH")&amp;search_regexp&amp;""" /e /r /s"</f>
        <v>"C:\Program Files (x86)\AstroGrep\AstroGrep.exe" /spath="C:\Users\stu\Documents\Analysis\2016-02-23 RTDC Observations" /stypes="*4029*201608070*" /stext=" 02:.+((SYSTEM_STATE.+slice.+state.+changed )|(ment ac)|(system.+state.+changed )|(\|lc)|(penalty)|(\[timeout)|(PRM\|1\|D))" /e /r /s</v>
      </c>
      <c r="T972" s="18" t="str">
        <f>MID(B946,13,4)</f>
        <v>4029</v>
      </c>
      <c r="U972" s="24">
        <f>A946+6/24</f>
        <v>42589.100543981483</v>
      </c>
      <c r="V972" s="45" t="str">
        <f>IF(VALUE(LEFT(IF(LEN(C946)=6,"0"&amp;C946,C946),2))&lt;=2,"EC",IF(OR(VALUE(LEFT(IF(LEN(C946)=6,"0"&amp;C946,C946),2))=8,VALUE(LEFT(IF(LEN(C946)=6,"0"&amp;C946,C946),2))=18),"NW","GL"))</f>
        <v>NW</v>
      </c>
      <c r="W972" s="45" t="str">
        <f>IF(AND(E946="TRACK WARRANT AUTHORITY",G946&lt;10),"OMIT","KEEP")</f>
        <v>KEEP</v>
      </c>
    </row>
    <row r="973" spans="1:23" hidden="1" x14ac:dyDescent="0.25">
      <c r="A973" s="24">
        <v>42589.250347222223</v>
      </c>
      <c r="B973" s="4" t="s">
        <v>91</v>
      </c>
      <c r="C973" s="4" t="s">
        <v>1287</v>
      </c>
      <c r="D973" s="4" t="s">
        <v>84</v>
      </c>
      <c r="E973" s="4" t="s">
        <v>83</v>
      </c>
      <c r="F973" s="3">
        <v>350</v>
      </c>
      <c r="G973" s="3">
        <v>403</v>
      </c>
      <c r="H973" s="3">
        <v>224550</v>
      </c>
      <c r="I973" s="4" t="s">
        <v>75</v>
      </c>
      <c r="J973" s="3">
        <v>232107</v>
      </c>
      <c r="K973" s="4" t="s">
        <v>76</v>
      </c>
      <c r="L973" s="69" t="str">
        <f>VLOOKUP(C973,'[15]Trips&amp;Operators'!$C$1:$E$9999,3,0)</f>
        <v>STRICKLAND</v>
      </c>
      <c r="M973" s="18" t="s">
        <v>81</v>
      </c>
      <c r="N973" s="17"/>
      <c r="O973" s="17" t="str">
        <f t="shared" si="30"/>
        <v>07</v>
      </c>
      <c r="P973" s="52">
        <f t="shared" si="31"/>
        <v>42558</v>
      </c>
      <c r="Q973" s="70" t="str">
        <f>VLOOKUP(C973,'[15]Train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R973" s="71" t="str">
        <f>VLOOKUP(C947,'[14]Train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11:38:06-0600',mode:absolute,to:'2016-08-06 13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973" s="72" t="str">
        <f>astrogrep_path&amp;" /spath="&amp;search_path&amp;" /stypes=""*"&amp;T973&amp;"*"&amp;TEXT(A947-utc_offset/24,"YYYYMMDD")&amp;LEFT(TEXT(A947-utc_offset/24,"HH"),1)&amp;"*"" /stext="" "&amp;TEXT(A947-utc_offset/24,"HH")&amp;search_regexp&amp;""" /e /r /s"</f>
        <v>"C:\Program Files (x86)\AstroGrep\AstroGrep.exe" /spath="C:\Users\stu\Documents\Analysis\2016-02-23 RTDC Observations" /stypes="*4030*201608061*" /stext=" 18:.+((SYSTEM_STATE.+slice.+state.+changed )|(ment ac)|(system.+state.+changed )|(\|lc)|(penalty)|(\[timeout)|(PRM\|1\|D))" /e /r /s</v>
      </c>
      <c r="T973" s="18" t="str">
        <f>MID(B947,13,4)</f>
        <v>4030</v>
      </c>
      <c r="U973" s="24">
        <f>A947+6/24</f>
        <v>42588.78528935185</v>
      </c>
      <c r="V973" s="45" t="str">
        <f>IF(VALUE(LEFT(IF(LEN(C947)=6,"0"&amp;C947,C947),2))&lt;=2,"EC",IF(OR(VALUE(LEFT(IF(LEN(C947)=6,"0"&amp;C947,C947),2))=8,VALUE(LEFT(IF(LEN(C947)=6,"0"&amp;C947,C947),2))=18),"NW","GL"))</f>
        <v>NW</v>
      </c>
      <c r="W973" s="45" t="str">
        <f>IF(AND(E947="TRACK WARRANT AUTHORITY",G947&lt;10),"OMIT","KEEP")</f>
        <v>KEEP</v>
      </c>
    </row>
    <row r="974" spans="1:23" x14ac:dyDescent="0.25">
      <c r="A974" s="24">
        <v>42589.662858796299</v>
      </c>
      <c r="B974" s="4" t="s">
        <v>89</v>
      </c>
      <c r="C974" s="4" t="s">
        <v>1288</v>
      </c>
      <c r="D974" s="4" t="s">
        <v>73</v>
      </c>
      <c r="E974" s="4" t="s">
        <v>87</v>
      </c>
      <c r="F974" s="3">
        <v>0</v>
      </c>
      <c r="G974" s="3">
        <v>538</v>
      </c>
      <c r="H974" s="3">
        <v>39361</v>
      </c>
      <c r="I974" s="4" t="s">
        <v>88</v>
      </c>
      <c r="J974" s="3">
        <v>36657</v>
      </c>
      <c r="K974" s="4" t="s">
        <v>76</v>
      </c>
      <c r="L974" s="69" t="str">
        <f>VLOOKUP(C974,'[15]Trips&amp;Operators'!$C$1:$E$9999,3,0)</f>
        <v>STEWART</v>
      </c>
      <c r="M974" s="18" t="s">
        <v>77</v>
      </c>
      <c r="N974" s="17" t="s">
        <v>47</v>
      </c>
      <c r="O974" s="17" t="str">
        <f t="shared" si="30"/>
        <v>07</v>
      </c>
      <c r="P974" s="52">
        <f t="shared" si="31"/>
        <v>42558</v>
      </c>
      <c r="Q974" s="70" t="str">
        <f>VLOOKUP(C974,'[15]Train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R974" s="71" t="str">
        <f>VLOOKUP(C948,'[14]Train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15:36:55-0600',mode:absolute,to:'2016-08-06 18:15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974" s="72" t="str">
        <f>astrogrep_path&amp;" /spath="&amp;search_path&amp;" /stypes=""*"&amp;T974&amp;"*"&amp;TEXT(A948-utc_offset/24,"YYYYMMDD")&amp;LEFT(TEXT(A948-utc_offset/24,"HH"),1)&amp;"*"" /stext="" "&amp;TEXT(A948-utc_offset/24,"HH")&amp;search_regexp&amp;""" /e /r /s"</f>
        <v>"C:\Program Files (x86)\AstroGrep\AstroGrep.exe" /spath="C:\Users\stu\Documents\Analysis\2016-02-23 RTDC Observations" /stypes="*4030*201608062*" /stext=" 22:.+((SYSTEM_STATE.+slice.+state.+changed )|(ment ac)|(system.+state.+changed )|(\|lc)|(penalty)|(\[timeout)|(PRM\|1\|D))" /e /r /s</v>
      </c>
      <c r="T974" s="18" t="str">
        <f>MID(B948,13,4)</f>
        <v>4030</v>
      </c>
      <c r="U974" s="24">
        <f>A948+6/24</f>
        <v>42588.955347222225</v>
      </c>
      <c r="V974" s="45" t="str">
        <f>IF(VALUE(LEFT(IF(LEN(C948)=6,"0"&amp;C948,C948),2))&lt;=2,"EC",IF(OR(VALUE(LEFT(IF(LEN(C948)=6,"0"&amp;C948,C948),2))=8,VALUE(LEFT(IF(LEN(C948)=6,"0"&amp;C948,C948),2))=18),"NW","GL"))</f>
        <v>NW</v>
      </c>
      <c r="W974" s="45" t="str">
        <f>IF(AND(E948="TRACK WARRANT AUTHORITY",G948&lt;10),"OMIT","KEEP")</f>
        <v>KEEP</v>
      </c>
    </row>
    <row r="975" spans="1:23" x14ac:dyDescent="0.25">
      <c r="A975" s="24">
        <v>42589.342245370368</v>
      </c>
      <c r="B975" s="4" t="s">
        <v>602</v>
      </c>
      <c r="C975" s="4" t="s">
        <v>1289</v>
      </c>
      <c r="D975" s="4" t="s">
        <v>73</v>
      </c>
      <c r="E975" s="4" t="s">
        <v>87</v>
      </c>
      <c r="F975" s="3">
        <v>0</v>
      </c>
      <c r="G975" s="3">
        <v>460</v>
      </c>
      <c r="H975" s="3">
        <v>50724</v>
      </c>
      <c r="I975" s="4" t="s">
        <v>88</v>
      </c>
      <c r="J975" s="3">
        <v>50746</v>
      </c>
      <c r="K975" s="4" t="s">
        <v>80</v>
      </c>
      <c r="L975" s="69" t="str">
        <f>VLOOKUP(C975,'[15]Trips&amp;Operators'!$C$1:$E$9999,3,0)</f>
        <v>DAVIS</v>
      </c>
      <c r="M975" s="18" t="s">
        <v>77</v>
      </c>
      <c r="N975" s="17" t="s">
        <v>47</v>
      </c>
      <c r="O975" s="17" t="str">
        <f t="shared" si="30"/>
        <v>07</v>
      </c>
      <c r="P975" s="52">
        <f t="shared" si="31"/>
        <v>42558</v>
      </c>
      <c r="Q975" s="70" t="str">
        <f>VLOOKUP(C975,'[15]Train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R975" s="71" t="str">
        <f>VLOOKUP(C949,'[14]Train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16:37:08-0600',mode:absolute,to:'2016-08-06 18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975" s="72" t="str">
        <f>astrogrep_path&amp;" /spath="&amp;search_path&amp;" /stypes=""*"&amp;T975&amp;"*"&amp;TEXT(A949-utc_offset/24,"YYYYMMDD")&amp;LEFT(TEXT(A949-utc_offset/24,"HH"),1)&amp;"*"" /stext="" "&amp;TEXT(A949-utc_offset/24,"HH")&amp;search_regexp&amp;""" /e /r /s"</f>
        <v>"C:\Program Files (x86)\AstroGrep\AstroGrep.exe" /spath="C:\Users\stu\Documents\Analysis\2016-02-23 RTDC Observations" /stypes="*4030*201608062*" /stext=" 23:.+((SYSTEM_STATE.+slice.+state.+changed )|(ment ac)|(system.+state.+changed )|(\|lc)|(penalty)|(\[timeout)|(PRM\|1\|D))" /e /r /s</v>
      </c>
      <c r="T975" s="18" t="str">
        <f>MID(B949,13,4)</f>
        <v>4030</v>
      </c>
      <c r="U975" s="24">
        <f>A949+6/24</f>
        <v>42588.997291666667</v>
      </c>
      <c r="V975" s="45" t="str">
        <f>IF(VALUE(LEFT(IF(LEN(C949)=6,"0"&amp;C949,C949),2))&lt;=2,"EC",IF(OR(VALUE(LEFT(IF(LEN(C949)=6,"0"&amp;C949,C949),2))=8,VALUE(LEFT(IF(LEN(C949)=6,"0"&amp;C949,C949),2))=18),"NW","GL"))</f>
        <v>NW</v>
      </c>
      <c r="W975" s="45" t="str">
        <f>IF(AND(E949="TRACK WARRANT AUTHORITY",G949&lt;10),"OMIT","KEEP")</f>
        <v>KEEP</v>
      </c>
    </row>
    <row r="976" spans="1:23" x14ac:dyDescent="0.25">
      <c r="A976" s="24">
        <v>42589.738923611112</v>
      </c>
      <c r="B976" s="4" t="s">
        <v>552</v>
      </c>
      <c r="C976" s="4" t="s">
        <v>1290</v>
      </c>
      <c r="D976" s="4" t="s">
        <v>73</v>
      </c>
      <c r="E976" s="4" t="s">
        <v>87</v>
      </c>
      <c r="F976" s="3">
        <v>0</v>
      </c>
      <c r="G976" s="3">
        <v>574</v>
      </c>
      <c r="H976" s="3">
        <v>50042</v>
      </c>
      <c r="I976" s="4" t="s">
        <v>88</v>
      </c>
      <c r="J976" s="3">
        <v>50746</v>
      </c>
      <c r="K976" s="4" t="s">
        <v>80</v>
      </c>
      <c r="L976" s="69" t="str">
        <f>VLOOKUP(C976,'[15]Trips&amp;Operators'!$C$1:$E$9999,3,0)</f>
        <v>YOUNG</v>
      </c>
      <c r="M976" s="18" t="s">
        <v>77</v>
      </c>
      <c r="N976" s="17" t="s">
        <v>47</v>
      </c>
      <c r="O976" s="17" t="str">
        <f t="shared" si="30"/>
        <v>07</v>
      </c>
      <c r="P976" s="52">
        <f t="shared" si="31"/>
        <v>42558</v>
      </c>
      <c r="Q976" s="70" t="str">
        <f>VLOOKUP(C976,'[15]Train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R976" s="71" t="str">
        <f>VLOOKUP(C950,'[14]Train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17:38:07-0600',mode:absolute,to:'2016-08-06 19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976" s="72" t="str">
        <f>astrogrep_path&amp;" /spath="&amp;search_path&amp;" /stypes=""*"&amp;T976&amp;"*"&amp;TEXT(A950-utc_offset/24,"YYYYMMDD")&amp;LEFT(TEXT(A950-utc_offset/24,"HH"),1)&amp;"*"" /stext="" "&amp;TEXT(A950-utc_offset/24,"HH")&amp;search_regexp&amp;""" /e /r /s"</f>
        <v>"C:\Program Files (x86)\AstroGrep\AstroGrep.exe" /spath="C:\Users\stu\Documents\Analysis\2016-02-23 RTDC Observations" /stypes="*4030*201608070*" /stext=" 00:.+((SYSTEM_STATE.+slice.+state.+changed )|(ment ac)|(system.+state.+changed )|(\|lc)|(penalty)|(\[timeout)|(PRM\|1\|D))" /e /r /s</v>
      </c>
      <c r="T976" s="18" t="str">
        <f>MID(B950,13,4)</f>
        <v>4030</v>
      </c>
      <c r="U976" s="24">
        <f>A950+6/24</f>
        <v>42589.038634259261</v>
      </c>
      <c r="V976" s="45" t="str">
        <f>IF(VALUE(LEFT(IF(LEN(C950)=6,"0"&amp;C950,C950),2))&lt;=2,"EC",IF(OR(VALUE(LEFT(IF(LEN(C950)=6,"0"&amp;C950,C950),2))=8,VALUE(LEFT(IF(LEN(C950)=6,"0"&amp;C950,C950),2))=18),"NW","GL"))</f>
        <v>NW</v>
      </c>
      <c r="W976" s="45" t="str">
        <f>IF(AND(E950="TRACK WARRANT AUTHORITY",G950&lt;10),"OMIT","KEEP")</f>
        <v>KEEP</v>
      </c>
    </row>
    <row r="977" spans="1:23" x14ac:dyDescent="0.25">
      <c r="A977" s="24">
        <v>42589.571747685186</v>
      </c>
      <c r="B977" s="4" t="s">
        <v>543</v>
      </c>
      <c r="C977" s="4" t="s">
        <v>1291</v>
      </c>
      <c r="D977" s="4" t="s">
        <v>73</v>
      </c>
      <c r="E977" s="4" t="s">
        <v>87</v>
      </c>
      <c r="F977" s="3">
        <v>0</v>
      </c>
      <c r="G977" s="3">
        <v>593</v>
      </c>
      <c r="H977" s="3">
        <v>54900</v>
      </c>
      <c r="I977" s="4" t="s">
        <v>88</v>
      </c>
      <c r="J977" s="3">
        <v>50763</v>
      </c>
      <c r="K977" s="4" t="s">
        <v>76</v>
      </c>
      <c r="L977" s="69" t="str">
        <f>VLOOKUP(C977,'[15]Trips&amp;Operators'!$C$1:$E$9999,3,0)</f>
        <v>MAYBERRY</v>
      </c>
      <c r="M977" s="18" t="s">
        <v>77</v>
      </c>
      <c r="N977" s="17" t="s">
        <v>47</v>
      </c>
      <c r="O977" s="17" t="str">
        <f t="shared" si="30"/>
        <v>07</v>
      </c>
      <c r="P977" s="52">
        <f t="shared" si="31"/>
        <v>42558</v>
      </c>
      <c r="Q977" s="70" t="str">
        <f>VLOOKUP(C977,'[15]Train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R977" s="71" t="str">
        <f>VLOOKUP(C951,'[14]Train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18:37:03-0600',mode:absolute,to:'2016-08-06 20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977" s="72" t="str">
        <f>astrogrep_path&amp;" /spath="&amp;search_path&amp;" /stypes=""*"&amp;T977&amp;"*"&amp;TEXT(A951-utc_offset/24,"YYYYMMDD")&amp;LEFT(TEXT(A951-utc_offset/24,"HH"),1)&amp;"*"" /stext="" "&amp;TEXT(A951-utc_offset/24,"HH")&amp;search_regexp&amp;""" /e /r /s"</f>
        <v>"C:\Program Files (x86)\AstroGrep\AstroGrep.exe" /spath="C:\Users\stu\Documents\Analysis\2016-02-23 RTDC Observations" /stypes="*4030*201608070*" /stext=" 01:.+((SYSTEM_STATE.+slice.+state.+changed )|(ment ac)|(system.+state.+changed )|(\|lc)|(penalty)|(\[timeout)|(PRM\|1\|D))" /e /r /s</v>
      </c>
      <c r="T977" s="18" t="str">
        <f>MID(B951,13,4)</f>
        <v>4030</v>
      </c>
      <c r="U977" s="24">
        <f>A951+6/24</f>
        <v>42589.080497685187</v>
      </c>
      <c r="V977" s="45" t="str">
        <f>IF(VALUE(LEFT(IF(LEN(C951)=6,"0"&amp;C951,C951),2))&lt;=2,"EC",IF(OR(VALUE(LEFT(IF(LEN(C951)=6,"0"&amp;C951,C951),2))=8,VALUE(LEFT(IF(LEN(C951)=6,"0"&amp;C951,C951),2))=18),"NW","GL"))</f>
        <v>NW</v>
      </c>
      <c r="W977" s="45" t="str">
        <f>IF(AND(E951="TRACK WARRANT AUTHORITY",G951&lt;10),"OMIT","KEEP")</f>
        <v>KEEP</v>
      </c>
    </row>
    <row r="978" spans="1:23" hidden="1" x14ac:dyDescent="0.25">
      <c r="A978" s="24">
        <v>42589.360243055555</v>
      </c>
      <c r="B978" s="4" t="s">
        <v>89</v>
      </c>
      <c r="C978" s="4" t="s">
        <v>1292</v>
      </c>
      <c r="D978" s="4" t="s">
        <v>73</v>
      </c>
      <c r="E978" s="4" t="s">
        <v>87</v>
      </c>
      <c r="F978" s="3">
        <v>0</v>
      </c>
      <c r="G978" s="3">
        <v>551</v>
      </c>
      <c r="H978" s="3">
        <v>131397</v>
      </c>
      <c r="I978" s="4" t="s">
        <v>88</v>
      </c>
      <c r="J978" s="3">
        <v>127587</v>
      </c>
      <c r="K978" s="4" t="s">
        <v>76</v>
      </c>
      <c r="L978" s="69" t="str">
        <f>VLOOKUP(C978,'[15]Trips&amp;Operators'!$C$1:$E$9999,3,0)</f>
        <v>ACKERMAN</v>
      </c>
      <c r="M978" s="18" t="s">
        <v>81</v>
      </c>
      <c r="N978" s="17" t="s">
        <v>1293</v>
      </c>
      <c r="O978" s="17" t="str">
        <f t="shared" si="30"/>
        <v>07</v>
      </c>
      <c r="P978" s="52">
        <f t="shared" si="31"/>
        <v>42558</v>
      </c>
      <c r="Q978" s="70" t="str">
        <f>VLOOKUP(C978,'[15]Train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R978" s="71" t="str">
        <f>VLOOKUP(C952,'[14]Train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05:57:55-0600',mode:absolute,to:'2016-08-06 08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978" s="72" t="str">
        <f>astrogrep_path&amp;" /spath="&amp;search_path&amp;" /stypes=""*"&amp;T978&amp;"*"&amp;TEXT(A952-utc_offset/24,"YYYYMMDD")&amp;LEFT(TEXT(A952-utc_offset/24,"HH"),1)&amp;"*"" /stext="" "&amp;TEXT(A952-utc_offset/24,"HH")&amp;search_regexp&amp;""" /e /r /s"</f>
        <v>"C:\Program Files (x86)\AstroGrep\AstroGrep.exe" /spath="C:\Users\stu\Documents\Analysis\2016-02-23 RTDC Observations" /stypes="*4029*201608061*" /stext=" 13:.+((SYSTEM_STATE.+slice.+state.+changed )|(ment ac)|(system.+state.+changed )|(\|lc)|(penalty)|(\[timeout)|(PRM\|1\|D))" /e /r /s</v>
      </c>
      <c r="T978" s="18" t="str">
        <f>MID(B952,13,4)</f>
        <v>4029</v>
      </c>
      <c r="U978" s="24">
        <f>A952+6/24</f>
        <v>42588.565798611111</v>
      </c>
      <c r="V978" s="45" t="str">
        <f>IF(VALUE(LEFT(IF(LEN(C952)=6,"0"&amp;C952,C952),2))&lt;=2,"EC",IF(OR(VALUE(LEFT(IF(LEN(C952)=6,"0"&amp;C952,C952),2))=8,VALUE(LEFT(IF(LEN(C952)=6,"0"&amp;C952,C952),2))=18),"NW","GL"))</f>
        <v>NW</v>
      </c>
      <c r="W978" s="45" t="str">
        <f>IF(AND(E952="TRACK WARRANT AUTHORITY",G952&lt;10),"OMIT","KEEP")</f>
        <v>KEEP</v>
      </c>
    </row>
    <row r="979" spans="1:23" hidden="1" x14ac:dyDescent="0.25">
      <c r="A979" s="24">
        <v>42589.674166666664</v>
      </c>
      <c r="B979" s="4" t="s">
        <v>552</v>
      </c>
      <c r="C979" s="4" t="s">
        <v>1294</v>
      </c>
      <c r="D979" s="4" t="s">
        <v>73</v>
      </c>
      <c r="E979" s="4" t="s">
        <v>87</v>
      </c>
      <c r="F979" s="3">
        <v>0</v>
      </c>
      <c r="G979" s="3">
        <v>749</v>
      </c>
      <c r="H979" s="3">
        <v>148369</v>
      </c>
      <c r="I979" s="4" t="s">
        <v>88</v>
      </c>
      <c r="J979" s="3">
        <v>155600</v>
      </c>
      <c r="K979" s="4" t="s">
        <v>80</v>
      </c>
      <c r="L979" s="69" t="str">
        <f>VLOOKUP(C979,'[15]Trips&amp;Operators'!$C$1:$E$9999,3,0)</f>
        <v>MAYBERRY</v>
      </c>
      <c r="M979" s="18" t="s">
        <v>81</v>
      </c>
      <c r="N979" s="17" t="s">
        <v>1295</v>
      </c>
      <c r="O979" s="17" t="str">
        <f t="shared" si="30"/>
        <v>07</v>
      </c>
      <c r="P979" s="52">
        <f t="shared" si="31"/>
        <v>42558</v>
      </c>
      <c r="Q979" s="70" t="str">
        <f>VLOOKUP(C979,'[15]Train Runs'!$A$13:$AE$524,31,0)</f>
        <v>aws s3 cp s3://rtdc.mdm.uploadarchive/RTDC4007/2016-08-07/ "%USERPROFILE%\AppData\Local\Temp\OnboardLogs"\RTDC4007\2016-08-07 --recursive &amp; "%USERPROFILE%\Documents\GitHub\mrs-test-scripts\Headless Mode &amp; Sideloading\WalkAndUnGZ.bat" "%USERPROFILE%\AppData\Local\Temp\OnboardLogs"\RTDC4007\2016-08-07 &amp; 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</v>
      </c>
      <c r="R979" s="71" t="str">
        <f>VLOOKUP(C953,'[14]Train Runs'!$A$13:$AE$530,22,0)</f>
        <v>https://search-rtdc-monitor-bjffxe2xuh6vdkpspy63sjmuny.us-east-1.es.amazonaws.com/_plugin/kibana/#/discover/Steve-Slow-Train-Analysis-(2080s-and-2083s)?_g=(refreshInterval:(display:Off,section:0,value:0),time:(from:'2016-08-06 17:58:34-0600',mode:absolute,to:'2016-08-06 20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979" s="72" t="str">
        <f>astrogrep_path&amp;" /spath="&amp;search_path&amp;" /stypes=""*"&amp;T979&amp;"*"&amp;TEXT(A953-utc_offset/24,"YYYYMMDD")&amp;LEFT(TEXT(A953-utc_offset/24,"HH"),1)&amp;"*"" /stext="" "&amp;TEXT(A953-utc_offset/24,"HH")&amp;search_regexp&amp;""" /e /r /s"</f>
        <v>"C:\Program Files (x86)\AstroGrep\AstroGrep.exe" /spath="C:\Users\stu\Documents\Analysis\2016-02-23 RTDC Observations" /stypes="*4029*201608070*" /stext=" 01:.+((SYSTEM_STATE.+slice.+state.+changed )|(ment ac)|(system.+state.+changed )|(\|lc)|(penalty)|(\[timeout)|(PRM\|1\|D))" /e /r /s</v>
      </c>
      <c r="T979" s="18" t="str">
        <f>MID(B953,13,4)</f>
        <v>4029</v>
      </c>
      <c r="U979" s="24">
        <f>A953+6/24</f>
        <v>42589.066041666665</v>
      </c>
      <c r="V979" s="45" t="str">
        <f>IF(VALUE(LEFT(IF(LEN(C953)=6,"0"&amp;C953,C953),2))&lt;=2,"EC",IF(OR(VALUE(LEFT(IF(LEN(C953)=6,"0"&amp;C953,C953),2))=8,VALUE(LEFT(IF(LEN(C953)=6,"0"&amp;C953,C953),2))=18),"NW","GL"))</f>
        <v>NW</v>
      </c>
      <c r="W979" s="45" t="str">
        <f>IF(AND(E953="TRACK WARRANT AUTHORITY",G953&lt;10),"OMIT","KEEP")</f>
        <v>KEEP</v>
      </c>
    </row>
    <row r="980" spans="1:23" x14ac:dyDescent="0.25">
      <c r="A980" s="24">
        <v>42589.553946759261</v>
      </c>
      <c r="B980" s="4" t="s">
        <v>86</v>
      </c>
      <c r="C980" s="4" t="s">
        <v>1296</v>
      </c>
      <c r="D980" s="4" t="s">
        <v>73</v>
      </c>
      <c r="E980" s="4" t="s">
        <v>87</v>
      </c>
      <c r="F980" s="3">
        <v>0</v>
      </c>
      <c r="G980" s="3">
        <v>614</v>
      </c>
      <c r="H980" s="3">
        <v>159361</v>
      </c>
      <c r="I980" s="4" t="s">
        <v>88</v>
      </c>
      <c r="J980" s="3">
        <v>162254</v>
      </c>
      <c r="K980" s="4" t="s">
        <v>80</v>
      </c>
      <c r="L980" s="69" t="str">
        <f>VLOOKUP(C980,'[15]Trips&amp;Operators'!$C$1:$E$9999,3,0)</f>
        <v>STEWART</v>
      </c>
      <c r="M980" s="18" t="s">
        <v>77</v>
      </c>
      <c r="N980" s="17" t="s">
        <v>47</v>
      </c>
      <c r="O980" s="17" t="str">
        <f t="shared" si="30"/>
        <v>07</v>
      </c>
      <c r="P980" s="52">
        <f t="shared" si="31"/>
        <v>42558</v>
      </c>
      <c r="Q980" s="70" t="str">
        <f>VLOOKUP(C980,'[15]Train Runs'!$A$13:$AE$524,31,0)</f>
        <v>aws s3 cp s3://rtdc.mdm.uploadarchive/RTDC4016/2016-08-07/ "%USERPROFILE%\AppData\Local\Temp\OnboardLogs"\RTDC4016\2016-08-07 --recursive &amp; "%USERPROFILE%\Documents\GitHub\mrs-test-scripts\Headless Mode &amp; Sideloading\WalkAndUnGZ.bat" "%USERPROFILE%\AppData\Local\Temp\OnboardLogs"\RTDC4016\2016-08-07 &amp; 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</v>
      </c>
      <c r="R980" s="71" t="str">
        <f>VLOOKUP(C954,'[15]Train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980" s="72" t="str">
        <f>astrogrep_path&amp;" /spath="&amp;search_path&amp;" /stypes=""*"&amp;T980&amp;"*"&amp;TEXT(A954-utc_offset/24,"YYYYMMDD")&amp;LEFT(TEXT(A954-utc_offset/24,"HH"),1)&amp;"*"" /stext="" "&amp;TEXT(A954-utc_offset/24,"HH")&amp;search_regexp&amp;""" /e /r /s"</f>
        <v>"C:\Program Files (x86)\AstroGrep\AstroGrep.exe" /spath="C:\Users\stu\Documents\Analysis\2016-02-23 RTDC Observations" /stypes="*4007*201608071*" /stext=" 14:.+((SYSTEM_STATE.+slice.+state.+changed )|(ment ac)|(system.+state.+changed )|(\|lc)|(penalty)|(\[timeout)|(PRM\|1\|D))" /e /r /s</v>
      </c>
      <c r="T980" s="18" t="str">
        <f>MID(B954,13,4)</f>
        <v>4007</v>
      </c>
      <c r="U980" s="24">
        <f>A954+6/24</f>
        <v>42589.620532407411</v>
      </c>
      <c r="V980" s="45" t="str">
        <f>IF(VALUE(LEFT(IF(LEN(C954)=6,"0"&amp;C954,C954),2))&lt;=2,"EC",IF(OR(VALUE(LEFT(IF(LEN(C954)=6,"0"&amp;C954,C954),2))=8,VALUE(LEFT(IF(LEN(C954)=6,"0"&amp;C954,C954),2))=18),"NW","GL"))</f>
        <v>EC</v>
      </c>
      <c r="W980" s="45" t="str">
        <f>IF(AND(E954="TRACK WARRANT AUTHORITY",G954&lt;10),"OMIT","KEEP")</f>
        <v>KEEP</v>
      </c>
    </row>
    <row r="981" spans="1:23" hidden="1" x14ac:dyDescent="0.25">
      <c r="A981" s="24">
        <v>42589.324432870373</v>
      </c>
      <c r="B981" s="4" t="s">
        <v>91</v>
      </c>
      <c r="C981" s="4" t="s">
        <v>1271</v>
      </c>
      <c r="D981" s="4" t="s">
        <v>73</v>
      </c>
      <c r="E981" s="4" t="s">
        <v>87</v>
      </c>
      <c r="F981" s="3">
        <v>0</v>
      </c>
      <c r="G981" s="3">
        <v>503</v>
      </c>
      <c r="H981" s="3">
        <v>196072</v>
      </c>
      <c r="I981" s="4" t="s">
        <v>88</v>
      </c>
      <c r="J981" s="3">
        <v>191723</v>
      </c>
      <c r="K981" s="4" t="s">
        <v>76</v>
      </c>
      <c r="L981" s="69" t="str">
        <f>VLOOKUP(C981,'[15]Trips&amp;Operators'!$C$1:$E$9999,3,0)</f>
        <v>STRICKLAND</v>
      </c>
      <c r="M981" s="18" t="s">
        <v>81</v>
      </c>
      <c r="N981" s="17" t="s">
        <v>1297</v>
      </c>
      <c r="O981" s="17" t="str">
        <f t="shared" si="30"/>
        <v>07</v>
      </c>
      <c r="P981" s="52">
        <f t="shared" si="31"/>
        <v>42558</v>
      </c>
      <c r="Q981" s="70" t="str">
        <f>VLOOKUP(C981,'[15]Train Runs'!$A$13:$AE$524,31,0)</f>
        <v>aws s3 cp s3://rtdc.mdm.uploadarchive/RTDC4037/2016-08-07/ "%USERPROFILE%\AppData\Local\Temp\OnboardLogs"\RTDC4037\2016-08-07 --recursive &amp; "%USERPROFILE%\Documents\GitHub\mrs-test-scripts\Headless Mode &amp; Sideloading\WalkAndUnGZ.bat" "%USERPROFILE%\AppData\Local\Temp\OnboardLogs"\RTDC4037\2016-08-07 &amp; 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</v>
      </c>
      <c r="R981" s="71" t="str">
        <f>VLOOKUP(C955,'[15]Train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981" s="72" t="str">
        <f>astrogrep_path&amp;" /spath="&amp;search_path&amp;" /stypes=""*"&amp;T981&amp;"*"&amp;TEXT(A955-utc_offset/24,"YYYYMMDD")&amp;LEFT(TEXT(A955-utc_offset/24,"HH"),1)&amp;"*"" /stext="" "&amp;TEXT(A955-utc_offset/24,"HH")&amp;search_regexp&amp;""" /e /r /s"</f>
        <v>"C:\Program Files (x86)\AstroGrep\AstroGrep.exe" /spath="C:\Users\stu\Documents\Analysis\2016-02-23 RTDC Observations" /stypes="*4037*201608071*" /stext=" 14:.+((SYSTEM_STATE.+slice.+state.+changed )|(ment ac)|(system.+state.+changed )|(\|lc)|(penalty)|(\[timeout)|(PRM\|1\|D))" /e /r /s</v>
      </c>
      <c r="T981" s="18" t="str">
        <f>MID(B955,13,4)</f>
        <v>4037</v>
      </c>
      <c r="U981" s="24">
        <f>A955+6/24</f>
        <v>42589.59165509259</v>
      </c>
      <c r="V981" s="45" t="str">
        <f>IF(VALUE(LEFT(IF(LEN(C955)=6,"0"&amp;C955,C955),2))&lt;=2,"EC",IF(OR(VALUE(LEFT(IF(LEN(C955)=6,"0"&amp;C955,C955),2))=8,VALUE(LEFT(IF(LEN(C955)=6,"0"&amp;C955,C955),2))=18),"NW","GL"))</f>
        <v>EC</v>
      </c>
      <c r="W981" s="45" t="str">
        <f>IF(AND(E955="TRACK WARRANT AUTHORITY",G955&lt;10),"OMIT","KEEP")</f>
        <v>KEEP</v>
      </c>
    </row>
    <row r="982" spans="1:23" hidden="1" x14ac:dyDescent="0.25">
      <c r="A982" s="24">
        <v>42589.375636574077</v>
      </c>
      <c r="B982" s="4" t="s">
        <v>532</v>
      </c>
      <c r="C982" s="4" t="s">
        <v>1298</v>
      </c>
      <c r="D982" s="4" t="s">
        <v>73</v>
      </c>
      <c r="E982" s="4" t="s">
        <v>87</v>
      </c>
      <c r="F982" s="3">
        <v>0</v>
      </c>
      <c r="G982" s="3">
        <v>560</v>
      </c>
      <c r="H982" s="3">
        <v>195790</v>
      </c>
      <c r="I982" s="4" t="s">
        <v>88</v>
      </c>
      <c r="J982" s="3">
        <v>191723</v>
      </c>
      <c r="K982" s="4" t="s">
        <v>76</v>
      </c>
      <c r="L982" s="69" t="str">
        <f>VLOOKUP(C982,'[15]Trips&amp;Operators'!$C$1:$E$9999,3,0)</f>
        <v>DAVIS</v>
      </c>
      <c r="M982" s="18" t="s">
        <v>81</v>
      </c>
      <c r="N982" s="17" t="s">
        <v>1297</v>
      </c>
      <c r="O982" s="17" t="str">
        <f t="shared" si="30"/>
        <v>07</v>
      </c>
      <c r="P982" s="52">
        <f t="shared" si="31"/>
        <v>42558</v>
      </c>
      <c r="Q982" s="70" t="str">
        <f>VLOOKUP(C982,'[15]Train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R982" s="71" t="str">
        <f>VLOOKUP(C956,'[15]Train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12:40:30-0600',mode:absolute,to:'2016-08-07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982" s="72" t="str">
        <f>astrogrep_path&amp;" /spath="&amp;search_path&amp;" /stypes=""*"&amp;T982&amp;"*"&amp;TEXT(A956-utc_offset/24,"YYYYMMDD")&amp;LEFT(TEXT(A956-utc_offset/24,"HH"),1)&amp;"*"" /stext="" "&amp;TEXT(A956-utc_offset/24,"HH")&amp;search_regexp&amp;""" /e /r /s"</f>
        <v>"C:\Program Files (x86)\AstroGrep\AstroGrep.exe" /spath="C:\Users\stu\Documents\Analysis\2016-02-23 RTDC Observations" /stypes="*4043*201608072*" /stext=" 20:.+((SYSTEM_STATE.+slice.+state.+changed )|(ment ac)|(system.+state.+changed )|(\|lc)|(penalty)|(\[timeout)|(PRM\|1\|D))" /e /r /s</v>
      </c>
      <c r="T982" s="18" t="str">
        <f>MID(B956,13,4)</f>
        <v>4043</v>
      </c>
      <c r="U982" s="24">
        <f>A956+6/24</f>
        <v>42589.852094907408</v>
      </c>
      <c r="V982" s="45" t="str">
        <f>IF(VALUE(LEFT(IF(LEN(C956)=6,"0"&amp;C956,C956),2))&lt;=2,"EC",IF(OR(VALUE(LEFT(IF(LEN(C956)=6,"0"&amp;C956,C956),2))=8,VALUE(LEFT(IF(LEN(C956)=6,"0"&amp;C956,C956),2))=18),"NW","GL"))</f>
        <v>EC</v>
      </c>
      <c r="W982" s="45" t="str">
        <f>IF(AND(E956="TRACK WARRANT AUTHORITY",G956&lt;10),"OMIT","KEEP")</f>
        <v>KEEP</v>
      </c>
    </row>
    <row r="983" spans="1:23" x14ac:dyDescent="0.25">
      <c r="A983" s="24">
        <v>42590.00204861111</v>
      </c>
      <c r="B983" s="4" t="s">
        <v>532</v>
      </c>
      <c r="C983" s="4" t="s">
        <v>1299</v>
      </c>
      <c r="D983" s="4" t="s">
        <v>73</v>
      </c>
      <c r="E983" s="4" t="s">
        <v>510</v>
      </c>
      <c r="F983" s="3">
        <v>0</v>
      </c>
      <c r="G983" s="3">
        <v>139</v>
      </c>
      <c r="H983" s="3">
        <v>4102</v>
      </c>
      <c r="I983" s="4" t="s">
        <v>511</v>
      </c>
      <c r="J983" s="3">
        <v>3902</v>
      </c>
      <c r="K983" s="4" t="s">
        <v>76</v>
      </c>
      <c r="L983" s="69" t="str">
        <f>VLOOKUP(C983,'[15]Trips&amp;Operators'!$C$1:$E$9999,3,0)</f>
        <v>CHANDLER</v>
      </c>
      <c r="M983" s="18" t="s">
        <v>77</v>
      </c>
      <c r="N983" s="17" t="s">
        <v>47</v>
      </c>
      <c r="O983" s="17" t="str">
        <f t="shared" si="30"/>
        <v>07</v>
      </c>
      <c r="P983" s="52">
        <f t="shared" si="31"/>
        <v>42558</v>
      </c>
      <c r="Q983" s="70" t="str">
        <f>VLOOKUP(C983,'[15]Train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R983" s="71" t="str">
        <f>VLOOKUP(C957,'[15]Train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16:56:47-0600',mode:absolute,to:'2016-08-07 19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983" s="72" t="str">
        <f>astrogrep_path&amp;" /spath="&amp;search_path&amp;" /stypes=""*"&amp;T983&amp;"*"&amp;TEXT(A957-utc_offset/24,"YYYYMMDD")&amp;LEFT(TEXT(A957-utc_offset/24,"HH"),1)&amp;"*"" /stext="" "&amp;TEXT(A957-utc_offset/24,"HH")&amp;search_regexp&amp;""" /e /r /s"</f>
        <v>"C:\Program Files (x86)\AstroGrep\AstroGrep.exe" /spath="C:\Users\stu\Documents\Analysis\2016-02-23 RTDC Observations" /stypes="*4016*201608080*" /stext=" 00:.+((SYSTEM_STATE.+slice.+state.+changed )|(ment ac)|(system.+state.+changed )|(\|lc)|(penalty)|(\[timeout)|(PRM\|1\|D))" /e /r /s</v>
      </c>
      <c r="T983" s="18" t="str">
        <f>MID(B957,13,4)</f>
        <v>4016</v>
      </c>
      <c r="U983" s="24">
        <f>A957+6/24</f>
        <v>42590.009282407409</v>
      </c>
      <c r="V983" s="45" t="str">
        <f>IF(VALUE(LEFT(IF(LEN(C957)=6,"0"&amp;C957,C957),2))&lt;=2,"EC",IF(OR(VALUE(LEFT(IF(LEN(C957)=6,"0"&amp;C957,C957),2))=8,VALUE(LEFT(IF(LEN(C957)=6,"0"&amp;C957,C957),2))=18),"NW","GL"))</f>
        <v>EC</v>
      </c>
      <c r="W983" s="45" t="str">
        <f>IF(AND(E957="TRACK WARRANT AUTHORITY",G957&lt;10),"OMIT","KEEP")</f>
        <v>KEEP</v>
      </c>
    </row>
    <row r="984" spans="1:23" hidden="1" x14ac:dyDescent="0.25">
      <c r="A984" s="24">
        <v>42589.201909722222</v>
      </c>
      <c r="B984" s="4" t="s">
        <v>543</v>
      </c>
      <c r="C984" s="4" t="s">
        <v>436</v>
      </c>
      <c r="D984" s="4" t="s">
        <v>73</v>
      </c>
      <c r="E984" s="4" t="s">
        <v>515</v>
      </c>
      <c r="F984" s="3">
        <v>0</v>
      </c>
      <c r="G984" s="3">
        <v>49</v>
      </c>
      <c r="H984" s="3">
        <v>207</v>
      </c>
      <c r="I984" s="4" t="s">
        <v>516</v>
      </c>
      <c r="J984" s="3">
        <v>1</v>
      </c>
      <c r="K984" s="4" t="s">
        <v>76</v>
      </c>
      <c r="L984" s="69" t="str">
        <f>VLOOKUP(C984,'[15]Trips&amp;Operators'!$C$1:$E$9999,3,0)</f>
        <v>STORY</v>
      </c>
      <c r="M984" s="18" t="s">
        <v>81</v>
      </c>
      <c r="N984" s="17"/>
      <c r="O984" s="17" t="str">
        <f t="shared" si="30"/>
        <v>07</v>
      </c>
      <c r="P984" s="52">
        <f t="shared" si="31"/>
        <v>42558</v>
      </c>
      <c r="Q984" s="70" t="str">
        <f>VLOOKUP(C984,'[15]Train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R984" s="71" t="str">
        <f>VLOOKUP(C958,'[15]Train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09:34:57-0600',mode:absolute,to:'2016-08-07 12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84" s="72" t="str">
        <f>astrogrep_path&amp;" /spath="&amp;search_path&amp;" /stypes=""*"&amp;T984&amp;"*"&amp;TEXT(A958-utc_offset/24,"YYYYMMDD")&amp;LEFT(TEXT(A958-utc_offset/24,"HH"),1)&amp;"*"" /stext="" "&amp;TEXT(A958-utc_offset/24,"HH")&amp;search_regexp&amp;""" /e /r /s"</f>
        <v>"C:\Program Files (x86)\AstroGrep\AstroGrep.exe" /spath="C:\Users\stu\Documents\Analysis\2016-02-23 RTDC Observations" /stypes="*4017*201608071*" /stext=" 17:.+((SYSTEM_STATE.+slice.+state.+changed )|(ment ac)|(system.+state.+changed )|(\|lc)|(penalty)|(\[timeout)|(PRM\|1\|D))" /e /r /s</v>
      </c>
      <c r="T984" s="18" t="str">
        <f>MID(B958,13,4)</f>
        <v>4017</v>
      </c>
      <c r="U984" s="24">
        <f>A958+6/24</f>
        <v>42589.718055555553</v>
      </c>
      <c r="V984" s="45" t="str">
        <f>IF(VALUE(LEFT(IF(LEN(C958)=6,"0"&amp;C958,C958),2))&lt;=2,"EC",IF(OR(VALUE(LEFT(IF(LEN(C958)=6,"0"&amp;C958,C958),2))=8,VALUE(LEFT(IF(LEN(C958)=6,"0"&amp;C958,C958),2))=18),"NW","GL"))</f>
        <v>EC</v>
      </c>
      <c r="W984" s="45" t="str">
        <f>IF(AND(E958="TRACK WARRANT AUTHORITY",G958&lt;10),"OMIT","KEEP")</f>
        <v>KEEP</v>
      </c>
    </row>
    <row r="985" spans="1:23" hidden="1" x14ac:dyDescent="0.25">
      <c r="A985" s="24">
        <v>42589.242627314816</v>
      </c>
      <c r="B985" s="4" t="s">
        <v>596</v>
      </c>
      <c r="C985" s="4" t="s">
        <v>1300</v>
      </c>
      <c r="D985" s="4" t="s">
        <v>73</v>
      </c>
      <c r="E985" s="4" t="s">
        <v>515</v>
      </c>
      <c r="F985" s="3">
        <v>0</v>
      </c>
      <c r="G985" s="3">
        <v>41</v>
      </c>
      <c r="H985" s="3">
        <v>196</v>
      </c>
      <c r="I985" s="4" t="s">
        <v>516</v>
      </c>
      <c r="J985" s="3">
        <v>1</v>
      </c>
      <c r="K985" s="4" t="s">
        <v>76</v>
      </c>
      <c r="L985" s="69" t="str">
        <f>VLOOKUP(C985,'[15]Trips&amp;Operators'!$C$1:$E$9999,3,0)</f>
        <v>MAELZER</v>
      </c>
      <c r="M985" s="18" t="s">
        <v>81</v>
      </c>
      <c r="N985" s="17"/>
      <c r="O985" s="17" t="str">
        <f t="shared" si="30"/>
        <v>07</v>
      </c>
      <c r="P985" s="52">
        <f t="shared" si="31"/>
        <v>42558</v>
      </c>
      <c r="Q985" s="70" t="str">
        <f>VLOOKUP(C985,'[15]Train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R985" s="71" t="str">
        <f>VLOOKUP(C959,'[15]Train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16:36:03-0600',mode:absolute,to:'2016-08-07 19:29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985" s="72" t="str">
        <f>astrogrep_path&amp;" /spath="&amp;search_path&amp;" /stypes=""*"&amp;T985&amp;"*"&amp;TEXT(A959-utc_offset/24,"YYYYMMDD")&amp;LEFT(TEXT(A959-utc_offset/24,"HH"),1)&amp;"*"" /stext="" "&amp;TEXT(A959-utc_offset/24,"HH")&amp;search_regexp&amp;""" /e /r /s"</f>
        <v>"C:\Program Files (x86)\AstroGrep\AstroGrep.exe" /spath="C:\Users\stu\Documents\Analysis\2016-02-23 RTDC Observations" /stypes="*4019*201608080*" /stext=" 00:.+((SYSTEM_STATE.+slice.+state.+changed )|(ment ac)|(system.+state.+changed )|(\|lc)|(penalty)|(\[timeout)|(PRM\|1\|D))" /e /r /s</v>
      </c>
      <c r="T985" s="18" t="str">
        <f>MID(B959,13,4)</f>
        <v>4019</v>
      </c>
      <c r="U985" s="24">
        <f>A959+6/24</f>
        <v>42590.002881944441</v>
      </c>
      <c r="V985" s="45" t="str">
        <f>IF(VALUE(LEFT(IF(LEN(C959)=6,"0"&amp;C959,C959),2))&lt;=2,"EC",IF(OR(VALUE(LEFT(IF(LEN(C959)=6,"0"&amp;C959,C959),2))=8,VALUE(LEFT(IF(LEN(C959)=6,"0"&amp;C959,C959),2))=18),"NW","GL"))</f>
        <v>EC</v>
      </c>
      <c r="W985" s="45" t="str">
        <f>IF(AND(E959="TRACK WARRANT AUTHORITY",G959&lt;10),"OMIT","KEEP")</f>
        <v>KEEP</v>
      </c>
    </row>
    <row r="986" spans="1:23" hidden="1" x14ac:dyDescent="0.25">
      <c r="A986" s="24">
        <v>42589.305138888885</v>
      </c>
      <c r="B986" s="4" t="s">
        <v>89</v>
      </c>
      <c r="C986" s="4" t="s">
        <v>1301</v>
      </c>
      <c r="D986" s="4" t="s">
        <v>73</v>
      </c>
      <c r="E986" s="4" t="s">
        <v>515</v>
      </c>
      <c r="F986" s="3">
        <v>0</v>
      </c>
      <c r="G986" s="3">
        <v>51</v>
      </c>
      <c r="H986" s="3">
        <v>154</v>
      </c>
      <c r="I986" s="4" t="s">
        <v>516</v>
      </c>
      <c r="J986" s="3">
        <v>1</v>
      </c>
      <c r="K986" s="4" t="s">
        <v>76</v>
      </c>
      <c r="L986" s="69" t="str">
        <f>VLOOKUP(C986,'[15]Trips&amp;Operators'!$C$1:$E$9999,3,0)</f>
        <v>ACKERMAN</v>
      </c>
      <c r="M986" s="18" t="s">
        <v>81</v>
      </c>
      <c r="N986" s="17"/>
      <c r="O986" s="17" t="str">
        <f t="shared" si="30"/>
        <v>07</v>
      </c>
      <c r="P986" s="52">
        <f t="shared" si="31"/>
        <v>42558</v>
      </c>
      <c r="Q986" s="70" t="str">
        <f>VLOOKUP(C986,'[15]Train Runs'!$A$13:$AE$524,31,0)</f>
        <v>aws s3 cp s3://rtdc.mdm.uploadarchive/RTDC4015/2016-08-07/ "%USERPROFILE%\AppData\Local\Temp\OnboardLogs"\RTDC4015\2016-08-07 --recursive &amp; "%USERPROFILE%\Documents\GitHub\mrs-test-scripts\Headless Mode &amp; Sideloading\WalkAndUnGZ.bat" "%USERPROFILE%\AppData\Local\Temp\OnboardLogs"\RTDC4015\2016-08-07 &amp; 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</v>
      </c>
      <c r="R986" s="71" t="str">
        <f>VLOOKUP(C960,'[15]Train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07:25:04-0600',mode:absolute,to:'2016-08-07 10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986" s="72" t="str">
        <f>astrogrep_path&amp;" /spath="&amp;search_path&amp;" /stypes=""*"&amp;T986&amp;"*"&amp;TEXT(A960-utc_offset/24,"YYYYMMDD")&amp;LEFT(TEXT(A960-utc_offset/24,"HH"),1)&amp;"*"" /stext="" "&amp;TEXT(A960-utc_offset/24,"HH")&amp;search_regexp&amp;""" /e /r /s"</f>
        <v>"C:\Program Files (x86)\AstroGrep\AstroGrep.exe" /spath="C:\Users\stu\Documents\Analysis\2016-02-23 RTDC Observations" /stypes="*4038*201608071*" /stext=" 14:.+((SYSTEM_STATE.+slice.+state.+changed )|(ment ac)|(system.+state.+changed )|(\|lc)|(penalty)|(\[timeout)|(PRM\|1\|D))" /e /r /s</v>
      </c>
      <c r="T986" s="18" t="str">
        <f>MID(B960,13,4)</f>
        <v>4038</v>
      </c>
      <c r="U986" s="24">
        <f>A960+6/24</f>
        <v>42589.605312500003</v>
      </c>
      <c r="V986" s="45" t="str">
        <f>IF(VALUE(LEFT(IF(LEN(C960)=6,"0"&amp;C960,C960),2))&lt;=2,"EC",IF(OR(VALUE(LEFT(IF(LEN(C960)=6,"0"&amp;C960,C960),2))=8,VALUE(LEFT(IF(LEN(C960)=6,"0"&amp;C960,C960),2))=18),"NW","GL"))</f>
        <v>EC</v>
      </c>
      <c r="W986" s="45" t="str">
        <f>IF(AND(E960="TRACK WARRANT AUTHORITY",G960&lt;10),"OMIT","KEEP")</f>
        <v>KEEP</v>
      </c>
    </row>
    <row r="987" spans="1:23" hidden="1" x14ac:dyDescent="0.25">
      <c r="A987" s="24">
        <v>42589.430138888885</v>
      </c>
      <c r="B987" s="4" t="s">
        <v>543</v>
      </c>
      <c r="C987" s="4" t="s">
        <v>1302</v>
      </c>
      <c r="D987" s="4" t="s">
        <v>73</v>
      </c>
      <c r="E987" s="4" t="s">
        <v>515</v>
      </c>
      <c r="F987" s="3">
        <v>0</v>
      </c>
      <c r="G987" s="3">
        <v>60</v>
      </c>
      <c r="H987" s="3">
        <v>238</v>
      </c>
      <c r="I987" s="4" t="s">
        <v>516</v>
      </c>
      <c r="J987" s="3">
        <v>1</v>
      </c>
      <c r="K987" s="4" t="s">
        <v>76</v>
      </c>
      <c r="L987" s="69" t="str">
        <f>VLOOKUP(C987,'[15]Trips&amp;Operators'!$C$1:$E$9999,3,0)</f>
        <v>STORY</v>
      </c>
      <c r="M987" s="18" t="s">
        <v>81</v>
      </c>
      <c r="N987" s="17"/>
      <c r="O987" s="17" t="str">
        <f t="shared" si="30"/>
        <v>07</v>
      </c>
      <c r="P987" s="52">
        <f t="shared" si="31"/>
        <v>42558</v>
      </c>
      <c r="Q987" s="70" t="str">
        <f>VLOOKUP(C987,'[15]Train Runs'!$A$13:$AE$524,31,0)</f>
        <v>aws s3 cp s3://rtdc.mdm.uploadarchive/RTDC4008/2016-08-07/ "%USERPROFILE%\AppData\Local\Temp\OnboardLogs"\RTDC4008\2016-08-07 --recursive &amp; "%USERPROFILE%\Documents\GitHub\mrs-test-scripts\Headless Mode &amp; Sideloading\WalkAndUnGZ.bat" "%USERPROFILE%\AppData\Local\Temp\OnboardLogs"\RTDC4008\2016-08-07 &amp; 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</v>
      </c>
      <c r="R987" s="71" t="str">
        <f>VLOOKUP(C961,'[15]Train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06:43:50-0600',mode:absolute,to:'2016-08-07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987" s="72" t="str">
        <f>astrogrep_path&amp;" /spath="&amp;search_path&amp;" /stypes=""*"&amp;T987&amp;"*"&amp;TEXT(A961-utc_offset/24,"YYYYMMDD")&amp;LEFT(TEXT(A961-utc_offset/24,"HH"),1)&amp;"*"" /stext="" "&amp;TEXT(A961-utc_offset/24,"HH")&amp;search_regexp&amp;""" /e /r /s"</f>
        <v>"C:\Program Files (x86)\AstroGrep\AstroGrep.exe" /spath="C:\Users\stu\Documents\Analysis\2016-02-23 RTDC Observations" /stypes="*4008*201608071*" /stext=" 14:.+((SYSTEM_STATE.+slice.+state.+changed )|(ment ac)|(system.+state.+changed )|(\|lc)|(penalty)|(\[timeout)|(PRM\|1\|D))" /e /r /s</v>
      </c>
      <c r="T987" s="18" t="str">
        <f>MID(B961,13,4)</f>
        <v>4008</v>
      </c>
      <c r="U987" s="24">
        <f>A961+6/24</f>
        <v>42589.60255787037</v>
      </c>
      <c r="V987" s="45" t="str">
        <f>IF(VALUE(LEFT(IF(LEN(C961)=6,"0"&amp;C961,C961),2))&lt;=2,"EC",IF(OR(VALUE(LEFT(IF(LEN(C961)=6,"0"&amp;C961,C961),2))=8,VALUE(LEFT(IF(LEN(C961)=6,"0"&amp;C961,C961),2))=18),"NW","GL"))</f>
        <v>EC</v>
      </c>
      <c r="W987" s="45" t="str">
        <f>IF(AND(E961="TRACK WARRANT AUTHORITY",G961&lt;10),"OMIT","KEEP")</f>
        <v>KEEP</v>
      </c>
    </row>
    <row r="988" spans="1:23" hidden="1" x14ac:dyDescent="0.25">
      <c r="A988" s="24">
        <v>42589.557268518518</v>
      </c>
      <c r="B988" s="4" t="s">
        <v>72</v>
      </c>
      <c r="C988" s="4" t="s">
        <v>1303</v>
      </c>
      <c r="D988" s="4" t="s">
        <v>73</v>
      </c>
      <c r="E988" s="4" t="s">
        <v>515</v>
      </c>
      <c r="F988" s="3">
        <v>0</v>
      </c>
      <c r="G988" s="3">
        <v>63</v>
      </c>
      <c r="H988" s="3">
        <v>203</v>
      </c>
      <c r="I988" s="4" t="s">
        <v>516</v>
      </c>
      <c r="J988" s="3">
        <v>1</v>
      </c>
      <c r="K988" s="4" t="s">
        <v>76</v>
      </c>
      <c r="L988" s="69" t="str">
        <f>VLOOKUP(C988,'[15]Trips&amp;Operators'!$C$1:$E$9999,3,0)</f>
        <v>MOSES</v>
      </c>
      <c r="M988" s="18" t="s">
        <v>81</v>
      </c>
      <c r="N988" s="17"/>
      <c r="O988" s="17" t="str">
        <f t="shared" si="30"/>
        <v>07</v>
      </c>
      <c r="P988" s="52">
        <f t="shared" si="31"/>
        <v>42558</v>
      </c>
      <c r="Q988" s="70" t="str">
        <f>VLOOKUP(C988,'[15]Train Runs'!$A$13:$AE$524,31,0)</f>
        <v>aws s3 cp s3://rtdc.mdm.uploadarchive/RTDC4030/2016-08-07/ "%USERPROFILE%\AppData\Local\Temp\OnboardLogs"\RTDC4030\2016-08-07 --recursive &amp; "%USERPROFILE%\Documents\GitHub\mrs-test-scripts\Headless Mode &amp; Sideloading\WalkAndUnGZ.bat" "%USERPROFILE%\AppData\Local\Temp\OnboardLogs"\RTDC4030\2016-08-07 &amp; 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</v>
      </c>
      <c r="R988" s="71" t="str">
        <f>VLOOKUP(C962,'[15]Train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11:46:55-0600',mode:absolute,to:'2016-08-07 14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988" s="72" t="str">
        <f>astrogrep_path&amp;" /spath="&amp;search_path&amp;" /stypes=""*"&amp;T988&amp;"*"&amp;TEXT(A962-utc_offset/24,"YYYYMMDD")&amp;LEFT(TEXT(A962-utc_offset/24,"HH"),1)&amp;"*"" /stext="" "&amp;TEXT(A962-utc_offset/24,"HH")&amp;search_regexp&amp;""" /e /r /s"</f>
        <v>"C:\Program Files (x86)\AstroGrep\AstroGrep.exe" /spath="C:\Users\stu\Documents\Analysis\2016-02-23 RTDC Observations" /stypes="*4037*201608071*" /stext=" 19:.+((SYSTEM_STATE.+slice.+state.+changed )|(ment ac)|(system.+state.+changed )|(\|lc)|(penalty)|(\[timeout)|(PRM\|1\|D))" /e /r /s</v>
      </c>
      <c r="T988" s="18" t="str">
        <f>MID(B962,13,4)</f>
        <v>4037</v>
      </c>
      <c r="U988" s="24">
        <f>A962+6/24</f>
        <v>42589.814120370371</v>
      </c>
      <c r="V988" s="45" t="str">
        <f>IF(VALUE(LEFT(IF(LEN(C962)=6,"0"&amp;C962,C962),2))&lt;=2,"EC",IF(OR(VALUE(LEFT(IF(LEN(C962)=6,"0"&amp;C962,C962),2))=8,VALUE(LEFT(IF(LEN(C962)=6,"0"&amp;C962,C962),2))=18),"NW","GL"))</f>
        <v>EC</v>
      </c>
      <c r="W988" s="45" t="str">
        <f>IF(AND(E962="TRACK WARRANT AUTHORITY",G962&lt;10),"OMIT","KEEP")</f>
        <v>KEEP</v>
      </c>
    </row>
    <row r="989" spans="1:23" hidden="1" x14ac:dyDescent="0.25">
      <c r="A989" s="24">
        <v>42589.75571759259</v>
      </c>
      <c r="B989" s="4" t="s">
        <v>523</v>
      </c>
      <c r="C989" s="4" t="s">
        <v>1304</v>
      </c>
      <c r="D989" s="4" t="s">
        <v>73</v>
      </c>
      <c r="E989" s="4" t="s">
        <v>515</v>
      </c>
      <c r="F989" s="3">
        <v>0</v>
      </c>
      <c r="G989" s="3">
        <v>93</v>
      </c>
      <c r="H989" s="3">
        <v>309</v>
      </c>
      <c r="I989" s="4" t="s">
        <v>516</v>
      </c>
      <c r="J989" s="3">
        <v>1</v>
      </c>
      <c r="K989" s="4" t="s">
        <v>76</v>
      </c>
      <c r="L989" s="69" t="str">
        <f>VLOOKUP(C989,'[15]Trips&amp;Operators'!$C$1:$E$9999,3,0)</f>
        <v>BARTLETT</v>
      </c>
      <c r="M989" s="18" t="s">
        <v>81</v>
      </c>
      <c r="N989" s="17"/>
      <c r="O989" s="17" t="str">
        <f t="shared" si="30"/>
        <v>07</v>
      </c>
      <c r="P989" s="52">
        <f t="shared" si="31"/>
        <v>42558</v>
      </c>
      <c r="Q989" s="70" t="str">
        <f>VLOOKUP(C989,'[15]Train Runs'!$A$13:$AE$524,31,0)</f>
        <v>aws s3 cp s3://rtdc.mdm.uploadarchive/RTDC4043/2016-08-07/ "%USERPROFILE%\AppData\Local\Temp\OnboardLogs"\RTDC4043\2016-08-07 --recursive &amp; "%USERPROFILE%\Documents\GitHub\mrs-test-scripts\Headless Mode &amp; Sideloading\WalkAndUnGZ.bat" "%USERPROFILE%\AppData\Local\Temp\OnboardLogs"\RTDC4043\2016-08-07 &amp; aws s3 cp s3://rtdc.mdm.uploadarchive/RTDC4043/2016-08-08/ "%USERPROFILE%\AppData\Local\Temp\OnboardLogs"\RTDC4043\2016-08-08 --recursive &amp; "%USERPROFILE%\Documents\GitHub\mrs-test-scripts\Headless Mode &amp; Sideloading\WalkAndUnGZ.bat" "%USERPROFILE%\AppData\Local\Temp\OnboardLogs"\RTDC4043\2016-08-08</v>
      </c>
      <c r="R989" s="71" t="str">
        <f>VLOOKUP(C963,'[15]Train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989" s="72" t="str">
        <f>astrogrep_path&amp;" /spath="&amp;search_path&amp;" /stypes=""*"&amp;T989&amp;"*"&amp;TEXT(A963-utc_offset/24,"YYYYMMDD")&amp;LEFT(TEXT(A963-utc_offset/24,"HH"),1)&amp;"*"" /stext="" "&amp;TEXT(A963-utc_offset/24,"HH")&amp;search_regexp&amp;""" /e /r /s"</f>
        <v>"C:\Program Files (x86)\AstroGrep\AstroGrep.exe" /spath="C:\Users\stu\Documents\Analysis\2016-02-23 RTDC Observations" /stypes="*4008*201608072*" /stext=" 21:.+((SYSTEM_STATE.+slice.+state.+changed )|(ment ac)|(system.+state.+changed )|(\|lc)|(penalty)|(\[timeout)|(PRM\|1\|D))" /e /r /s</v>
      </c>
      <c r="T989" s="18" t="str">
        <f>MID(B963,13,4)</f>
        <v>4008</v>
      </c>
      <c r="U989" s="24">
        <f>A963+6/24</f>
        <v>42589.89571759259</v>
      </c>
      <c r="V989" s="45" t="str">
        <f>IF(VALUE(LEFT(IF(LEN(C963)=6,"0"&amp;C963,C963),2))&lt;=2,"EC",IF(OR(VALUE(LEFT(IF(LEN(C963)=6,"0"&amp;C963,C963),2))=8,VALUE(LEFT(IF(LEN(C963)=6,"0"&amp;C963,C963),2))=18),"NW","GL"))</f>
        <v>EC</v>
      </c>
      <c r="W989" s="45" t="str">
        <f>IF(AND(E963="TRACK WARRANT AUTHORITY",G963&lt;10),"OMIT","KEEP")</f>
        <v>KEEP</v>
      </c>
    </row>
    <row r="990" spans="1:23" hidden="1" x14ac:dyDescent="0.25">
      <c r="A990" s="24">
        <v>42589.836863425924</v>
      </c>
      <c r="B990" s="4" t="s">
        <v>532</v>
      </c>
      <c r="C990" s="4" t="s">
        <v>1305</v>
      </c>
      <c r="D990" s="4" t="s">
        <v>73</v>
      </c>
      <c r="E990" s="4" t="s">
        <v>515</v>
      </c>
      <c r="F990" s="3">
        <v>0</v>
      </c>
      <c r="G990" s="3">
        <v>58</v>
      </c>
      <c r="H990" s="3">
        <v>185</v>
      </c>
      <c r="I990" s="4" t="s">
        <v>516</v>
      </c>
      <c r="J990" s="3">
        <v>1</v>
      </c>
      <c r="K990" s="4" t="s">
        <v>76</v>
      </c>
      <c r="L990" s="69" t="str">
        <f>VLOOKUP(C990,'[15]Trips&amp;Operators'!$C$1:$E$9999,3,0)</f>
        <v>CHANDLER</v>
      </c>
      <c r="M990" s="18" t="s">
        <v>81</v>
      </c>
      <c r="N990" s="17"/>
      <c r="O990" s="17" t="str">
        <f t="shared" si="30"/>
        <v>07</v>
      </c>
      <c r="P990" s="52">
        <f t="shared" si="31"/>
        <v>42558</v>
      </c>
      <c r="Q990" s="70" t="str">
        <f>VLOOKUP(C990,'[15]Train Runs'!$A$13:$AE$524,31,0)</f>
        <v>aws s3 cp s3://rtdc.mdm.uploadarchive/RTDC4017/2016-08-07/ "%USERPROFILE%\AppData\Local\Temp\OnboardLogs"\RTDC4017\2016-08-07 --recursive &amp; "%USERPROFILE%\Documents\GitHub\mrs-test-scripts\Headless Mode &amp; Sideloading\WalkAndUnGZ.bat" "%USERPROFILE%\AppData\Local\Temp\OnboardLogs"\RTDC4017\2016-08-07 &amp; aws s3 cp s3://rtdc.mdm.uploadarchive/RTDC4017/2016-08-08/ "%USERPROFILE%\AppData\Local\Temp\OnboardLogs"\RTDC4017\2016-08-08 --recursive &amp; "%USERPROFILE%\Documents\GitHub\mrs-test-scripts\Headless Mode &amp; Sideloading\WalkAndUnGZ.bat" "%USERPROFILE%\AppData\Local\Temp\OnboardLogs"\RTDC4017\2016-08-08</v>
      </c>
      <c r="R990" s="71" t="str">
        <f>VLOOKUP(C964,'[15]Train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09:07:47-0600',mode:absolute,to:'2016-08-07 11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990" s="72" t="str">
        <f>astrogrep_path&amp;" /spath="&amp;search_path&amp;" /stypes=""*"&amp;T990&amp;"*"&amp;TEXT(A964-utc_offset/24,"YYYYMMDD")&amp;LEFT(TEXT(A964-utc_offset/24,"HH"),1)&amp;"*"" /stext="" "&amp;TEXT(A964-utc_offset/24,"HH")&amp;search_regexp&amp;""" /e /r /s"</f>
        <v>"C:\Program Files (x86)\AstroGrep\AstroGrep.exe" /spath="C:\Users\stu\Documents\Analysis\2016-02-23 RTDC Observations" /stypes="*4038*201608071*" /stext=" 16:.+((SYSTEM_STATE.+slice.+state.+changed )|(ment ac)|(system.+state.+changed )|(\|lc)|(penalty)|(\[timeout)|(PRM\|1\|D))" /e /r /s</v>
      </c>
      <c r="T990" s="18" t="str">
        <f>MID(B964,13,4)</f>
        <v>4038</v>
      </c>
      <c r="U990" s="24">
        <f>A964+6/24</f>
        <v>42589.682372685187</v>
      </c>
      <c r="V990" s="45" t="str">
        <f>IF(VALUE(LEFT(IF(LEN(C964)=6,"0"&amp;C964,C964),2))&lt;=2,"EC",IF(OR(VALUE(LEFT(IF(LEN(C964)=6,"0"&amp;C964,C964),2))=8,VALUE(LEFT(IF(LEN(C964)=6,"0"&amp;C964,C964),2))=18),"NW","GL"))</f>
        <v>EC</v>
      </c>
      <c r="W990" s="45" t="str">
        <f>IF(AND(E964="TRACK WARRANT AUTHORITY",G964&lt;10),"OMIT","KEEP")</f>
        <v>KEEP</v>
      </c>
    </row>
    <row r="991" spans="1:23" hidden="1" x14ac:dyDescent="0.25">
      <c r="A991" s="24">
        <v>42589.795960648145</v>
      </c>
      <c r="B991" s="4" t="s">
        <v>602</v>
      </c>
      <c r="C991" s="4" t="s">
        <v>1286</v>
      </c>
      <c r="D991" s="4" t="s">
        <v>73</v>
      </c>
      <c r="E991" s="4" t="s">
        <v>515</v>
      </c>
      <c r="F991" s="3">
        <v>0</v>
      </c>
      <c r="G991" s="3">
        <v>73</v>
      </c>
      <c r="H991" s="3">
        <v>233213</v>
      </c>
      <c r="I991" s="4" t="s">
        <v>516</v>
      </c>
      <c r="J991" s="3">
        <v>233491</v>
      </c>
      <c r="K991" s="4" t="s">
        <v>80</v>
      </c>
      <c r="L991" s="69" t="str">
        <f>VLOOKUP(C991,'[15]Trips&amp;Operators'!$C$1:$E$9999,3,0)</f>
        <v>CHANDLER</v>
      </c>
      <c r="M991" s="18" t="s">
        <v>81</v>
      </c>
      <c r="N991" s="17"/>
      <c r="O991" s="17" t="str">
        <f t="shared" si="30"/>
        <v>07</v>
      </c>
      <c r="P991" s="52">
        <f t="shared" si="31"/>
        <v>42558</v>
      </c>
      <c r="Q991" s="70" t="str">
        <f>VLOOKUP(C991,'[15]Train Runs'!$A$13:$AE$524,31,0)</f>
        <v>aws s3 cp s3://rtdc.mdm.uploadarchive/RTDC4018/2016-08-07/ "%USERPROFILE%\AppData\Local\Temp\OnboardLogs"\RTDC4018\2016-08-07 --recursive &amp; "%USERPROFILE%\Documents\GitHub\mrs-test-scripts\Headless Mode &amp; Sideloading\WalkAndUnGZ.bat" "%USERPROFILE%\AppData\Local\Temp\OnboardLogs"\RTDC4018\2016-08-07 &amp; 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</v>
      </c>
      <c r="R991" s="71" t="str">
        <f>VLOOKUP(C965,'[15]Train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08:18:21-0600',mode:absolute,to:'2016-08-07 11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991" s="72" t="str">
        <f>astrogrep_path&amp;" /spath="&amp;search_path&amp;" /stypes=""*"&amp;T991&amp;"*"&amp;TEXT(A965-utc_offset/24,"YYYYMMDD")&amp;LEFT(TEXT(A965-utc_offset/24,"HH"),1)&amp;"*"" /stext="" "&amp;TEXT(A965-utc_offset/24,"HH")&amp;search_regexp&amp;""" /e /r /s"</f>
        <v>"C:\Program Files (x86)\AstroGrep\AstroGrep.exe" /spath="C:\Users\stu\Documents\Analysis\2016-02-23 RTDC Observations" /stypes="*4037*201608071*" /stext=" 15:.+((SYSTEM_STATE.+slice.+state.+changed )|(ment ac)|(system.+state.+changed )|(\|lc)|(penalty)|(\[timeout)|(PRM\|1\|D))" /e /r /s</v>
      </c>
      <c r="T991" s="18" t="str">
        <f>MID(B965,13,4)</f>
        <v>4037</v>
      </c>
      <c r="U991" s="24">
        <f>A965+6/24</f>
        <v>42589.664479166669</v>
      </c>
      <c r="V991" s="45" t="str">
        <f>IF(VALUE(LEFT(IF(LEN(C965)=6,"0"&amp;C965,C965),2))&lt;=2,"EC",IF(OR(VALUE(LEFT(IF(LEN(C965)=6,"0"&amp;C965,C965),2))=8,VALUE(LEFT(IF(LEN(C965)=6,"0"&amp;C965,C965),2))=18),"NW","GL"))</f>
        <v>EC</v>
      </c>
      <c r="W991" s="45" t="str">
        <f>IF(AND(E965="TRACK WARRANT AUTHORITY",G965&lt;10),"OMIT","KEEP")</f>
        <v>KEEP</v>
      </c>
    </row>
    <row r="992" spans="1:23" hidden="1" x14ac:dyDescent="0.25">
      <c r="A992" s="24">
        <v>42589.43787037037</v>
      </c>
      <c r="B992" s="4" t="s">
        <v>508</v>
      </c>
      <c r="C992" s="4" t="s">
        <v>1306</v>
      </c>
      <c r="D992" s="4" t="s">
        <v>73</v>
      </c>
      <c r="E992" s="4" t="s">
        <v>83</v>
      </c>
      <c r="F992" s="3">
        <v>400</v>
      </c>
      <c r="G992" s="3">
        <v>450</v>
      </c>
      <c r="H992" s="3">
        <v>37350</v>
      </c>
      <c r="I992" s="4" t="s">
        <v>75</v>
      </c>
      <c r="J992" s="3">
        <v>38171</v>
      </c>
      <c r="K992" s="4" t="s">
        <v>80</v>
      </c>
      <c r="L992" s="69" t="str">
        <f>VLOOKUP(C992,'[15]Trips&amp;Operators'!$C$1:$E$9999,3,0)</f>
        <v>STARKS</v>
      </c>
      <c r="M992" s="18" t="s">
        <v>81</v>
      </c>
      <c r="N992" s="17"/>
      <c r="O992" s="17" t="str">
        <f t="shared" si="30"/>
        <v>07</v>
      </c>
      <c r="P992" s="52">
        <f t="shared" si="31"/>
        <v>42558</v>
      </c>
      <c r="Q992" s="70" t="str">
        <f>VLOOKUP(C992,'[15]Train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R992" s="71" t="str">
        <f>VLOOKUP(C966,'[15]Train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05:56:03-0600',mode:absolute,to:'2016-08-07 08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992" s="72" t="str">
        <f>astrogrep_path&amp;" /spath="&amp;search_path&amp;" /stypes=""*"&amp;T992&amp;"*"&amp;TEXT(A966-utc_offset/24,"YYYYMMDD")&amp;LEFT(TEXT(A966-utc_offset/24,"HH"),1)&amp;"*"" /stext="" "&amp;TEXT(A966-utc_offset/24,"HH")&amp;search_regexp&amp;""" /e /r /s"</f>
        <v>"C:\Program Files (x86)\AstroGrep\AstroGrep.exe" /spath="C:\Users\stu\Documents\Analysis\2016-02-23 RTDC Observations" /stypes="*4007*201608071*" /stext=" 13:.+((SYSTEM_STATE.+slice.+state.+changed )|(ment ac)|(system.+state.+changed )|(\|lc)|(penalty)|(\[timeout)|(PRM\|1\|D))" /e /r /s</v>
      </c>
      <c r="T992" s="18" t="str">
        <f>MID(B966,13,4)</f>
        <v>4007</v>
      </c>
      <c r="U992" s="24">
        <f>A966+6/24</f>
        <v>42589.556215277778</v>
      </c>
      <c r="V992" s="45" t="str">
        <f>IF(VALUE(LEFT(IF(LEN(C966)=6,"0"&amp;C966,C966),2))&lt;=2,"EC",IF(OR(VALUE(LEFT(IF(LEN(C966)=6,"0"&amp;C966,C966),2))=8,VALUE(LEFT(IF(LEN(C966)=6,"0"&amp;C966,C966),2))=18),"NW","GL"))</f>
        <v>EC</v>
      </c>
      <c r="W992" s="45" t="str">
        <f>IF(AND(E966="TRACK WARRANT AUTHORITY",G966&lt;10),"OMIT","KEEP")</f>
        <v>KEEP</v>
      </c>
    </row>
    <row r="993" spans="1:23" hidden="1" x14ac:dyDescent="0.25">
      <c r="A993" s="24">
        <v>42589.481296296297</v>
      </c>
      <c r="B993" s="4" t="s">
        <v>508</v>
      </c>
      <c r="C993" s="4" t="s">
        <v>1307</v>
      </c>
      <c r="D993" s="4" t="s">
        <v>73</v>
      </c>
      <c r="E993" s="4" t="s">
        <v>83</v>
      </c>
      <c r="F993" s="3">
        <v>150</v>
      </c>
      <c r="G993" s="3">
        <v>281</v>
      </c>
      <c r="H993" s="3">
        <v>56435</v>
      </c>
      <c r="I993" s="4" t="s">
        <v>75</v>
      </c>
      <c r="J993" s="3">
        <v>57008</v>
      </c>
      <c r="K993" s="4" t="s">
        <v>80</v>
      </c>
      <c r="L993" s="69" t="str">
        <f>VLOOKUP(C993,'[15]Trips&amp;Operators'!$C$1:$E$9999,3,0)</f>
        <v>STARKS</v>
      </c>
      <c r="M993" s="18" t="s">
        <v>81</v>
      </c>
      <c r="N993" s="17"/>
      <c r="O993" s="17" t="str">
        <f t="shared" si="30"/>
        <v>07</v>
      </c>
      <c r="P993" s="52">
        <f t="shared" si="31"/>
        <v>42558</v>
      </c>
      <c r="Q993" s="70" t="str">
        <f>VLOOKUP(C993,'[15]Train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R993" s="71" t="str">
        <f>VLOOKUP(C967,'[15]Train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04:17:51-0600',mode:absolute,to:'2016-08-07 07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993" s="72" t="str">
        <f>astrogrep_path&amp;" /spath="&amp;search_path&amp;" /stypes=""*"&amp;T993&amp;"*"&amp;TEXT(A967-utc_offset/24,"YYYYMMDD")&amp;LEFT(TEXT(A967-utc_offset/24,"HH"),1)&amp;"*"" /stext="" "&amp;TEXT(A967-utc_offset/24,"HH")&amp;search_regexp&amp;""" /e /r /s"</f>
        <v>"C:\Program Files (x86)\AstroGrep\AstroGrep.exe" /spath="C:\Users\stu\Documents\Analysis\2016-02-23 RTDC Observations" /stypes="*4017*201608071*" /stext=" 11:.+((SYSTEM_STATE.+slice.+state.+changed )|(ment ac)|(system.+state.+changed )|(\|lc)|(penalty)|(\[timeout)|(PRM\|1\|D))" /e /r /s</v>
      </c>
      <c r="T993" s="18" t="str">
        <f>MID(B967,13,4)</f>
        <v>4017</v>
      </c>
      <c r="U993" s="24">
        <f>A967+6/24</f>
        <v>42589.482523148145</v>
      </c>
      <c r="V993" s="45" t="str">
        <f>IF(VALUE(LEFT(IF(LEN(C967)=6,"0"&amp;C967,C967),2))&lt;=2,"EC",IF(OR(VALUE(LEFT(IF(LEN(C967)=6,"0"&amp;C967,C967),2))=8,VALUE(LEFT(IF(LEN(C967)=6,"0"&amp;C967,C967),2))=18),"NW","GL"))</f>
        <v>EC</v>
      </c>
      <c r="W993" s="45" t="str">
        <f>IF(AND(E967="TRACK WARRANT AUTHORITY",G967&lt;10),"OMIT","KEEP")</f>
        <v>KEEP</v>
      </c>
    </row>
    <row r="994" spans="1:23" hidden="1" x14ac:dyDescent="0.25">
      <c r="A994" s="24">
        <v>42589.522511574076</v>
      </c>
      <c r="B994" s="4" t="s">
        <v>508</v>
      </c>
      <c r="C994" s="4" t="s">
        <v>1308</v>
      </c>
      <c r="D994" s="4" t="s">
        <v>73</v>
      </c>
      <c r="E994" s="4" t="s">
        <v>83</v>
      </c>
      <c r="F994" s="3">
        <v>150</v>
      </c>
      <c r="G994" s="3">
        <v>475</v>
      </c>
      <c r="H994" s="3">
        <v>54248</v>
      </c>
      <c r="I994" s="4" t="s">
        <v>75</v>
      </c>
      <c r="J994" s="3">
        <v>57008</v>
      </c>
      <c r="K994" s="4" t="s">
        <v>80</v>
      </c>
      <c r="L994" s="69" t="str">
        <f>VLOOKUP(C994,'[15]Trips&amp;Operators'!$C$1:$E$9999,3,0)</f>
        <v>STARKS</v>
      </c>
      <c r="M994" s="18" t="s">
        <v>81</v>
      </c>
      <c r="N994" s="17"/>
      <c r="O994" s="17" t="str">
        <f t="shared" si="30"/>
        <v>07</v>
      </c>
      <c r="P994" s="52">
        <f t="shared" si="31"/>
        <v>42558</v>
      </c>
      <c r="Q994" s="70" t="str">
        <f>VLOOKUP(C994,'[15]Train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R994" s="71" t="str">
        <f>VLOOKUP(C968,'[15]Train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13:42:00-0600',mode:absolute,to:'2016-08-07 16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994" s="72" t="str">
        <f>astrogrep_path&amp;" /spath="&amp;search_path&amp;" /stypes=""*"&amp;T994&amp;"*"&amp;TEXT(A968-utc_offset/24,"YYYYMMDD")&amp;LEFT(TEXT(A968-utc_offset/24,"HH"),1)&amp;"*"" /stext="" "&amp;TEXT(A968-utc_offset/24,"HH")&amp;search_regexp&amp;""" /e /r /s"</f>
        <v>"C:\Program Files (x86)\AstroGrep\AstroGrep.exe" /spath="C:\Users\stu\Documents\Analysis\2016-02-23 RTDC Observations" /stypes="*4008*201608072*" /stext=" 21:.+((SYSTEM_STATE.+slice.+state.+changed )|(ment ac)|(system.+state.+changed )|(\|lc)|(penalty)|(\[timeout)|(PRM\|1\|D))" /e /r /s</v>
      </c>
      <c r="T994" s="18" t="str">
        <f>MID(B968,13,4)</f>
        <v>4008</v>
      </c>
      <c r="U994" s="24">
        <f>A968+6/24</f>
        <v>42589.877592592595</v>
      </c>
      <c r="V994" s="45" t="str">
        <f>IF(VALUE(LEFT(IF(LEN(C968)=6,"0"&amp;C968,C968),2))&lt;=2,"EC",IF(OR(VALUE(LEFT(IF(LEN(C968)=6,"0"&amp;C968,C968),2))=8,VALUE(LEFT(IF(LEN(C968)=6,"0"&amp;C968,C968),2))=18),"NW","GL"))</f>
        <v>EC</v>
      </c>
      <c r="W994" s="45" t="str">
        <f>IF(AND(E968="TRACK WARRANT AUTHORITY",G968&lt;10),"OMIT","KEEP")</f>
        <v>KEEP</v>
      </c>
    </row>
    <row r="995" spans="1:23" hidden="1" x14ac:dyDescent="0.25">
      <c r="A995" s="24">
        <v>42589.605949074074</v>
      </c>
      <c r="B995" s="4" t="s">
        <v>508</v>
      </c>
      <c r="C995" s="4" t="s">
        <v>1309</v>
      </c>
      <c r="D995" s="4" t="s">
        <v>73</v>
      </c>
      <c r="E995" s="4" t="s">
        <v>83</v>
      </c>
      <c r="F995" s="3">
        <v>150</v>
      </c>
      <c r="G995" s="3">
        <v>302</v>
      </c>
      <c r="H995" s="3">
        <v>56325</v>
      </c>
      <c r="I995" s="4" t="s">
        <v>75</v>
      </c>
      <c r="J995" s="3">
        <v>57008</v>
      </c>
      <c r="K995" s="4" t="s">
        <v>80</v>
      </c>
      <c r="L995" s="69" t="str">
        <f>VLOOKUP(C995,'[15]Trips&amp;Operators'!$C$1:$E$9999,3,0)</f>
        <v>STAMBAUGH</v>
      </c>
      <c r="M995" s="18" t="s">
        <v>81</v>
      </c>
      <c r="N995" s="17"/>
      <c r="O995" s="17" t="str">
        <f t="shared" si="30"/>
        <v>07</v>
      </c>
      <c r="P995" s="52">
        <f t="shared" si="31"/>
        <v>42558</v>
      </c>
      <c r="Q995" s="70" t="str">
        <f>VLOOKUP(C995,'[15]Train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R995" s="71" t="str">
        <f>VLOOKUP(C969,'[15]Train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07:37:22-0600',mode:absolute,to:'2016-08-07 10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995" s="72" t="str">
        <f>astrogrep_path&amp;" /spath="&amp;search_path&amp;" /stypes=""*"&amp;T995&amp;"*"&amp;TEXT(A969-utc_offset/24,"YYYYMMDD")&amp;LEFT(TEXT(A969-utc_offset/24,"HH"),1)&amp;"*"" /stext="" "&amp;TEXT(A969-utc_offset/24,"HH")&amp;search_regexp&amp;""" /e /r /s"</f>
        <v>"C:\Program Files (x86)\AstroGrep\AstroGrep.exe" /spath="C:\Users\stu\Documents\Analysis\2016-02-23 RTDC Observations" /stypes="*4007*201608071*" /stext=" 15:.+((SYSTEM_STATE.+slice.+state.+changed )|(ment ac)|(system.+state.+changed )|(\|lc)|(penalty)|(\[timeout)|(PRM\|1\|D))" /e /r /s</v>
      </c>
      <c r="T995" s="18" t="str">
        <f>MID(B969,13,4)</f>
        <v>4007</v>
      </c>
      <c r="U995" s="24">
        <f>A969+6/24</f>
        <v>42589.638009259259</v>
      </c>
      <c r="V995" s="45" t="str">
        <f>IF(VALUE(LEFT(IF(LEN(C969)=6,"0"&amp;C969,C969),2))&lt;=2,"EC",IF(OR(VALUE(LEFT(IF(LEN(C969)=6,"0"&amp;C969,C969),2))=8,VALUE(LEFT(IF(LEN(C969)=6,"0"&amp;C969,C969),2))=18),"NW","GL"))</f>
        <v>EC</v>
      </c>
      <c r="W995" s="45" t="str">
        <f>IF(AND(E969="TRACK WARRANT AUTHORITY",G969&lt;10),"OMIT","KEEP")</f>
        <v>KEEP</v>
      </c>
    </row>
    <row r="996" spans="1:23" hidden="1" x14ac:dyDescent="0.25">
      <c r="A996" s="24">
        <v>42589.93949074074</v>
      </c>
      <c r="B996" s="4" t="s">
        <v>85</v>
      </c>
      <c r="C996" s="4" t="s">
        <v>1310</v>
      </c>
      <c r="D996" s="4" t="s">
        <v>73</v>
      </c>
      <c r="E996" s="4" t="s">
        <v>83</v>
      </c>
      <c r="F996" s="3">
        <v>150</v>
      </c>
      <c r="G996" s="3">
        <v>328</v>
      </c>
      <c r="H996" s="3">
        <v>56131</v>
      </c>
      <c r="I996" s="4" t="s">
        <v>75</v>
      </c>
      <c r="J996" s="3">
        <v>57008</v>
      </c>
      <c r="K996" s="4" t="s">
        <v>80</v>
      </c>
      <c r="L996" s="69" t="str">
        <f>VLOOKUP(C996,'[15]Trips&amp;Operators'!$C$1:$E$9999,3,0)</f>
        <v>STAMBAUGH</v>
      </c>
      <c r="M996" s="18" t="s">
        <v>81</v>
      </c>
      <c r="N996" s="17"/>
      <c r="O996" s="17" t="str">
        <f t="shared" si="30"/>
        <v>07</v>
      </c>
      <c r="P996" s="52">
        <f t="shared" si="31"/>
        <v>42558</v>
      </c>
      <c r="Q996" s="70" t="str">
        <f>VLOOKUP(C996,'[15]Train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R996" s="71" t="str">
        <f>VLOOKUP(C970,'[15]Train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05:40:36-0600',mode:absolute,to:'2016-08-07 08:24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996" s="72" t="str">
        <f>astrogrep_path&amp;" /spath="&amp;search_path&amp;" /stypes=""*"&amp;T996&amp;"*"&amp;TEXT(A970-utc_offset/24,"YYYYMMDD")&amp;LEFT(TEXT(A970-utc_offset/24,"HH"),1)&amp;"*"" /stext="" "&amp;TEXT(A970-utc_offset/24,"HH")&amp;search_regexp&amp;""" /e /r /s"</f>
        <v>"C:\Program Files (x86)\AstroGrep\AstroGrep.exe" /spath="C:\Users\stu\Documents\Analysis\2016-02-23 RTDC Observations" /stypes="*4038*201608071*" /stext=" 13:.+((SYSTEM_STATE.+slice.+state.+changed )|(ment ac)|(system.+state.+changed )|(\|lc)|(penalty)|(\[timeout)|(PRM\|1\|D))" /e /r /s</v>
      </c>
      <c r="T996" s="18" t="str">
        <f>MID(B970,13,4)</f>
        <v>4038</v>
      </c>
      <c r="U996" s="24">
        <f>A970+6/24</f>
        <v>42589.556574074071</v>
      </c>
      <c r="V996" s="45" t="str">
        <f>IF(VALUE(LEFT(IF(LEN(C970)=6,"0"&amp;C970,C970),2))&lt;=2,"EC",IF(OR(VALUE(LEFT(IF(LEN(C970)=6,"0"&amp;C970,C970),2))=8,VALUE(LEFT(IF(LEN(C970)=6,"0"&amp;C970,C970),2))=18),"NW","GL"))</f>
        <v>EC</v>
      </c>
      <c r="W996" s="45" t="str">
        <f>IF(AND(E970="TRACK WARRANT AUTHORITY",G970&lt;10),"OMIT","KEEP")</f>
        <v>KEEP</v>
      </c>
    </row>
    <row r="997" spans="1:23" hidden="1" x14ac:dyDescent="0.25">
      <c r="A997" s="24">
        <v>42589.287187499998</v>
      </c>
      <c r="B997" s="4" t="s">
        <v>584</v>
      </c>
      <c r="C997" s="4" t="s">
        <v>1311</v>
      </c>
      <c r="D997" s="4" t="s">
        <v>73</v>
      </c>
      <c r="E997" s="4" t="s">
        <v>676</v>
      </c>
      <c r="F997" s="3">
        <v>100</v>
      </c>
      <c r="G997" s="3">
        <v>323</v>
      </c>
      <c r="H997" s="3">
        <v>13504</v>
      </c>
      <c r="I997" s="4" t="s">
        <v>79</v>
      </c>
      <c r="J997" s="3">
        <v>11000</v>
      </c>
      <c r="K997" s="4" t="s">
        <v>76</v>
      </c>
      <c r="L997" s="69" t="str">
        <f>VLOOKUP(C997,'[15]Trips&amp;Operators'!$C$1:$E$9999,3,0)</f>
        <v>STARKS</v>
      </c>
      <c r="M997" s="18" t="s">
        <v>81</v>
      </c>
      <c r="N997" s="17"/>
      <c r="O997" s="17" t="str">
        <f t="shared" si="30"/>
        <v>07</v>
      </c>
      <c r="P997" s="52">
        <f t="shared" si="31"/>
        <v>42558</v>
      </c>
      <c r="Q997" s="70" t="str">
        <f>VLOOKUP(C997,'[15]Train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997" s="71" t="str">
        <f>VLOOKUP(C971,'[15]Train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04:22:51-0600',mode:absolute,to:'2016-08-07 07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997" s="72" t="str">
        <f>astrogrep_path&amp;" /spath="&amp;search_path&amp;" /stypes=""*"&amp;T997&amp;"*"&amp;TEXT(A971-utc_offset/24,"YYYYMMDD")&amp;LEFT(TEXT(A971-utc_offset/24,"HH"),1)&amp;"*"" /stext="" "&amp;TEXT(A971-utc_offset/24,"HH")&amp;search_regexp&amp;""" /e /r /s"</f>
        <v>"C:\Program Files (x86)\AstroGrep\AstroGrep.exe" /spath="C:\Users\stu\Documents\Analysis\2016-02-23 RTDC Observations" /stypes="*4025*201608071*" /stext=" 12:.+((SYSTEM_STATE.+slice.+state.+changed )|(ment ac)|(system.+state.+changed )|(\|lc)|(penalty)|(\[timeout)|(PRM\|1\|D))" /e /r /s</v>
      </c>
      <c r="T997" s="18" t="str">
        <f>MID(B971,13,4)</f>
        <v>4025</v>
      </c>
      <c r="U997" s="24">
        <f>A971+6/24</f>
        <v>42589.503796296296</v>
      </c>
      <c r="V997" s="45" t="str">
        <f>IF(VALUE(LEFT(IF(LEN(C971)=6,"0"&amp;C971,C971),2))&lt;=2,"EC",IF(OR(VALUE(LEFT(IF(LEN(C971)=6,"0"&amp;C971,C971),2))=8,VALUE(LEFT(IF(LEN(C971)=6,"0"&amp;C971,C971),2))=18),"NW","GL"))</f>
        <v>EC</v>
      </c>
      <c r="W997" s="45" t="str">
        <f>IF(AND(E971="TRACK WARRANT AUTHORITY",G971&lt;10),"OMIT","KEEP")</f>
        <v>KEEP</v>
      </c>
    </row>
    <row r="998" spans="1:23" hidden="1" x14ac:dyDescent="0.25">
      <c r="A998" s="24">
        <v>42589.410983796297</v>
      </c>
      <c r="B998" s="4" t="s">
        <v>584</v>
      </c>
      <c r="C998" s="4" t="s">
        <v>1312</v>
      </c>
      <c r="D998" s="4" t="s">
        <v>73</v>
      </c>
      <c r="E998" s="4" t="s">
        <v>676</v>
      </c>
      <c r="F998" s="3">
        <v>100</v>
      </c>
      <c r="G998" s="3">
        <v>159</v>
      </c>
      <c r="H998" s="3">
        <v>11794</v>
      </c>
      <c r="I998" s="4" t="s">
        <v>79</v>
      </c>
      <c r="J998" s="3">
        <v>11000</v>
      </c>
      <c r="K998" s="4" t="s">
        <v>76</v>
      </c>
      <c r="L998" s="69" t="str">
        <f>VLOOKUP(C998,'[15]Trips&amp;Operators'!$C$1:$E$9999,3,0)</f>
        <v>STARKS</v>
      </c>
      <c r="M998" s="18" t="s">
        <v>81</v>
      </c>
      <c r="N998" s="17"/>
      <c r="O998" s="17" t="str">
        <f t="shared" si="30"/>
        <v>07</v>
      </c>
      <c r="P998" s="52">
        <f t="shared" si="31"/>
        <v>42558</v>
      </c>
      <c r="Q998" s="70" t="str">
        <f>VLOOKUP(C998,'[15]Train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998" s="71" t="str">
        <f>VLOOKUP(C972,'[15]Train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998" s="72" t="str">
        <f>astrogrep_path&amp;" /spath="&amp;search_path&amp;" /stypes=""*"&amp;T998&amp;"*"&amp;TEXT(A972-utc_offset/24,"YYYYMMDD")&amp;LEFT(TEXT(A972-utc_offset/24,"HH"),1)&amp;"*"" /stext="" "&amp;TEXT(A972-utc_offset/24,"HH")&amp;search_regexp&amp;""" /e /r /s"</f>
        <v>"C:\Program Files (x86)\AstroGrep\AstroGrep.exe" /spath="C:\Users\stu\Documents\Analysis\2016-02-23 RTDC Observations" /stypes="*4018*201608080*" /stext=" 01:.+((SYSTEM_STATE.+slice.+state.+changed )|(ment ac)|(system.+state.+changed )|(\|lc)|(penalty)|(\[timeout)|(PRM\|1\|D))" /e /r /s</v>
      </c>
      <c r="T998" s="18" t="str">
        <f>MID(B972,13,4)</f>
        <v>4018</v>
      </c>
      <c r="U998" s="24">
        <f>A972+6/24</f>
        <v>42590.044432870367</v>
      </c>
      <c r="V998" s="45" t="str">
        <f>IF(VALUE(LEFT(IF(LEN(C972)=6,"0"&amp;C972,C972),2))&lt;=2,"EC",IF(OR(VALUE(LEFT(IF(LEN(C972)=6,"0"&amp;C972,C972),2))=8,VALUE(LEFT(IF(LEN(C972)=6,"0"&amp;C972,C972),2))=18),"NW","GL"))</f>
        <v>EC</v>
      </c>
      <c r="W998" s="45" t="str">
        <f>IF(AND(E972="TRACK WARRANT AUTHORITY",G972&lt;10),"OMIT","KEEP")</f>
        <v>KEEP</v>
      </c>
    </row>
    <row r="999" spans="1:23" hidden="1" x14ac:dyDescent="0.25">
      <c r="A999" s="24">
        <v>42589.703738425924</v>
      </c>
      <c r="B999" s="4" t="s">
        <v>596</v>
      </c>
      <c r="C999" s="4" t="s">
        <v>1313</v>
      </c>
      <c r="D999" s="4" t="s">
        <v>73</v>
      </c>
      <c r="E999" s="4" t="s">
        <v>676</v>
      </c>
      <c r="F999" s="3">
        <v>100</v>
      </c>
      <c r="G999" s="3">
        <v>449</v>
      </c>
      <c r="H999" s="3">
        <v>13607</v>
      </c>
      <c r="I999" s="4" t="s">
        <v>79</v>
      </c>
      <c r="J999" s="3">
        <v>11000</v>
      </c>
      <c r="K999" s="4" t="s">
        <v>76</v>
      </c>
      <c r="L999" s="69" t="str">
        <f>VLOOKUP(C999,'[15]Trips&amp;Operators'!$C$1:$E$9999,3,0)</f>
        <v>STAMBAUGH</v>
      </c>
      <c r="M999" s="18" t="s">
        <v>81</v>
      </c>
      <c r="N999" s="17"/>
      <c r="O999" s="17" t="str">
        <f t="shared" si="30"/>
        <v>07</v>
      </c>
      <c r="P999" s="52">
        <f t="shared" si="31"/>
        <v>42558</v>
      </c>
      <c r="Q999" s="70" t="str">
        <f>VLOOKUP(C999,'[15]Train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R999" s="71" t="str">
        <f>VLOOKUP(C973,'[15]Train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04:51:04-0600',mode:absolute,to:'2016-08-07 07:40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999" s="72" t="str">
        <f>astrogrep_path&amp;" /spath="&amp;search_path&amp;" /stypes=""*"&amp;T999&amp;"*"&amp;TEXT(A973-utc_offset/24,"YYYYMMDD")&amp;LEFT(TEXT(A973-utc_offset/24,"HH"),1)&amp;"*"" /stext="" "&amp;TEXT(A973-utc_offset/24,"HH")&amp;search_regexp&amp;""" /e /r /s"</f>
        <v>"C:\Program Files (x86)\AstroGrep\AstroGrep.exe" /spath="C:\Users\stu\Documents\Analysis\2016-02-23 RTDC Observations" /stypes="*4037*201608071*" /stext=" 12:.+((SYSTEM_STATE.+slice.+state.+changed )|(ment ac)|(system.+state.+changed )|(\|lc)|(penalty)|(\[timeout)|(PRM\|1\|D))" /e /r /s</v>
      </c>
      <c r="T999" s="18" t="str">
        <f>MID(B973,13,4)</f>
        <v>4037</v>
      </c>
      <c r="U999" s="24">
        <f>A973+6/24</f>
        <v>42589.500347222223</v>
      </c>
      <c r="V999" s="45" t="str">
        <f>IF(VALUE(LEFT(IF(LEN(C973)=6,"0"&amp;C973,C973),2))&lt;=2,"EC",IF(OR(VALUE(LEFT(IF(LEN(C973)=6,"0"&amp;C973,C973),2))=8,VALUE(LEFT(IF(LEN(C973)=6,"0"&amp;C973,C973),2))=18),"NW","GL"))</f>
        <v>EC</v>
      </c>
      <c r="W999" s="45" t="str">
        <f>IF(AND(E973="TRACK WARRANT AUTHORITY",G973&lt;10),"OMIT","KEEP")</f>
        <v>KEEP</v>
      </c>
    </row>
    <row r="1000" spans="1:23" hidden="1" x14ac:dyDescent="0.25">
      <c r="A1000" s="24">
        <v>42589.665023148147</v>
      </c>
      <c r="B1000" s="4" t="s">
        <v>584</v>
      </c>
      <c r="C1000" s="4" t="s">
        <v>1314</v>
      </c>
      <c r="D1000" s="4" t="s">
        <v>73</v>
      </c>
      <c r="E1000" s="4" t="s">
        <v>515</v>
      </c>
      <c r="F1000" s="3">
        <v>0</v>
      </c>
      <c r="G1000" s="3">
        <v>45</v>
      </c>
      <c r="H1000" s="3">
        <v>149</v>
      </c>
      <c r="I1000" s="4" t="s">
        <v>516</v>
      </c>
      <c r="J1000" s="3">
        <v>1</v>
      </c>
      <c r="K1000" s="4" t="s">
        <v>76</v>
      </c>
      <c r="L1000" s="69" t="str">
        <f>VLOOKUP(C1000,'[15]Trips&amp;Operators'!$C$1:$E$9999,3,0)</f>
        <v>STAMBAUGH</v>
      </c>
      <c r="M1000" s="18" t="s">
        <v>81</v>
      </c>
      <c r="N1000" s="17"/>
      <c r="O1000" s="17" t="str">
        <f t="shared" si="30"/>
        <v>07</v>
      </c>
      <c r="P1000" s="52">
        <f t="shared" si="31"/>
        <v>42558</v>
      </c>
      <c r="Q1000" s="70" t="str">
        <f>VLOOKUP(C1000,'[15]Train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1000" s="71" t="str">
        <f>VLOOKUP(C974,'[15]Train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14:20:32-0600',mode:absolute,to:'2016-08-07 16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000" s="72" t="str">
        <f>astrogrep_path&amp;" /spath="&amp;search_path&amp;" /stypes=""*"&amp;T1000&amp;"*"&amp;TEXT(A974-utc_offset/24,"YYYYMMDD")&amp;LEFT(TEXT(A974-utc_offset/24,"HH"),1)&amp;"*"" /stext="" "&amp;TEXT(A974-utc_offset/24,"HH")&amp;search_regexp&amp;""" /e /r /s"</f>
        <v>"C:\Program Files (x86)\AstroGrep\AstroGrep.exe" /spath="C:\Users\stu\Documents\Analysis\2016-02-23 RTDC Observations" /stypes="*4015*201608072*" /stext=" 21:.+((SYSTEM_STATE.+slice.+state.+changed )|(ment ac)|(system.+state.+changed )|(\|lc)|(penalty)|(\[timeout)|(PRM\|1\|D))" /e /r /s</v>
      </c>
      <c r="T1000" s="18" t="str">
        <f>MID(B974,13,4)</f>
        <v>4015</v>
      </c>
      <c r="U1000" s="24">
        <f>A974+6/24</f>
        <v>42589.912858796299</v>
      </c>
      <c r="V1000" s="45" t="str">
        <f>IF(VALUE(LEFT(IF(LEN(C974)=6,"0"&amp;C974,C974),2))&lt;=2,"EC",IF(OR(VALUE(LEFT(IF(LEN(C974)=6,"0"&amp;C974,C974),2))=8,VALUE(LEFT(IF(LEN(C974)=6,"0"&amp;C974,C974),2))=18),"NW","GL"))</f>
        <v>EC</v>
      </c>
      <c r="W1000" s="45" t="str">
        <f>IF(AND(E974="TRACK WARRANT AUTHORITY",G974&lt;10),"OMIT","KEEP")</f>
        <v>KEEP</v>
      </c>
    </row>
    <row r="1001" spans="1:23" hidden="1" x14ac:dyDescent="0.25">
      <c r="A1001" s="24">
        <v>42589.246990740743</v>
      </c>
      <c r="B1001" s="4" t="s">
        <v>584</v>
      </c>
      <c r="C1001" s="4" t="s">
        <v>1315</v>
      </c>
      <c r="D1001" s="4" t="s">
        <v>73</v>
      </c>
      <c r="E1001" s="4" t="s">
        <v>515</v>
      </c>
      <c r="F1001" s="3">
        <v>0</v>
      </c>
      <c r="G1001" s="3">
        <v>26</v>
      </c>
      <c r="H1001" s="3">
        <v>659</v>
      </c>
      <c r="I1001" s="4" t="s">
        <v>516</v>
      </c>
      <c r="J1001" s="3">
        <v>575</v>
      </c>
      <c r="K1001" s="4" t="s">
        <v>76</v>
      </c>
      <c r="L1001" s="69" t="str">
        <f>VLOOKUP(C1001,'[15]Trips&amp;Operators'!$C$1:$E$9999,3,0)</f>
        <v>STARKS</v>
      </c>
      <c r="M1001" s="18" t="s">
        <v>81</v>
      </c>
      <c r="N1001" s="17"/>
      <c r="O1001" s="17" t="str">
        <f t="shared" si="30"/>
        <v>07</v>
      </c>
      <c r="P1001" s="52">
        <f t="shared" si="31"/>
        <v>42558</v>
      </c>
      <c r="Q1001" s="70" t="str">
        <f>VLOOKUP(C1001,'[15]Train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1001" s="71" t="str">
        <f>VLOOKUP(C975,'[15]Train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06:54:07-0600',mode:absolute,to:'2016-08-07 09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1001" s="72" t="str">
        <f>astrogrep_path&amp;" /spath="&amp;search_path&amp;" /stypes=""*"&amp;T1001&amp;"*"&amp;TEXT(A975-utc_offset/24,"YYYYMMDD")&amp;LEFT(TEXT(A975-utc_offset/24,"HH"),1)&amp;"*"" /stext="" "&amp;TEXT(A975-utc_offset/24,"HH")&amp;search_regexp&amp;""" /e /r /s"</f>
        <v>"C:\Program Files (x86)\AstroGrep\AstroGrep.exe" /spath="C:\Users\stu\Documents\Analysis\2016-02-23 RTDC Observations" /stypes="*4018*201608071*" /stext=" 14:.+((SYSTEM_STATE.+slice.+state.+changed )|(ment ac)|(system.+state.+changed )|(\|lc)|(penalty)|(\[timeout)|(PRM\|1\|D))" /e /r /s</v>
      </c>
      <c r="T1001" s="18" t="str">
        <f>MID(B975,13,4)</f>
        <v>4018</v>
      </c>
      <c r="U1001" s="24">
        <f>A975+6/24</f>
        <v>42589.592245370368</v>
      </c>
      <c r="V1001" s="45" t="str">
        <f>IF(VALUE(LEFT(IF(LEN(C975)=6,"0"&amp;C975,C975),2))&lt;=2,"EC",IF(OR(VALUE(LEFT(IF(LEN(C975)=6,"0"&amp;C975,C975),2))=8,VALUE(LEFT(IF(LEN(C975)=6,"0"&amp;C975,C975),2))=18),"NW","GL"))</f>
        <v>EC</v>
      </c>
      <c r="W1001" s="45" t="str">
        <f>IF(AND(E975="TRACK WARRANT AUTHORITY",G975&lt;10),"OMIT","KEEP")</f>
        <v>KEEP</v>
      </c>
    </row>
    <row r="1002" spans="1:23" hidden="1" x14ac:dyDescent="0.25">
      <c r="A1002" s="24">
        <v>42589.372048611112</v>
      </c>
      <c r="B1002" s="4" t="s">
        <v>584</v>
      </c>
      <c r="C1002" s="4" t="s">
        <v>1316</v>
      </c>
      <c r="D1002" s="4" t="s">
        <v>73</v>
      </c>
      <c r="E1002" s="4" t="s">
        <v>515</v>
      </c>
      <c r="F1002" s="3">
        <v>0</v>
      </c>
      <c r="G1002" s="3">
        <v>42</v>
      </c>
      <c r="H1002" s="3">
        <v>731</v>
      </c>
      <c r="I1002" s="4" t="s">
        <v>516</v>
      </c>
      <c r="J1002" s="3">
        <v>575</v>
      </c>
      <c r="K1002" s="4" t="s">
        <v>76</v>
      </c>
      <c r="L1002" s="69" t="str">
        <f>VLOOKUP(C1002,'[15]Trips&amp;Operators'!$C$1:$E$9999,3,0)</f>
        <v>STARKS</v>
      </c>
      <c r="M1002" s="18" t="s">
        <v>81</v>
      </c>
      <c r="N1002" s="17"/>
      <c r="O1002" s="17" t="str">
        <f t="shared" si="30"/>
        <v>07</v>
      </c>
      <c r="P1002" s="52">
        <f t="shared" si="31"/>
        <v>42558</v>
      </c>
      <c r="Q1002" s="70" t="str">
        <f>VLOOKUP(C1002,'[15]Train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1002" s="71" t="str">
        <f>VLOOKUP(C976,'[15]Train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16:24:06-0600',mode:absolute,to:'2016-08-07 18:45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002" s="72" t="str">
        <f>astrogrep_path&amp;" /spath="&amp;search_path&amp;" /stypes=""*"&amp;T1002&amp;"*"&amp;TEXT(A976-utc_offset/24,"YYYYMMDD")&amp;LEFT(TEXT(A976-utc_offset/24,"HH"),1)&amp;"*"" /stext="" "&amp;TEXT(A976-utc_offset/24,"HH")&amp;search_regexp&amp;""" /e /r /s"</f>
        <v>"C:\Program Files (x86)\AstroGrep\AstroGrep.exe" /spath="C:\Users\stu\Documents\Analysis\2016-02-23 RTDC Observations" /stypes="*4007*201608072*" /stext=" 23:.+((SYSTEM_STATE.+slice.+state.+changed )|(ment ac)|(system.+state.+changed )|(\|lc)|(penalty)|(\[timeout)|(PRM\|1\|D))" /e /r /s</v>
      </c>
      <c r="T1002" s="18" t="str">
        <f>MID(B976,13,4)</f>
        <v>4007</v>
      </c>
      <c r="U1002" s="24">
        <f>A976+6/24</f>
        <v>42589.988923611112</v>
      </c>
      <c r="V1002" s="45" t="str">
        <f>IF(VALUE(LEFT(IF(LEN(C976)=6,"0"&amp;C976,C976),2))&lt;=2,"EC",IF(OR(VALUE(LEFT(IF(LEN(C976)=6,"0"&amp;C976,C976),2))=8,VALUE(LEFT(IF(LEN(C976)=6,"0"&amp;C976,C976),2))=18),"NW","GL"))</f>
        <v>EC</v>
      </c>
      <c r="W1002" s="45" t="str">
        <f>IF(AND(E976="TRACK WARRANT AUTHORITY",G976&lt;10),"OMIT","KEEP")</f>
        <v>KEEP</v>
      </c>
    </row>
    <row r="1003" spans="1:23" hidden="1" x14ac:dyDescent="0.25">
      <c r="A1003" s="24">
        <v>42589.414548611108</v>
      </c>
      <c r="B1003" s="4" t="s">
        <v>584</v>
      </c>
      <c r="C1003" s="4" t="s">
        <v>1312</v>
      </c>
      <c r="D1003" s="4" t="s">
        <v>73</v>
      </c>
      <c r="E1003" s="4" t="s">
        <v>515</v>
      </c>
      <c r="F1003" s="3">
        <v>0</v>
      </c>
      <c r="G1003" s="3">
        <v>38</v>
      </c>
      <c r="H1003" s="3">
        <v>682</v>
      </c>
      <c r="I1003" s="4" t="s">
        <v>516</v>
      </c>
      <c r="J1003" s="3">
        <v>575</v>
      </c>
      <c r="K1003" s="4" t="s">
        <v>76</v>
      </c>
      <c r="L1003" s="69" t="str">
        <f>VLOOKUP(C1003,'[15]Trips&amp;Operators'!$C$1:$E$9999,3,0)</f>
        <v>STARKS</v>
      </c>
      <c r="M1003" s="18" t="s">
        <v>81</v>
      </c>
      <c r="N1003" s="17"/>
      <c r="O1003" s="17" t="str">
        <f t="shared" si="30"/>
        <v>07</v>
      </c>
      <c r="P1003" s="52">
        <f t="shared" si="31"/>
        <v>42558</v>
      </c>
      <c r="Q1003" s="70" t="str">
        <f>VLOOKUP(C1003,'[15]Train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1003" s="71" t="str">
        <f>VLOOKUP(C977,'[15]Train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12:02:47-0600',mode:absolute,to:'2016-08-07 14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03" s="72" t="str">
        <f>astrogrep_path&amp;" /spath="&amp;search_path&amp;" /stypes=""*"&amp;T1003&amp;"*"&amp;TEXT(A977-utc_offset/24,"YYYYMMDD")&amp;LEFT(TEXT(A977-utc_offset/24,"HH"),1)&amp;"*"" /stext="" "&amp;TEXT(A977-utc_offset/24,"HH")&amp;search_regexp&amp;""" /e /r /s"</f>
        <v>"C:\Program Files (x86)\AstroGrep\AstroGrep.exe" /spath="C:\Users\stu\Documents\Analysis\2016-02-23 RTDC Observations" /stypes="*4008*201608071*" /stext=" 19:.+((SYSTEM_STATE.+slice.+state.+changed )|(ment ac)|(system.+state.+changed )|(\|lc)|(penalty)|(\[timeout)|(PRM\|1\|D))" /e /r /s</v>
      </c>
      <c r="T1003" s="18" t="str">
        <f>MID(B977,13,4)</f>
        <v>4008</v>
      </c>
      <c r="U1003" s="24">
        <f>A977+6/24</f>
        <v>42589.821747685186</v>
      </c>
      <c r="V1003" s="45" t="str">
        <f>IF(VALUE(LEFT(IF(LEN(C977)=6,"0"&amp;C977,C977),2))&lt;=2,"EC",IF(OR(VALUE(LEFT(IF(LEN(C977)=6,"0"&amp;C977,C977),2))=8,VALUE(LEFT(IF(LEN(C977)=6,"0"&amp;C977,C977),2))=18),"NW","GL"))</f>
        <v>EC</v>
      </c>
      <c r="W1003" s="45" t="str">
        <f>IF(AND(E977="TRACK WARRANT AUTHORITY",G977&lt;10),"OMIT","KEEP")</f>
        <v>KEEP</v>
      </c>
    </row>
    <row r="1004" spans="1:23" hidden="1" x14ac:dyDescent="0.25">
      <c r="A1004" s="24">
        <v>42589.45579861111</v>
      </c>
      <c r="B1004" s="4" t="s">
        <v>584</v>
      </c>
      <c r="C1004" s="4" t="s">
        <v>1317</v>
      </c>
      <c r="D1004" s="4" t="s">
        <v>73</v>
      </c>
      <c r="E1004" s="4" t="s">
        <v>515</v>
      </c>
      <c r="F1004" s="3">
        <v>0</v>
      </c>
      <c r="G1004" s="3">
        <v>50</v>
      </c>
      <c r="H1004" s="3">
        <v>759</v>
      </c>
      <c r="I1004" s="4" t="s">
        <v>516</v>
      </c>
      <c r="J1004" s="3">
        <v>575</v>
      </c>
      <c r="K1004" s="4" t="s">
        <v>76</v>
      </c>
      <c r="L1004" s="69" t="str">
        <f>VLOOKUP(C1004,'[15]Trips&amp;Operators'!$C$1:$E$9999,3,0)</f>
        <v>STARKS</v>
      </c>
      <c r="M1004" s="18" t="s">
        <v>81</v>
      </c>
      <c r="N1004" s="17"/>
      <c r="O1004" s="17" t="str">
        <f t="shared" si="30"/>
        <v>07</v>
      </c>
      <c r="P1004" s="52">
        <f t="shared" si="31"/>
        <v>42558</v>
      </c>
      <c r="Q1004" s="70" t="str">
        <f>VLOOKUP(C1004,'[15]Train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1004" s="71" t="str">
        <f>VLOOKUP(C978,'[15]Train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07:17:25-0600',mode:absolute,to:'2016-08-07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004" s="72" t="str">
        <f>astrogrep_path&amp;" /spath="&amp;search_path&amp;" /stypes=""*"&amp;T1004&amp;"*"&amp;TEXT(A978-utc_offset/24,"YYYYMMDD")&amp;LEFT(TEXT(A978-utc_offset/24,"HH"),1)&amp;"*"" /stext="" "&amp;TEXT(A978-utc_offset/24,"HH")&amp;search_regexp&amp;""" /e /r /s"</f>
        <v>"C:\Program Files (x86)\AstroGrep\AstroGrep.exe" /spath="C:\Users\stu\Documents\Analysis\2016-02-23 RTDC Observations" /stypes="*4015*201608071*" /stext=" 14:.+((SYSTEM_STATE.+slice.+state.+changed )|(ment ac)|(system.+state.+changed )|(\|lc)|(penalty)|(\[timeout)|(PRM\|1\|D))" /e /r /s</v>
      </c>
      <c r="T1004" s="18" t="str">
        <f>MID(B978,13,4)</f>
        <v>4015</v>
      </c>
      <c r="U1004" s="24">
        <f>A978+6/24</f>
        <v>42589.610243055555</v>
      </c>
      <c r="V1004" s="45" t="str">
        <f>IF(VALUE(LEFT(IF(LEN(C978)=6,"0"&amp;C978,C978),2))&lt;=2,"EC",IF(OR(VALUE(LEFT(IF(LEN(C978)=6,"0"&amp;C978,C978),2))=8,VALUE(LEFT(IF(LEN(C978)=6,"0"&amp;C978,C978),2))=18),"NW","GL"))</f>
        <v>EC</v>
      </c>
      <c r="W1004" s="45" t="str">
        <f>IF(AND(E978="TRACK WARRANT AUTHORITY",G978&lt;10),"OMIT","KEEP")</f>
        <v>KEEP</v>
      </c>
    </row>
    <row r="1005" spans="1:23" hidden="1" x14ac:dyDescent="0.25">
      <c r="A1005" s="24">
        <v>42589.538865740738</v>
      </c>
      <c r="B1005" s="4" t="s">
        <v>584</v>
      </c>
      <c r="C1005" s="4" t="s">
        <v>1318</v>
      </c>
      <c r="D1005" s="4" t="s">
        <v>73</v>
      </c>
      <c r="E1005" s="4" t="s">
        <v>515</v>
      </c>
      <c r="F1005" s="3">
        <v>0</v>
      </c>
      <c r="G1005" s="3">
        <v>30</v>
      </c>
      <c r="H1005" s="3">
        <v>671</v>
      </c>
      <c r="I1005" s="4" t="s">
        <v>516</v>
      </c>
      <c r="J1005" s="3">
        <v>575</v>
      </c>
      <c r="K1005" s="4" t="s">
        <v>76</v>
      </c>
      <c r="L1005" s="69" t="str">
        <f>VLOOKUP(C1005,'[15]Trips&amp;Operators'!$C$1:$E$9999,3,0)</f>
        <v>STARKS</v>
      </c>
      <c r="M1005" s="18" t="s">
        <v>81</v>
      </c>
      <c r="N1005" s="17"/>
      <c r="O1005" s="17" t="str">
        <f t="shared" si="30"/>
        <v>07</v>
      </c>
      <c r="P1005" s="52">
        <f t="shared" si="31"/>
        <v>42558</v>
      </c>
      <c r="Q1005" s="70" t="str">
        <f>VLOOKUP(C1005,'[15]Train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1005" s="71" t="str">
        <f>VLOOKUP(C979,'[15]Train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14:38:52-0600',mode:absolute,to:'2016-08-07 17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005" s="72" t="str">
        <f>astrogrep_path&amp;" /spath="&amp;search_path&amp;" /stypes=""*"&amp;T1005&amp;"*"&amp;TEXT(A979-utc_offset/24,"YYYYMMDD")&amp;LEFT(TEXT(A979-utc_offset/24,"HH"),1)&amp;"*"" /stext="" "&amp;TEXT(A979-utc_offset/24,"HH")&amp;search_regexp&amp;""" /e /r /s"</f>
        <v>"C:\Program Files (x86)\AstroGrep\AstroGrep.exe" /spath="C:\Users\stu\Documents\Analysis\2016-02-23 RTDC Observations" /stypes="*4007*201608072*" /stext=" 22:.+((SYSTEM_STATE.+slice.+state.+changed )|(ment ac)|(system.+state.+changed )|(\|lc)|(penalty)|(\[timeout)|(PRM\|1\|D))" /e /r /s</v>
      </c>
      <c r="T1005" s="18" t="str">
        <f>MID(B979,13,4)</f>
        <v>4007</v>
      </c>
      <c r="U1005" s="24">
        <f>A979+6/24</f>
        <v>42589.924166666664</v>
      </c>
      <c r="V1005" s="45" t="str">
        <f>IF(VALUE(LEFT(IF(LEN(C979)=6,"0"&amp;C979,C979),2))&lt;=2,"EC",IF(OR(VALUE(LEFT(IF(LEN(C979)=6,"0"&amp;C979,C979),2))=8,VALUE(LEFT(IF(LEN(C979)=6,"0"&amp;C979,C979),2))=18),"NW","GL"))</f>
        <v>EC</v>
      </c>
      <c r="W1005" s="45" t="str">
        <f>IF(AND(E979="TRACK WARRANT AUTHORITY",G979&lt;10),"OMIT","KEEP")</f>
        <v>KEEP</v>
      </c>
    </row>
    <row r="1006" spans="1:23" hidden="1" x14ac:dyDescent="0.25">
      <c r="A1006" s="24">
        <v>42589.625185185185</v>
      </c>
      <c r="B1006" s="4" t="s">
        <v>584</v>
      </c>
      <c r="C1006" s="4" t="s">
        <v>1319</v>
      </c>
      <c r="D1006" s="4" t="s">
        <v>73</v>
      </c>
      <c r="E1006" s="4" t="s">
        <v>515</v>
      </c>
      <c r="F1006" s="3">
        <v>0</v>
      </c>
      <c r="G1006" s="3">
        <v>43</v>
      </c>
      <c r="H1006" s="3">
        <v>726</v>
      </c>
      <c r="I1006" s="4" t="s">
        <v>516</v>
      </c>
      <c r="J1006" s="3">
        <v>575</v>
      </c>
      <c r="K1006" s="4" t="s">
        <v>76</v>
      </c>
      <c r="L1006" s="69" t="str">
        <f>VLOOKUP(C1006,'[15]Trips&amp;Operators'!$C$1:$E$9999,3,0)</f>
        <v>STAMBAUGH</v>
      </c>
      <c r="M1006" s="18" t="s">
        <v>81</v>
      </c>
      <c r="N1006" s="17"/>
      <c r="O1006" s="17" t="str">
        <f t="shared" si="30"/>
        <v>07</v>
      </c>
      <c r="P1006" s="52">
        <f t="shared" si="31"/>
        <v>42558</v>
      </c>
      <c r="Q1006" s="70" t="str">
        <f>VLOOKUP(C1006,'[15]Train Runs'!$A$13:$AE$524,31,0)</f>
        <v>aws s3 cp s3://rtdc.mdm.uploadarchive/RTDC4041/2016-08-07/ "%USERPROFILE%\AppData\Local\Temp\OnboardLogs"\RTDC4041\2016-08-07 --recursive &amp; "%USERPROFILE%\Documents\GitHub\mrs-test-scripts\Headless Mode &amp; Sideloading\WalkAndUnGZ.bat" "%USERPROFILE%\AppData\Local\Temp\OnboardLogs"\RTDC4041\2016-08-07 &amp; aws s3 cp s3://rtdc.mdm.uploadarchive/RTDC4041/2016-08-08/ "%USERPROFILE%\AppData\Local\Temp\OnboardLogs"\RTDC4041\2016-08-08 --recursive &amp; "%USERPROFILE%\Documents\GitHub\mrs-test-scripts\Headless Mode &amp; Sideloading\WalkAndUnGZ.bat" "%USERPROFILE%\AppData\Local\Temp\OnboardLogs"\RTDC4041\2016-08-08</v>
      </c>
      <c r="R1006" s="71" t="str">
        <f>VLOOKUP(C980,'[15]Train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11:38:42-0600',mode:absolute,to:'2016-08-07 14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1006" s="72" t="str">
        <f>astrogrep_path&amp;" /spath="&amp;search_path&amp;" /stypes=""*"&amp;T1006&amp;"*"&amp;TEXT(A980-utc_offset/24,"YYYYMMDD")&amp;LEFT(TEXT(A980-utc_offset/24,"HH"),1)&amp;"*"" /stext="" "&amp;TEXT(A980-utc_offset/24,"HH")&amp;search_regexp&amp;""" /e /r /s"</f>
        <v>"C:\Program Files (x86)\AstroGrep\AstroGrep.exe" /spath="C:\Users\stu\Documents\Analysis\2016-02-23 RTDC Observations" /stypes="*4016*201608071*" /stext=" 19:.+((SYSTEM_STATE.+slice.+state.+changed )|(ment ac)|(system.+state.+changed )|(\|lc)|(penalty)|(\[timeout)|(PRM\|1\|D))" /e /r /s</v>
      </c>
      <c r="T1006" s="18" t="str">
        <f>MID(B980,13,4)</f>
        <v>4016</v>
      </c>
      <c r="U1006" s="24">
        <f>A980+6/24</f>
        <v>42589.803946759261</v>
      </c>
      <c r="V1006" s="45" t="str">
        <f>IF(VALUE(LEFT(IF(LEN(C980)=6,"0"&amp;C980,C980),2))&lt;=2,"EC",IF(OR(VALUE(LEFT(IF(LEN(C980)=6,"0"&amp;C980,C980),2))=8,VALUE(LEFT(IF(LEN(C980)=6,"0"&amp;C980,C980),2))=18),"NW","GL"))</f>
        <v>EC</v>
      </c>
      <c r="W1006" s="45" t="str">
        <f>IF(AND(E980="TRACK WARRANT AUTHORITY",G980&lt;10),"OMIT","KEEP")</f>
        <v>KEEP</v>
      </c>
    </row>
    <row r="1007" spans="1:23" hidden="1" x14ac:dyDescent="0.25">
      <c r="A1007" s="24">
        <v>42589.74658564815</v>
      </c>
      <c r="B1007" s="4" t="s">
        <v>596</v>
      </c>
      <c r="C1007" s="4" t="s">
        <v>1320</v>
      </c>
      <c r="D1007" s="4" t="s">
        <v>73</v>
      </c>
      <c r="E1007" s="4" t="s">
        <v>515</v>
      </c>
      <c r="F1007" s="3">
        <v>0</v>
      </c>
      <c r="G1007" s="3">
        <v>32</v>
      </c>
      <c r="H1007" s="3">
        <v>712</v>
      </c>
      <c r="I1007" s="4" t="s">
        <v>516</v>
      </c>
      <c r="J1007" s="3">
        <v>575</v>
      </c>
      <c r="K1007" s="4" t="s">
        <v>76</v>
      </c>
      <c r="L1007" s="69" t="str">
        <f>VLOOKUP(C1007,'[15]Trips&amp;Operators'!$C$1:$E$9999,3,0)</f>
        <v>STAMBAUGH</v>
      </c>
      <c r="M1007" s="18" t="s">
        <v>81</v>
      </c>
      <c r="N1007" s="17"/>
      <c r="O1007" s="17" t="str">
        <f t="shared" si="30"/>
        <v>07</v>
      </c>
      <c r="P1007" s="52">
        <f t="shared" si="31"/>
        <v>42558</v>
      </c>
      <c r="Q1007" s="70" t="str">
        <f>VLOOKUP(C1007,'[15]Train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R1007" s="71" t="str">
        <f>VLOOKUP(C981,'[15]Train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06:34:25-0600',mode:absolute,to:'2016-08-07 09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1007" s="72" t="str">
        <f>astrogrep_path&amp;" /spath="&amp;search_path&amp;" /stypes=""*"&amp;T1007&amp;"*"&amp;TEXT(A981-utc_offset/24,"YYYYMMDD")&amp;LEFT(TEXT(A981-utc_offset/24,"HH"),1)&amp;"*"" /stext="" "&amp;TEXT(A981-utc_offset/24,"HH")&amp;search_regexp&amp;""" /e /r /s"</f>
        <v>"C:\Program Files (x86)\AstroGrep\AstroGrep.exe" /spath="C:\Users\stu\Documents\Analysis\2016-02-23 RTDC Observations" /stypes="*4037*201608071*" /stext=" 13:.+((SYSTEM_STATE.+slice.+state.+changed )|(ment ac)|(system.+state.+changed )|(\|lc)|(penalty)|(\[timeout)|(PRM\|1\|D))" /e /r /s</v>
      </c>
      <c r="T1007" s="18" t="str">
        <f>MID(B981,13,4)</f>
        <v>4037</v>
      </c>
      <c r="U1007" s="24">
        <f>A981+6/24</f>
        <v>42589.574432870373</v>
      </c>
      <c r="V1007" s="45" t="str">
        <f>IF(VALUE(LEFT(IF(LEN(C981)=6,"0"&amp;C981,C981),2))&lt;=2,"EC",IF(OR(VALUE(LEFT(IF(LEN(C981)=6,"0"&amp;C981,C981),2))=8,VALUE(LEFT(IF(LEN(C981)=6,"0"&amp;C981,C981),2))=18),"NW","GL"))</f>
        <v>EC</v>
      </c>
      <c r="W1007" s="45" t="str">
        <f>IF(AND(E981="TRACK WARRANT AUTHORITY",G981&lt;10),"OMIT","KEEP")</f>
        <v>KEEP</v>
      </c>
    </row>
    <row r="1008" spans="1:23" hidden="1" x14ac:dyDescent="0.25">
      <c r="A1008" s="24">
        <v>42589.830023148148</v>
      </c>
      <c r="B1008" s="4" t="s">
        <v>596</v>
      </c>
      <c r="C1008" s="4" t="s">
        <v>1321</v>
      </c>
      <c r="D1008" s="4" t="s">
        <v>73</v>
      </c>
      <c r="E1008" s="4" t="s">
        <v>515</v>
      </c>
      <c r="F1008" s="3">
        <v>0</v>
      </c>
      <c r="G1008" s="3">
        <v>35</v>
      </c>
      <c r="H1008" s="3">
        <v>671</v>
      </c>
      <c r="I1008" s="4" t="s">
        <v>516</v>
      </c>
      <c r="J1008" s="3">
        <v>575</v>
      </c>
      <c r="K1008" s="4" t="s">
        <v>76</v>
      </c>
      <c r="L1008" s="69" t="str">
        <f>VLOOKUP(C1008,'[15]Trips&amp;Operators'!$C$1:$E$9999,3,0)</f>
        <v>STAMBAUGH</v>
      </c>
      <c r="M1008" s="18" t="s">
        <v>81</v>
      </c>
      <c r="N1008" s="17"/>
      <c r="O1008" s="17" t="str">
        <f t="shared" si="30"/>
        <v>07</v>
      </c>
      <c r="P1008" s="52">
        <f t="shared" si="31"/>
        <v>42558</v>
      </c>
      <c r="Q1008" s="70" t="str">
        <f>VLOOKUP(C1008,'[15]Train Runs'!$A$13:$AE$524,31,0)</f>
        <v>aws s3 cp s3://rtdc.mdm.uploadarchive/RTDC4028/2016-08-07/ "%USERPROFILE%\AppData\Local\Temp\OnboardLogs"\RTDC4028\2016-08-07 --recursive &amp; "%USERPROFILE%\Documents\GitHub\mrs-test-scripts\Headless Mode &amp; Sideloading\WalkAndUnGZ.bat" "%USERPROFILE%\AppData\Local\Temp\OnboardLogs"\RTDC4028\2016-08-07 &amp; 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</v>
      </c>
      <c r="R1008" s="71" t="str">
        <f>VLOOKUP(C982,'[15]Train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07:48:38-0600',mode:absolute,to:'2016-08-07 10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008" s="72" t="str">
        <f>astrogrep_path&amp;" /spath="&amp;search_path&amp;" /stypes=""*"&amp;T1008&amp;"*"&amp;TEXT(A982-utc_offset/24,"YYYYMMDD")&amp;LEFT(TEXT(A982-utc_offset/24,"HH"),1)&amp;"*"" /stext="" "&amp;TEXT(A982-utc_offset/24,"HH")&amp;search_regexp&amp;""" /e /r /s"</f>
        <v>"C:\Program Files (x86)\AstroGrep\AstroGrep.exe" /spath="C:\Users\stu\Documents\Analysis\2016-02-23 RTDC Observations" /stypes="*4017*201608071*" /stext=" 15:.+((SYSTEM_STATE.+slice.+state.+changed )|(ment ac)|(system.+state.+changed )|(\|lc)|(penalty)|(\[timeout)|(PRM\|1\|D))" /e /r /s</v>
      </c>
      <c r="T1008" s="18" t="str">
        <f>MID(B982,13,4)</f>
        <v>4017</v>
      </c>
      <c r="U1008" s="24">
        <f>A982+6/24</f>
        <v>42589.625636574077</v>
      </c>
      <c r="V1008" s="45" t="str">
        <f>IF(VALUE(LEFT(IF(LEN(C982)=6,"0"&amp;C982,C982),2))&lt;=2,"EC",IF(OR(VALUE(LEFT(IF(LEN(C982)=6,"0"&amp;C982,C982),2))=8,VALUE(LEFT(IF(LEN(C982)=6,"0"&amp;C982,C982),2))=18),"NW","GL"))</f>
        <v>EC</v>
      </c>
      <c r="W1008" s="45" t="str">
        <f>IF(AND(E982="TRACK WARRANT AUTHORITY",G982&lt;10),"OMIT","KEEP")</f>
        <v>KEEP</v>
      </c>
    </row>
    <row r="1009" spans="1:23" hidden="1" x14ac:dyDescent="0.25">
      <c r="A1009" s="24">
        <v>42589.441701388889</v>
      </c>
      <c r="B1009" s="4" t="s">
        <v>508</v>
      </c>
      <c r="C1009" s="4" t="s">
        <v>1306</v>
      </c>
      <c r="D1009" s="4" t="s">
        <v>73</v>
      </c>
      <c r="E1009" s="4" t="s">
        <v>515</v>
      </c>
      <c r="F1009" s="3">
        <v>0</v>
      </c>
      <c r="G1009" s="3">
        <v>117</v>
      </c>
      <c r="H1009" s="3">
        <v>58496</v>
      </c>
      <c r="I1009" s="4" t="s">
        <v>516</v>
      </c>
      <c r="J1009" s="3">
        <v>59048</v>
      </c>
      <c r="K1009" s="4" t="s">
        <v>80</v>
      </c>
      <c r="L1009" s="69" t="str">
        <f>VLOOKUP(C1009,'[15]Trips&amp;Operators'!$C$1:$E$9999,3,0)</f>
        <v>STARKS</v>
      </c>
      <c r="M1009" s="18" t="s">
        <v>81</v>
      </c>
      <c r="N1009" s="17"/>
      <c r="O1009" s="17" t="str">
        <f t="shared" si="30"/>
        <v>07</v>
      </c>
      <c r="P1009" s="52">
        <f t="shared" si="31"/>
        <v>42558</v>
      </c>
      <c r="Q1009" s="70" t="str">
        <f>VLOOKUP(C1009,'[15]Train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R1009" s="71" t="str">
        <f>VLOOKUP(C983,'[15]Train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22:23:11-0600',mode:absolute,to:'2016-08-08 01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009" s="72" t="str">
        <f>astrogrep_path&amp;" /spath="&amp;search_path&amp;" /stypes=""*"&amp;T1009&amp;"*"&amp;TEXT(A983-utc_offset/24,"YYYYMMDD")&amp;LEFT(TEXT(A983-utc_offset/24,"HH"),1)&amp;"*"" /stext="" "&amp;TEXT(A983-utc_offset/24,"HH")&amp;search_regexp&amp;""" /e /r /s"</f>
        <v>"C:\Program Files (x86)\AstroGrep\AstroGrep.exe" /spath="C:\Users\stu\Documents\Analysis\2016-02-23 RTDC Observations" /stypes="*4017*201608080*" /stext=" 06:.+((SYSTEM_STATE.+slice.+state.+changed )|(ment ac)|(system.+state.+changed )|(\|lc)|(penalty)|(\[timeout)|(PRM\|1\|D))" /e /r /s</v>
      </c>
      <c r="T1009" s="18" t="str">
        <f>MID(B983,13,4)</f>
        <v>4017</v>
      </c>
      <c r="U1009" s="24">
        <f>A983+6/24</f>
        <v>42590.25204861111</v>
      </c>
      <c r="V1009" s="45" t="str">
        <f>IF(VALUE(LEFT(IF(LEN(C983)=6,"0"&amp;C983,C983),2))&lt;=2,"EC",IF(OR(VALUE(LEFT(IF(LEN(C983)=6,"0"&amp;C983,C983),2))=8,VALUE(LEFT(IF(LEN(C983)=6,"0"&amp;C983,C983),2))=18),"NW","GL"))</f>
        <v>EC</v>
      </c>
      <c r="W1009" s="45" t="str">
        <f>IF(AND(E983="TRACK WARRANT AUTHORITY",G983&lt;10),"OMIT","KEEP")</f>
        <v>KEEP</v>
      </c>
    </row>
    <row r="1010" spans="1:23" hidden="1" x14ac:dyDescent="0.25">
      <c r="A1010" s="24">
        <v>42589.525752314818</v>
      </c>
      <c r="B1010" s="4" t="s">
        <v>508</v>
      </c>
      <c r="C1010" s="4" t="s">
        <v>1308</v>
      </c>
      <c r="D1010" s="4" t="s">
        <v>73</v>
      </c>
      <c r="E1010" s="4" t="s">
        <v>515</v>
      </c>
      <c r="F1010" s="3">
        <v>0</v>
      </c>
      <c r="G1010" s="3">
        <v>36</v>
      </c>
      <c r="H1010" s="3">
        <v>58943</v>
      </c>
      <c r="I1010" s="4" t="s">
        <v>516</v>
      </c>
      <c r="J1010" s="3">
        <v>59048</v>
      </c>
      <c r="K1010" s="4" t="s">
        <v>80</v>
      </c>
      <c r="L1010" s="69" t="str">
        <f>VLOOKUP(C1010,'[15]Trips&amp;Operators'!$C$1:$E$9999,3,0)</f>
        <v>STARKS</v>
      </c>
      <c r="M1010" s="18" t="s">
        <v>81</v>
      </c>
      <c r="N1010" s="17"/>
      <c r="O1010" s="17" t="str">
        <f t="shared" si="30"/>
        <v>07</v>
      </c>
      <c r="P1010" s="52">
        <f t="shared" si="31"/>
        <v>42558</v>
      </c>
      <c r="Q1010" s="70" t="str">
        <f>VLOOKUP(C1010,'[15]Train Runs'!$A$13:$AE$524,31,0)</f>
        <v>aws s3 cp s3://rtdc.mdm.uploadarchive/RTDC4042/2016-08-07/ "%USERPROFILE%\AppData\Local\Temp\OnboardLogs"\RTDC4042\2016-08-07 --recursive &amp; "%USERPROFILE%\Documents\GitHub\mrs-test-scripts\Headless Mode &amp; Sideloading\WalkAndUnGZ.bat" "%USERPROFILE%\AppData\Local\Temp\OnboardLogs"\RTDC4042\2016-08-07 &amp; aws s3 cp s3://rtdc.mdm.uploadarchive/RTDC4042/2016-08-08/ "%USERPROFILE%\AppData\Local\Temp\OnboardLogs"\RTDC4042\2016-08-08 --recursive &amp; "%USERPROFILE%\Documents\GitHub\mrs-test-scripts\Headless Mode &amp; Sideloading\WalkAndUnGZ.bat" "%USERPROFILE%\AppData\Local\Temp\OnboardLogs"\RTDC4042\2016-08-08</v>
      </c>
      <c r="R1010" s="71" t="str">
        <f>VLOOKUP(C984,'[15]Train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02:57:40-0600',mode:absolute,to:'2016-08-07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10" s="72" t="str">
        <f>astrogrep_path&amp;" /spath="&amp;search_path&amp;" /stypes=""*"&amp;T1010&amp;"*"&amp;TEXT(A984-utc_offset/24,"YYYYMMDD")&amp;LEFT(TEXT(A984-utc_offset/24,"HH"),1)&amp;"*"" /stext="" "&amp;TEXT(A984-utc_offset/24,"HH")&amp;search_regexp&amp;""" /e /r /s"</f>
        <v>"C:\Program Files (x86)\AstroGrep\AstroGrep.exe" /spath="C:\Users\stu\Documents\Analysis\2016-02-23 RTDC Observations" /stypes="*4008*201608071*" /stext=" 10:.+((SYSTEM_STATE.+slice.+state.+changed )|(ment ac)|(system.+state.+changed )|(\|lc)|(penalty)|(\[timeout)|(PRM\|1\|D))" /e /r /s</v>
      </c>
      <c r="T1010" s="18" t="str">
        <f>MID(B984,13,4)</f>
        <v>4008</v>
      </c>
      <c r="U1010" s="24">
        <f>A984+6/24</f>
        <v>42589.451909722222</v>
      </c>
      <c r="V1010" s="45" t="str">
        <f>IF(VALUE(LEFT(IF(LEN(C984)=6,"0"&amp;C984,C984),2))&lt;=2,"EC",IF(OR(VALUE(LEFT(IF(LEN(C984)=6,"0"&amp;C984,C984),2))=8,VALUE(LEFT(IF(LEN(C984)=6,"0"&amp;C984,C984),2))=18),"NW","GL"))</f>
        <v>EC</v>
      </c>
      <c r="W1010" s="45" t="str">
        <f>IF(AND(E984="TRACK WARRANT AUTHORITY",G984&lt;10),"OMIT","KEEP")</f>
        <v>KEEP</v>
      </c>
    </row>
    <row r="1011" spans="1:23" hidden="1" x14ac:dyDescent="0.25">
      <c r="A1011" s="24">
        <v>42589.941261574073</v>
      </c>
      <c r="B1011" s="4" t="s">
        <v>85</v>
      </c>
      <c r="C1011" s="4" t="s">
        <v>1310</v>
      </c>
      <c r="D1011" s="4" t="s">
        <v>73</v>
      </c>
      <c r="E1011" s="4" t="s">
        <v>515</v>
      </c>
      <c r="F1011" s="3">
        <v>0</v>
      </c>
      <c r="G1011" s="3">
        <v>31</v>
      </c>
      <c r="H1011" s="3">
        <v>58961</v>
      </c>
      <c r="I1011" s="4" t="s">
        <v>516</v>
      </c>
      <c r="J1011" s="3">
        <v>59048</v>
      </c>
      <c r="K1011" s="4" t="s">
        <v>80</v>
      </c>
      <c r="L1011" s="69" t="str">
        <f>VLOOKUP(C1011,'[15]Trips&amp;Operators'!$C$1:$E$9999,3,0)</f>
        <v>STAMBAUGH</v>
      </c>
      <c r="M1011" s="18" t="s">
        <v>81</v>
      </c>
      <c r="N1011" s="17"/>
      <c r="O1011" s="17" t="str">
        <f t="shared" si="30"/>
        <v>07</v>
      </c>
      <c r="P1011" s="52">
        <f t="shared" si="31"/>
        <v>42558</v>
      </c>
      <c r="Q1011" s="70" t="str">
        <f>VLOOKUP(C1011,'[15]Train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R1011" s="71" t="str">
        <f>VLOOKUP(C985,'[15]Train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04:05:59-0600',mode:absolute,to:'2016-08-07 06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11" s="72" t="str">
        <f>astrogrep_path&amp;" /spath="&amp;search_path&amp;" /stypes=""*"&amp;T1011&amp;"*"&amp;TEXT(A985-utc_offset/24,"YYYYMMDD")&amp;LEFT(TEXT(A985-utc_offset/24,"HH"),1)&amp;"*"" /stext="" "&amp;TEXT(A985-utc_offset/24,"HH")&amp;search_regexp&amp;""" /e /r /s"</f>
        <v>"C:\Program Files (x86)\AstroGrep\AstroGrep.exe" /spath="C:\Users\stu\Documents\Analysis\2016-02-23 RTDC Observations" /stypes="*4028*201608071*" /stext=" 11:.+((SYSTEM_STATE.+slice.+state.+changed )|(ment ac)|(system.+state.+changed )|(\|lc)|(penalty)|(\[timeout)|(PRM\|1\|D))" /e /r /s</v>
      </c>
      <c r="T1011" s="18" t="str">
        <f>MID(B985,13,4)</f>
        <v>4028</v>
      </c>
      <c r="U1011" s="24">
        <f>A985+6/24</f>
        <v>42589.492627314816</v>
      </c>
      <c r="V1011" s="45" t="str">
        <f>IF(VALUE(LEFT(IF(LEN(C985)=6,"0"&amp;C985,C985),2))&lt;=2,"EC",IF(OR(VALUE(LEFT(IF(LEN(C985)=6,"0"&amp;C985,C985),2))=8,VALUE(LEFT(IF(LEN(C985)=6,"0"&amp;C985,C985),2))=18),"NW","GL"))</f>
        <v>EC</v>
      </c>
      <c r="W1011" s="45" t="str">
        <f>IF(AND(E985="TRACK WARRANT AUTHORITY",G985&lt;10),"OMIT","KEEP")</f>
        <v>KEEP</v>
      </c>
    </row>
    <row r="1012" spans="1:23" hidden="1" x14ac:dyDescent="0.25">
      <c r="A1012" s="24">
        <v>42589.733657407407</v>
      </c>
      <c r="B1012" s="4" t="s">
        <v>85</v>
      </c>
      <c r="C1012" s="4" t="s">
        <v>1322</v>
      </c>
      <c r="D1012" s="4" t="s">
        <v>73</v>
      </c>
      <c r="E1012" s="4" t="s">
        <v>515</v>
      </c>
      <c r="F1012" s="3">
        <v>0</v>
      </c>
      <c r="G1012" s="3">
        <v>10</v>
      </c>
      <c r="H1012" s="3">
        <v>59043</v>
      </c>
      <c r="I1012" s="4" t="s">
        <v>516</v>
      </c>
      <c r="J1012" s="3">
        <v>59058</v>
      </c>
      <c r="K1012" s="4" t="s">
        <v>80</v>
      </c>
      <c r="L1012" s="69" t="str">
        <f>VLOOKUP(C1012,'[15]Trips&amp;Operators'!$C$1:$E$9999,3,0)</f>
        <v>STAMBAUGH</v>
      </c>
      <c r="M1012" s="18" t="s">
        <v>81</v>
      </c>
      <c r="N1012" s="17"/>
      <c r="O1012" s="17" t="str">
        <f t="shared" si="30"/>
        <v>07</v>
      </c>
      <c r="P1012" s="52">
        <f t="shared" si="31"/>
        <v>42558</v>
      </c>
      <c r="Q1012" s="70" t="str">
        <f>VLOOKUP(C1012,'[15]Train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R1012" s="71" t="str">
        <f>VLOOKUP(C986,'[15]Train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05:30:19-0600',mode:absolute,to:'2016-08-07 08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012" s="72" t="str">
        <f>astrogrep_path&amp;" /spath="&amp;search_path&amp;" /stypes=""*"&amp;T1012&amp;"*"&amp;TEXT(A986-utc_offset/24,"YYYYMMDD")&amp;LEFT(TEXT(A986-utc_offset/24,"HH"),1)&amp;"*"" /stext="" "&amp;TEXT(A986-utc_offset/24,"HH")&amp;search_regexp&amp;""" /e /r /s"</f>
        <v>"C:\Program Files (x86)\AstroGrep\AstroGrep.exe" /spath="C:\Users\stu\Documents\Analysis\2016-02-23 RTDC Observations" /stypes="*4015*201608071*" /stext=" 13:.+((SYSTEM_STATE.+slice.+state.+changed )|(ment ac)|(system.+state.+changed )|(\|lc)|(penalty)|(\[timeout)|(PRM\|1\|D))" /e /r /s</v>
      </c>
      <c r="T1012" s="18" t="str">
        <f>MID(B986,13,4)</f>
        <v>4015</v>
      </c>
      <c r="U1012" s="24">
        <f>A986+6/24</f>
        <v>42589.555138888885</v>
      </c>
      <c r="V1012" s="45" t="str">
        <f>IF(VALUE(LEFT(IF(LEN(C986)=6,"0"&amp;C986,C986),2))&lt;=2,"EC",IF(OR(VALUE(LEFT(IF(LEN(C986)=6,"0"&amp;C986,C986),2))=8,VALUE(LEFT(IF(LEN(C986)=6,"0"&amp;C986,C986),2))=18),"NW","GL"))</f>
        <v>EC</v>
      </c>
      <c r="W1012" s="45" t="str">
        <f>IF(AND(E986="TRACK WARRANT AUTHORITY",G986&lt;10),"OMIT","KEEP")</f>
        <v>KEEP</v>
      </c>
    </row>
    <row r="1013" spans="1:23" hidden="1" x14ac:dyDescent="0.25">
      <c r="A1013" s="24">
        <v>42589.774467592593</v>
      </c>
      <c r="B1013" s="4" t="s">
        <v>85</v>
      </c>
      <c r="C1013" s="4" t="s">
        <v>1323</v>
      </c>
      <c r="D1013" s="4" t="s">
        <v>73</v>
      </c>
      <c r="E1013" s="4" t="s">
        <v>515</v>
      </c>
      <c r="F1013" s="3">
        <v>0</v>
      </c>
      <c r="G1013" s="3">
        <v>6</v>
      </c>
      <c r="H1013" s="3">
        <v>59049</v>
      </c>
      <c r="I1013" s="4" t="s">
        <v>516</v>
      </c>
      <c r="J1013" s="3">
        <v>59058</v>
      </c>
      <c r="K1013" s="4" t="s">
        <v>80</v>
      </c>
      <c r="L1013" s="69" t="str">
        <f>VLOOKUP(C1013,'[15]Trips&amp;Operators'!$C$1:$E$9999,3,0)</f>
        <v>STAMBAUGH</v>
      </c>
      <c r="M1013" s="18" t="s">
        <v>81</v>
      </c>
      <c r="N1013" s="17"/>
      <c r="O1013" s="17" t="str">
        <f t="shared" si="30"/>
        <v>07</v>
      </c>
      <c r="P1013" s="52">
        <f t="shared" si="31"/>
        <v>42558</v>
      </c>
      <c r="Q1013" s="70" t="str">
        <f>VLOOKUP(C1013,'[15]Train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R1013" s="71" t="str">
        <f>VLOOKUP(C987,'[15]Train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08:36:07-0600',mode:absolute,to:'2016-08-07 11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13" s="72" t="str">
        <f>astrogrep_path&amp;" /spath="&amp;search_path&amp;" /stypes=""*"&amp;T1013&amp;"*"&amp;TEXT(A987-utc_offset/24,"YYYYMMDD")&amp;LEFT(TEXT(A987-utc_offset/24,"HH"),1)&amp;"*"" /stext="" "&amp;TEXT(A987-utc_offset/24,"HH")&amp;search_regexp&amp;""" /e /r /s"</f>
        <v>"C:\Program Files (x86)\AstroGrep\AstroGrep.exe" /spath="C:\Users\stu\Documents\Analysis\2016-02-23 RTDC Observations" /stypes="*4008*201608071*" /stext=" 16:.+((SYSTEM_STATE.+slice.+state.+changed )|(ment ac)|(system.+state.+changed )|(\|lc)|(penalty)|(\[timeout)|(PRM\|1\|D))" /e /r /s</v>
      </c>
      <c r="T1013" s="18" t="str">
        <f>MID(B987,13,4)</f>
        <v>4008</v>
      </c>
      <c r="U1013" s="24">
        <f>A987+6/24</f>
        <v>42589.680138888885</v>
      </c>
      <c r="V1013" s="45" t="str">
        <f>IF(VALUE(LEFT(IF(LEN(C987)=6,"0"&amp;C987,C987),2))&lt;=2,"EC",IF(OR(VALUE(LEFT(IF(LEN(C987)=6,"0"&amp;C987,C987),2))=8,VALUE(LEFT(IF(LEN(C987)=6,"0"&amp;C987,C987),2))=18),"NW","GL"))</f>
        <v>EC</v>
      </c>
      <c r="W1013" s="45" t="str">
        <f>IF(AND(E987="TRACK WARRANT AUTHORITY",G987&lt;10),"OMIT","KEEP")</f>
        <v>KEEP</v>
      </c>
    </row>
    <row r="1014" spans="1:23" hidden="1" x14ac:dyDescent="0.25">
      <c r="A1014" s="24">
        <v>42589.899027777778</v>
      </c>
      <c r="B1014" s="4" t="s">
        <v>85</v>
      </c>
      <c r="C1014" s="4" t="s">
        <v>1324</v>
      </c>
      <c r="D1014" s="4" t="s">
        <v>73</v>
      </c>
      <c r="E1014" s="4" t="s">
        <v>515</v>
      </c>
      <c r="F1014" s="3">
        <v>0</v>
      </c>
      <c r="G1014" s="3">
        <v>107</v>
      </c>
      <c r="H1014" s="3">
        <v>58596</v>
      </c>
      <c r="I1014" s="4" t="s">
        <v>516</v>
      </c>
      <c r="J1014" s="3">
        <v>59058</v>
      </c>
      <c r="K1014" s="4" t="s">
        <v>80</v>
      </c>
      <c r="L1014" s="69" t="str">
        <f>VLOOKUP(C1014,'[15]Trips&amp;Operators'!$C$1:$E$9999,3,0)</f>
        <v>STAMBAUGH</v>
      </c>
      <c r="M1014" s="18" t="s">
        <v>81</v>
      </c>
      <c r="N1014" s="17"/>
      <c r="O1014" s="17" t="str">
        <f t="shared" si="30"/>
        <v>07</v>
      </c>
      <c r="P1014" s="52">
        <f t="shared" si="31"/>
        <v>42558</v>
      </c>
      <c r="Q1014" s="70" t="str">
        <f>VLOOKUP(C1014,'[15]Train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R1014" s="71" t="str">
        <f>VLOOKUP(C988,'[15]Train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11:37:01-0600',mode:absolute,to:'2016-08-07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014" s="72" t="str">
        <f>astrogrep_path&amp;" /spath="&amp;search_path&amp;" /stypes=""*"&amp;T1014&amp;"*"&amp;TEXT(A988-utc_offset/24,"YYYYMMDD")&amp;LEFT(TEXT(A988-utc_offset/24,"HH"),1)&amp;"*"" /stext="" "&amp;TEXT(A988-utc_offset/24,"HH")&amp;search_regexp&amp;""" /e /r /s"</f>
        <v>"C:\Program Files (x86)\AstroGrep\AstroGrep.exe" /spath="C:\Users\stu\Documents\Analysis\2016-02-23 RTDC Observations" /stypes="*4030*201608071*" /stext=" 19:.+((SYSTEM_STATE.+slice.+state.+changed )|(ment ac)|(system.+state.+changed )|(\|lc)|(penalty)|(\[timeout)|(PRM\|1\|D))" /e /r /s</v>
      </c>
      <c r="T1014" s="18" t="str">
        <f>MID(B988,13,4)</f>
        <v>4030</v>
      </c>
      <c r="U1014" s="24">
        <f>A988+6/24</f>
        <v>42589.807268518518</v>
      </c>
      <c r="V1014" s="45" t="str">
        <f>IF(VALUE(LEFT(IF(LEN(C988)=6,"0"&amp;C988,C988),2))&lt;=2,"EC",IF(OR(VALUE(LEFT(IF(LEN(C988)=6,"0"&amp;C988,C988),2))=8,VALUE(LEFT(IF(LEN(C988)=6,"0"&amp;C988,C988),2))=18),"NW","GL"))</f>
        <v>EC</v>
      </c>
      <c r="W1014" s="45" t="str">
        <f>IF(AND(E988="TRACK WARRANT AUTHORITY",G988&lt;10),"OMIT","KEEP")</f>
        <v>KEEP</v>
      </c>
    </row>
    <row r="1015" spans="1:23" hidden="1" x14ac:dyDescent="0.25">
      <c r="A1015" s="24">
        <v>42589.899513888886</v>
      </c>
      <c r="B1015" s="4" t="s">
        <v>85</v>
      </c>
      <c r="C1015" s="4" t="s">
        <v>1324</v>
      </c>
      <c r="D1015" s="4" t="s">
        <v>73</v>
      </c>
      <c r="E1015" s="4" t="s">
        <v>515</v>
      </c>
      <c r="F1015" s="3">
        <v>0</v>
      </c>
      <c r="G1015" s="3">
        <v>48</v>
      </c>
      <c r="H1015" s="3">
        <v>58827</v>
      </c>
      <c r="I1015" s="4" t="s">
        <v>516</v>
      </c>
      <c r="J1015" s="3">
        <v>59058</v>
      </c>
      <c r="K1015" s="4" t="s">
        <v>80</v>
      </c>
      <c r="L1015" s="69" t="str">
        <f>VLOOKUP(C1015,'[15]Trips&amp;Operators'!$C$1:$E$9999,3,0)</f>
        <v>STAMBAUGH</v>
      </c>
      <c r="M1015" s="18" t="s">
        <v>81</v>
      </c>
      <c r="N1015" s="17"/>
      <c r="O1015" s="17" t="str">
        <f t="shared" si="30"/>
        <v>07</v>
      </c>
      <c r="P1015" s="52">
        <f t="shared" si="31"/>
        <v>42558</v>
      </c>
      <c r="Q1015" s="70" t="str">
        <f>VLOOKUP(C1015,'[15]Train Runs'!$A$13:$AE$524,31,0)</f>
        <v>aws s3 cp s3://rtdc.mdm.uploadarchive/RTDC4027/2016-08-07/ "%USERPROFILE%\AppData\Local\Temp\OnboardLogs"\RTDC4027\2016-08-07 --recursive &amp; "%USERPROFILE%\Documents\GitHub\mrs-test-scripts\Headless Mode &amp; Sideloading\WalkAndUnGZ.bat" "%USERPROFILE%\AppData\Local\Temp\OnboardLogs"\RTDC4027\2016-08-07 &amp; 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</v>
      </c>
      <c r="R1015" s="71" t="str">
        <f>VLOOKUP(C989,'[15]Train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16:11:28-0600',mode:absolute,to:'2016-08-07 19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1015" s="72" t="str">
        <f>astrogrep_path&amp;" /spath="&amp;search_path&amp;" /stypes=""*"&amp;T1015&amp;"*"&amp;TEXT(A989-utc_offset/24,"YYYYMMDD")&amp;LEFT(TEXT(A989-utc_offset/24,"HH"),1)&amp;"*"" /stext="" "&amp;TEXT(A989-utc_offset/24,"HH")&amp;search_regexp&amp;""" /e /r /s"</f>
        <v>"C:\Program Files (x86)\AstroGrep\AstroGrep.exe" /spath="C:\Users\stu\Documents\Analysis\2016-02-23 RTDC Observations" /stypes="*4043*201608080*" /stext=" 00:.+((SYSTEM_STATE.+slice.+state.+changed )|(ment ac)|(system.+state.+changed )|(\|lc)|(penalty)|(\[timeout)|(PRM\|1\|D))" /e /r /s</v>
      </c>
      <c r="T1015" s="18" t="str">
        <f>MID(B989,13,4)</f>
        <v>4043</v>
      </c>
      <c r="U1015" s="24">
        <f>A989+6/24</f>
        <v>42590.00571759259</v>
      </c>
      <c r="V1015" s="45" t="str">
        <f>IF(VALUE(LEFT(IF(LEN(C989)=6,"0"&amp;C989,C989),2))&lt;=2,"EC",IF(OR(VALUE(LEFT(IF(LEN(C989)=6,"0"&amp;C989,C989),2))=8,VALUE(LEFT(IF(LEN(C989)=6,"0"&amp;C989,C989),2))=18),"NW","GL"))</f>
        <v>EC</v>
      </c>
      <c r="W1015" s="45" t="str">
        <f>IF(AND(E989="TRACK WARRANT AUTHORITY",G989&lt;10),"OMIT","KEEP")</f>
        <v>KEEP</v>
      </c>
    </row>
    <row r="1016" spans="1:23" hidden="1" x14ac:dyDescent="0.25">
      <c r="A1016" s="24">
        <v>42590.269282407404</v>
      </c>
      <c r="B1016" s="4" t="s">
        <v>85</v>
      </c>
      <c r="C1016" s="4" t="s">
        <v>1325</v>
      </c>
      <c r="D1016" s="4" t="s">
        <v>84</v>
      </c>
      <c r="E1016" s="4" t="s">
        <v>78</v>
      </c>
      <c r="F1016" s="3">
        <v>0</v>
      </c>
      <c r="G1016" s="3">
        <v>270</v>
      </c>
      <c r="H1016" s="3">
        <v>42812</v>
      </c>
      <c r="I1016" s="4" t="s">
        <v>79</v>
      </c>
      <c r="J1016" s="3">
        <v>42779</v>
      </c>
      <c r="K1016" s="4" t="s">
        <v>80</v>
      </c>
      <c r="L1016" s="69" t="str">
        <f>VLOOKUP(C1016,'[16]Trips&amp;Operators'!$C$1:$E$9999,3,0)</f>
        <v>SPECTOR</v>
      </c>
      <c r="M1016" s="73" t="s">
        <v>81</v>
      </c>
      <c r="N1016" s="17" t="s">
        <v>493</v>
      </c>
      <c r="O1016" s="17" t="str">
        <f t="shared" si="30"/>
        <v>08</v>
      </c>
      <c r="P1016" s="52">
        <f t="shared" si="31"/>
        <v>42559</v>
      </c>
      <c r="Q1016" s="70" t="str">
        <f>VLOOKUP(C1016,'[16]Train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16" s="71" t="str">
        <f>VLOOKUP(C990,'[15]Train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18:20:31-0600',mode:absolute,to:'2016-08-07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016" s="72" t="str">
        <f>astrogrep_path&amp;" /spath="&amp;search_path&amp;" /stypes=""*"&amp;T1016&amp;"*"&amp;TEXT(A990-utc_offset/24,"YYYYMMDD")&amp;LEFT(TEXT(A990-utc_offset/24,"HH"),1)&amp;"*"" /stext="" "&amp;TEXT(A990-utc_offset/24,"HH")&amp;search_regexp&amp;""" /e /r /s"</f>
        <v>"C:\Program Files (x86)\AstroGrep\AstroGrep.exe" /spath="C:\Users\stu\Documents\Analysis\2016-02-23 RTDC Observations" /stypes="*4017*201608080*" /stext=" 02:.+((SYSTEM_STATE.+slice.+state.+changed )|(ment ac)|(system.+state.+changed )|(\|lc)|(penalty)|(\[timeout)|(PRM\|1\|D))" /e /r /s</v>
      </c>
      <c r="T1016" s="18" t="str">
        <f>MID(B990,13,4)</f>
        <v>4017</v>
      </c>
      <c r="U1016" s="24">
        <f>A990+6/24</f>
        <v>42590.086863425924</v>
      </c>
      <c r="V1016" s="45" t="str">
        <f>IF(VALUE(LEFT(IF(LEN(C990)=6,"0"&amp;C990,C990),2))&lt;=2,"EC",IF(OR(VALUE(LEFT(IF(LEN(C990)=6,"0"&amp;C990,C990),2))=8,VALUE(LEFT(IF(LEN(C990)=6,"0"&amp;C990,C990),2))=18),"NW","GL"))</f>
        <v>EC</v>
      </c>
      <c r="W1016" s="45" t="str">
        <f>IF(AND(E990="TRACK WARRANT AUTHORITY",G990&lt;10),"OMIT","KEEP")</f>
        <v>KEEP</v>
      </c>
    </row>
    <row r="1017" spans="1:23" hidden="1" x14ac:dyDescent="0.25">
      <c r="A1017" s="24">
        <v>42590.308009259257</v>
      </c>
      <c r="B1017" s="4" t="s">
        <v>491</v>
      </c>
      <c r="C1017" s="4" t="s">
        <v>1326</v>
      </c>
      <c r="D1017" s="4" t="s">
        <v>73</v>
      </c>
      <c r="E1017" s="4" t="s">
        <v>78</v>
      </c>
      <c r="F1017" s="3">
        <v>0</v>
      </c>
      <c r="G1017" s="3">
        <v>626</v>
      </c>
      <c r="H1017" s="3">
        <v>45638</v>
      </c>
      <c r="I1017" s="4" t="s">
        <v>79</v>
      </c>
      <c r="J1017" s="3">
        <v>42961</v>
      </c>
      <c r="K1017" s="4" t="s">
        <v>76</v>
      </c>
      <c r="L1017" s="69" t="str">
        <f>VLOOKUP(C1017,'[16]Trips&amp;Operators'!$C$1:$E$9999,3,0)</f>
        <v>GEBRETEKLE</v>
      </c>
      <c r="M1017" s="73" t="s">
        <v>81</v>
      </c>
      <c r="N1017" s="17" t="s">
        <v>493</v>
      </c>
      <c r="O1017" s="17" t="str">
        <f t="shared" si="30"/>
        <v>08</v>
      </c>
      <c r="P1017" s="52">
        <f t="shared" si="31"/>
        <v>42559</v>
      </c>
      <c r="Q1017" s="70" t="str">
        <f>VLOOKUP(C1017,'[16]Train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R1017" s="71" t="str">
        <f>VLOOKUP(C991,'[15]Train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17:26:57-0600',mode:absolute,to:'2016-08-07 20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S1017" s="72" t="str">
        <f>astrogrep_path&amp;" /spath="&amp;search_path&amp;" /stypes=""*"&amp;T1017&amp;"*"&amp;TEXT(A991-utc_offset/24,"YYYYMMDD")&amp;LEFT(TEXT(A991-utc_offset/24,"HH"),1)&amp;"*"" /stext="" "&amp;TEXT(A991-utc_offset/24,"HH")&amp;search_regexp&amp;""" /e /r /s"</f>
        <v>"C:\Program Files (x86)\AstroGrep\AstroGrep.exe" /spath="C:\Users\stu\Documents\Analysis\2016-02-23 RTDC Observations" /stypes="*4018*201608080*" /stext=" 01:.+((SYSTEM_STATE.+slice.+state.+changed )|(ment ac)|(system.+state.+changed )|(\|lc)|(penalty)|(\[timeout)|(PRM\|1\|D))" /e /r /s</v>
      </c>
      <c r="T1017" s="18" t="str">
        <f>MID(B991,13,4)</f>
        <v>4018</v>
      </c>
      <c r="U1017" s="24">
        <f>A991+6/24</f>
        <v>42590.045960648145</v>
      </c>
      <c r="V1017" s="45" t="str">
        <f>IF(VALUE(LEFT(IF(LEN(C991)=6,"0"&amp;C991,C991),2))&lt;=2,"EC",IF(OR(VALUE(LEFT(IF(LEN(C991)=6,"0"&amp;C991,C991),2))=8,VALUE(LEFT(IF(LEN(C991)=6,"0"&amp;C991,C991),2))=18),"NW","GL"))</f>
        <v>EC</v>
      </c>
      <c r="W1017" s="45" t="str">
        <f>IF(AND(E991="TRACK WARRANT AUTHORITY",G991&lt;10),"OMIT","KEEP")</f>
        <v>KEEP</v>
      </c>
    </row>
    <row r="1018" spans="1:23" hidden="1" x14ac:dyDescent="0.25">
      <c r="A1018" s="24">
        <v>42590.728900462964</v>
      </c>
      <c r="B1018" s="4" t="s">
        <v>543</v>
      </c>
      <c r="C1018" s="4" t="s">
        <v>1327</v>
      </c>
      <c r="D1018" s="4" t="s">
        <v>73</v>
      </c>
      <c r="E1018" s="4" t="s">
        <v>78</v>
      </c>
      <c r="F1018" s="3">
        <v>0</v>
      </c>
      <c r="G1018" s="3">
        <v>54</v>
      </c>
      <c r="H1018" s="3">
        <v>59051</v>
      </c>
      <c r="I1018" s="4" t="s">
        <v>79</v>
      </c>
      <c r="J1018" s="3">
        <v>58904</v>
      </c>
      <c r="K1018" s="4" t="s">
        <v>76</v>
      </c>
      <c r="L1018" s="69" t="str">
        <f>VLOOKUP(C1018,'[16]Trips&amp;Operators'!$C$1:$E$9999,3,0)</f>
        <v>SHOOK</v>
      </c>
      <c r="M1018" s="73" t="s">
        <v>81</v>
      </c>
      <c r="N1018" s="17" t="s">
        <v>106</v>
      </c>
      <c r="O1018" s="17" t="str">
        <f t="shared" si="30"/>
        <v>08</v>
      </c>
      <c r="P1018" s="52">
        <f t="shared" si="31"/>
        <v>42559</v>
      </c>
      <c r="Q1018" s="70" t="str">
        <f>VLOOKUP(C1018,'[16]Train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R1018" s="71" t="str">
        <f>VLOOKUP(C992,'[15]Train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1018" s="72" t="str">
        <f>astrogrep_path&amp;" /spath="&amp;search_path&amp;" /stypes=""*"&amp;T1018&amp;"*"&amp;TEXT(A992-utc_offset/24,"YYYYMMDD")&amp;LEFT(TEXT(A992-utc_offset/24,"HH"),1)&amp;"*"" /stext="" "&amp;TEXT(A992-utc_offset/24,"HH")&amp;search_regexp&amp;""" /e /r /s"</f>
        <v>"C:\Program Files (x86)\AstroGrep\AstroGrep.exe" /spath="C:\Users\stu\Documents\Analysis\2016-02-23 RTDC Observations" /stypes="*4042*201608071*" /stext=" 16:.+((SYSTEM_STATE.+slice.+state.+changed )|(ment ac)|(system.+state.+changed )|(\|lc)|(penalty)|(\[timeout)|(PRM\|1\|D))" /e /r /s</v>
      </c>
      <c r="T1018" s="18" t="str">
        <f>MID(B992,13,4)</f>
        <v>4042</v>
      </c>
      <c r="U1018" s="24">
        <f>A992+6/24</f>
        <v>42589.68787037037</v>
      </c>
      <c r="V1018" s="45" t="str">
        <f>IF(VALUE(LEFT(IF(LEN(C992)=6,"0"&amp;C992,C992),2))&lt;=2,"EC",IF(OR(VALUE(LEFT(IF(LEN(C992)=6,"0"&amp;C992,C992),2))=8,VALUE(LEFT(IF(LEN(C992)=6,"0"&amp;C992,C992),2))=18),"NW","GL"))</f>
        <v>NW</v>
      </c>
      <c r="W1018" s="45" t="str">
        <f>IF(AND(E992="TRACK WARRANT AUTHORITY",G992&lt;10),"OMIT","KEEP")</f>
        <v>KEEP</v>
      </c>
    </row>
    <row r="1019" spans="1:23" hidden="1" x14ac:dyDescent="0.25">
      <c r="A1019" s="24">
        <v>42590.3434837963</v>
      </c>
      <c r="B1019" s="4" t="s">
        <v>85</v>
      </c>
      <c r="C1019" s="4" t="s">
        <v>1328</v>
      </c>
      <c r="D1019" s="4" t="s">
        <v>73</v>
      </c>
      <c r="E1019" s="4" t="s">
        <v>78</v>
      </c>
      <c r="F1019" s="3">
        <v>340</v>
      </c>
      <c r="G1019" s="3">
        <v>498</v>
      </c>
      <c r="H1019" s="3">
        <v>60915</v>
      </c>
      <c r="I1019" s="4" t="s">
        <v>79</v>
      </c>
      <c r="J1019" s="3">
        <v>63069</v>
      </c>
      <c r="K1019" s="4" t="s">
        <v>80</v>
      </c>
      <c r="L1019" s="69" t="str">
        <f>VLOOKUP(C1019,'[16]Trips&amp;Operators'!$C$1:$E$9999,3,0)</f>
        <v>SPECTOR</v>
      </c>
      <c r="M1019" s="73" t="s">
        <v>81</v>
      </c>
      <c r="N1019" s="17" t="s">
        <v>493</v>
      </c>
      <c r="O1019" s="17" t="str">
        <f t="shared" si="30"/>
        <v>08</v>
      </c>
      <c r="P1019" s="52">
        <f t="shared" si="31"/>
        <v>42559</v>
      </c>
      <c r="Q1019" s="70" t="str">
        <f>VLOOKUP(C1019,'[16]Train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19" s="71" t="str">
        <f>VLOOKUP(C993,'[15]Train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10:16:22-0600',mode:absolute,to:'2016-08-07 12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1019" s="72" t="str">
        <f>astrogrep_path&amp;" /spath="&amp;search_path&amp;" /stypes=""*"&amp;T1019&amp;"*"&amp;TEXT(A993-utc_offset/24,"YYYYMMDD")&amp;LEFT(TEXT(A993-utc_offset/24,"HH"),1)&amp;"*"" /stext="" "&amp;TEXT(A993-utc_offset/24,"HH")&amp;search_regexp&amp;""" /e /r /s"</f>
        <v>"C:\Program Files (x86)\AstroGrep\AstroGrep.exe" /spath="C:\Users\stu\Documents\Analysis\2016-02-23 RTDC Observations" /stypes="*4042*201608071*" /stext=" 17:.+((SYSTEM_STATE.+slice.+state.+changed )|(ment ac)|(system.+state.+changed )|(\|lc)|(penalty)|(\[timeout)|(PRM\|1\|D))" /e /r /s</v>
      </c>
      <c r="T1019" s="18" t="str">
        <f>MID(B993,13,4)</f>
        <v>4042</v>
      </c>
      <c r="U1019" s="24">
        <f>A993+6/24</f>
        <v>42589.731296296297</v>
      </c>
      <c r="V1019" s="45" t="str">
        <f>IF(VALUE(LEFT(IF(LEN(C993)=6,"0"&amp;C993,C993),2))&lt;=2,"EC",IF(OR(VALUE(LEFT(IF(LEN(C993)=6,"0"&amp;C993,C993),2))=8,VALUE(LEFT(IF(LEN(C993)=6,"0"&amp;C993,C993),2))=18),"NW","GL"))</f>
        <v>NW</v>
      </c>
      <c r="W1019" s="45" t="str">
        <f>IF(AND(E993="TRACK WARRANT AUTHORITY",G993&lt;10),"OMIT","KEEP")</f>
        <v>KEEP</v>
      </c>
    </row>
    <row r="1020" spans="1:23" hidden="1" x14ac:dyDescent="0.25">
      <c r="A1020" s="24">
        <v>42590.241898148146</v>
      </c>
      <c r="B1020" s="4" t="s">
        <v>596</v>
      </c>
      <c r="C1020" s="4" t="s">
        <v>1329</v>
      </c>
      <c r="D1020" s="4" t="s">
        <v>73</v>
      </c>
      <c r="E1020" s="4" t="s">
        <v>78</v>
      </c>
      <c r="F1020" s="3">
        <v>530</v>
      </c>
      <c r="G1020" s="3">
        <v>590</v>
      </c>
      <c r="H1020" s="3">
        <v>104278</v>
      </c>
      <c r="I1020" s="4" t="s">
        <v>79</v>
      </c>
      <c r="J1020" s="3">
        <v>103800</v>
      </c>
      <c r="K1020" s="4" t="s">
        <v>76</v>
      </c>
      <c r="L1020" s="69" t="str">
        <f>VLOOKUP(C1020,'[16]Trips&amp;Operators'!$C$1:$E$9999,3,0)</f>
        <v>SPECTOR</v>
      </c>
      <c r="M1020" s="73" t="s">
        <v>81</v>
      </c>
      <c r="N1020" s="17" t="s">
        <v>493</v>
      </c>
      <c r="O1020" s="17" t="str">
        <f t="shared" si="30"/>
        <v>08</v>
      </c>
      <c r="P1020" s="52">
        <f t="shared" si="31"/>
        <v>42559</v>
      </c>
      <c r="Q1020" s="70" t="str">
        <f>VLOOKUP(C1020,'[16]Train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20" s="71" t="str">
        <f>VLOOKUP(C994,'[15]Train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1020" s="72" t="str">
        <f>astrogrep_path&amp;" /spath="&amp;search_path&amp;" /stypes=""*"&amp;T1020&amp;"*"&amp;TEXT(A994-utc_offset/24,"YYYYMMDD")&amp;LEFT(TEXT(A994-utc_offset/24,"HH"),1)&amp;"*"" /stext="" "&amp;TEXT(A994-utc_offset/24,"HH")&amp;search_regexp&amp;""" /e /r /s"</f>
        <v>"C:\Program Files (x86)\AstroGrep\AstroGrep.exe" /spath="C:\Users\stu\Documents\Analysis\2016-02-23 RTDC Observations" /stypes="*4042*201608071*" /stext=" 18:.+((SYSTEM_STATE.+slice.+state.+changed )|(ment ac)|(system.+state.+changed )|(\|lc)|(penalty)|(\[timeout)|(PRM\|1\|D))" /e /r /s</v>
      </c>
      <c r="T1020" s="18" t="str">
        <f>MID(B994,13,4)</f>
        <v>4042</v>
      </c>
      <c r="U1020" s="24">
        <f>A994+6/24</f>
        <v>42589.772511574076</v>
      </c>
      <c r="V1020" s="45" t="str">
        <f>IF(VALUE(LEFT(IF(LEN(C994)=6,"0"&amp;C994,C994),2))&lt;=2,"EC",IF(OR(VALUE(LEFT(IF(LEN(C994)=6,"0"&amp;C994,C994),2))=8,VALUE(LEFT(IF(LEN(C994)=6,"0"&amp;C994,C994),2))=18),"NW","GL"))</f>
        <v>NW</v>
      </c>
      <c r="W1020" s="45" t="str">
        <f>IF(AND(E994="TRACK WARRANT AUTHORITY",G994&lt;10),"OMIT","KEEP")</f>
        <v>KEEP</v>
      </c>
    </row>
    <row r="1021" spans="1:23" hidden="1" x14ac:dyDescent="0.25">
      <c r="A1021" s="24">
        <v>42590.349027777775</v>
      </c>
      <c r="B1021" s="4" t="s">
        <v>85</v>
      </c>
      <c r="C1021" s="4" t="s">
        <v>1328</v>
      </c>
      <c r="D1021" s="4" t="s">
        <v>73</v>
      </c>
      <c r="E1021" s="4" t="s">
        <v>78</v>
      </c>
      <c r="F1021" s="3">
        <v>0</v>
      </c>
      <c r="G1021" s="3">
        <v>673</v>
      </c>
      <c r="H1021" s="3">
        <v>108199</v>
      </c>
      <c r="I1021" s="4" t="s">
        <v>79</v>
      </c>
      <c r="J1021" s="3">
        <v>108954</v>
      </c>
      <c r="K1021" s="4" t="s">
        <v>80</v>
      </c>
      <c r="L1021" s="69" t="str">
        <f>VLOOKUP(C1021,'[16]Trips&amp;Operators'!$C$1:$E$9999,3,0)</f>
        <v>SPECTOR</v>
      </c>
      <c r="M1021" s="73" t="s">
        <v>81</v>
      </c>
      <c r="N1021" s="17" t="s">
        <v>493</v>
      </c>
      <c r="O1021" s="17" t="str">
        <f t="shared" si="30"/>
        <v>08</v>
      </c>
      <c r="P1021" s="52">
        <f t="shared" si="31"/>
        <v>42559</v>
      </c>
      <c r="Q1021" s="70" t="str">
        <f>VLOOKUP(C1021,'[16]Train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21" s="71" t="str">
        <f>VLOOKUP(C995,'[15]Train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13:05:13-0600',mode:absolute,to:'2016-08-07 15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1021" s="72" t="str">
        <f>astrogrep_path&amp;" /spath="&amp;search_path&amp;" /stypes=""*"&amp;T1021&amp;"*"&amp;TEXT(A995-utc_offset/24,"YYYYMMDD")&amp;LEFT(TEXT(A995-utc_offset/24,"HH"),1)&amp;"*"" /stext="" "&amp;TEXT(A995-utc_offset/24,"HH")&amp;search_regexp&amp;""" /e /r /s"</f>
        <v>"C:\Program Files (x86)\AstroGrep\AstroGrep.exe" /spath="C:\Users\stu\Documents\Analysis\2016-02-23 RTDC Observations" /stypes="*4042*201608072*" /stext=" 20:.+((SYSTEM_STATE.+slice.+state.+changed )|(ment ac)|(system.+state.+changed )|(\|lc)|(penalty)|(\[timeout)|(PRM\|1\|D))" /e /r /s</v>
      </c>
      <c r="T1021" s="18" t="str">
        <f>MID(B995,13,4)</f>
        <v>4042</v>
      </c>
      <c r="U1021" s="24">
        <f>A995+6/24</f>
        <v>42589.855949074074</v>
      </c>
      <c r="V1021" s="45" t="str">
        <f>IF(VALUE(LEFT(IF(LEN(C995)=6,"0"&amp;C995,C995),2))&lt;=2,"EC",IF(OR(VALUE(LEFT(IF(LEN(C995)=6,"0"&amp;C995,C995),2))=8,VALUE(LEFT(IF(LEN(C995)=6,"0"&amp;C995,C995),2))=18),"NW","GL"))</f>
        <v>NW</v>
      </c>
      <c r="W1021" s="45" t="str">
        <f>IF(AND(E995="TRACK WARRANT AUTHORITY",G995&lt;10),"OMIT","KEEP")</f>
        <v>KEEP</v>
      </c>
    </row>
    <row r="1022" spans="1:23" hidden="1" x14ac:dyDescent="0.25">
      <c r="A1022" s="24">
        <v>42590.344976851855</v>
      </c>
      <c r="B1022" s="4" t="s">
        <v>93</v>
      </c>
      <c r="C1022" s="4" t="s">
        <v>1330</v>
      </c>
      <c r="D1022" s="4" t="s">
        <v>84</v>
      </c>
      <c r="E1022" s="4" t="s">
        <v>83</v>
      </c>
      <c r="F1022" s="3">
        <v>150</v>
      </c>
      <c r="G1022" s="3">
        <v>202</v>
      </c>
      <c r="H1022" s="3">
        <v>2386</v>
      </c>
      <c r="I1022" s="4" t="s">
        <v>75</v>
      </c>
      <c r="J1022" s="3">
        <v>0</v>
      </c>
      <c r="K1022" s="4" t="s">
        <v>80</v>
      </c>
      <c r="L1022" s="69" t="str">
        <f>VLOOKUP(C1022,'[16]Trips&amp;Operators'!$C$1:$E$9999,3,0)</f>
        <v>YORK</v>
      </c>
      <c r="M1022" s="73" t="s">
        <v>81</v>
      </c>
      <c r="N1022" s="17"/>
      <c r="O1022" s="17" t="str">
        <f t="shared" si="30"/>
        <v>08</v>
      </c>
      <c r="P1022" s="52">
        <f t="shared" si="31"/>
        <v>42559</v>
      </c>
      <c r="Q1022" s="70" t="str">
        <f>VLOOKUP(C1022,'[16]Train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R1022" s="71" t="str">
        <f>VLOOKUP(C996,'[15]Train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22" s="72" t="str">
        <f>astrogrep_path&amp;" /spath="&amp;search_path&amp;" /stypes=""*"&amp;T1022&amp;"*"&amp;TEXT(A996-utc_offset/24,"YYYYMMDD")&amp;LEFT(TEXT(A996-utc_offset/24,"HH"),1)&amp;"*"" /stext="" "&amp;TEXT(A996-utc_offset/24,"HH")&amp;search_regexp&amp;""" /e /r /s"</f>
        <v>"C:\Program Files (x86)\AstroGrep\AstroGrep.exe" /spath="C:\Users\stu\Documents\Analysis\2016-02-23 RTDC Observations" /stypes="*4027*201608080*" /stext=" 04:.+((SYSTEM_STATE.+slice.+state.+changed )|(ment ac)|(system.+state.+changed )|(\|lc)|(penalty)|(\[timeout)|(PRM\|1\|D))" /e /r /s</v>
      </c>
      <c r="T1022" s="18" t="str">
        <f>MID(B996,13,4)</f>
        <v>4027</v>
      </c>
      <c r="U1022" s="24">
        <f>A996+6/24</f>
        <v>42590.18949074074</v>
      </c>
      <c r="V1022" s="45" t="str">
        <f>IF(VALUE(LEFT(IF(LEN(C996)=6,"0"&amp;C996,C996),2))&lt;=2,"EC",IF(OR(VALUE(LEFT(IF(LEN(C996)=6,"0"&amp;C996,C996),2))=8,VALUE(LEFT(IF(LEN(C996)=6,"0"&amp;C996,C996),2))=18),"NW","GL"))</f>
        <v>NW</v>
      </c>
      <c r="W1022" s="45" t="str">
        <f>IF(AND(E996="TRACK WARRANT AUTHORITY",G996&lt;10),"OMIT","KEEP")</f>
        <v>KEEP</v>
      </c>
    </row>
    <row r="1023" spans="1:23" hidden="1" x14ac:dyDescent="0.25">
      <c r="A1023" s="24">
        <v>42590.428449074076</v>
      </c>
      <c r="B1023" s="4" t="s">
        <v>82</v>
      </c>
      <c r="C1023" s="4" t="s">
        <v>1331</v>
      </c>
      <c r="D1023" s="4" t="s">
        <v>84</v>
      </c>
      <c r="E1023" s="4" t="s">
        <v>83</v>
      </c>
      <c r="F1023" s="3">
        <v>150</v>
      </c>
      <c r="G1023" s="3">
        <v>202</v>
      </c>
      <c r="H1023" s="3">
        <v>3217</v>
      </c>
      <c r="I1023" s="4" t="s">
        <v>75</v>
      </c>
      <c r="J1023" s="3">
        <v>0</v>
      </c>
      <c r="K1023" s="4" t="s">
        <v>80</v>
      </c>
      <c r="L1023" s="69" t="str">
        <f>VLOOKUP(C1023,'[16]Trips&amp;Operators'!$C$1:$E$9999,3,0)</f>
        <v>STARKS</v>
      </c>
      <c r="M1023" s="73" t="s">
        <v>81</v>
      </c>
      <c r="N1023" s="17"/>
      <c r="O1023" s="17" t="str">
        <f t="shared" si="30"/>
        <v>08</v>
      </c>
      <c r="P1023" s="52">
        <f t="shared" si="31"/>
        <v>42559</v>
      </c>
      <c r="Q1023" s="70" t="str">
        <f>VLOOKUP(C1023,'[16]Train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23" s="71" t="str">
        <f>VLOOKUP(C997,'[15]Train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05:41:15-0600',mode:absolute,to:'2016-08-07 07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23" s="72" t="str">
        <f>astrogrep_path&amp;" /spath="&amp;search_path&amp;" /stypes=""*"&amp;T1023&amp;"*"&amp;TEXT(A997-utc_offset/24,"YYYYMMDD")&amp;LEFT(TEXT(A997-utc_offset/24,"HH"),1)&amp;"*"" /stext="" "&amp;TEXT(A997-utc_offset/24,"HH")&amp;search_regexp&amp;""" /e /r /s"</f>
        <v>"C:\Program Files (x86)\AstroGrep\AstroGrep.exe" /spath="C:\Users\stu\Documents\Analysis\2016-02-23 RTDC Observations" /stypes="*4041*201608071*" /stext=" 12:.+((SYSTEM_STATE.+slice.+state.+changed )|(ment ac)|(system.+state.+changed )|(\|lc)|(penalty)|(\[timeout)|(PRM\|1\|D))" /e /r /s</v>
      </c>
      <c r="T1023" s="18" t="str">
        <f>MID(B997,13,4)</f>
        <v>4041</v>
      </c>
      <c r="U1023" s="24">
        <f>A997+6/24</f>
        <v>42589.537187499998</v>
      </c>
      <c r="V1023" s="45" t="str">
        <f>IF(VALUE(LEFT(IF(LEN(C997)=6,"0"&amp;C997,C997),2))&lt;=2,"EC",IF(OR(VALUE(LEFT(IF(LEN(C997)=6,"0"&amp;C997,C997),2))=8,VALUE(LEFT(IF(LEN(C997)=6,"0"&amp;C997,C997),2))=18),"NW","GL"))</f>
        <v>NW</v>
      </c>
      <c r="W1023" s="45" t="str">
        <f>IF(AND(E997="TRACK WARRANT AUTHORITY",G997&lt;10),"OMIT","KEEP")</f>
        <v>KEEP</v>
      </c>
    </row>
    <row r="1024" spans="1:23" hidden="1" x14ac:dyDescent="0.25">
      <c r="A1024" s="24">
        <v>42590.877025462964</v>
      </c>
      <c r="B1024" s="4" t="s">
        <v>82</v>
      </c>
      <c r="C1024" s="4" t="s">
        <v>1332</v>
      </c>
      <c r="D1024" s="4" t="s">
        <v>84</v>
      </c>
      <c r="E1024" s="4" t="s">
        <v>83</v>
      </c>
      <c r="F1024" s="3">
        <v>200</v>
      </c>
      <c r="G1024" s="3">
        <v>253</v>
      </c>
      <c r="H1024" s="3">
        <v>5501</v>
      </c>
      <c r="I1024" s="4" t="s">
        <v>75</v>
      </c>
      <c r="J1024" s="3">
        <v>4677</v>
      </c>
      <c r="K1024" s="4" t="s">
        <v>80</v>
      </c>
      <c r="L1024" s="69" t="str">
        <f>VLOOKUP(C1024,'[16]Trips&amp;Operators'!$C$1:$E$9999,3,0)</f>
        <v>ISHMAEL</v>
      </c>
      <c r="M1024" s="73" t="s">
        <v>81</v>
      </c>
      <c r="N1024" s="17"/>
      <c r="O1024" s="17" t="str">
        <f t="shared" si="30"/>
        <v>08</v>
      </c>
      <c r="P1024" s="52">
        <f t="shared" si="31"/>
        <v>42559</v>
      </c>
      <c r="Q1024" s="70" t="str">
        <f>VLOOKUP(C1024,'[16]Train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24" s="71" t="str">
        <f>VLOOKUP(C998,'[15]Train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24" s="72" t="str">
        <f>astrogrep_path&amp;" /spath="&amp;search_path&amp;" /stypes=""*"&amp;T1024&amp;"*"&amp;TEXT(A998-utc_offset/24,"YYYYMMDD")&amp;LEFT(TEXT(A998-utc_offset/24,"HH"),1)&amp;"*"" /stext="" "&amp;TEXT(A998-utc_offset/24,"HH")&amp;search_regexp&amp;""" /e /r /s"</f>
        <v>"C:\Program Files (x86)\AstroGrep\AstroGrep.exe" /spath="C:\Users\stu\Documents\Analysis\2016-02-23 RTDC Observations" /stypes="*4041*201608071*" /stext=" 15:.+((SYSTEM_STATE.+slice.+state.+changed )|(ment ac)|(system.+state.+changed )|(\|lc)|(penalty)|(\[timeout)|(PRM\|1\|D))" /e /r /s</v>
      </c>
      <c r="T1024" s="18" t="str">
        <f>MID(B998,13,4)</f>
        <v>4041</v>
      </c>
      <c r="U1024" s="24">
        <f>A998+6/24</f>
        <v>42589.660983796297</v>
      </c>
      <c r="V1024" s="45" t="str">
        <f>IF(VALUE(LEFT(IF(LEN(C998)=6,"0"&amp;C998,C998),2))&lt;=2,"EC",IF(OR(VALUE(LEFT(IF(LEN(C998)=6,"0"&amp;C998,C998),2))=8,VALUE(LEFT(IF(LEN(C998)=6,"0"&amp;C998,C998),2))=18),"NW","GL"))</f>
        <v>NW</v>
      </c>
      <c r="W1024" s="45" t="str">
        <f>IF(AND(E998="TRACK WARRANT AUTHORITY",G998&lt;10),"OMIT","KEEP")</f>
        <v>KEEP</v>
      </c>
    </row>
    <row r="1025" spans="1:23" hidden="1" x14ac:dyDescent="0.25">
      <c r="A1025" s="24">
        <v>42590.469421296293</v>
      </c>
      <c r="B1025" s="4" t="s">
        <v>596</v>
      </c>
      <c r="C1025" s="4" t="s">
        <v>1333</v>
      </c>
      <c r="D1025" s="4" t="s">
        <v>73</v>
      </c>
      <c r="E1025" s="4" t="s">
        <v>83</v>
      </c>
      <c r="F1025" s="3">
        <v>600</v>
      </c>
      <c r="G1025" s="3">
        <v>651</v>
      </c>
      <c r="H1025" s="3">
        <v>12809</v>
      </c>
      <c r="I1025" s="4" t="s">
        <v>75</v>
      </c>
      <c r="J1025" s="3">
        <v>10694</v>
      </c>
      <c r="K1025" s="4" t="s">
        <v>76</v>
      </c>
      <c r="L1025" s="69" t="str">
        <f>VLOOKUP(C1025,'[16]Trips&amp;Operators'!$C$1:$E$9999,3,0)</f>
        <v>SPECTOR</v>
      </c>
      <c r="M1025" s="73" t="s">
        <v>81</v>
      </c>
      <c r="N1025" s="17"/>
      <c r="O1025" s="17" t="str">
        <f t="shared" si="30"/>
        <v>08</v>
      </c>
      <c r="P1025" s="52">
        <f t="shared" si="31"/>
        <v>42559</v>
      </c>
      <c r="Q1025" s="70" t="str">
        <f>VLOOKUP(C1025,'[16]Train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25" s="71" t="str">
        <f>VLOOKUP(C999,'[15]Train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15:37:53-0600',mode:absolute,to:'2016-08-07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25" s="72" t="str">
        <f>astrogrep_path&amp;" /spath="&amp;search_path&amp;" /stypes=""*"&amp;T1025&amp;"*"&amp;TEXT(A999-utc_offset/24,"YYYYMMDD")&amp;LEFT(TEXT(A999-utc_offset/24,"HH"),1)&amp;"*"" /stext="" "&amp;TEXT(A999-utc_offset/24,"HH")&amp;search_regexp&amp;""" /e /r /s"</f>
        <v>"C:\Program Files (x86)\AstroGrep\AstroGrep.exe" /spath="C:\Users\stu\Documents\Analysis\2016-02-23 RTDC Observations" /stypes="*4028*201608072*" /stext=" 22:.+((SYSTEM_STATE.+slice.+state.+changed )|(ment ac)|(system.+state.+changed )|(\|lc)|(penalty)|(\[timeout)|(PRM\|1\|D))" /e /r /s</v>
      </c>
      <c r="T1025" s="18" t="str">
        <f>MID(B999,13,4)</f>
        <v>4028</v>
      </c>
      <c r="U1025" s="24">
        <f>A999+6/24</f>
        <v>42589.953738425924</v>
      </c>
      <c r="V1025" s="45" t="str">
        <f>IF(VALUE(LEFT(IF(LEN(C999)=6,"0"&amp;C999,C999),2))&lt;=2,"EC",IF(OR(VALUE(LEFT(IF(LEN(C999)=6,"0"&amp;C999,C999),2))=8,VALUE(LEFT(IF(LEN(C999)=6,"0"&amp;C999,C999),2))=18),"NW","GL"))</f>
        <v>NW</v>
      </c>
      <c r="W1025" s="45" t="str">
        <f>IF(AND(E999="TRACK WARRANT AUTHORITY",G999&lt;10),"OMIT","KEEP")</f>
        <v>KEEP</v>
      </c>
    </row>
    <row r="1026" spans="1:23" hidden="1" x14ac:dyDescent="0.25">
      <c r="A1026" s="24">
        <v>42590.7734837963</v>
      </c>
      <c r="B1026" s="4" t="s">
        <v>91</v>
      </c>
      <c r="C1026" s="4" t="s">
        <v>1334</v>
      </c>
      <c r="D1026" s="4" t="s">
        <v>73</v>
      </c>
      <c r="E1026" s="4" t="s">
        <v>83</v>
      </c>
      <c r="F1026" s="3">
        <v>450</v>
      </c>
      <c r="G1026" s="3">
        <v>501</v>
      </c>
      <c r="H1026" s="3">
        <v>17151</v>
      </c>
      <c r="I1026" s="4" t="s">
        <v>75</v>
      </c>
      <c r="J1026" s="3">
        <v>15167</v>
      </c>
      <c r="K1026" s="4" t="s">
        <v>76</v>
      </c>
      <c r="L1026" s="69" t="str">
        <f>VLOOKUP(C1026,'[16]Trips&amp;Operators'!$C$1:$E$9999,3,0)</f>
        <v>SWANSON</v>
      </c>
      <c r="M1026" s="73" t="s">
        <v>81</v>
      </c>
      <c r="N1026" s="17"/>
      <c r="O1026" s="17" t="str">
        <f t="shared" ref="O1026:O1089" si="32">RIGHT(C1026,2)</f>
        <v>08</v>
      </c>
      <c r="P1026" s="52">
        <f t="shared" ref="P1026:P1089" si="33">42522+O1026+29</f>
        <v>42559</v>
      </c>
      <c r="Q1026" s="70" t="str">
        <f>VLOOKUP(C1026,'[16]Train Runs'!$A$13:$AE$523,31,0)</f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R1026" s="71" t="str">
        <f>VLOOKUP(C1000,'[15]Train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14:37:17-0600',mode:absolute,to:'2016-08-07 16:57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26" s="72" t="str">
        <f>astrogrep_path&amp;" /spath="&amp;search_path&amp;" /stypes=""*"&amp;T1026&amp;"*"&amp;TEXT(A1000-utc_offset/24,"YYYYMMDD")&amp;LEFT(TEXT(A1000-utc_offset/24,"HH"),1)&amp;"*"" /stext="" "&amp;TEXT(A1000-utc_offset/24,"HH")&amp;search_regexp&amp;""" /e /r /s"</f>
        <v>"C:\Program Files (x86)\AstroGrep\AstroGrep.exe" /spath="C:\Users\stu\Documents\Analysis\2016-02-23 RTDC Observations" /stypes="*4041*201608072*" /stext=" 21:.+((SYSTEM_STATE.+slice.+state.+changed )|(ment ac)|(system.+state.+changed )|(\|lc)|(penalty)|(\[timeout)|(PRM\|1\|D))" /e /r /s</v>
      </c>
      <c r="T1026" s="18" t="str">
        <f>MID(B1000,13,4)</f>
        <v>4041</v>
      </c>
      <c r="U1026" s="24">
        <f>A1000+6/24</f>
        <v>42589.915023148147</v>
      </c>
      <c r="V1026" s="45" t="str">
        <f>IF(VALUE(LEFT(IF(LEN(C1000)=6,"0"&amp;C1000,C1000),2))&lt;=2,"EC",IF(OR(VALUE(LEFT(IF(LEN(C1000)=6,"0"&amp;C1000,C1000),2))=8,VALUE(LEFT(IF(LEN(C1000)=6,"0"&amp;C1000,C1000),2))=18),"NW","GL"))</f>
        <v>NW</v>
      </c>
      <c r="W1026" s="45" t="str">
        <f>IF(AND(E1000="TRACK WARRANT AUTHORITY",G1000&lt;10),"OMIT","KEEP")</f>
        <v>KEEP</v>
      </c>
    </row>
    <row r="1027" spans="1:23" hidden="1" x14ac:dyDescent="0.25">
      <c r="A1027" s="24">
        <v>42590.274016203701</v>
      </c>
      <c r="B1027" s="4" t="s">
        <v>93</v>
      </c>
      <c r="C1027" s="4" t="s">
        <v>1335</v>
      </c>
      <c r="D1027" s="4" t="s">
        <v>73</v>
      </c>
      <c r="E1027" s="4" t="s">
        <v>83</v>
      </c>
      <c r="F1027" s="3">
        <v>400</v>
      </c>
      <c r="G1027" s="3">
        <v>529</v>
      </c>
      <c r="H1027" s="3">
        <v>16776</v>
      </c>
      <c r="I1027" s="4" t="s">
        <v>75</v>
      </c>
      <c r="J1027" s="3">
        <v>17867</v>
      </c>
      <c r="K1027" s="4" t="s">
        <v>80</v>
      </c>
      <c r="L1027" s="69" t="str">
        <f>VLOOKUP(C1027,'[16]Trips&amp;Operators'!$C$1:$E$9999,3,0)</f>
        <v>HOMIK</v>
      </c>
      <c r="M1027" s="73" t="s">
        <v>81</v>
      </c>
      <c r="N1027" s="17"/>
      <c r="O1027" s="17" t="str">
        <f t="shared" si="32"/>
        <v>08</v>
      </c>
      <c r="P1027" s="52">
        <f t="shared" si="33"/>
        <v>42559</v>
      </c>
      <c r="Q1027" s="70" t="str">
        <f>VLOOKUP(C1027,'[16]Train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R1027" s="71" t="str">
        <f>VLOOKUP(C1001,'[15]Train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04:39:22-0600',mode:absolute,to:'2016-08-07 06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27" s="72" t="str">
        <f>astrogrep_path&amp;" /spath="&amp;search_path&amp;" /stypes=""*"&amp;T1027&amp;"*"&amp;TEXT(A1001-utc_offset/24,"YYYYMMDD")&amp;LEFT(TEXT(A1001-utc_offset/24,"HH"),1)&amp;"*"" /stext="" "&amp;TEXT(A1001-utc_offset/24,"HH")&amp;search_regexp&amp;""" /e /r /s"</f>
        <v>"C:\Program Files (x86)\AstroGrep\AstroGrep.exe" /spath="C:\Users\stu\Documents\Analysis\2016-02-23 RTDC Observations" /stypes="*4041*201608071*" /stext=" 11:.+((SYSTEM_STATE.+slice.+state.+changed )|(ment ac)|(system.+state.+changed )|(\|lc)|(penalty)|(\[timeout)|(PRM\|1\|D))" /e /r /s</v>
      </c>
      <c r="T1027" s="18" t="str">
        <f>MID(B1001,13,4)</f>
        <v>4041</v>
      </c>
      <c r="U1027" s="24">
        <f>A1001+6/24</f>
        <v>42589.496990740743</v>
      </c>
      <c r="V1027" s="45" t="str">
        <f>IF(VALUE(LEFT(IF(LEN(C1001)=6,"0"&amp;C1001,C1001),2))&lt;=2,"EC",IF(OR(VALUE(LEFT(IF(LEN(C1001)=6,"0"&amp;C1001,C1001),2))=8,VALUE(LEFT(IF(LEN(C1001)=6,"0"&amp;C1001,C1001),2))=18),"NW","GL"))</f>
        <v>NW</v>
      </c>
      <c r="W1027" s="45" t="str">
        <f>IF(AND(E1001="TRACK WARRANT AUTHORITY",G1001&lt;10),"OMIT","KEEP")</f>
        <v>KEEP</v>
      </c>
    </row>
    <row r="1028" spans="1:23" hidden="1" x14ac:dyDescent="0.25">
      <c r="A1028" s="24">
        <v>42590.758796296293</v>
      </c>
      <c r="B1028" s="4" t="s">
        <v>92</v>
      </c>
      <c r="C1028" s="4" t="s">
        <v>1336</v>
      </c>
      <c r="D1028" s="4" t="s">
        <v>73</v>
      </c>
      <c r="E1028" s="4" t="s">
        <v>83</v>
      </c>
      <c r="F1028" s="3">
        <v>400</v>
      </c>
      <c r="G1028" s="3">
        <v>530</v>
      </c>
      <c r="H1028" s="3">
        <v>14403</v>
      </c>
      <c r="I1028" s="4" t="s">
        <v>75</v>
      </c>
      <c r="J1028" s="3">
        <v>17867</v>
      </c>
      <c r="K1028" s="4" t="s">
        <v>80</v>
      </c>
      <c r="L1028" s="69" t="str">
        <f>VLOOKUP(C1028,'[16]Trips&amp;Operators'!$C$1:$E$9999,3,0)</f>
        <v>SHOOK</v>
      </c>
      <c r="M1028" s="73" t="s">
        <v>81</v>
      </c>
      <c r="N1028" s="17"/>
      <c r="O1028" s="17" t="str">
        <f t="shared" si="32"/>
        <v>08</v>
      </c>
      <c r="P1028" s="52">
        <f t="shared" si="33"/>
        <v>42559</v>
      </c>
      <c r="Q1028" s="70" t="str">
        <f>VLOOKUP(C1028,'[16]Train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R1028" s="71" t="str">
        <f>VLOOKUP(C1002,'[15]Train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07:38:06-0600',mode:absolute,to:'2016-08-07 09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28" s="72" t="str">
        <f>astrogrep_path&amp;" /spath="&amp;search_path&amp;" /stypes=""*"&amp;T1028&amp;"*"&amp;TEXT(A1002-utc_offset/24,"YYYYMMDD")&amp;LEFT(TEXT(A1002-utc_offset/24,"HH"),1)&amp;"*"" /stext="" "&amp;TEXT(A1002-utc_offset/24,"HH")&amp;search_regexp&amp;""" /e /r /s"</f>
        <v>"C:\Program Files (x86)\AstroGrep\AstroGrep.exe" /spath="C:\Users\stu\Documents\Analysis\2016-02-23 RTDC Observations" /stypes="*4041*201608071*" /stext=" 14:.+((SYSTEM_STATE.+slice.+state.+changed )|(ment ac)|(system.+state.+changed )|(\|lc)|(penalty)|(\[timeout)|(PRM\|1\|D))" /e /r /s</v>
      </c>
      <c r="T1028" s="18" t="str">
        <f>MID(B1002,13,4)</f>
        <v>4041</v>
      </c>
      <c r="U1028" s="24">
        <f>A1002+6/24</f>
        <v>42589.622048611112</v>
      </c>
      <c r="V1028" s="45" t="str">
        <f>IF(VALUE(LEFT(IF(LEN(C1002)=6,"0"&amp;C1002,C1002),2))&lt;=2,"EC",IF(OR(VALUE(LEFT(IF(LEN(C1002)=6,"0"&amp;C1002,C1002),2))=8,VALUE(LEFT(IF(LEN(C1002)=6,"0"&amp;C1002,C1002),2))=18),"NW","GL"))</f>
        <v>NW</v>
      </c>
      <c r="W1028" s="45" t="str">
        <f>IF(AND(E1002="TRACK WARRANT AUTHORITY",G1002&lt;10),"OMIT","KEEP")</f>
        <v>KEEP</v>
      </c>
    </row>
    <row r="1029" spans="1:23" hidden="1" x14ac:dyDescent="0.25">
      <c r="A1029" s="24">
        <v>42590.489930555559</v>
      </c>
      <c r="B1029" s="4" t="s">
        <v>72</v>
      </c>
      <c r="C1029" s="4" t="s">
        <v>1337</v>
      </c>
      <c r="D1029" s="4" t="s">
        <v>73</v>
      </c>
      <c r="E1029" s="4" t="s">
        <v>83</v>
      </c>
      <c r="F1029" s="3">
        <v>300</v>
      </c>
      <c r="G1029" s="3">
        <v>469</v>
      </c>
      <c r="H1029" s="3">
        <v>23679</v>
      </c>
      <c r="I1029" s="4" t="s">
        <v>75</v>
      </c>
      <c r="J1029" s="3">
        <v>21848</v>
      </c>
      <c r="K1029" s="4" t="s">
        <v>76</v>
      </c>
      <c r="L1029" s="69" t="str">
        <f>VLOOKUP(C1029,'[16]Trips&amp;Operators'!$C$1:$E$9999,3,0)</f>
        <v>STARKS</v>
      </c>
      <c r="M1029" s="73" t="s">
        <v>81</v>
      </c>
      <c r="N1029" s="17"/>
      <c r="O1029" s="17" t="str">
        <f t="shared" si="32"/>
        <v>08</v>
      </c>
      <c r="P1029" s="52">
        <f t="shared" si="33"/>
        <v>42559</v>
      </c>
      <c r="Q1029" s="70" t="str">
        <f>VLOOKUP(C1029,'[16]Train Runs'!$A$13:$AE$523,31,0)</f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R1029" s="71" t="str">
        <f>VLOOKUP(C1003,'[15]Train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08:36:44-0600',mode:absolute,to:'2016-08-07 10:57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29" s="72" t="str">
        <f>astrogrep_path&amp;" /spath="&amp;search_path&amp;" /stypes=""*"&amp;T1029&amp;"*"&amp;TEXT(A1003-utc_offset/24,"YYYYMMDD")&amp;LEFT(TEXT(A1003-utc_offset/24,"HH"),1)&amp;"*"" /stext="" "&amp;TEXT(A1003-utc_offset/24,"HH")&amp;search_regexp&amp;""" /e /r /s"</f>
        <v>"C:\Program Files (x86)\AstroGrep\AstroGrep.exe" /spath="C:\Users\stu\Documents\Analysis\2016-02-23 RTDC Observations" /stypes="*4041*201608071*" /stext=" 15:.+((SYSTEM_STATE.+slice.+state.+changed )|(ment ac)|(system.+state.+changed )|(\|lc)|(penalty)|(\[timeout)|(PRM\|1\|D))" /e /r /s</v>
      </c>
      <c r="T1029" s="18" t="str">
        <f>MID(B1003,13,4)</f>
        <v>4041</v>
      </c>
      <c r="U1029" s="24">
        <f>A1003+6/24</f>
        <v>42589.664548611108</v>
      </c>
      <c r="V1029" s="45" t="str">
        <f>IF(VALUE(LEFT(IF(LEN(C1003)=6,"0"&amp;C1003,C1003),2))&lt;=2,"EC",IF(OR(VALUE(LEFT(IF(LEN(C1003)=6,"0"&amp;C1003,C1003),2))=8,VALUE(LEFT(IF(LEN(C1003)=6,"0"&amp;C1003,C1003),2))=18),"NW","GL"))</f>
        <v>NW</v>
      </c>
      <c r="W1029" s="45" t="str">
        <f>IF(AND(E1003="TRACK WARRANT AUTHORITY",G1003&lt;10),"OMIT","KEEP")</f>
        <v>KEEP</v>
      </c>
    </row>
    <row r="1030" spans="1:23" hidden="1" x14ac:dyDescent="0.25">
      <c r="A1030" s="24">
        <v>42590.542928240742</v>
      </c>
      <c r="B1030" s="4" t="s">
        <v>596</v>
      </c>
      <c r="C1030" s="4" t="s">
        <v>1338</v>
      </c>
      <c r="D1030" s="4" t="s">
        <v>73</v>
      </c>
      <c r="E1030" s="4" t="s">
        <v>83</v>
      </c>
      <c r="F1030" s="3">
        <v>300</v>
      </c>
      <c r="G1030" s="3">
        <v>431</v>
      </c>
      <c r="H1030" s="3">
        <v>22856</v>
      </c>
      <c r="I1030" s="4" t="s">
        <v>75</v>
      </c>
      <c r="J1030" s="3">
        <v>21848</v>
      </c>
      <c r="K1030" s="4" t="s">
        <v>76</v>
      </c>
      <c r="L1030" s="69" t="str">
        <f>VLOOKUP(C1030,'[16]Trips&amp;Operators'!$C$1:$E$9999,3,0)</f>
        <v>STORY</v>
      </c>
      <c r="M1030" s="73" t="s">
        <v>81</v>
      </c>
      <c r="N1030" s="17"/>
      <c r="O1030" s="17" t="str">
        <f t="shared" si="32"/>
        <v>08</v>
      </c>
      <c r="P1030" s="52">
        <f t="shared" si="33"/>
        <v>42559</v>
      </c>
      <c r="Q1030" s="70" t="str">
        <f>VLOOKUP(C1030,'[16]Train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30" s="71" t="str">
        <f>VLOOKUP(C1004,'[15]Train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09:38:34-0600',mode:absolute,to:'2016-08-07 11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30" s="72" t="str">
        <f>astrogrep_path&amp;" /spath="&amp;search_path&amp;" /stypes=""*"&amp;T1030&amp;"*"&amp;TEXT(A1004-utc_offset/24,"YYYYMMDD")&amp;LEFT(TEXT(A1004-utc_offset/24,"HH"),1)&amp;"*"" /stext="" "&amp;TEXT(A1004-utc_offset/24,"HH")&amp;search_regexp&amp;""" /e /r /s"</f>
        <v>"C:\Program Files (x86)\AstroGrep\AstroGrep.exe" /spath="C:\Users\stu\Documents\Analysis\2016-02-23 RTDC Observations" /stypes="*4041*201608071*" /stext=" 16:.+((SYSTEM_STATE.+slice.+state.+changed )|(ment ac)|(system.+state.+changed )|(\|lc)|(penalty)|(\[timeout)|(PRM\|1\|D))" /e /r /s</v>
      </c>
      <c r="T1030" s="18" t="str">
        <f>MID(B1004,13,4)</f>
        <v>4041</v>
      </c>
      <c r="U1030" s="24">
        <f>A1004+6/24</f>
        <v>42589.70579861111</v>
      </c>
      <c r="V1030" s="45" t="str">
        <f>IF(VALUE(LEFT(IF(LEN(C1004)=6,"0"&amp;C1004,C1004),2))&lt;=2,"EC",IF(OR(VALUE(LEFT(IF(LEN(C1004)=6,"0"&amp;C1004,C1004),2))=8,VALUE(LEFT(IF(LEN(C1004)=6,"0"&amp;C1004,C1004),2))=18),"NW","GL"))</f>
        <v>NW</v>
      </c>
      <c r="W1030" s="45" t="str">
        <f>IF(AND(E1004="TRACK WARRANT AUTHORITY",G1004&lt;10),"OMIT","KEEP")</f>
        <v>KEEP</v>
      </c>
    </row>
    <row r="1031" spans="1:23" hidden="1" x14ac:dyDescent="0.25">
      <c r="A1031" s="24">
        <v>42590.766284722224</v>
      </c>
      <c r="B1031" s="4" t="s">
        <v>596</v>
      </c>
      <c r="C1031" s="4" t="s">
        <v>1339</v>
      </c>
      <c r="D1031" s="4" t="s">
        <v>73</v>
      </c>
      <c r="E1031" s="4" t="s">
        <v>83</v>
      </c>
      <c r="F1031" s="3">
        <v>300</v>
      </c>
      <c r="G1031" s="3">
        <v>389</v>
      </c>
      <c r="H1031" s="3">
        <v>22705</v>
      </c>
      <c r="I1031" s="4" t="s">
        <v>75</v>
      </c>
      <c r="J1031" s="3">
        <v>21848</v>
      </c>
      <c r="K1031" s="4" t="s">
        <v>76</v>
      </c>
      <c r="L1031" s="69" t="str">
        <f>VLOOKUP(C1031,'[16]Trips&amp;Operators'!$C$1:$E$9999,3,0)</f>
        <v>STORY</v>
      </c>
      <c r="M1031" s="73" t="s">
        <v>81</v>
      </c>
      <c r="N1031" s="17"/>
      <c r="O1031" s="17" t="str">
        <f t="shared" si="32"/>
        <v>08</v>
      </c>
      <c r="P1031" s="52">
        <f t="shared" si="33"/>
        <v>42559</v>
      </c>
      <c r="Q1031" s="70" t="str">
        <f>VLOOKUP(C1031,'[16]Train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31" s="71" t="str">
        <f>VLOOKUP(C1005,'[15]Train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11:38:44-0600',mode:absolute,to:'2016-08-07 13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31" s="72" t="str">
        <f>astrogrep_path&amp;" /spath="&amp;search_path&amp;" /stypes=""*"&amp;T1031&amp;"*"&amp;TEXT(A1005-utc_offset/24,"YYYYMMDD")&amp;LEFT(TEXT(A1005-utc_offset/24,"HH"),1)&amp;"*"" /stext="" "&amp;TEXT(A1005-utc_offset/24,"HH")&amp;search_regexp&amp;""" /e /r /s"</f>
        <v>"C:\Program Files (x86)\AstroGrep\AstroGrep.exe" /spath="C:\Users\stu\Documents\Analysis\2016-02-23 RTDC Observations" /stypes="*4041*201608071*" /stext=" 18:.+((SYSTEM_STATE.+slice.+state.+changed )|(ment ac)|(system.+state.+changed )|(\|lc)|(penalty)|(\[timeout)|(PRM\|1\|D))" /e /r /s</v>
      </c>
      <c r="T1031" s="18" t="str">
        <f>MID(B1005,13,4)</f>
        <v>4041</v>
      </c>
      <c r="U1031" s="24">
        <f>A1005+6/24</f>
        <v>42589.788865740738</v>
      </c>
      <c r="V1031" s="45" t="str">
        <f>IF(VALUE(LEFT(IF(LEN(C1005)=6,"0"&amp;C1005,C1005),2))&lt;=2,"EC",IF(OR(VALUE(LEFT(IF(LEN(C1005)=6,"0"&amp;C1005,C1005),2))=8,VALUE(LEFT(IF(LEN(C1005)=6,"0"&amp;C1005,C1005),2))=18),"NW","GL"))</f>
        <v>NW</v>
      </c>
      <c r="W1031" s="45" t="str">
        <f>IF(AND(E1005="TRACK WARRANT AUTHORITY",G1005&lt;10),"OMIT","KEEP")</f>
        <v>KEEP</v>
      </c>
    </row>
    <row r="1032" spans="1:23" hidden="1" x14ac:dyDescent="0.25">
      <c r="A1032" s="24">
        <v>42590.779780092591</v>
      </c>
      <c r="B1032" s="4" t="s">
        <v>85</v>
      </c>
      <c r="C1032" s="4" t="s">
        <v>1340</v>
      </c>
      <c r="D1032" s="4" t="s">
        <v>73</v>
      </c>
      <c r="E1032" s="4" t="s">
        <v>83</v>
      </c>
      <c r="F1032" s="3">
        <v>200</v>
      </c>
      <c r="G1032" s="3">
        <v>378</v>
      </c>
      <c r="H1032" s="3">
        <v>25911</v>
      </c>
      <c r="I1032" s="4" t="s">
        <v>75</v>
      </c>
      <c r="J1032" s="3">
        <v>27333</v>
      </c>
      <c r="K1032" s="4" t="s">
        <v>80</v>
      </c>
      <c r="L1032" s="69" t="str">
        <f>VLOOKUP(C1032,'[16]Trips&amp;Operators'!$C$1:$E$9999,3,0)</f>
        <v>STORY</v>
      </c>
      <c r="M1032" s="73" t="s">
        <v>81</v>
      </c>
      <c r="N1032" s="17"/>
      <c r="O1032" s="17" t="str">
        <f t="shared" si="32"/>
        <v>08</v>
      </c>
      <c r="P1032" s="52">
        <f t="shared" si="33"/>
        <v>42559</v>
      </c>
      <c r="Q1032" s="70" t="str">
        <f>VLOOKUP(C1032,'[16]Train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32" s="71" t="str">
        <f>VLOOKUP(C1006,'[15]Train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13:37:26-0600',mode:absolute,to:'2016-08-07 16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S1032" s="72" t="str">
        <f>astrogrep_path&amp;" /spath="&amp;search_path&amp;" /stypes=""*"&amp;T1032&amp;"*"&amp;TEXT(A1006-utc_offset/24,"YYYYMMDD")&amp;LEFT(TEXT(A1006-utc_offset/24,"HH"),1)&amp;"*"" /stext="" "&amp;TEXT(A1006-utc_offset/24,"HH")&amp;search_regexp&amp;""" /e /r /s"</f>
        <v>"C:\Program Files (x86)\AstroGrep\AstroGrep.exe" /spath="C:\Users\stu\Documents\Analysis\2016-02-23 RTDC Observations" /stypes="*4041*201608072*" /stext=" 21:.+((SYSTEM_STATE.+slice.+state.+changed )|(ment ac)|(system.+state.+changed )|(\|lc)|(penalty)|(\[timeout)|(PRM\|1\|D))" /e /r /s</v>
      </c>
      <c r="T1032" s="18" t="str">
        <f>MID(B1006,13,4)</f>
        <v>4041</v>
      </c>
      <c r="U1032" s="24">
        <f>A1006+6/24</f>
        <v>42589.875185185185</v>
      </c>
      <c r="V1032" s="45" t="str">
        <f>IF(VALUE(LEFT(IF(LEN(C1006)=6,"0"&amp;C1006,C1006),2))&lt;=2,"EC",IF(OR(VALUE(LEFT(IF(LEN(C1006)=6,"0"&amp;C1006,C1006),2))=8,VALUE(LEFT(IF(LEN(C1006)=6,"0"&amp;C1006,C1006),2))=18),"NW","GL"))</f>
        <v>NW</v>
      </c>
      <c r="W1032" s="45" t="str">
        <f>IF(AND(E1006="TRACK WARRANT AUTHORITY",G1006&lt;10),"OMIT","KEEP")</f>
        <v>KEEP</v>
      </c>
    </row>
    <row r="1033" spans="1:23" hidden="1" x14ac:dyDescent="0.25">
      <c r="A1033" s="24">
        <v>42590.468113425923</v>
      </c>
      <c r="B1033" s="4" t="s">
        <v>552</v>
      </c>
      <c r="C1033" s="4" t="s">
        <v>1341</v>
      </c>
      <c r="D1033" s="4" t="s">
        <v>84</v>
      </c>
      <c r="E1033" s="4" t="s">
        <v>83</v>
      </c>
      <c r="F1033" s="3">
        <v>700</v>
      </c>
      <c r="G1033" s="3">
        <v>750</v>
      </c>
      <c r="H1033" s="3">
        <v>170187</v>
      </c>
      <c r="I1033" s="4" t="s">
        <v>75</v>
      </c>
      <c r="J1033" s="3">
        <v>161962</v>
      </c>
      <c r="K1033" s="4" t="s">
        <v>80</v>
      </c>
      <c r="L1033" s="69" t="str">
        <f>VLOOKUP(C1033,'[16]Trips&amp;Operators'!$C$1:$E$9999,3,0)</f>
        <v>MALAVE</v>
      </c>
      <c r="M1033" s="73" t="s">
        <v>81</v>
      </c>
      <c r="N1033" s="17"/>
      <c r="O1033" s="17" t="str">
        <f t="shared" si="32"/>
        <v>08</v>
      </c>
      <c r="P1033" s="52">
        <f t="shared" si="33"/>
        <v>42559</v>
      </c>
      <c r="Q1033" s="70" t="str">
        <f>VLOOKUP(C1033,'[16]Train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R1033" s="71" t="str">
        <f>VLOOKUP(C1007,'[15]Train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16:38:25-0600',mode:absolute,to:'2016-08-07 18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33" s="72" t="str">
        <f>astrogrep_path&amp;" /spath="&amp;search_path&amp;" /stypes=""*"&amp;T1033&amp;"*"&amp;TEXT(A1007-utc_offset/24,"YYYYMMDD")&amp;LEFT(TEXT(A1007-utc_offset/24,"HH"),1)&amp;"*"" /stext="" "&amp;TEXT(A1007-utc_offset/24,"HH")&amp;search_regexp&amp;""" /e /r /s"</f>
        <v>"C:\Program Files (x86)\AstroGrep\AstroGrep.exe" /spath="C:\Users\stu\Documents\Analysis\2016-02-23 RTDC Observations" /stypes="*4028*201608072*" /stext=" 23:.+((SYSTEM_STATE.+slice.+state.+changed )|(ment ac)|(system.+state.+changed )|(\|lc)|(penalty)|(\[timeout)|(PRM\|1\|D))" /e /r /s</v>
      </c>
      <c r="T1033" s="18" t="str">
        <f>MID(B1007,13,4)</f>
        <v>4028</v>
      </c>
      <c r="U1033" s="24">
        <f>A1007+6/24</f>
        <v>42589.99658564815</v>
      </c>
      <c r="V1033" s="45" t="str">
        <f>IF(VALUE(LEFT(IF(LEN(C1007)=6,"0"&amp;C1007,C1007),2))&lt;=2,"EC",IF(OR(VALUE(LEFT(IF(LEN(C1007)=6,"0"&amp;C1007,C1007),2))=8,VALUE(LEFT(IF(LEN(C1007)=6,"0"&amp;C1007,C1007),2))=18),"NW","GL"))</f>
        <v>NW</v>
      </c>
      <c r="W1033" s="45" t="str">
        <f>IF(AND(E1007="TRACK WARRANT AUTHORITY",G1007&lt;10),"OMIT","KEEP")</f>
        <v>KEEP</v>
      </c>
    </row>
    <row r="1034" spans="1:23" hidden="1" x14ac:dyDescent="0.25">
      <c r="A1034" s="24">
        <v>42590.302337962959</v>
      </c>
      <c r="B1034" s="4" t="s">
        <v>82</v>
      </c>
      <c r="C1034" s="4" t="s">
        <v>1342</v>
      </c>
      <c r="D1034" s="4" t="s">
        <v>73</v>
      </c>
      <c r="E1034" s="4" t="s">
        <v>83</v>
      </c>
      <c r="F1034" s="3">
        <v>600</v>
      </c>
      <c r="G1034" s="3">
        <v>666</v>
      </c>
      <c r="H1034" s="3">
        <v>182258</v>
      </c>
      <c r="I1034" s="4" t="s">
        <v>75</v>
      </c>
      <c r="J1034" s="3">
        <v>183829</v>
      </c>
      <c r="K1034" s="4" t="s">
        <v>80</v>
      </c>
      <c r="L1034" s="69" t="str">
        <f>VLOOKUP(C1034,'[16]Trips&amp;Operators'!$C$1:$E$9999,3,0)</f>
        <v>STARKS</v>
      </c>
      <c r="M1034" s="73" t="s">
        <v>81</v>
      </c>
      <c r="N1034" s="17"/>
      <c r="O1034" s="17" t="str">
        <f t="shared" si="32"/>
        <v>08</v>
      </c>
      <c r="P1034" s="52">
        <f t="shared" si="33"/>
        <v>42559</v>
      </c>
      <c r="Q1034" s="70" t="str">
        <f>VLOOKUP(C1034,'[16]Train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34" s="71" t="str">
        <f>VLOOKUP(C1008,'[15]Train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18:39:35-0600',mode:absolute,to:'2016-08-07 20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34" s="72" t="str">
        <f>astrogrep_path&amp;" /spath="&amp;search_path&amp;" /stypes=""*"&amp;T1034&amp;"*"&amp;TEXT(A1008-utc_offset/24,"YYYYMMDD")&amp;LEFT(TEXT(A1008-utc_offset/24,"HH"),1)&amp;"*"" /stext="" "&amp;TEXT(A1008-utc_offset/24,"HH")&amp;search_regexp&amp;""" /e /r /s"</f>
        <v>"C:\Program Files (x86)\AstroGrep\AstroGrep.exe" /spath="C:\Users\stu\Documents\Analysis\2016-02-23 RTDC Observations" /stypes="*4028*201608080*" /stext=" 01:.+((SYSTEM_STATE.+slice.+state.+changed )|(ment ac)|(system.+state.+changed )|(\|lc)|(penalty)|(\[timeout)|(PRM\|1\|D))" /e /r /s</v>
      </c>
      <c r="T1034" s="18" t="str">
        <f>MID(B1008,13,4)</f>
        <v>4028</v>
      </c>
      <c r="U1034" s="24">
        <f>A1008+6/24</f>
        <v>42590.080023148148</v>
      </c>
      <c r="V1034" s="45" t="str">
        <f>IF(VALUE(LEFT(IF(LEN(C1008)=6,"0"&amp;C1008,C1008),2))&lt;=2,"EC",IF(OR(VALUE(LEFT(IF(LEN(C1008)=6,"0"&amp;C1008,C1008),2))=8,VALUE(LEFT(IF(LEN(C1008)=6,"0"&amp;C1008,C1008),2))=18),"NW","GL"))</f>
        <v>NW</v>
      </c>
      <c r="W1034" s="45" t="str">
        <f>IF(AND(E1008="TRACK WARRANT AUTHORITY",G1008&lt;10),"OMIT","KEEP")</f>
        <v>KEEP</v>
      </c>
    </row>
    <row r="1035" spans="1:23" hidden="1" x14ac:dyDescent="0.25">
      <c r="A1035" s="24">
        <v>42590.593009259261</v>
      </c>
      <c r="B1035" s="4" t="s">
        <v>596</v>
      </c>
      <c r="C1035" s="4" t="s">
        <v>1343</v>
      </c>
      <c r="D1035" s="4" t="s">
        <v>84</v>
      </c>
      <c r="E1035" s="4" t="s">
        <v>83</v>
      </c>
      <c r="F1035" s="3">
        <v>350</v>
      </c>
      <c r="G1035" s="3">
        <v>401</v>
      </c>
      <c r="H1035" s="3">
        <v>225924</v>
      </c>
      <c r="I1035" s="4" t="s">
        <v>75</v>
      </c>
      <c r="J1035" s="3">
        <v>228668</v>
      </c>
      <c r="K1035" s="4" t="s">
        <v>76</v>
      </c>
      <c r="L1035" s="69" t="str">
        <f>VLOOKUP(C1035,'[16]Trips&amp;Operators'!$C$1:$E$9999,3,0)</f>
        <v>STORY</v>
      </c>
      <c r="M1035" s="73" t="s">
        <v>81</v>
      </c>
      <c r="N1035" s="17"/>
      <c r="O1035" s="17" t="str">
        <f t="shared" si="32"/>
        <v>08</v>
      </c>
      <c r="P1035" s="52">
        <f t="shared" si="33"/>
        <v>42559</v>
      </c>
      <c r="Q1035" s="70" t="str">
        <f>VLOOKUP(C1035,'[16]Train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35" s="71" t="str">
        <f>VLOOKUP(C1009,'[15]Train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09:19:48-0600',mode:absolute,to:'2016-08-07 11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1035" s="72" t="str">
        <f>astrogrep_path&amp;" /spath="&amp;search_path&amp;" /stypes=""*"&amp;T1035&amp;"*"&amp;TEXT(A1009-utc_offset/24,"YYYYMMDD")&amp;LEFT(TEXT(A1009-utc_offset/24,"HH"),1)&amp;"*"" /stext="" "&amp;TEXT(A1009-utc_offset/24,"HH")&amp;search_regexp&amp;""" /e /r /s"</f>
        <v>"C:\Program Files (x86)\AstroGrep\AstroGrep.exe" /spath="C:\Users\stu\Documents\Analysis\2016-02-23 RTDC Observations" /stypes="*4042*201608071*" /stext=" 16:.+((SYSTEM_STATE.+slice.+state.+changed )|(ment ac)|(system.+state.+changed )|(\|lc)|(penalty)|(\[timeout)|(PRM\|1\|D))" /e /r /s</v>
      </c>
      <c r="T1035" s="18" t="str">
        <f>MID(B1009,13,4)</f>
        <v>4042</v>
      </c>
      <c r="U1035" s="24">
        <f>A1009+6/24</f>
        <v>42589.691701388889</v>
      </c>
      <c r="V1035" s="45" t="str">
        <f>IF(VALUE(LEFT(IF(LEN(C1009)=6,"0"&amp;C1009,C1009),2))&lt;=2,"EC",IF(OR(VALUE(LEFT(IF(LEN(C1009)=6,"0"&amp;C1009,C1009),2))=8,VALUE(LEFT(IF(LEN(C1009)=6,"0"&amp;C1009,C1009),2))=18),"NW","GL"))</f>
        <v>NW</v>
      </c>
      <c r="W1035" s="45" t="str">
        <f>IF(AND(E1009="TRACK WARRANT AUTHORITY",G1009&lt;10),"OMIT","KEEP")</f>
        <v>KEEP</v>
      </c>
    </row>
    <row r="1036" spans="1:23" hidden="1" x14ac:dyDescent="0.25">
      <c r="A1036" s="24">
        <v>42590.982939814814</v>
      </c>
      <c r="B1036" s="4" t="s">
        <v>596</v>
      </c>
      <c r="C1036" s="4" t="s">
        <v>1344</v>
      </c>
      <c r="D1036" s="4" t="s">
        <v>84</v>
      </c>
      <c r="E1036" s="4" t="s">
        <v>83</v>
      </c>
      <c r="F1036" s="3">
        <v>350</v>
      </c>
      <c r="G1036" s="3">
        <v>401</v>
      </c>
      <c r="H1036" s="3">
        <v>225100</v>
      </c>
      <c r="I1036" s="4" t="s">
        <v>75</v>
      </c>
      <c r="J1036" s="3">
        <v>228668</v>
      </c>
      <c r="K1036" s="4" t="s">
        <v>1345</v>
      </c>
      <c r="L1036" s="69" t="str">
        <f>VLOOKUP(C1036,'[16]Trips&amp;Operators'!$C$1:$E$9999,3,0)</f>
        <v>STORY</v>
      </c>
      <c r="M1036" s="73" t="s">
        <v>81</v>
      </c>
      <c r="N1036" s="17"/>
      <c r="O1036" s="17" t="str">
        <f t="shared" si="32"/>
        <v>08</v>
      </c>
      <c r="P1036" s="52">
        <f t="shared" si="33"/>
        <v>42559</v>
      </c>
      <c r="Q1036" s="70" t="str">
        <f>VLOOKUP(C1036,'[16]Train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36" s="71" t="str">
        <f>VLOOKUP(C1010,'[15]Train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11:16:32-0600',mode:absolute,to:'2016-08-07 13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S1036" s="72" t="str">
        <f>astrogrep_path&amp;" /spath="&amp;search_path&amp;" /stypes=""*"&amp;T1036&amp;"*"&amp;TEXT(A1010-utc_offset/24,"YYYYMMDD")&amp;LEFT(TEXT(A1010-utc_offset/24,"HH"),1)&amp;"*"" /stext="" "&amp;TEXT(A1010-utc_offset/24,"HH")&amp;search_regexp&amp;""" /e /r /s"</f>
        <v>"C:\Program Files (x86)\AstroGrep\AstroGrep.exe" /spath="C:\Users\stu\Documents\Analysis\2016-02-23 RTDC Observations" /stypes="*4042*201608071*" /stext=" 18:.+((SYSTEM_STATE.+slice.+state.+changed )|(ment ac)|(system.+state.+changed )|(\|lc)|(penalty)|(\[timeout)|(PRM\|1\|D))" /e /r /s</v>
      </c>
      <c r="T1036" s="18" t="str">
        <f>MID(B1010,13,4)</f>
        <v>4042</v>
      </c>
      <c r="U1036" s="24">
        <f>A1010+6/24</f>
        <v>42589.775752314818</v>
      </c>
      <c r="V1036" s="45" t="str">
        <f>IF(VALUE(LEFT(IF(LEN(C1010)=6,"0"&amp;C1010,C1010),2))&lt;=2,"EC",IF(OR(VALUE(LEFT(IF(LEN(C1010)=6,"0"&amp;C1010,C1010),2))=8,VALUE(LEFT(IF(LEN(C1010)=6,"0"&amp;C1010,C1010),2))=18),"NW","GL"))</f>
        <v>NW</v>
      </c>
      <c r="W1036" s="45" t="str">
        <f>IF(AND(E1010="TRACK WARRANT AUTHORITY",G1010&lt;10),"OMIT","KEEP")</f>
        <v>KEEP</v>
      </c>
    </row>
    <row r="1037" spans="1:23" hidden="1" x14ac:dyDescent="0.25">
      <c r="A1037" s="24">
        <v>42590.707314814812</v>
      </c>
      <c r="B1037" s="4" t="s">
        <v>543</v>
      </c>
      <c r="C1037" s="4" t="s">
        <v>1327</v>
      </c>
      <c r="D1037" s="4" t="s">
        <v>84</v>
      </c>
      <c r="E1037" s="4" t="s">
        <v>83</v>
      </c>
      <c r="F1037" s="3">
        <v>350</v>
      </c>
      <c r="G1037" s="3">
        <v>402</v>
      </c>
      <c r="H1037" s="3">
        <v>224878</v>
      </c>
      <c r="I1037" s="4" t="s">
        <v>75</v>
      </c>
      <c r="J1037" s="3">
        <v>232107</v>
      </c>
      <c r="K1037" s="4" t="s">
        <v>76</v>
      </c>
      <c r="L1037" s="69" t="str">
        <f>VLOOKUP(C1037,'[16]Trips&amp;Operators'!$C$1:$E$9999,3,0)</f>
        <v>SHOOK</v>
      </c>
      <c r="M1037" s="73" t="s">
        <v>81</v>
      </c>
      <c r="N1037" s="17"/>
      <c r="O1037" s="17" t="str">
        <f t="shared" si="32"/>
        <v>08</v>
      </c>
      <c r="P1037" s="52">
        <f t="shared" si="33"/>
        <v>42559</v>
      </c>
      <c r="Q1037" s="70" t="str">
        <f>VLOOKUP(C1037,'[16]Train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R1037" s="71" t="str">
        <f>VLOOKUP(C1011,'[15]Train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21:17:06-0600',mode:absolute,to:'2016-08-07 23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37" s="72" t="str">
        <f>astrogrep_path&amp;" /spath="&amp;search_path&amp;" /stypes=""*"&amp;T1037&amp;"*"&amp;TEXT(A1011-utc_offset/24,"YYYYMMDD")&amp;LEFT(TEXT(A1011-utc_offset/24,"HH"),1)&amp;"*"" /stext="" "&amp;TEXT(A1011-utc_offset/24,"HH")&amp;search_regexp&amp;""" /e /r /s"</f>
        <v>"C:\Program Files (x86)\AstroGrep\AstroGrep.exe" /spath="C:\Users\stu\Documents\Analysis\2016-02-23 RTDC Observations" /stypes="*4027*201608080*" /stext=" 04:.+((SYSTEM_STATE.+slice.+state.+changed )|(ment ac)|(system.+state.+changed )|(\|lc)|(penalty)|(\[timeout)|(PRM\|1\|D))" /e /r /s</v>
      </c>
      <c r="T1037" s="18" t="str">
        <f>MID(B1011,13,4)</f>
        <v>4027</v>
      </c>
      <c r="U1037" s="24">
        <f>A1011+6/24</f>
        <v>42590.191261574073</v>
      </c>
      <c r="V1037" s="45" t="str">
        <f>IF(VALUE(LEFT(IF(LEN(C1011)=6,"0"&amp;C1011,C1011),2))&lt;=2,"EC",IF(OR(VALUE(LEFT(IF(LEN(C1011)=6,"0"&amp;C1011,C1011),2))=8,VALUE(LEFT(IF(LEN(C1011)=6,"0"&amp;C1011,C1011),2))=18),"NW","GL"))</f>
        <v>NW</v>
      </c>
      <c r="W1037" s="45" t="str">
        <f>IF(AND(E1011="TRACK WARRANT AUTHORITY",G1011&lt;10),"OMIT","KEEP")</f>
        <v>KEEP</v>
      </c>
    </row>
    <row r="1038" spans="1:23" hidden="1" x14ac:dyDescent="0.25">
      <c r="A1038" s="24">
        <v>42590.529421296298</v>
      </c>
      <c r="B1038" s="4" t="s">
        <v>596</v>
      </c>
      <c r="C1038" s="4" t="s">
        <v>1338</v>
      </c>
      <c r="D1038" s="4" t="s">
        <v>73</v>
      </c>
      <c r="E1038" s="4" t="s">
        <v>87</v>
      </c>
      <c r="F1038" s="3">
        <v>0</v>
      </c>
      <c r="G1038" s="3">
        <v>336</v>
      </c>
      <c r="H1038" s="3">
        <v>128854</v>
      </c>
      <c r="I1038" s="4" t="s">
        <v>88</v>
      </c>
      <c r="J1038" s="3">
        <v>127587</v>
      </c>
      <c r="K1038" s="4" t="s">
        <v>76</v>
      </c>
      <c r="L1038" s="69" t="str">
        <f>VLOOKUP(C1038,'[16]Trips&amp;Operators'!$C$1:$E$9999,3,0)</f>
        <v>STORY</v>
      </c>
      <c r="M1038" s="73" t="s">
        <v>81</v>
      </c>
      <c r="N1038" s="17" t="s">
        <v>1346</v>
      </c>
      <c r="O1038" s="17" t="str">
        <f t="shared" si="32"/>
        <v>08</v>
      </c>
      <c r="P1038" s="52">
        <f t="shared" si="33"/>
        <v>42559</v>
      </c>
      <c r="Q1038" s="70" t="str">
        <f>VLOOKUP(C1038,'[16]Train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38" s="71" t="str">
        <f>VLOOKUP(C1012,'[15]Train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16:13:43-0600',mode:absolute,to:'2016-08-07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38" s="72" t="str">
        <f>astrogrep_path&amp;" /spath="&amp;search_path&amp;" /stypes=""*"&amp;T1038&amp;"*"&amp;TEXT(A1012-utc_offset/24,"YYYYMMDD")&amp;LEFT(TEXT(A1012-utc_offset/24,"HH"),1)&amp;"*"" /stext="" "&amp;TEXT(A1012-utc_offset/24,"HH")&amp;search_regexp&amp;""" /e /r /s"</f>
        <v>"C:\Program Files (x86)\AstroGrep\AstroGrep.exe" /spath="C:\Users\stu\Documents\Analysis\2016-02-23 RTDC Observations" /stypes="*4027*201608072*" /stext=" 23:.+((SYSTEM_STATE.+slice.+state.+changed )|(ment ac)|(system.+state.+changed )|(\|lc)|(penalty)|(\[timeout)|(PRM\|1\|D))" /e /r /s</v>
      </c>
      <c r="T1038" s="18" t="str">
        <f>MID(B1012,13,4)</f>
        <v>4027</v>
      </c>
      <c r="U1038" s="24">
        <f>A1012+6/24</f>
        <v>42589.983657407407</v>
      </c>
      <c r="V1038" s="45" t="str">
        <f>IF(VALUE(LEFT(IF(LEN(C1012)=6,"0"&amp;C1012,C1012),2))&lt;=2,"EC",IF(OR(VALUE(LEFT(IF(LEN(C1012)=6,"0"&amp;C1012,C1012),2))=8,VALUE(LEFT(IF(LEN(C1012)=6,"0"&amp;C1012,C1012),2))=18),"NW","GL"))</f>
        <v>NW</v>
      </c>
      <c r="W1038" s="45" t="str">
        <f>IF(AND(E1012="TRACK WARRANT AUTHORITY",G1012&lt;10),"OMIT","KEEP")</f>
        <v>KEEP</v>
      </c>
    </row>
    <row r="1039" spans="1:23" hidden="1" x14ac:dyDescent="0.25">
      <c r="A1039" s="24">
        <v>42590.790324074071</v>
      </c>
      <c r="B1039" s="4" t="s">
        <v>543</v>
      </c>
      <c r="C1039" s="4" t="s">
        <v>1347</v>
      </c>
      <c r="D1039" s="4" t="s">
        <v>73</v>
      </c>
      <c r="E1039" s="4" t="s">
        <v>87</v>
      </c>
      <c r="F1039" s="3">
        <v>0</v>
      </c>
      <c r="G1039" s="3">
        <v>421</v>
      </c>
      <c r="H1039" s="3">
        <v>129502</v>
      </c>
      <c r="I1039" s="4" t="s">
        <v>88</v>
      </c>
      <c r="J1039" s="3">
        <v>127587</v>
      </c>
      <c r="K1039" s="4" t="s">
        <v>76</v>
      </c>
      <c r="L1039" s="69" t="str">
        <f>VLOOKUP(C1039,'[16]Trips&amp;Operators'!$C$1:$E$9999,3,0)</f>
        <v>NEWELL</v>
      </c>
      <c r="M1039" s="73" t="s">
        <v>81</v>
      </c>
      <c r="N1039" s="17" t="s">
        <v>1346</v>
      </c>
      <c r="O1039" s="17" t="str">
        <f t="shared" si="32"/>
        <v>08</v>
      </c>
      <c r="P1039" s="52">
        <f t="shared" si="33"/>
        <v>42559</v>
      </c>
      <c r="Q1039" s="70" t="str">
        <f>VLOOKUP(C1039,'[16]Train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R1039" s="71" t="str">
        <f>VLOOKUP(C1013,'[15]Train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17:13:19-0600',mode:absolute,to:'2016-08-07 19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39" s="72" t="str">
        <f>astrogrep_path&amp;" /spath="&amp;search_path&amp;" /stypes=""*"&amp;T1039&amp;"*"&amp;TEXT(A1013-utc_offset/24,"YYYYMMDD")&amp;LEFT(TEXT(A1013-utc_offset/24,"HH"),1)&amp;"*"" /stext="" "&amp;TEXT(A1013-utc_offset/24,"HH")&amp;search_regexp&amp;""" /e /r /s"</f>
        <v>"C:\Program Files (x86)\AstroGrep\AstroGrep.exe" /spath="C:\Users\stu\Documents\Analysis\2016-02-23 RTDC Observations" /stypes="*4027*201608080*" /stext=" 00:.+((SYSTEM_STATE.+slice.+state.+changed )|(ment ac)|(system.+state.+changed )|(\|lc)|(penalty)|(\[timeout)|(PRM\|1\|D))" /e /r /s</v>
      </c>
      <c r="T1039" s="18" t="str">
        <f>MID(B1013,13,4)</f>
        <v>4027</v>
      </c>
      <c r="U1039" s="24">
        <f>A1013+6/24</f>
        <v>42590.024467592593</v>
      </c>
      <c r="V1039" s="45" t="str">
        <f>IF(VALUE(LEFT(IF(LEN(C1013)=6,"0"&amp;C1013,C1013),2))&lt;=2,"EC",IF(OR(VALUE(LEFT(IF(LEN(C1013)=6,"0"&amp;C1013,C1013),2))=8,VALUE(LEFT(IF(LEN(C1013)=6,"0"&amp;C1013,C1013),2))=18),"NW","GL"))</f>
        <v>NW</v>
      </c>
      <c r="W1039" s="45" t="str">
        <f>IF(AND(E1013="TRACK WARRANT AUTHORITY",G1013&lt;10),"OMIT","KEEP")</f>
        <v>OMIT</v>
      </c>
    </row>
    <row r="1040" spans="1:23" hidden="1" x14ac:dyDescent="0.25">
      <c r="A1040" s="24">
        <v>42590.721203703702</v>
      </c>
      <c r="B1040" s="4" t="s">
        <v>85</v>
      </c>
      <c r="C1040" s="4" t="s">
        <v>450</v>
      </c>
      <c r="D1040" s="4" t="s">
        <v>73</v>
      </c>
      <c r="E1040" s="4" t="s">
        <v>87</v>
      </c>
      <c r="F1040" s="3">
        <v>0</v>
      </c>
      <c r="G1040" s="3">
        <v>596</v>
      </c>
      <c r="H1040" s="3">
        <v>151448</v>
      </c>
      <c r="I1040" s="4" t="s">
        <v>88</v>
      </c>
      <c r="J1040" s="3">
        <v>155600</v>
      </c>
      <c r="K1040" s="4" t="s">
        <v>80</v>
      </c>
      <c r="L1040" s="69" t="str">
        <f>VLOOKUP(C1040,'[16]Trips&amp;Operators'!$C$1:$E$9999,3,0)</f>
        <v>STORY</v>
      </c>
      <c r="M1040" s="73" t="s">
        <v>81</v>
      </c>
      <c r="N1040" s="17" t="s">
        <v>1158</v>
      </c>
      <c r="O1040" s="17" t="str">
        <f t="shared" si="32"/>
        <v>08</v>
      </c>
      <c r="P1040" s="52">
        <f t="shared" si="33"/>
        <v>42559</v>
      </c>
      <c r="Q1040" s="70" t="str">
        <f>VLOOKUP(C1040,'[16]Train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40" s="71" t="str">
        <f>VLOOKUP(C1014,'[15]Train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40" s="72" t="str">
        <f>astrogrep_path&amp;" /spath="&amp;search_path&amp;" /stypes=""*"&amp;T1040&amp;"*"&amp;TEXT(A1014-utc_offset/24,"YYYYMMDD")&amp;LEFT(TEXT(A1014-utc_offset/24,"HH"),1)&amp;"*"" /stext="" "&amp;TEXT(A1014-utc_offset/24,"HH")&amp;search_regexp&amp;""" /e /r /s"</f>
        <v>"C:\Program Files (x86)\AstroGrep\AstroGrep.exe" /spath="C:\Users\stu\Documents\Analysis\2016-02-23 RTDC Observations" /stypes="*4027*201608080*" /stext=" 03:.+((SYSTEM_STATE.+slice.+state.+changed )|(ment ac)|(system.+state.+changed )|(\|lc)|(penalty)|(\[timeout)|(PRM\|1\|D))" /e /r /s</v>
      </c>
      <c r="T1040" s="18" t="str">
        <f>MID(B1014,13,4)</f>
        <v>4027</v>
      </c>
      <c r="U1040" s="24">
        <f>A1014+6/24</f>
        <v>42590.149027777778</v>
      </c>
      <c r="V1040" s="45" t="str">
        <f>IF(VALUE(LEFT(IF(LEN(C1014)=6,"0"&amp;C1014,C1014),2))&lt;=2,"EC",IF(OR(VALUE(LEFT(IF(LEN(C1014)=6,"0"&amp;C1014,C1014),2))=8,VALUE(LEFT(IF(LEN(C1014)=6,"0"&amp;C1014,C1014),2))=18),"NW","GL"))</f>
        <v>NW</v>
      </c>
      <c r="W1040" s="45" t="str">
        <f>IF(AND(E1014="TRACK WARRANT AUTHORITY",G1014&lt;10),"OMIT","KEEP")</f>
        <v>KEEP</v>
      </c>
    </row>
    <row r="1041" spans="1:23" hidden="1" x14ac:dyDescent="0.25">
      <c r="A1041" s="24">
        <v>42590.721724537034</v>
      </c>
      <c r="B1041" s="4" t="s">
        <v>85</v>
      </c>
      <c r="C1041" s="4" t="s">
        <v>450</v>
      </c>
      <c r="D1041" s="4" t="s">
        <v>73</v>
      </c>
      <c r="E1041" s="4" t="s">
        <v>87</v>
      </c>
      <c r="F1041" s="3">
        <v>0</v>
      </c>
      <c r="G1041" s="3">
        <v>67</v>
      </c>
      <c r="H1041" s="3">
        <v>153698</v>
      </c>
      <c r="I1041" s="4" t="s">
        <v>88</v>
      </c>
      <c r="J1041" s="3">
        <v>155600</v>
      </c>
      <c r="K1041" s="4" t="s">
        <v>80</v>
      </c>
      <c r="L1041" s="69" t="str">
        <f>VLOOKUP(C1041,'[16]Trips&amp;Operators'!$C$1:$E$9999,3,0)</f>
        <v>STORY</v>
      </c>
      <c r="M1041" s="73" t="s">
        <v>81</v>
      </c>
      <c r="N1041" s="17" t="s">
        <v>1158</v>
      </c>
      <c r="O1041" s="17" t="str">
        <f t="shared" si="32"/>
        <v>08</v>
      </c>
      <c r="P1041" s="52">
        <f t="shared" si="33"/>
        <v>42559</v>
      </c>
      <c r="Q1041" s="70" t="str">
        <f>VLOOKUP(C1041,'[16]Train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41" s="71" t="str">
        <f>VLOOKUP(C1015,'[15]Train Runs'!$A$13:$AE$524,22,0)</f>
        <v>https://search-rtdc-monitor-bjffxe2xuh6vdkpspy63sjmuny.us-east-1.es.amazonaws.com/_plugin/kibana/#/discover/Steve-Slow-Train-Analysis-(2080s-and-2083s)?_g=(refreshInterval:(display:Off,section:0,value:0),time:(from:'2016-08-07 20:16:55-0600',mode:absolute,to:'2016-08-07 22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41" s="72" t="str">
        <f>astrogrep_path&amp;" /spath="&amp;search_path&amp;" /stypes=""*"&amp;T1041&amp;"*"&amp;TEXT(A1015-utc_offset/24,"YYYYMMDD")&amp;LEFT(TEXT(A1015-utc_offset/24,"HH"),1)&amp;"*"" /stext="" "&amp;TEXT(A1015-utc_offset/24,"HH")&amp;search_regexp&amp;""" /e /r /s"</f>
        <v>"C:\Program Files (x86)\AstroGrep\AstroGrep.exe" /spath="C:\Users\stu\Documents\Analysis\2016-02-23 RTDC Observations" /stypes="*4027*201608080*" /stext=" 03:.+((SYSTEM_STATE.+slice.+state.+changed )|(ment ac)|(system.+state.+changed )|(\|lc)|(penalty)|(\[timeout)|(PRM\|1\|D))" /e /r /s</v>
      </c>
      <c r="T1041" s="18" t="str">
        <f>MID(B1015,13,4)</f>
        <v>4027</v>
      </c>
      <c r="U1041" s="24">
        <f>A1015+6/24</f>
        <v>42590.149513888886</v>
      </c>
      <c r="V1041" s="45" t="str">
        <f>IF(VALUE(LEFT(IF(LEN(C1015)=6,"0"&amp;C1015,C1015),2))&lt;=2,"EC",IF(OR(VALUE(LEFT(IF(LEN(C1015)=6,"0"&amp;C1015,C1015),2))=8,VALUE(LEFT(IF(LEN(C1015)=6,"0"&amp;C1015,C1015),2))=18),"NW","GL"))</f>
        <v>NW</v>
      </c>
      <c r="W1041" s="45" t="str">
        <f>IF(AND(E1015="TRACK WARRANT AUTHORITY",G1015&lt;10),"OMIT","KEEP")</f>
        <v>KEEP</v>
      </c>
    </row>
    <row r="1042" spans="1:23" hidden="1" x14ac:dyDescent="0.25">
      <c r="A1042" s="24">
        <v>42590.895509259259</v>
      </c>
      <c r="B1042" s="4" t="s">
        <v>82</v>
      </c>
      <c r="C1042" s="4" t="s">
        <v>1332</v>
      </c>
      <c r="D1042" s="4" t="s">
        <v>73</v>
      </c>
      <c r="E1042" s="4" t="s">
        <v>87</v>
      </c>
      <c r="F1042" s="3">
        <v>0</v>
      </c>
      <c r="G1042" s="3">
        <v>267</v>
      </c>
      <c r="H1042" s="3">
        <v>155390</v>
      </c>
      <c r="I1042" s="4" t="s">
        <v>88</v>
      </c>
      <c r="J1042" s="3">
        <v>155600</v>
      </c>
      <c r="K1042" s="4" t="s">
        <v>80</v>
      </c>
      <c r="L1042" s="69" t="str">
        <f>VLOOKUP(C1042,'[16]Trips&amp;Operators'!$C$1:$E$9999,3,0)</f>
        <v>ISHMAEL</v>
      </c>
      <c r="M1042" s="73" t="s">
        <v>77</v>
      </c>
      <c r="N1042" s="17" t="s">
        <v>1348</v>
      </c>
      <c r="O1042" s="17" t="str">
        <f t="shared" si="32"/>
        <v>08</v>
      </c>
      <c r="P1042" s="52">
        <f t="shared" si="33"/>
        <v>42559</v>
      </c>
      <c r="Q1042" s="70" t="str">
        <f>VLOOKUP(C1042,'[16]Train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42" s="71" t="str">
        <f>VLOOKUP(C1016,'[16]Train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42" s="72" t="str">
        <f>astrogrep_path&amp;" /spath="&amp;search_path&amp;" /stypes=""*"&amp;T1042&amp;"*"&amp;TEXT(A1016-utc_offset/24,"YYYYMMDD")&amp;LEFT(TEXT(A1016-utc_offset/24,"HH"),1)&amp;"*"" /stext="" "&amp;TEXT(A1016-utc_offset/24,"HH")&amp;search_regexp&amp;""" /e /r /s"</f>
        <v>"C:\Program Files (x86)\AstroGrep\AstroGrep.exe" /spath="C:\Users\stu\Documents\Analysis\2016-02-23 RTDC Observations" /stypes="*4027*201608081*" /stext=" 12:.+((SYSTEM_STATE.+slice.+state.+changed )|(ment ac)|(system.+state.+changed )|(\|lc)|(penalty)|(\[timeout)|(PRM\|1\|D))" /e /r /s</v>
      </c>
      <c r="T1042" s="18" t="str">
        <f>MID(B1016,13,4)</f>
        <v>4027</v>
      </c>
      <c r="U1042" s="24">
        <f>A1016+6/24</f>
        <v>42590.519282407404</v>
      </c>
      <c r="V1042" s="45" t="str">
        <f>IF(VALUE(LEFT(IF(LEN(C1016)=6,"0"&amp;C1016,C1016),2))&lt;=2,"EC",IF(OR(VALUE(LEFT(IF(LEN(C1016)=6,"0"&amp;C1016,C1016),2))=8,VALUE(LEFT(IF(LEN(C1016)=6,"0"&amp;C1016,C1016),2))=18),"NW","GL"))</f>
        <v>EC</v>
      </c>
      <c r="W1042" s="45" t="str">
        <f>IF(AND(E1016="TRACK WARRANT AUTHORITY",G1016&lt;10),"OMIT","KEEP")</f>
        <v>KEEP</v>
      </c>
    </row>
    <row r="1043" spans="1:23" hidden="1" x14ac:dyDescent="0.25">
      <c r="A1043" s="24">
        <v>42590.957708333335</v>
      </c>
      <c r="B1043" s="4" t="s">
        <v>85</v>
      </c>
      <c r="C1043" s="4" t="s">
        <v>1349</v>
      </c>
      <c r="D1043" s="4" t="s">
        <v>73</v>
      </c>
      <c r="E1043" s="4" t="s">
        <v>87</v>
      </c>
      <c r="F1043" s="3">
        <v>0</v>
      </c>
      <c r="G1043" s="3">
        <v>86</v>
      </c>
      <c r="H1043" s="3">
        <v>154527</v>
      </c>
      <c r="I1043" s="4" t="s">
        <v>88</v>
      </c>
      <c r="J1043" s="3">
        <v>155600</v>
      </c>
      <c r="K1043" s="4" t="s">
        <v>80</v>
      </c>
      <c r="L1043" s="69" t="str">
        <f>VLOOKUP(C1043,'[16]Trips&amp;Operators'!$C$1:$E$9999,3,0)</f>
        <v>STORY</v>
      </c>
      <c r="M1043" s="73" t="s">
        <v>77</v>
      </c>
      <c r="N1043" s="17" t="s">
        <v>1348</v>
      </c>
      <c r="O1043" s="17" t="str">
        <f t="shared" si="32"/>
        <v>08</v>
      </c>
      <c r="P1043" s="52">
        <f t="shared" si="33"/>
        <v>42559</v>
      </c>
      <c r="Q1043" s="70" t="str">
        <f>VLOOKUP(C1043,'[16]Train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43" s="71" t="str">
        <f>VLOOKUP(C1017,'[16]Train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1043" s="72" t="str">
        <f>astrogrep_path&amp;" /spath="&amp;search_path&amp;" /stypes=""*"&amp;T1043&amp;"*"&amp;TEXT(A1017-utc_offset/24,"YYYYMMDD")&amp;LEFT(TEXT(A1017-utc_offset/24,"HH"),1)&amp;"*"" /stext="" "&amp;TEXT(A1017-utc_offset/24,"HH")&amp;search_regexp&amp;""" /e /r /s"</f>
        <v>"C:\Program Files (x86)\AstroGrep\AstroGrep.exe" /spath="C:\Users\stu\Documents\Analysis\2016-02-23 RTDC Observations" /stypes="*4019*201608081*" /stext=" 13:.+((SYSTEM_STATE.+slice.+state.+changed )|(ment ac)|(system.+state.+changed )|(\|lc)|(penalty)|(\[timeout)|(PRM\|1\|D))" /e /r /s</v>
      </c>
      <c r="T1043" s="18" t="str">
        <f>MID(B1017,13,4)</f>
        <v>4019</v>
      </c>
      <c r="U1043" s="24">
        <f>A1017+6/24</f>
        <v>42590.558009259257</v>
      </c>
      <c r="V1043" s="45" t="str">
        <f>IF(VALUE(LEFT(IF(LEN(C1017)=6,"0"&amp;C1017,C1017),2))&lt;=2,"EC",IF(OR(VALUE(LEFT(IF(LEN(C1017)=6,"0"&amp;C1017,C1017),2))=8,VALUE(LEFT(IF(LEN(C1017)=6,"0"&amp;C1017,C1017),2))=18),"NW","GL"))</f>
        <v>EC</v>
      </c>
      <c r="W1043" s="45" t="str">
        <f>IF(AND(E1017="TRACK WARRANT AUTHORITY",G1017&lt;10),"OMIT","KEEP")</f>
        <v>KEEP</v>
      </c>
    </row>
    <row r="1044" spans="1:23" hidden="1" x14ac:dyDescent="0.25">
      <c r="A1044" s="24">
        <v>42590.900219907409</v>
      </c>
      <c r="B1044" s="4" t="s">
        <v>596</v>
      </c>
      <c r="C1044" s="4" t="s">
        <v>1350</v>
      </c>
      <c r="D1044" s="4" t="s">
        <v>73</v>
      </c>
      <c r="E1044" s="4" t="s">
        <v>87</v>
      </c>
      <c r="F1044" s="3">
        <v>0</v>
      </c>
      <c r="G1044" s="3">
        <v>73</v>
      </c>
      <c r="H1044" s="3">
        <v>198552</v>
      </c>
      <c r="I1044" s="4" t="s">
        <v>88</v>
      </c>
      <c r="J1044" s="3">
        <v>198256</v>
      </c>
      <c r="K1044" s="4" t="s">
        <v>76</v>
      </c>
      <c r="L1044" s="69" t="str">
        <f>VLOOKUP(C1044,'[16]Trips&amp;Operators'!$C$1:$E$9999,3,0)</f>
        <v>STORY</v>
      </c>
      <c r="M1044" s="73" t="s">
        <v>77</v>
      </c>
      <c r="N1044" s="17" t="s">
        <v>1351</v>
      </c>
      <c r="O1044" s="17" t="str">
        <f t="shared" si="32"/>
        <v>08</v>
      </c>
      <c r="P1044" s="52">
        <f t="shared" si="33"/>
        <v>42559</v>
      </c>
      <c r="Q1044" s="70" t="str">
        <f>VLOOKUP(C1044,'[16]Train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44" s="71" t="str">
        <f>VLOOKUP(C1018,'[16]Train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44" s="72" t="str">
        <f>astrogrep_path&amp;" /spath="&amp;search_path&amp;" /stypes=""*"&amp;T1044&amp;"*"&amp;TEXT(A1018-utc_offset/24,"YYYYMMDD")&amp;LEFT(TEXT(A1018-utc_offset/24,"HH"),1)&amp;"*"" /stext="" "&amp;TEXT(A1018-utc_offset/24,"HH")&amp;search_regexp&amp;""" /e /r /s"</f>
        <v>"C:\Program Files (x86)\AstroGrep\AstroGrep.exe" /spath="C:\Users\stu\Documents\Analysis\2016-02-23 RTDC Observations" /stypes="*4008*201608082*" /stext=" 23:.+((SYSTEM_STATE.+slice.+state.+changed )|(ment ac)|(system.+state.+changed )|(\|lc)|(penalty)|(\[timeout)|(PRM\|1\|D))" /e /r /s</v>
      </c>
      <c r="T1044" s="18" t="str">
        <f>MID(B1018,13,4)</f>
        <v>4008</v>
      </c>
      <c r="U1044" s="24">
        <f>A1018+6/24</f>
        <v>42590.978900462964</v>
      </c>
      <c r="V1044" s="45" t="str">
        <f>IF(VALUE(LEFT(IF(LEN(C1018)=6,"0"&amp;C1018,C1018),2))&lt;=2,"EC",IF(OR(VALUE(LEFT(IF(LEN(C1018)=6,"0"&amp;C1018,C1018),2))=8,VALUE(LEFT(IF(LEN(C1018)=6,"0"&amp;C1018,C1018),2))=18),"NW","GL"))</f>
        <v>EC</v>
      </c>
      <c r="W1044" s="45" t="str">
        <f>IF(AND(E1018="TRACK WARRANT AUTHORITY",G1018&lt;10),"OMIT","KEEP")</f>
        <v>KEEP</v>
      </c>
    </row>
    <row r="1045" spans="1:23" hidden="1" x14ac:dyDescent="0.25">
      <c r="A1045" s="24">
        <v>42590.895752314813</v>
      </c>
      <c r="B1045" s="4" t="s">
        <v>596</v>
      </c>
      <c r="C1045" s="4" t="s">
        <v>1350</v>
      </c>
      <c r="D1045" s="4" t="s">
        <v>73</v>
      </c>
      <c r="E1045" s="4" t="s">
        <v>87</v>
      </c>
      <c r="F1045" s="3">
        <v>0</v>
      </c>
      <c r="G1045" s="3">
        <v>720</v>
      </c>
      <c r="H1045" s="3">
        <v>213839</v>
      </c>
      <c r="I1045" s="4" t="s">
        <v>88</v>
      </c>
      <c r="J1045" s="3">
        <v>210941</v>
      </c>
      <c r="K1045" s="4" t="s">
        <v>76</v>
      </c>
      <c r="L1045" s="69" t="str">
        <f>VLOOKUP(C1045,'[16]Trips&amp;Operators'!$C$1:$E$9999,3,0)</f>
        <v>STORY</v>
      </c>
      <c r="M1045" s="73" t="s">
        <v>77</v>
      </c>
      <c r="N1045" s="17" t="s">
        <v>1352</v>
      </c>
      <c r="O1045" s="17" t="str">
        <f t="shared" si="32"/>
        <v>08</v>
      </c>
      <c r="P1045" s="52">
        <f t="shared" si="33"/>
        <v>42559</v>
      </c>
      <c r="Q1045" s="70" t="str">
        <f>VLOOKUP(C1045,'[16]Train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45" s="71" t="str">
        <f>VLOOKUP(C1019,'[16]Train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45" s="72" t="str">
        <f>astrogrep_path&amp;" /spath="&amp;search_path&amp;" /stypes=""*"&amp;T1045&amp;"*"&amp;TEXT(A1019-utc_offset/24,"YYYYMMDD")&amp;LEFT(TEXT(A1019-utc_offset/24,"HH"),1)&amp;"*"" /stext="" "&amp;TEXT(A1019-utc_offset/24,"HH")&amp;search_regexp&amp;""" /e /r /s"</f>
        <v>"C:\Program Files (x86)\AstroGrep\AstroGrep.exe" /spath="C:\Users\stu\Documents\Analysis\2016-02-23 RTDC Observations" /stypes="*4027*201608081*" /stext=" 14:.+((SYSTEM_STATE.+slice.+state.+changed )|(ment ac)|(system.+state.+changed )|(\|lc)|(penalty)|(\[timeout)|(PRM\|1\|D))" /e /r /s</v>
      </c>
      <c r="T1045" s="18" t="str">
        <f>MID(B1019,13,4)</f>
        <v>4027</v>
      </c>
      <c r="U1045" s="24">
        <f>A1019+6/24</f>
        <v>42590.5934837963</v>
      </c>
      <c r="V1045" s="45" t="str">
        <f>IF(VALUE(LEFT(IF(LEN(C1019)=6,"0"&amp;C1019,C1019),2))&lt;=2,"EC",IF(OR(VALUE(LEFT(IF(LEN(C1019)=6,"0"&amp;C1019,C1019),2))=8,VALUE(LEFT(IF(LEN(C1019)=6,"0"&amp;C1019,C1019),2))=18),"NW","GL"))</f>
        <v>EC</v>
      </c>
      <c r="W1045" s="45" t="str">
        <f>IF(AND(E1019="TRACK WARRANT AUTHORITY",G1019&lt;10),"OMIT","KEEP")</f>
        <v>KEEP</v>
      </c>
    </row>
    <row r="1046" spans="1:23" hidden="1" x14ac:dyDescent="0.25">
      <c r="A1046" s="24">
        <v>42590.243391203701</v>
      </c>
      <c r="B1046" s="4" t="s">
        <v>97</v>
      </c>
      <c r="C1046" s="4" t="s">
        <v>1353</v>
      </c>
      <c r="D1046" s="4" t="s">
        <v>73</v>
      </c>
      <c r="E1046" s="4" t="s">
        <v>87</v>
      </c>
      <c r="F1046" s="3">
        <v>0</v>
      </c>
      <c r="G1046" s="3">
        <v>356</v>
      </c>
      <c r="H1046" s="3">
        <v>222990</v>
      </c>
      <c r="I1046" s="4" t="s">
        <v>88</v>
      </c>
      <c r="J1046" s="3">
        <v>224231</v>
      </c>
      <c r="K1046" s="4" t="s">
        <v>80</v>
      </c>
      <c r="L1046" s="69" t="str">
        <f>VLOOKUP(C1046,'[16]Trips&amp;Operators'!$C$1:$E$9999,3,0)</f>
        <v>OUN</v>
      </c>
      <c r="M1046" s="73" t="s">
        <v>77</v>
      </c>
      <c r="N1046" s="17" t="s">
        <v>1354</v>
      </c>
      <c r="O1046" s="17" t="str">
        <f t="shared" si="32"/>
        <v>08</v>
      </c>
      <c r="P1046" s="52">
        <f t="shared" si="33"/>
        <v>42559</v>
      </c>
      <c r="Q1046" s="70" t="str">
        <f>VLOOKUP(C1046,'[16]Train Runs'!$A$13:$AE$523,31,0)</f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R1046" s="71" t="str">
        <f>VLOOKUP(C1020,'[16]Train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46" s="72" t="str">
        <f>astrogrep_path&amp;" /spath="&amp;search_path&amp;" /stypes=""*"&amp;T1046&amp;"*"&amp;TEXT(A1020-utc_offset/24,"YYYYMMDD")&amp;LEFT(TEXT(A1020-utc_offset/24,"HH"),1)&amp;"*"" /stext="" "&amp;TEXT(A1020-utc_offset/24,"HH")&amp;search_regexp&amp;""" /e /r /s"</f>
        <v>"C:\Program Files (x86)\AstroGrep\AstroGrep.exe" /spath="C:\Users\stu\Documents\Analysis\2016-02-23 RTDC Observations" /stypes="*4028*201608081*" /stext=" 11:.+((SYSTEM_STATE.+slice.+state.+changed )|(ment ac)|(system.+state.+changed )|(\|lc)|(penalty)|(\[timeout)|(PRM\|1\|D))" /e /r /s</v>
      </c>
      <c r="T1046" s="18" t="str">
        <f>MID(B1020,13,4)</f>
        <v>4028</v>
      </c>
      <c r="U1046" s="24">
        <f>A1020+6/24</f>
        <v>42590.491898148146</v>
      </c>
      <c r="V1046" s="45" t="str">
        <f>IF(VALUE(LEFT(IF(LEN(C1020)=6,"0"&amp;C1020,C1020),2))&lt;=2,"EC",IF(OR(VALUE(LEFT(IF(LEN(C1020)=6,"0"&amp;C1020,C1020),2))=8,VALUE(LEFT(IF(LEN(C1020)=6,"0"&amp;C1020,C1020),2))=18),"NW","GL"))</f>
        <v>EC</v>
      </c>
      <c r="W1046" s="45" t="str">
        <f>IF(AND(E1020="TRACK WARRANT AUTHORITY",G1020&lt;10),"OMIT","KEEP")</f>
        <v>KEEP</v>
      </c>
    </row>
    <row r="1047" spans="1:23" hidden="1" x14ac:dyDescent="0.25">
      <c r="A1047" s="24">
        <v>42590.253622685188</v>
      </c>
      <c r="B1047" s="4" t="s">
        <v>552</v>
      </c>
      <c r="C1047" s="4" t="s">
        <v>1355</v>
      </c>
      <c r="D1047" s="4" t="s">
        <v>73</v>
      </c>
      <c r="E1047" s="4" t="s">
        <v>87</v>
      </c>
      <c r="F1047" s="3">
        <v>0</v>
      </c>
      <c r="G1047" s="3">
        <v>689</v>
      </c>
      <c r="H1047" s="3">
        <v>219550</v>
      </c>
      <c r="I1047" s="4" t="s">
        <v>88</v>
      </c>
      <c r="J1047" s="3">
        <v>224231</v>
      </c>
      <c r="K1047" s="4" t="s">
        <v>80</v>
      </c>
      <c r="L1047" s="69" t="str">
        <f>VLOOKUP(C1047,'[16]Trips&amp;Operators'!$C$1:$E$9999,3,0)</f>
        <v>MALAVE</v>
      </c>
      <c r="M1047" s="73" t="s">
        <v>77</v>
      </c>
      <c r="N1047" s="17" t="s">
        <v>1354</v>
      </c>
      <c r="O1047" s="17" t="str">
        <f t="shared" si="32"/>
        <v>08</v>
      </c>
      <c r="P1047" s="52">
        <f t="shared" si="33"/>
        <v>42559</v>
      </c>
      <c r="Q1047" s="70" t="str">
        <f>VLOOKUP(C1047,'[16]Train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R1047" s="71" t="str">
        <f>VLOOKUP(C1021,'[16]Train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47" s="72" t="str">
        <f>astrogrep_path&amp;" /spath="&amp;search_path&amp;" /stypes=""*"&amp;T1047&amp;"*"&amp;TEXT(A1021-utc_offset/24,"YYYYMMDD")&amp;LEFT(TEXT(A1021-utc_offset/24,"HH"),1)&amp;"*"" /stext="" "&amp;TEXT(A1021-utc_offset/24,"HH")&amp;search_regexp&amp;""" /e /r /s"</f>
        <v>"C:\Program Files (x86)\AstroGrep\AstroGrep.exe" /spath="C:\Users\stu\Documents\Analysis\2016-02-23 RTDC Observations" /stypes="*4027*201608081*" /stext=" 14:.+((SYSTEM_STATE.+slice.+state.+changed )|(ment ac)|(system.+state.+changed )|(\|lc)|(penalty)|(\[timeout)|(PRM\|1\|D))" /e /r /s</v>
      </c>
      <c r="T1047" s="18" t="str">
        <f>MID(B1021,13,4)</f>
        <v>4027</v>
      </c>
      <c r="U1047" s="24">
        <f>A1021+6/24</f>
        <v>42590.599027777775</v>
      </c>
      <c r="V1047" s="45" t="str">
        <f>IF(VALUE(LEFT(IF(LEN(C1021)=6,"0"&amp;C1021,C1021),2))&lt;=2,"EC",IF(OR(VALUE(LEFT(IF(LEN(C1021)=6,"0"&amp;C1021,C1021),2))=8,VALUE(LEFT(IF(LEN(C1021)=6,"0"&amp;C1021,C1021),2))=18),"NW","GL"))</f>
        <v>EC</v>
      </c>
      <c r="W1047" s="45" t="str">
        <f>IF(AND(E1021="TRACK WARRANT AUTHORITY",G1021&lt;10),"OMIT","KEEP")</f>
        <v>KEEP</v>
      </c>
    </row>
    <row r="1048" spans="1:23" hidden="1" x14ac:dyDescent="0.25">
      <c r="A1048" s="24">
        <v>42590.345902777779</v>
      </c>
      <c r="B1048" s="4" t="s">
        <v>494</v>
      </c>
      <c r="C1048" s="4" t="s">
        <v>1356</v>
      </c>
      <c r="D1048" s="4" t="s">
        <v>73</v>
      </c>
      <c r="E1048" s="4" t="s">
        <v>87</v>
      </c>
      <c r="F1048" s="3">
        <v>0</v>
      </c>
      <c r="G1048" s="3">
        <v>478</v>
      </c>
      <c r="H1048" s="3">
        <v>222749</v>
      </c>
      <c r="I1048" s="4" t="s">
        <v>88</v>
      </c>
      <c r="J1048" s="3">
        <v>224231</v>
      </c>
      <c r="K1048" s="4" t="s">
        <v>80</v>
      </c>
      <c r="L1048" s="69" t="str">
        <f>VLOOKUP(C1048,'[16]Trips&amp;Operators'!$C$1:$E$9999,3,0)</f>
        <v>GEBRETEKLE</v>
      </c>
      <c r="M1048" s="73" t="s">
        <v>77</v>
      </c>
      <c r="N1048" s="17" t="s">
        <v>1354</v>
      </c>
      <c r="O1048" s="17" t="str">
        <f t="shared" si="32"/>
        <v>08</v>
      </c>
      <c r="P1048" s="52">
        <f t="shared" si="33"/>
        <v>42559</v>
      </c>
      <c r="Q1048" s="70" t="str">
        <f>VLOOKUP(C1048,'[16]Train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R1048" s="71" t="str">
        <f>VLOOKUP(C1022,'[16]Train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1048" s="72" t="str">
        <f>astrogrep_path&amp;" /spath="&amp;search_path&amp;" /stypes=""*"&amp;T1048&amp;"*"&amp;TEXT(A1022-utc_offset/24,"YYYYMMDD")&amp;LEFT(TEXT(A1022-utc_offset/24,"HH"),1)&amp;"*"" /stext="" "&amp;TEXT(A1022-utc_offset/24,"HH")&amp;search_regexp&amp;""" /e /r /s"</f>
        <v>"C:\Program Files (x86)\AstroGrep\AstroGrep.exe" /spath="C:\Users\stu\Documents\Analysis\2016-02-23 RTDC Observations" /stypes="*4038*201608081*" /stext=" 14:.+((SYSTEM_STATE.+slice.+state.+changed )|(ment ac)|(system.+state.+changed )|(\|lc)|(penalty)|(\[timeout)|(PRM\|1\|D))" /e /r /s</v>
      </c>
      <c r="T1048" s="18" t="str">
        <f>MID(B1022,13,4)</f>
        <v>4038</v>
      </c>
      <c r="U1048" s="24">
        <f>A1022+6/24</f>
        <v>42590.594976851855</v>
      </c>
      <c r="V1048" s="45" t="str">
        <f>IF(VALUE(LEFT(IF(LEN(C1022)=6,"0"&amp;C1022,C1022),2))&lt;=2,"EC",IF(OR(VALUE(LEFT(IF(LEN(C1022)=6,"0"&amp;C1022,C1022),2))=8,VALUE(LEFT(IF(LEN(C1022)=6,"0"&amp;C1022,C1022),2))=18),"NW","GL"))</f>
        <v>EC</v>
      </c>
      <c r="W1048" s="45" t="str">
        <f>IF(AND(E1022="TRACK WARRANT AUTHORITY",G1022&lt;10),"OMIT","KEEP")</f>
        <v>KEEP</v>
      </c>
    </row>
    <row r="1049" spans="1:23" hidden="1" x14ac:dyDescent="0.25">
      <c r="A1049" s="24">
        <v>42590.346631944441</v>
      </c>
      <c r="B1049" s="4" t="s">
        <v>494</v>
      </c>
      <c r="C1049" s="4" t="s">
        <v>1356</v>
      </c>
      <c r="D1049" s="4" t="s">
        <v>73</v>
      </c>
      <c r="E1049" s="4" t="s">
        <v>87</v>
      </c>
      <c r="F1049" s="3">
        <v>0</v>
      </c>
      <c r="G1049" s="3">
        <v>103</v>
      </c>
      <c r="H1049" s="3">
        <v>224195</v>
      </c>
      <c r="I1049" s="4" t="s">
        <v>88</v>
      </c>
      <c r="J1049" s="3">
        <v>224231</v>
      </c>
      <c r="K1049" s="4" t="s">
        <v>80</v>
      </c>
      <c r="L1049" s="69" t="str">
        <f>VLOOKUP(C1049,'[16]Trips&amp;Operators'!$C$1:$E$9999,3,0)</f>
        <v>GEBRETEKLE</v>
      </c>
      <c r="M1049" s="73" t="s">
        <v>77</v>
      </c>
      <c r="N1049" s="17" t="s">
        <v>1354</v>
      </c>
      <c r="O1049" s="17" t="str">
        <f t="shared" si="32"/>
        <v>08</v>
      </c>
      <c r="P1049" s="52">
        <f t="shared" si="33"/>
        <v>42559</v>
      </c>
      <c r="Q1049" s="70" t="str">
        <f>VLOOKUP(C1049,'[16]Train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R1049" s="71" t="str">
        <f>VLOOKUP(C1023,'[16]Train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49" s="72" t="str">
        <f>astrogrep_path&amp;" /spath="&amp;search_path&amp;" /stypes=""*"&amp;T1049&amp;"*"&amp;TEXT(A1023-utc_offset/24,"YYYYMMDD")&amp;LEFT(TEXT(A1023-utc_offset/24,"HH"),1)&amp;"*"" /stext="" "&amp;TEXT(A1023-utc_offset/24,"HH")&amp;search_regexp&amp;""" /e /r /s"</f>
        <v>"C:\Program Files (x86)\AstroGrep\AstroGrep.exe" /spath="C:\Users\stu\Documents\Analysis\2016-02-23 RTDC Observations" /stypes="*4029*201608081*" /stext=" 16:.+((SYSTEM_STATE.+slice.+state.+changed )|(ment ac)|(system.+state.+changed )|(\|lc)|(penalty)|(\[timeout)|(PRM\|1\|D))" /e /r /s</v>
      </c>
      <c r="T1049" s="18" t="str">
        <f>MID(B1023,13,4)</f>
        <v>4029</v>
      </c>
      <c r="U1049" s="24">
        <f>A1023+6/24</f>
        <v>42590.678449074076</v>
      </c>
      <c r="V1049" s="45" t="str">
        <f>IF(VALUE(LEFT(IF(LEN(C1023)=6,"0"&amp;C1023,C1023),2))&lt;=2,"EC",IF(OR(VALUE(LEFT(IF(LEN(C1023)=6,"0"&amp;C1023,C1023),2))=8,VALUE(LEFT(IF(LEN(C1023)=6,"0"&amp;C1023,C1023),2))=18),"NW","GL"))</f>
        <v>EC</v>
      </c>
      <c r="W1049" s="45" t="str">
        <f>IF(AND(E1023="TRACK WARRANT AUTHORITY",G1023&lt;10),"OMIT","KEEP")</f>
        <v>KEEP</v>
      </c>
    </row>
    <row r="1050" spans="1:23" hidden="1" x14ac:dyDescent="0.25">
      <c r="A1050" s="24">
        <v>42590.269745370373</v>
      </c>
      <c r="B1050" s="4" t="s">
        <v>543</v>
      </c>
      <c r="C1050" s="4" t="s">
        <v>1357</v>
      </c>
      <c r="D1050" s="4" t="s">
        <v>73</v>
      </c>
      <c r="E1050" s="4" t="s">
        <v>87</v>
      </c>
      <c r="F1050" s="3">
        <v>0</v>
      </c>
      <c r="G1050" s="3">
        <v>325</v>
      </c>
      <c r="H1050" s="3">
        <v>224878</v>
      </c>
      <c r="I1050" s="4" t="s">
        <v>88</v>
      </c>
      <c r="J1050" s="3">
        <v>224244</v>
      </c>
      <c r="K1050" s="4" t="s">
        <v>76</v>
      </c>
      <c r="L1050" s="69" t="str">
        <f>VLOOKUP(C1050,'[16]Trips&amp;Operators'!$C$1:$E$9999,3,0)</f>
        <v>MALAVE</v>
      </c>
      <c r="M1050" s="73" t="s">
        <v>77</v>
      </c>
      <c r="N1050" s="17" t="s">
        <v>1354</v>
      </c>
      <c r="O1050" s="17" t="str">
        <f t="shared" si="32"/>
        <v>08</v>
      </c>
      <c r="P1050" s="52">
        <f t="shared" si="33"/>
        <v>42559</v>
      </c>
      <c r="Q1050" s="70" t="str">
        <f>VLOOKUP(C1050,'[16]Train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R1050" s="71" t="str">
        <f>VLOOKUP(C1024,'[16]Train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50" s="72" t="str">
        <f>astrogrep_path&amp;" /spath="&amp;search_path&amp;" /stypes=""*"&amp;T1050&amp;"*"&amp;TEXT(A1024-utc_offset/24,"YYYYMMDD")&amp;LEFT(TEXT(A1024-utc_offset/24,"HH"),1)&amp;"*"" /stext="" "&amp;TEXT(A1024-utc_offset/24,"HH")&amp;search_regexp&amp;""" /e /r /s"</f>
        <v>"C:\Program Files (x86)\AstroGrep\AstroGrep.exe" /spath="C:\Users\stu\Documents\Analysis\2016-02-23 RTDC Observations" /stypes="*4029*201608090*" /stext=" 03:.+((SYSTEM_STATE.+slice.+state.+changed )|(ment ac)|(system.+state.+changed )|(\|lc)|(penalty)|(\[timeout)|(PRM\|1\|D))" /e /r /s</v>
      </c>
      <c r="T1050" s="18" t="str">
        <f>MID(B1024,13,4)</f>
        <v>4029</v>
      </c>
      <c r="U1050" s="24">
        <f>A1024+6/24</f>
        <v>42591.127025462964</v>
      </c>
      <c r="V1050" s="45" t="str">
        <f>IF(VALUE(LEFT(IF(LEN(C1024)=6,"0"&amp;C1024,C1024),2))&lt;=2,"EC",IF(OR(VALUE(LEFT(IF(LEN(C1024)=6,"0"&amp;C1024,C1024),2))=8,VALUE(LEFT(IF(LEN(C1024)=6,"0"&amp;C1024,C1024),2))=18),"NW","GL"))</f>
        <v>EC</v>
      </c>
      <c r="W1050" s="45" t="str">
        <f>IF(AND(E1024="TRACK WARRANT AUTHORITY",G1024&lt;10),"OMIT","KEEP")</f>
        <v>KEEP</v>
      </c>
    </row>
    <row r="1051" spans="1:23" hidden="1" x14ac:dyDescent="0.25">
      <c r="A1051" s="24">
        <v>42590.301712962966</v>
      </c>
      <c r="B1051" s="4" t="s">
        <v>596</v>
      </c>
      <c r="C1051" s="4" t="s">
        <v>1358</v>
      </c>
      <c r="D1051" s="4" t="s">
        <v>73</v>
      </c>
      <c r="E1051" s="4" t="s">
        <v>87</v>
      </c>
      <c r="F1051" s="3">
        <v>0</v>
      </c>
      <c r="G1051" s="3">
        <v>46</v>
      </c>
      <c r="H1051" s="3">
        <v>224444</v>
      </c>
      <c r="I1051" s="4" t="s">
        <v>88</v>
      </c>
      <c r="J1051" s="3">
        <v>224244</v>
      </c>
      <c r="K1051" s="4" t="s">
        <v>76</v>
      </c>
      <c r="L1051" s="69" t="str">
        <f>VLOOKUP(C1051,'[16]Trips&amp;Operators'!$C$1:$E$9999,3,0)</f>
        <v>SPECTOR</v>
      </c>
      <c r="M1051" s="73" t="s">
        <v>77</v>
      </c>
      <c r="N1051" s="17" t="s">
        <v>1354</v>
      </c>
      <c r="O1051" s="17" t="str">
        <f t="shared" si="32"/>
        <v>08</v>
      </c>
      <c r="P1051" s="52">
        <f t="shared" si="33"/>
        <v>42559</v>
      </c>
      <c r="Q1051" s="70" t="str">
        <f>VLOOKUP(C1051,'[16]Train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R1051" s="71" t="str">
        <f>VLOOKUP(C1025,'[16]Train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51" s="72" t="str">
        <f>astrogrep_path&amp;" /spath="&amp;search_path&amp;" /stypes=""*"&amp;T1051&amp;"*"&amp;TEXT(A1025-utc_offset/24,"YYYYMMDD")&amp;LEFT(TEXT(A1025-utc_offset/24,"HH"),1)&amp;"*"" /stext="" "&amp;TEXT(A1025-utc_offset/24,"HH")&amp;search_regexp&amp;""" /e /r /s"</f>
        <v>"C:\Program Files (x86)\AstroGrep\AstroGrep.exe" /spath="C:\Users\stu\Documents\Analysis\2016-02-23 RTDC Observations" /stypes="*4028*201608081*" /stext=" 17:.+((SYSTEM_STATE.+slice.+state.+changed )|(ment ac)|(system.+state.+changed )|(\|lc)|(penalty)|(\[timeout)|(PRM\|1\|D))" /e /r /s</v>
      </c>
      <c r="T1051" s="18" t="str">
        <f>MID(B1025,13,4)</f>
        <v>4028</v>
      </c>
      <c r="U1051" s="24">
        <f>A1025+6/24</f>
        <v>42590.719421296293</v>
      </c>
      <c r="V1051" s="45" t="str">
        <f>IF(VALUE(LEFT(IF(LEN(C1025)=6,"0"&amp;C1025,C1025),2))&lt;=2,"EC",IF(OR(VALUE(LEFT(IF(LEN(C1025)=6,"0"&amp;C1025,C1025),2))=8,VALUE(LEFT(IF(LEN(C1025)=6,"0"&amp;C1025,C1025),2))=18),"NW","GL"))</f>
        <v>EC</v>
      </c>
      <c r="W1051" s="45" t="str">
        <f>IF(AND(E1025="TRACK WARRANT AUTHORITY",G1025&lt;10),"OMIT","KEEP")</f>
        <v>KEEP</v>
      </c>
    </row>
    <row r="1052" spans="1:23" hidden="1" x14ac:dyDescent="0.25">
      <c r="A1052" s="24">
        <v>42590.270671296297</v>
      </c>
      <c r="B1052" s="4" t="s">
        <v>543</v>
      </c>
      <c r="C1052" s="4" t="s">
        <v>1357</v>
      </c>
      <c r="D1052" s="4" t="s">
        <v>84</v>
      </c>
      <c r="E1052" s="4" t="s">
        <v>87</v>
      </c>
      <c r="F1052" s="3">
        <v>200</v>
      </c>
      <c r="G1052" s="3">
        <v>252</v>
      </c>
      <c r="H1052" s="3">
        <v>222289</v>
      </c>
      <c r="I1052" s="4" t="s">
        <v>88</v>
      </c>
      <c r="J1052" s="3">
        <v>224244</v>
      </c>
      <c r="K1052" s="4" t="s">
        <v>76</v>
      </c>
      <c r="L1052" s="69" t="str">
        <f>VLOOKUP(C1052,'[16]Trips&amp;Operators'!$C$1:$E$9999,3,0)</f>
        <v>MALAVE</v>
      </c>
      <c r="M1052" s="73" t="s">
        <v>77</v>
      </c>
      <c r="N1052" s="17" t="s">
        <v>1354</v>
      </c>
      <c r="O1052" s="17" t="str">
        <f t="shared" si="32"/>
        <v>08</v>
      </c>
      <c r="P1052" s="52">
        <f t="shared" si="33"/>
        <v>42559</v>
      </c>
      <c r="Q1052" s="70" t="str">
        <f>VLOOKUP(C1052,'[16]Train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R1052" s="71" t="str">
        <f>VLOOKUP(C1026,'[16]Train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S1052" s="72" t="str">
        <f>astrogrep_path&amp;" /spath="&amp;search_path&amp;" /stypes=""*"&amp;T1052&amp;"*"&amp;TEXT(A1026-utc_offset/24,"YYYYMMDD")&amp;LEFT(TEXT(A1026-utc_offset/24,"HH"),1)&amp;"*"" /stext="" "&amp;TEXT(A1026-utc_offset/24,"HH")&amp;search_regexp&amp;""" /e /r /s"</f>
        <v>"C:\Program Files (x86)\AstroGrep\AstroGrep.exe" /spath="C:\Users\stu\Documents\Analysis\2016-02-23 RTDC Observations" /stypes="*4037*201608090*" /stext=" 00:.+((SYSTEM_STATE.+slice.+state.+changed )|(ment ac)|(system.+state.+changed )|(\|lc)|(penalty)|(\[timeout)|(PRM\|1\|D))" /e /r /s</v>
      </c>
      <c r="T1052" s="18" t="str">
        <f>MID(B1026,13,4)</f>
        <v>4037</v>
      </c>
      <c r="U1052" s="24">
        <f>A1026+6/24</f>
        <v>42591.0234837963</v>
      </c>
      <c r="V1052" s="45" t="str">
        <f>IF(VALUE(LEFT(IF(LEN(C1026)=6,"0"&amp;C1026,C1026),2))&lt;=2,"EC",IF(OR(VALUE(LEFT(IF(LEN(C1026)=6,"0"&amp;C1026,C1026),2))=8,VALUE(LEFT(IF(LEN(C1026)=6,"0"&amp;C1026,C1026),2))=18),"NW","GL"))</f>
        <v>EC</v>
      </c>
      <c r="W1052" s="45" t="str">
        <f>IF(AND(E1026="TRACK WARRANT AUTHORITY",G1026&lt;10),"OMIT","KEEP")</f>
        <v>KEEP</v>
      </c>
    </row>
    <row r="1053" spans="1:23" hidden="1" x14ac:dyDescent="0.25">
      <c r="A1053" s="24">
        <v>42590.271261574075</v>
      </c>
      <c r="B1053" s="4" t="s">
        <v>543</v>
      </c>
      <c r="C1053" s="4" t="s">
        <v>1357</v>
      </c>
      <c r="D1053" s="4" t="s">
        <v>84</v>
      </c>
      <c r="E1053" s="4" t="s">
        <v>87</v>
      </c>
      <c r="F1053" s="3">
        <v>200</v>
      </c>
      <c r="G1053" s="3">
        <v>266</v>
      </c>
      <c r="H1053" s="3">
        <v>221218</v>
      </c>
      <c r="I1053" s="4" t="s">
        <v>88</v>
      </c>
      <c r="J1053" s="3">
        <v>224244</v>
      </c>
      <c r="K1053" s="4" t="s">
        <v>76</v>
      </c>
      <c r="L1053" s="69" t="str">
        <f>VLOOKUP(C1053,'[16]Trips&amp;Operators'!$C$1:$E$9999,3,0)</f>
        <v>MALAVE</v>
      </c>
      <c r="M1053" s="73" t="s">
        <v>77</v>
      </c>
      <c r="N1053" s="17" t="s">
        <v>1354</v>
      </c>
      <c r="O1053" s="17" t="str">
        <f t="shared" si="32"/>
        <v>08</v>
      </c>
      <c r="P1053" s="52">
        <f t="shared" si="33"/>
        <v>42559</v>
      </c>
      <c r="Q1053" s="70" t="str">
        <f>VLOOKUP(C1053,'[16]Train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R1053" s="71" t="str">
        <f>VLOOKUP(C1027,'[16]Train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S1053" s="72" t="str">
        <f>astrogrep_path&amp;" /spath="&amp;search_path&amp;" /stypes=""*"&amp;T1053&amp;"*"&amp;TEXT(A1027-utc_offset/24,"YYYYMMDD")&amp;LEFT(TEXT(A1027-utc_offset/24,"HH"),1)&amp;"*"" /stext="" "&amp;TEXT(A1027-utc_offset/24,"HH")&amp;search_regexp&amp;""" /e /r /s"</f>
        <v>"C:\Program Files (x86)\AstroGrep\AstroGrep.exe" /spath="C:\Users\stu\Documents\Analysis\2016-02-23 RTDC Observations" /stypes="*4038*201608081*" /stext=" 12:.+((SYSTEM_STATE.+slice.+state.+changed )|(ment ac)|(system.+state.+changed )|(\|lc)|(penalty)|(\[timeout)|(PRM\|1\|D))" /e /r /s</v>
      </c>
      <c r="T1053" s="18" t="str">
        <f>MID(B1027,13,4)</f>
        <v>4038</v>
      </c>
      <c r="U1053" s="24">
        <f>A1027+6/24</f>
        <v>42590.524016203701</v>
      </c>
      <c r="V1053" s="45" t="str">
        <f>IF(VALUE(LEFT(IF(LEN(C1027)=6,"0"&amp;C1027,C1027),2))&lt;=2,"EC",IF(OR(VALUE(LEFT(IF(LEN(C1027)=6,"0"&amp;C1027,C1027),2))=8,VALUE(LEFT(IF(LEN(C1027)=6,"0"&amp;C1027,C1027),2))=18),"NW","GL"))</f>
        <v>EC</v>
      </c>
      <c r="W1053" s="45" t="str">
        <f>IF(AND(E1027="TRACK WARRANT AUTHORITY",G1027&lt;10),"OMIT","KEEP")</f>
        <v>KEEP</v>
      </c>
    </row>
    <row r="1054" spans="1:23" hidden="1" x14ac:dyDescent="0.25">
      <c r="A1054" s="24">
        <v>42590.244942129626</v>
      </c>
      <c r="B1054" s="4" t="s">
        <v>95</v>
      </c>
      <c r="C1054" s="4" t="s">
        <v>1359</v>
      </c>
      <c r="D1054" s="4" t="s">
        <v>73</v>
      </c>
      <c r="E1054" s="4" t="s">
        <v>515</v>
      </c>
      <c r="F1054" s="3">
        <v>0</v>
      </c>
      <c r="G1054" s="3">
        <v>62</v>
      </c>
      <c r="H1054" s="3">
        <v>232</v>
      </c>
      <c r="I1054" s="4" t="s">
        <v>516</v>
      </c>
      <c r="J1054" s="3">
        <v>1</v>
      </c>
      <c r="K1054" s="4" t="s">
        <v>76</v>
      </c>
      <c r="L1054" s="69" t="str">
        <f>VLOOKUP(C1054,'[16]Trips&amp;Operators'!$C$1:$E$9999,3,0)</f>
        <v>GEBRETEKLE</v>
      </c>
      <c r="M1054" s="73" t="s">
        <v>81</v>
      </c>
      <c r="N1054" s="17"/>
      <c r="O1054" s="17" t="str">
        <f t="shared" si="32"/>
        <v>08</v>
      </c>
      <c r="P1054" s="52">
        <f t="shared" si="33"/>
        <v>42559</v>
      </c>
      <c r="Q1054" s="70" t="str">
        <f>VLOOKUP(C1054,'[16]Train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R1054" s="71" t="str">
        <f>VLOOKUP(C1028,'[16]Train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1054" s="72" t="str">
        <f>astrogrep_path&amp;" /spath="&amp;search_path&amp;" /stypes=""*"&amp;T1054&amp;"*"&amp;TEXT(A1028-utc_offset/24,"YYYYMMDD")&amp;LEFT(TEXT(A1028-utc_offset/24,"HH"),1)&amp;"*"" /stext="" "&amp;TEXT(A1028-utc_offset/24,"HH")&amp;search_regexp&amp;""" /e /r /s"</f>
        <v>"C:\Program Files (x86)\AstroGrep\AstroGrep.exe" /spath="C:\Users\stu\Documents\Analysis\2016-02-23 RTDC Observations" /stypes="*4014*201608090*" /stext=" 00:.+((SYSTEM_STATE.+slice.+state.+changed )|(ment ac)|(system.+state.+changed )|(\|lc)|(penalty)|(\[timeout)|(PRM\|1\|D))" /e /r /s</v>
      </c>
      <c r="T1054" s="18" t="str">
        <f>MID(B1028,13,4)</f>
        <v>4014</v>
      </c>
      <c r="U1054" s="24">
        <f>A1028+6/24</f>
        <v>42591.008796296293</v>
      </c>
      <c r="V1054" s="45" t="str">
        <f>IF(VALUE(LEFT(IF(LEN(C1028)=6,"0"&amp;C1028,C1028),2))&lt;=2,"EC",IF(OR(VALUE(LEFT(IF(LEN(C1028)=6,"0"&amp;C1028,C1028),2))=8,VALUE(LEFT(IF(LEN(C1028)=6,"0"&amp;C1028,C1028),2))=18),"NW","GL"))</f>
        <v>EC</v>
      </c>
      <c r="W1054" s="45" t="str">
        <f>IF(AND(E1028="TRACK WARRANT AUTHORITY",G1028&lt;10),"OMIT","KEEP")</f>
        <v>KEEP</v>
      </c>
    </row>
    <row r="1055" spans="1:23" hidden="1" x14ac:dyDescent="0.25">
      <c r="A1055" s="24">
        <v>42590.245405092595</v>
      </c>
      <c r="B1055" s="4" t="s">
        <v>95</v>
      </c>
      <c r="C1055" s="4" t="s">
        <v>1359</v>
      </c>
      <c r="D1055" s="4" t="s">
        <v>73</v>
      </c>
      <c r="E1055" s="4" t="s">
        <v>515</v>
      </c>
      <c r="F1055" s="3">
        <v>0</v>
      </c>
      <c r="G1055" s="3">
        <v>23</v>
      </c>
      <c r="H1055" s="3">
        <v>183</v>
      </c>
      <c r="I1055" s="4" t="s">
        <v>516</v>
      </c>
      <c r="J1055" s="3">
        <v>1</v>
      </c>
      <c r="K1055" s="4" t="s">
        <v>76</v>
      </c>
      <c r="L1055" s="69" t="str">
        <f>VLOOKUP(C1055,'[16]Trips&amp;Operators'!$C$1:$E$9999,3,0)</f>
        <v>GEBRETEKLE</v>
      </c>
      <c r="M1055" s="73" t="s">
        <v>81</v>
      </c>
      <c r="N1055" s="17"/>
      <c r="O1055" s="17" t="str">
        <f t="shared" si="32"/>
        <v>08</v>
      </c>
      <c r="P1055" s="52">
        <f t="shared" si="33"/>
        <v>42559</v>
      </c>
      <c r="Q1055" s="70" t="str">
        <f>VLOOKUP(C1055,'[16]Train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R1055" s="71" t="str">
        <f>VLOOKUP(C1029,'[16]Train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055" s="72" t="str">
        <f>astrogrep_path&amp;" /spath="&amp;search_path&amp;" /stypes=""*"&amp;T1055&amp;"*"&amp;TEXT(A1029-utc_offset/24,"YYYYMMDD")&amp;LEFT(TEXT(A1029-utc_offset/24,"HH"),1)&amp;"*"" /stext="" "&amp;TEXT(A1029-utc_offset/24,"HH")&amp;search_regexp&amp;""" /e /r /s"</f>
        <v>"C:\Program Files (x86)\AstroGrep\AstroGrep.exe" /spath="C:\Users\stu\Documents\Analysis\2016-02-23 RTDC Observations" /stypes="*4030*201608081*" /stext=" 17:.+((SYSTEM_STATE.+slice.+state.+changed )|(ment ac)|(system.+state.+changed )|(\|lc)|(penalty)|(\[timeout)|(PRM\|1\|D))" /e /r /s</v>
      </c>
      <c r="T1055" s="18" t="str">
        <f>MID(B1029,13,4)</f>
        <v>4030</v>
      </c>
      <c r="U1055" s="24">
        <f>A1029+6/24</f>
        <v>42590.739930555559</v>
      </c>
      <c r="V1055" s="45" t="str">
        <f>IF(VALUE(LEFT(IF(LEN(C1029)=6,"0"&amp;C1029,C1029),2))&lt;=2,"EC",IF(OR(VALUE(LEFT(IF(LEN(C1029)=6,"0"&amp;C1029,C1029),2))=8,VALUE(LEFT(IF(LEN(C1029)=6,"0"&amp;C1029,C1029),2))=18),"NW","GL"))</f>
        <v>EC</v>
      </c>
      <c r="W1055" s="45" t="str">
        <f>IF(AND(E1029="TRACK WARRANT AUTHORITY",G1029&lt;10),"OMIT","KEEP")</f>
        <v>KEEP</v>
      </c>
    </row>
    <row r="1056" spans="1:23" hidden="1" x14ac:dyDescent="0.25">
      <c r="A1056" s="24">
        <v>42590.431932870371</v>
      </c>
      <c r="B1056" s="4" t="s">
        <v>529</v>
      </c>
      <c r="C1056" s="4" t="s">
        <v>1360</v>
      </c>
      <c r="D1056" s="4" t="s">
        <v>73</v>
      </c>
      <c r="E1056" s="4" t="s">
        <v>515</v>
      </c>
      <c r="F1056" s="3">
        <v>0</v>
      </c>
      <c r="G1056" s="3">
        <v>49</v>
      </c>
      <c r="H1056" s="3">
        <v>165</v>
      </c>
      <c r="I1056" s="4" t="s">
        <v>516</v>
      </c>
      <c r="J1056" s="3">
        <v>1</v>
      </c>
      <c r="K1056" s="4" t="s">
        <v>76</v>
      </c>
      <c r="L1056" s="69" t="str">
        <f>VLOOKUP(C1056,'[16]Trips&amp;Operators'!$C$1:$E$9999,3,0)</f>
        <v>OUN</v>
      </c>
      <c r="M1056" s="73" t="s">
        <v>81</v>
      </c>
      <c r="N1056" s="17"/>
      <c r="O1056" s="17" t="str">
        <f t="shared" si="32"/>
        <v>08</v>
      </c>
      <c r="P1056" s="52">
        <f t="shared" si="33"/>
        <v>42559</v>
      </c>
      <c r="Q1056" s="70" t="str">
        <f>VLOOKUP(C1056,'[16]Train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R1056" s="71" t="str">
        <f>VLOOKUP(C1030,'[16]Train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56" s="72" t="str">
        <f>astrogrep_path&amp;" /spath="&amp;search_path&amp;" /stypes=""*"&amp;T1056&amp;"*"&amp;TEXT(A1030-utc_offset/24,"YYYYMMDD")&amp;LEFT(TEXT(A1030-utc_offset/24,"HH"),1)&amp;"*"" /stext="" "&amp;TEXT(A1030-utc_offset/24,"HH")&amp;search_regexp&amp;""" /e /r /s"</f>
        <v>"C:\Program Files (x86)\AstroGrep\AstroGrep.exe" /spath="C:\Users\stu\Documents\Analysis\2016-02-23 RTDC Observations" /stypes="*4028*201608081*" /stext=" 19:.+((SYSTEM_STATE.+slice.+state.+changed )|(ment ac)|(system.+state.+changed )|(\|lc)|(penalty)|(\[timeout)|(PRM\|1\|D))" /e /r /s</v>
      </c>
      <c r="T1056" s="18" t="str">
        <f>MID(B1030,13,4)</f>
        <v>4028</v>
      </c>
      <c r="U1056" s="24">
        <f>A1030+6/24</f>
        <v>42590.792928240742</v>
      </c>
      <c r="V1056" s="45" t="str">
        <f>IF(VALUE(LEFT(IF(LEN(C1030)=6,"0"&amp;C1030,C1030),2))&lt;=2,"EC",IF(OR(VALUE(LEFT(IF(LEN(C1030)=6,"0"&amp;C1030,C1030),2))=8,VALUE(LEFT(IF(LEN(C1030)=6,"0"&amp;C1030,C1030),2))=18),"NW","GL"))</f>
        <v>EC</v>
      </c>
      <c r="W1056" s="45" t="str">
        <f>IF(AND(E1030="TRACK WARRANT AUTHORITY",G1030&lt;10),"OMIT","KEEP")</f>
        <v>KEEP</v>
      </c>
    </row>
    <row r="1057" spans="1:23" hidden="1" x14ac:dyDescent="0.25">
      <c r="A1057" s="24">
        <v>42590.652974537035</v>
      </c>
      <c r="B1057" s="4" t="s">
        <v>529</v>
      </c>
      <c r="C1057" s="4" t="s">
        <v>1361</v>
      </c>
      <c r="D1057" s="4" t="s">
        <v>73</v>
      </c>
      <c r="E1057" s="4" t="s">
        <v>515</v>
      </c>
      <c r="F1057" s="3">
        <v>0</v>
      </c>
      <c r="G1057" s="3">
        <v>57</v>
      </c>
      <c r="H1057" s="3">
        <v>201</v>
      </c>
      <c r="I1057" s="4" t="s">
        <v>516</v>
      </c>
      <c r="J1057" s="3">
        <v>1</v>
      </c>
      <c r="K1057" s="4" t="s">
        <v>76</v>
      </c>
      <c r="L1057" s="69" t="str">
        <f>VLOOKUP(C1057,'[16]Trips&amp;Operators'!$C$1:$E$9999,3,0)</f>
        <v>HELVIE</v>
      </c>
      <c r="M1057" s="73" t="s">
        <v>81</v>
      </c>
      <c r="N1057" s="17"/>
      <c r="O1057" s="17" t="str">
        <f t="shared" si="32"/>
        <v>08</v>
      </c>
      <c r="P1057" s="52">
        <f t="shared" si="33"/>
        <v>42559</v>
      </c>
      <c r="Q1057" s="70" t="str">
        <f>VLOOKUP(C1057,'[16]Train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R1057" s="71" t="str">
        <f>VLOOKUP(C1031,'[16]Train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57" s="72" t="str">
        <f>astrogrep_path&amp;" /spath="&amp;search_path&amp;" /stypes=""*"&amp;T1057&amp;"*"&amp;TEXT(A1031-utc_offset/24,"YYYYMMDD")&amp;LEFT(TEXT(A1031-utc_offset/24,"HH"),1)&amp;"*"" /stext="" "&amp;TEXT(A1031-utc_offset/24,"HH")&amp;search_regexp&amp;""" /e /r /s"</f>
        <v>"C:\Program Files (x86)\AstroGrep\AstroGrep.exe" /spath="C:\Users\stu\Documents\Analysis\2016-02-23 RTDC Observations" /stypes="*4028*201608090*" /stext=" 00:.+((SYSTEM_STATE.+slice.+state.+changed )|(ment ac)|(system.+state.+changed )|(\|lc)|(penalty)|(\[timeout)|(PRM\|1\|D))" /e /r /s</v>
      </c>
      <c r="T1057" s="18" t="str">
        <f>MID(B1031,13,4)</f>
        <v>4028</v>
      </c>
      <c r="U1057" s="24">
        <f>A1031+6/24</f>
        <v>42591.016284722224</v>
      </c>
      <c r="V1057" s="45" t="str">
        <f>IF(VALUE(LEFT(IF(LEN(C1031)=6,"0"&amp;C1031,C1031),2))&lt;=2,"EC",IF(OR(VALUE(LEFT(IF(LEN(C1031)=6,"0"&amp;C1031,C1031),2))=8,VALUE(LEFT(IF(LEN(C1031)=6,"0"&amp;C1031,C1031),2))=18),"NW","GL"))</f>
        <v>EC</v>
      </c>
      <c r="W1057" s="45" t="str">
        <f>IF(AND(E1031="TRACK WARRANT AUTHORITY",G1031&lt;10),"OMIT","KEEP")</f>
        <v>KEEP</v>
      </c>
    </row>
    <row r="1058" spans="1:23" hidden="1" x14ac:dyDescent="0.25">
      <c r="A1058" s="24">
        <v>42590.673460648148</v>
      </c>
      <c r="B1058" s="4" t="s">
        <v>575</v>
      </c>
      <c r="C1058" s="4" t="s">
        <v>1362</v>
      </c>
      <c r="D1058" s="4" t="s">
        <v>73</v>
      </c>
      <c r="E1058" s="4" t="s">
        <v>515</v>
      </c>
      <c r="F1058" s="3">
        <v>0</v>
      </c>
      <c r="G1058" s="3">
        <v>63</v>
      </c>
      <c r="H1058" s="3">
        <v>227</v>
      </c>
      <c r="I1058" s="4" t="s">
        <v>516</v>
      </c>
      <c r="J1058" s="3">
        <v>1</v>
      </c>
      <c r="K1058" s="4" t="s">
        <v>76</v>
      </c>
      <c r="L1058" s="69" t="str">
        <f>VLOOKUP(C1058,'[16]Trips&amp;Operators'!$C$1:$E$9999,3,0)</f>
        <v>STEWART</v>
      </c>
      <c r="M1058" s="73" t="s">
        <v>81</v>
      </c>
      <c r="N1058" s="17"/>
      <c r="O1058" s="17" t="str">
        <f t="shared" si="32"/>
        <v>08</v>
      </c>
      <c r="P1058" s="52">
        <f t="shared" si="33"/>
        <v>42559</v>
      </c>
      <c r="Q1058" s="70" t="str">
        <f>VLOOKUP(C1058,'[16]Train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R1058" s="71" t="str">
        <f>VLOOKUP(C1032,'[16]Train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58" s="72" t="str">
        <f>astrogrep_path&amp;" /spath="&amp;search_path&amp;" /stypes=""*"&amp;T1058&amp;"*"&amp;TEXT(A1032-utc_offset/24,"YYYYMMDD")&amp;LEFT(TEXT(A1032-utc_offset/24,"HH"),1)&amp;"*"" /stext="" "&amp;TEXT(A1032-utc_offset/24,"HH")&amp;search_regexp&amp;""" /e /r /s"</f>
        <v>"C:\Program Files (x86)\AstroGrep\AstroGrep.exe" /spath="C:\Users\stu\Documents\Analysis\2016-02-23 RTDC Observations" /stypes="*4027*201608090*" /stext=" 00:.+((SYSTEM_STATE.+slice.+state.+changed )|(ment ac)|(system.+state.+changed )|(\|lc)|(penalty)|(\[timeout)|(PRM\|1\|D))" /e /r /s</v>
      </c>
      <c r="T1058" s="18" t="str">
        <f>MID(B1032,13,4)</f>
        <v>4027</v>
      </c>
      <c r="U1058" s="24">
        <f>A1032+6/24</f>
        <v>42591.029780092591</v>
      </c>
      <c r="V1058" s="45" t="str">
        <f>IF(VALUE(LEFT(IF(LEN(C1032)=6,"0"&amp;C1032,C1032),2))&lt;=2,"EC",IF(OR(VALUE(LEFT(IF(LEN(C1032)=6,"0"&amp;C1032,C1032),2))=8,VALUE(LEFT(IF(LEN(C1032)=6,"0"&amp;C1032,C1032),2))=18),"NW","GL"))</f>
        <v>EC</v>
      </c>
      <c r="W1058" s="45" t="str">
        <f>IF(AND(E1032="TRACK WARRANT AUTHORITY",G1032&lt;10),"OMIT","KEEP")</f>
        <v>KEEP</v>
      </c>
    </row>
    <row r="1059" spans="1:23" hidden="1" x14ac:dyDescent="0.25">
      <c r="A1059" s="24">
        <v>42590.728125000001</v>
      </c>
      <c r="B1059" s="4" t="s">
        <v>529</v>
      </c>
      <c r="C1059" s="4" t="s">
        <v>1363</v>
      </c>
      <c r="D1059" s="4" t="s">
        <v>73</v>
      </c>
      <c r="E1059" s="4" t="s">
        <v>515</v>
      </c>
      <c r="F1059" s="3">
        <v>0</v>
      </c>
      <c r="G1059" s="3">
        <v>60</v>
      </c>
      <c r="H1059" s="3">
        <v>216</v>
      </c>
      <c r="I1059" s="4" t="s">
        <v>516</v>
      </c>
      <c r="J1059" s="3">
        <v>1</v>
      </c>
      <c r="K1059" s="4" t="s">
        <v>76</v>
      </c>
      <c r="L1059" s="69" t="str">
        <f>VLOOKUP(C1059,'[16]Trips&amp;Operators'!$C$1:$E$9999,3,0)</f>
        <v>HELVIE</v>
      </c>
      <c r="M1059" s="73" t="s">
        <v>81</v>
      </c>
      <c r="N1059" s="17"/>
      <c r="O1059" s="17" t="str">
        <f t="shared" si="32"/>
        <v>08</v>
      </c>
      <c r="P1059" s="52">
        <f t="shared" si="33"/>
        <v>42559</v>
      </c>
      <c r="Q1059" s="70" t="str">
        <f>VLOOKUP(C1059,'[16]Train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R1059" s="71" t="str">
        <f>VLOOKUP(C1033,'[16]Train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059" s="72" t="str">
        <f>astrogrep_path&amp;" /spath="&amp;search_path&amp;" /stypes=""*"&amp;T1059&amp;"*"&amp;TEXT(A1033-utc_offset/24,"YYYYMMDD")&amp;LEFT(TEXT(A1033-utc_offset/24,"HH"),1)&amp;"*"" /stext="" "&amp;TEXT(A1033-utc_offset/24,"HH")&amp;search_regexp&amp;""" /e /r /s"</f>
        <v>"C:\Program Files (x86)\AstroGrep\AstroGrep.exe" /spath="C:\Users\stu\Documents\Analysis\2016-02-23 RTDC Observations" /stypes="*4007*201608081*" /stext=" 17:.+((SYSTEM_STATE.+slice.+state.+changed )|(ment ac)|(system.+state.+changed )|(\|lc)|(penalty)|(\[timeout)|(PRM\|1\|D))" /e /r /s</v>
      </c>
      <c r="T1059" s="18" t="str">
        <f>MID(B1033,13,4)</f>
        <v>4007</v>
      </c>
      <c r="U1059" s="24">
        <f>A1033+6/24</f>
        <v>42590.718113425923</v>
      </c>
      <c r="V1059" s="45" t="str">
        <f>IF(VALUE(LEFT(IF(LEN(C1033)=6,"0"&amp;C1033,C1033),2))&lt;=2,"EC",IF(OR(VALUE(LEFT(IF(LEN(C1033)=6,"0"&amp;C1033,C1033),2))=8,VALUE(LEFT(IF(LEN(C1033)=6,"0"&amp;C1033,C1033),2))=18),"NW","GL"))</f>
        <v>EC</v>
      </c>
      <c r="W1059" s="45" t="str">
        <f>IF(AND(E1033="TRACK WARRANT AUTHORITY",G1033&lt;10),"OMIT","KEEP")</f>
        <v>KEEP</v>
      </c>
    </row>
    <row r="1060" spans="1:23" hidden="1" x14ac:dyDescent="0.25">
      <c r="A1060" s="24">
        <v>42590.755254629628</v>
      </c>
      <c r="B1060" s="4" t="s">
        <v>491</v>
      </c>
      <c r="C1060" s="4" t="s">
        <v>1364</v>
      </c>
      <c r="D1060" s="4" t="s">
        <v>73</v>
      </c>
      <c r="E1060" s="4" t="s">
        <v>515</v>
      </c>
      <c r="F1060" s="3">
        <v>0</v>
      </c>
      <c r="G1060" s="3">
        <v>46</v>
      </c>
      <c r="H1060" s="3">
        <v>161</v>
      </c>
      <c r="I1060" s="4" t="s">
        <v>516</v>
      </c>
      <c r="J1060" s="3">
        <v>1</v>
      </c>
      <c r="K1060" s="4" t="s">
        <v>76</v>
      </c>
      <c r="L1060" s="69" t="str">
        <f>VLOOKUP(C1060,'[16]Trips&amp;Operators'!$C$1:$E$9999,3,0)</f>
        <v>BARTLETT</v>
      </c>
      <c r="M1060" s="73" t="s">
        <v>81</v>
      </c>
      <c r="N1060" s="17"/>
      <c r="O1060" s="17" t="str">
        <f t="shared" si="32"/>
        <v>08</v>
      </c>
      <c r="P1060" s="52">
        <f t="shared" si="33"/>
        <v>42559</v>
      </c>
      <c r="Q1060" s="70" t="str">
        <f>VLOOKUP(C1060,'[16]Train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R1060" s="71" t="str">
        <f>VLOOKUP(C1034,'[16]Train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60" s="72" t="str">
        <f>astrogrep_path&amp;" /spath="&amp;search_path&amp;" /stypes=""*"&amp;T1060&amp;"*"&amp;TEXT(A1034-utc_offset/24,"YYYYMMDD")&amp;LEFT(TEXT(A1034-utc_offset/24,"HH"),1)&amp;"*"" /stext="" "&amp;TEXT(A1034-utc_offset/24,"HH")&amp;search_regexp&amp;""" /e /r /s"</f>
        <v>"C:\Program Files (x86)\AstroGrep\AstroGrep.exe" /spath="C:\Users\stu\Documents\Analysis\2016-02-23 RTDC Observations" /stypes="*4029*201608081*" /stext=" 13:.+((SYSTEM_STATE.+slice.+state.+changed )|(ment ac)|(system.+state.+changed )|(\|lc)|(penalty)|(\[timeout)|(PRM\|1\|D))" /e /r /s</v>
      </c>
      <c r="T1060" s="18" t="str">
        <f>MID(B1034,13,4)</f>
        <v>4029</v>
      </c>
      <c r="U1060" s="24">
        <f>A1034+6/24</f>
        <v>42590.552337962959</v>
      </c>
      <c r="V1060" s="45" t="str">
        <f>IF(VALUE(LEFT(IF(LEN(C1034)=6,"0"&amp;C1034,C1034),2))&lt;=2,"EC",IF(OR(VALUE(LEFT(IF(LEN(C1034)=6,"0"&amp;C1034,C1034),2))=8,VALUE(LEFT(IF(LEN(C1034)=6,"0"&amp;C1034,C1034),2))=18),"NW","GL"))</f>
        <v>EC</v>
      </c>
      <c r="W1060" s="45" t="str">
        <f>IF(AND(E1034="TRACK WARRANT AUTHORITY",G1034&lt;10),"OMIT","KEEP")</f>
        <v>KEEP</v>
      </c>
    </row>
    <row r="1061" spans="1:23" hidden="1" x14ac:dyDescent="0.25">
      <c r="A1061" s="24">
        <v>42590.818101851852</v>
      </c>
      <c r="B1061" s="4" t="s">
        <v>575</v>
      </c>
      <c r="C1061" s="4" t="s">
        <v>1365</v>
      </c>
      <c r="D1061" s="4" t="s">
        <v>73</v>
      </c>
      <c r="E1061" s="4" t="s">
        <v>515</v>
      </c>
      <c r="F1061" s="3">
        <v>0</v>
      </c>
      <c r="G1061" s="3">
        <v>36</v>
      </c>
      <c r="H1061" s="3">
        <v>121</v>
      </c>
      <c r="I1061" s="4" t="s">
        <v>516</v>
      </c>
      <c r="J1061" s="3">
        <v>1</v>
      </c>
      <c r="K1061" s="4" t="s">
        <v>76</v>
      </c>
      <c r="L1061" s="69" t="str">
        <f>VLOOKUP(C1061,'[16]Trips&amp;Operators'!$C$1:$E$9999,3,0)</f>
        <v>SHOOK</v>
      </c>
      <c r="M1061" s="73" t="s">
        <v>81</v>
      </c>
      <c r="N1061" s="17"/>
      <c r="O1061" s="17" t="str">
        <f t="shared" si="32"/>
        <v>08</v>
      </c>
      <c r="P1061" s="52">
        <f t="shared" si="33"/>
        <v>42559</v>
      </c>
      <c r="Q1061" s="70" t="str">
        <f>VLOOKUP(C1061,'[16]Train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R1061" s="71" t="str">
        <f>VLOOKUP(C1035,'[16]Train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61" s="72" t="str">
        <f>astrogrep_path&amp;" /spath="&amp;search_path&amp;" /stypes=""*"&amp;T1061&amp;"*"&amp;TEXT(A1035-utc_offset/24,"YYYYMMDD")&amp;LEFT(TEXT(A1035-utc_offset/24,"HH"),1)&amp;"*"" /stext="" "&amp;TEXT(A1035-utc_offset/24,"HH")&amp;search_regexp&amp;""" /e /r /s"</f>
        <v>"C:\Program Files (x86)\AstroGrep\AstroGrep.exe" /spath="C:\Users\stu\Documents\Analysis\2016-02-23 RTDC Observations" /stypes="*4028*201608082*" /stext=" 20:.+((SYSTEM_STATE.+slice.+state.+changed )|(ment ac)|(system.+state.+changed )|(\|lc)|(penalty)|(\[timeout)|(PRM\|1\|D))" /e /r /s</v>
      </c>
      <c r="T1061" s="18" t="str">
        <f>MID(B1035,13,4)</f>
        <v>4028</v>
      </c>
      <c r="U1061" s="24">
        <f>A1035+6/24</f>
        <v>42590.843009259261</v>
      </c>
      <c r="V1061" s="45" t="str">
        <f>IF(VALUE(LEFT(IF(LEN(C1035)=6,"0"&amp;C1035,C1035),2))&lt;=2,"EC",IF(OR(VALUE(LEFT(IF(LEN(C1035)=6,"0"&amp;C1035,C1035),2))=8,VALUE(LEFT(IF(LEN(C1035)=6,"0"&amp;C1035,C1035),2))=18),"NW","GL"))</f>
        <v>EC</v>
      </c>
      <c r="W1061" s="45" t="str">
        <f>IF(AND(E1035="TRACK WARRANT AUTHORITY",G1035&lt;10),"OMIT","KEEP")</f>
        <v>KEEP</v>
      </c>
    </row>
    <row r="1062" spans="1:23" hidden="1" x14ac:dyDescent="0.25">
      <c r="A1062" s="24">
        <v>42590.835046296299</v>
      </c>
      <c r="B1062" s="4" t="s">
        <v>491</v>
      </c>
      <c r="C1062" s="4" t="s">
        <v>1366</v>
      </c>
      <c r="D1062" s="4" t="s">
        <v>73</v>
      </c>
      <c r="E1062" s="4" t="s">
        <v>515</v>
      </c>
      <c r="F1062" s="3">
        <v>0</v>
      </c>
      <c r="G1062" s="3">
        <v>68</v>
      </c>
      <c r="H1062" s="3">
        <v>216</v>
      </c>
      <c r="I1062" s="4" t="s">
        <v>516</v>
      </c>
      <c r="J1062" s="3">
        <v>1</v>
      </c>
      <c r="K1062" s="4" t="s">
        <v>76</v>
      </c>
      <c r="L1062" s="69" t="str">
        <f>VLOOKUP(C1062,'[16]Trips&amp;Operators'!$C$1:$E$9999,3,0)</f>
        <v>CHANDLER</v>
      </c>
      <c r="M1062" s="73" t="s">
        <v>81</v>
      </c>
      <c r="N1062" s="17"/>
      <c r="O1062" s="17" t="str">
        <f t="shared" si="32"/>
        <v>08</v>
      </c>
      <c r="P1062" s="52">
        <f t="shared" si="33"/>
        <v>42559</v>
      </c>
      <c r="Q1062" s="70" t="str">
        <f>VLOOKUP(C1062,'[16]Train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R1062" s="71" t="str">
        <f>VLOOKUP(C1036,'[16]Train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62" s="72" t="str">
        <f>astrogrep_path&amp;" /spath="&amp;search_path&amp;" /stypes=""*"&amp;T1062&amp;"*"&amp;TEXT(A1036-utc_offset/24,"YYYYMMDD")&amp;LEFT(TEXT(A1036-utc_offset/24,"HH"),1)&amp;"*"" /stext="" "&amp;TEXT(A1036-utc_offset/24,"HH")&amp;search_regexp&amp;""" /e /r /s"</f>
        <v>"C:\Program Files (x86)\AstroGrep\AstroGrep.exe" /spath="C:\Users\stu\Documents\Analysis\2016-02-23 RTDC Observations" /stypes="*4028*201608090*" /stext=" 05:.+((SYSTEM_STATE.+slice.+state.+changed )|(ment ac)|(system.+state.+changed )|(\|lc)|(penalty)|(\[timeout)|(PRM\|1\|D))" /e /r /s</v>
      </c>
      <c r="T1062" s="18" t="str">
        <f>MID(B1036,13,4)</f>
        <v>4028</v>
      </c>
      <c r="U1062" s="24">
        <f>A1036+6/24</f>
        <v>42591.232939814814</v>
      </c>
      <c r="V1062" s="45" t="str">
        <f>IF(VALUE(LEFT(IF(LEN(C1036)=6,"0"&amp;C1036,C1036),2))&lt;=2,"EC",IF(OR(VALUE(LEFT(IF(LEN(C1036)=6,"0"&amp;C1036,C1036),2))=8,VALUE(LEFT(IF(LEN(C1036)=6,"0"&amp;C1036,C1036),2))=18),"NW","GL"))</f>
        <v>EC</v>
      </c>
      <c r="W1062" s="45" t="str">
        <f>IF(AND(E1036="TRACK WARRANT AUTHORITY",G1036&lt;10),"OMIT","KEEP")</f>
        <v>KEEP</v>
      </c>
    </row>
    <row r="1063" spans="1:23" hidden="1" x14ac:dyDescent="0.25">
      <c r="A1063" s="24">
        <v>42590.162268518521</v>
      </c>
      <c r="B1063" s="4" t="s">
        <v>82</v>
      </c>
      <c r="C1063" s="4" t="s">
        <v>446</v>
      </c>
      <c r="D1063" s="4" t="s">
        <v>73</v>
      </c>
      <c r="E1063" s="4" t="s">
        <v>515</v>
      </c>
      <c r="F1063" s="3">
        <v>0</v>
      </c>
      <c r="G1063" s="3">
        <v>101</v>
      </c>
      <c r="H1063" s="3">
        <v>233025</v>
      </c>
      <c r="I1063" s="4" t="s">
        <v>516</v>
      </c>
      <c r="J1063" s="3">
        <v>233491</v>
      </c>
      <c r="K1063" s="4" t="s">
        <v>80</v>
      </c>
      <c r="L1063" s="69" t="str">
        <f>VLOOKUP(C1063,'[16]Trips&amp;Operators'!$C$1:$E$9999,3,0)</f>
        <v>OUN</v>
      </c>
      <c r="M1063" s="73" t="s">
        <v>81</v>
      </c>
      <c r="N1063" s="17"/>
      <c r="O1063" s="17" t="str">
        <f t="shared" si="32"/>
        <v>08</v>
      </c>
      <c r="P1063" s="52">
        <f t="shared" si="33"/>
        <v>42559</v>
      </c>
      <c r="Q1063" s="70" t="str">
        <f>VLOOKUP(C1063,'[16]Train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63" s="71" t="str">
        <f>VLOOKUP(C1037,'[16]Train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63" s="72" t="str">
        <f>astrogrep_path&amp;" /spath="&amp;search_path&amp;" /stypes=""*"&amp;T1063&amp;"*"&amp;TEXT(A1037-utc_offset/24,"YYYYMMDD")&amp;LEFT(TEXT(A1037-utc_offset/24,"HH"),1)&amp;"*"" /stext="" "&amp;TEXT(A1037-utc_offset/24,"HH")&amp;search_regexp&amp;""" /e /r /s"</f>
        <v>"C:\Program Files (x86)\AstroGrep\AstroGrep.exe" /spath="C:\Users\stu\Documents\Analysis\2016-02-23 RTDC Observations" /stypes="*4008*201608082*" /stext=" 22:.+((SYSTEM_STATE.+slice.+state.+changed )|(ment ac)|(system.+state.+changed )|(\|lc)|(penalty)|(\[timeout)|(PRM\|1\|D))" /e /r /s</v>
      </c>
      <c r="T1063" s="18" t="str">
        <f>MID(B1037,13,4)</f>
        <v>4008</v>
      </c>
      <c r="U1063" s="24">
        <f>A1037+6/24</f>
        <v>42590.957314814812</v>
      </c>
      <c r="V1063" s="45" t="str">
        <f>IF(VALUE(LEFT(IF(LEN(C1037)=6,"0"&amp;C1037,C1037),2))&lt;=2,"EC",IF(OR(VALUE(LEFT(IF(LEN(C1037)=6,"0"&amp;C1037,C1037),2))=8,VALUE(LEFT(IF(LEN(C1037)=6,"0"&amp;C1037,C1037),2))=18),"NW","GL"))</f>
        <v>EC</v>
      </c>
      <c r="W1063" s="45" t="str">
        <f>IF(AND(E1037="TRACK WARRANT AUTHORITY",G1037&lt;10),"OMIT","KEEP")</f>
        <v>KEEP</v>
      </c>
    </row>
    <row r="1064" spans="1:23" hidden="1" x14ac:dyDescent="0.25">
      <c r="A1064" s="24">
        <v>42590.162673611114</v>
      </c>
      <c r="B1064" s="4" t="s">
        <v>82</v>
      </c>
      <c r="C1064" s="4" t="s">
        <v>446</v>
      </c>
      <c r="D1064" s="4" t="s">
        <v>73</v>
      </c>
      <c r="E1064" s="4" t="s">
        <v>515</v>
      </c>
      <c r="F1064" s="3">
        <v>0</v>
      </c>
      <c r="G1064" s="3">
        <v>42</v>
      </c>
      <c r="H1064" s="3">
        <v>233186</v>
      </c>
      <c r="I1064" s="4" t="s">
        <v>516</v>
      </c>
      <c r="J1064" s="3">
        <v>233491</v>
      </c>
      <c r="K1064" s="4" t="s">
        <v>80</v>
      </c>
      <c r="L1064" s="69" t="str">
        <f>VLOOKUP(C1064,'[16]Trips&amp;Operators'!$C$1:$E$9999,3,0)</f>
        <v>OUN</v>
      </c>
      <c r="M1064" s="73" t="s">
        <v>81</v>
      </c>
      <c r="N1064" s="17"/>
      <c r="O1064" s="17" t="str">
        <f t="shared" si="32"/>
        <v>08</v>
      </c>
      <c r="P1064" s="52">
        <f t="shared" si="33"/>
        <v>42559</v>
      </c>
      <c r="Q1064" s="70" t="str">
        <f>VLOOKUP(C1064,'[16]Train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64" s="71" t="str">
        <f>VLOOKUP(C1038,'[16]Train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64" s="72" t="str">
        <f>astrogrep_path&amp;" /spath="&amp;search_path&amp;" /stypes=""*"&amp;T1064&amp;"*"&amp;TEXT(A1038-utc_offset/24,"YYYYMMDD")&amp;LEFT(TEXT(A1038-utc_offset/24,"HH"),1)&amp;"*"" /stext="" "&amp;TEXT(A1038-utc_offset/24,"HH")&amp;search_regexp&amp;""" /e /r /s"</f>
        <v>"C:\Program Files (x86)\AstroGrep\AstroGrep.exe" /spath="C:\Users\stu\Documents\Analysis\2016-02-23 RTDC Observations" /stypes="*4028*201608081*" /stext=" 18:.+((SYSTEM_STATE.+slice.+state.+changed )|(ment ac)|(system.+state.+changed )|(\|lc)|(penalty)|(\[timeout)|(PRM\|1\|D))" /e /r /s</v>
      </c>
      <c r="T1064" s="18" t="str">
        <f>MID(B1038,13,4)</f>
        <v>4028</v>
      </c>
      <c r="U1064" s="24">
        <f>A1038+6/24</f>
        <v>42590.779421296298</v>
      </c>
      <c r="V1064" s="45" t="str">
        <f>IF(VALUE(LEFT(IF(LEN(C1038)=6,"0"&amp;C1038,C1038),2))&lt;=2,"EC",IF(OR(VALUE(LEFT(IF(LEN(C1038)=6,"0"&amp;C1038,C1038),2))=8,VALUE(LEFT(IF(LEN(C1038)=6,"0"&amp;C1038,C1038),2))=18),"NW","GL"))</f>
        <v>EC</v>
      </c>
      <c r="W1064" s="45" t="str">
        <f>IF(AND(E1038="TRACK WARRANT AUTHORITY",G1038&lt;10),"OMIT","KEEP")</f>
        <v>KEEP</v>
      </c>
    </row>
    <row r="1065" spans="1:23" hidden="1" x14ac:dyDescent="0.25">
      <c r="A1065" s="24">
        <v>42590.307337962964</v>
      </c>
      <c r="B1065" s="4" t="s">
        <v>82</v>
      </c>
      <c r="C1065" s="4" t="s">
        <v>1342</v>
      </c>
      <c r="D1065" s="4" t="s">
        <v>73</v>
      </c>
      <c r="E1065" s="4" t="s">
        <v>515</v>
      </c>
      <c r="F1065" s="3">
        <v>0</v>
      </c>
      <c r="G1065" s="3">
        <v>42</v>
      </c>
      <c r="H1065" s="3">
        <v>233305</v>
      </c>
      <c r="I1065" s="4" t="s">
        <v>516</v>
      </c>
      <c r="J1065" s="3">
        <v>233491</v>
      </c>
      <c r="K1065" s="4" t="s">
        <v>80</v>
      </c>
      <c r="L1065" s="69" t="str">
        <f>VLOOKUP(C1065,'[16]Trips&amp;Operators'!$C$1:$E$9999,3,0)</f>
        <v>STARKS</v>
      </c>
      <c r="M1065" s="73" t="s">
        <v>81</v>
      </c>
      <c r="N1065" s="17"/>
      <c r="O1065" s="17" t="str">
        <f t="shared" si="32"/>
        <v>08</v>
      </c>
      <c r="P1065" s="52">
        <f t="shared" si="33"/>
        <v>42559</v>
      </c>
      <c r="Q1065" s="70" t="str">
        <f>VLOOKUP(C1065,'[16]Train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65" s="71" t="str">
        <f>VLOOKUP(C1039,'[16]Train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65" s="72" t="str">
        <f>astrogrep_path&amp;" /spath="&amp;search_path&amp;" /stypes=""*"&amp;T1065&amp;"*"&amp;TEXT(A1039-utc_offset/24,"YYYYMMDD")&amp;LEFT(TEXT(A1039-utc_offset/24,"HH"),1)&amp;"*"" /stext="" "&amp;TEXT(A1039-utc_offset/24,"HH")&amp;search_regexp&amp;""" /e /r /s"</f>
        <v>"C:\Program Files (x86)\AstroGrep\AstroGrep.exe" /spath="C:\Users\stu\Documents\Analysis\2016-02-23 RTDC Observations" /stypes="*4008*201608090*" /stext=" 00:.+((SYSTEM_STATE.+slice.+state.+changed )|(ment ac)|(system.+state.+changed )|(\|lc)|(penalty)|(\[timeout)|(PRM\|1\|D))" /e /r /s</v>
      </c>
      <c r="T1065" s="18" t="str">
        <f>MID(B1039,13,4)</f>
        <v>4008</v>
      </c>
      <c r="U1065" s="24">
        <f>A1039+6/24</f>
        <v>42591.040324074071</v>
      </c>
      <c r="V1065" s="45" t="str">
        <f>IF(VALUE(LEFT(IF(LEN(C1039)=6,"0"&amp;C1039,C1039),2))&lt;=2,"EC",IF(OR(VALUE(LEFT(IF(LEN(C1039)=6,"0"&amp;C1039,C1039),2))=8,VALUE(LEFT(IF(LEN(C1039)=6,"0"&amp;C1039,C1039),2))=18),"NW","GL"))</f>
        <v>EC</v>
      </c>
      <c r="W1065" s="45" t="str">
        <f>IF(AND(E1039="TRACK WARRANT AUTHORITY",G1039&lt;10),"OMIT","KEEP")</f>
        <v>KEEP</v>
      </c>
    </row>
    <row r="1066" spans="1:23" hidden="1" x14ac:dyDescent="0.25">
      <c r="A1066" s="24">
        <v>42590.382152777776</v>
      </c>
      <c r="B1066" s="4" t="s">
        <v>82</v>
      </c>
      <c r="C1066" s="4" t="s">
        <v>1367</v>
      </c>
      <c r="D1066" s="4" t="s">
        <v>73</v>
      </c>
      <c r="E1066" s="4" t="s">
        <v>515</v>
      </c>
      <c r="F1066" s="3">
        <v>0</v>
      </c>
      <c r="G1066" s="3">
        <v>147</v>
      </c>
      <c r="H1066" s="3">
        <v>232826</v>
      </c>
      <c r="I1066" s="4" t="s">
        <v>516</v>
      </c>
      <c r="J1066" s="3">
        <v>233491</v>
      </c>
      <c r="K1066" s="4" t="s">
        <v>80</v>
      </c>
      <c r="L1066" s="69" t="str">
        <f>VLOOKUP(C1066,'[16]Trips&amp;Operators'!$C$1:$E$9999,3,0)</f>
        <v>STARKS</v>
      </c>
      <c r="M1066" s="73" t="s">
        <v>81</v>
      </c>
      <c r="N1066" s="17"/>
      <c r="O1066" s="17" t="str">
        <f t="shared" si="32"/>
        <v>08</v>
      </c>
      <c r="P1066" s="52">
        <f t="shared" si="33"/>
        <v>42559</v>
      </c>
      <c r="Q1066" s="70" t="str">
        <f>VLOOKUP(C1066,'[16]Train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R1066" s="71" t="str">
        <f>VLOOKUP(C1040,'[16]Train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66" s="72" t="str">
        <f>astrogrep_path&amp;" /spath="&amp;search_path&amp;" /stypes=""*"&amp;T1066&amp;"*"&amp;TEXT(A1040-utc_offset/24,"YYYYMMDD")&amp;LEFT(TEXT(A1040-utc_offset/24,"HH"),1)&amp;"*"" /stext="" "&amp;TEXT(A1040-utc_offset/24,"HH")&amp;search_regexp&amp;""" /e /r /s"</f>
        <v>"C:\Program Files (x86)\AstroGrep\AstroGrep.exe" /spath="C:\Users\stu\Documents\Analysis\2016-02-23 RTDC Observations" /stypes="*4027*201608082*" /stext=" 23:.+((SYSTEM_STATE.+slice.+state.+changed )|(ment ac)|(system.+state.+changed )|(\|lc)|(penalty)|(\[timeout)|(PRM\|1\|D))" /e /r /s</v>
      </c>
      <c r="T1066" s="18" t="str">
        <f>MID(B1040,13,4)</f>
        <v>4027</v>
      </c>
      <c r="U1066" s="24">
        <f>A1040+6/24</f>
        <v>42590.971203703702</v>
      </c>
      <c r="V1066" s="45" t="str">
        <f>IF(VALUE(LEFT(IF(LEN(C1040)=6,"0"&amp;C1040,C1040),2))&lt;=2,"EC",IF(OR(VALUE(LEFT(IF(LEN(C1040)=6,"0"&amp;C1040,C1040),2))=8,VALUE(LEFT(IF(LEN(C1040)=6,"0"&amp;C1040,C1040),2))=18),"NW","GL"))</f>
        <v>EC</v>
      </c>
      <c r="W1066" s="45" t="str">
        <f>IF(AND(E1040="TRACK WARRANT AUTHORITY",G1040&lt;10),"OMIT","KEEP")</f>
        <v>KEEP</v>
      </c>
    </row>
    <row r="1067" spans="1:23" hidden="1" x14ac:dyDescent="0.25">
      <c r="A1067" s="24">
        <v>42590.577268518522</v>
      </c>
      <c r="B1067" s="4" t="s">
        <v>85</v>
      </c>
      <c r="C1067" s="4" t="s">
        <v>1368</v>
      </c>
      <c r="D1067" s="4" t="s">
        <v>73</v>
      </c>
      <c r="E1067" s="4" t="s">
        <v>515</v>
      </c>
      <c r="F1067" s="3">
        <v>0</v>
      </c>
      <c r="G1067" s="3">
        <v>55</v>
      </c>
      <c r="H1067" s="3">
        <v>233299</v>
      </c>
      <c r="I1067" s="4" t="s">
        <v>516</v>
      </c>
      <c r="J1067" s="3">
        <v>233491</v>
      </c>
      <c r="K1067" s="4" t="s">
        <v>80</v>
      </c>
      <c r="L1067" s="69" t="str">
        <f>VLOOKUP(C1067,'[16]Trips&amp;Operators'!$C$1:$E$9999,3,0)</f>
        <v>STORY</v>
      </c>
      <c r="M1067" s="73" t="s">
        <v>81</v>
      </c>
      <c r="N1067" s="17"/>
      <c r="O1067" s="17" t="str">
        <f t="shared" si="32"/>
        <v>08</v>
      </c>
      <c r="P1067" s="52">
        <f t="shared" si="33"/>
        <v>42559</v>
      </c>
      <c r="Q1067" s="70" t="str">
        <f>VLOOKUP(C1067,'[16]Train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R1067" s="71" t="str">
        <f>VLOOKUP(C1041,'[16]Train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67" s="72" t="str">
        <f>astrogrep_path&amp;" /spath="&amp;search_path&amp;" /stypes=""*"&amp;T1067&amp;"*"&amp;TEXT(A1041-utc_offset/24,"YYYYMMDD")&amp;LEFT(TEXT(A1041-utc_offset/24,"HH"),1)&amp;"*"" /stext="" "&amp;TEXT(A1041-utc_offset/24,"HH")&amp;search_regexp&amp;""" /e /r /s"</f>
        <v>"C:\Program Files (x86)\AstroGrep\AstroGrep.exe" /spath="C:\Users\stu\Documents\Analysis\2016-02-23 RTDC Observations" /stypes="*4027*201608082*" /stext=" 23:.+((SYSTEM_STATE.+slice.+state.+changed )|(ment ac)|(system.+state.+changed )|(\|lc)|(penalty)|(\[timeout)|(PRM\|1\|D))" /e /r /s</v>
      </c>
      <c r="T1067" s="18" t="str">
        <f>MID(B1041,13,4)</f>
        <v>4027</v>
      </c>
      <c r="U1067" s="24">
        <f>A1041+6/24</f>
        <v>42590.971724537034</v>
      </c>
      <c r="V1067" s="45" t="str">
        <f>IF(VALUE(LEFT(IF(LEN(C1041)=6,"0"&amp;C1041,C1041),2))&lt;=2,"EC",IF(OR(VALUE(LEFT(IF(LEN(C1041)=6,"0"&amp;C1041,C1041),2))=8,VALUE(LEFT(IF(LEN(C1041)=6,"0"&amp;C1041,C1041),2))=18),"NW","GL"))</f>
        <v>EC</v>
      </c>
      <c r="W1067" s="45" t="str">
        <f>IF(AND(E1041="TRACK WARRANT AUTHORITY",G1041&lt;10),"OMIT","KEEP")</f>
        <v>KEEP</v>
      </c>
    </row>
    <row r="1068" spans="1:23" hidden="1" x14ac:dyDescent="0.25">
      <c r="A1068" s="24">
        <v>42590.631145833337</v>
      </c>
      <c r="B1068" s="4" t="s">
        <v>92</v>
      </c>
      <c r="C1068" s="4" t="s">
        <v>1369</v>
      </c>
      <c r="D1068" s="4" t="s">
        <v>73</v>
      </c>
      <c r="E1068" s="4" t="s">
        <v>515</v>
      </c>
      <c r="F1068" s="3">
        <v>0</v>
      </c>
      <c r="G1068" s="3">
        <v>71</v>
      </c>
      <c r="H1068" s="3">
        <v>233238</v>
      </c>
      <c r="I1068" s="4" t="s">
        <v>516</v>
      </c>
      <c r="J1068" s="3">
        <v>233491</v>
      </c>
      <c r="K1068" s="4" t="s">
        <v>80</v>
      </c>
      <c r="L1068" s="69" t="str">
        <f>VLOOKUP(C1068,'[16]Trips&amp;Operators'!$C$1:$E$9999,3,0)</f>
        <v>STEWART</v>
      </c>
      <c r="M1068" s="73" t="s">
        <v>81</v>
      </c>
      <c r="N1068" s="17"/>
      <c r="O1068" s="17" t="str">
        <f t="shared" si="32"/>
        <v>08</v>
      </c>
      <c r="P1068" s="52">
        <f t="shared" si="33"/>
        <v>42559</v>
      </c>
      <c r="Q1068" s="70" t="str">
        <f>VLOOKUP(C1068,'[16]Train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R1068" s="71" t="str">
        <f>VLOOKUP(C1042,'[16]Train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68" s="72" t="str">
        <f>astrogrep_path&amp;" /spath="&amp;search_path&amp;" /stypes=""*"&amp;T1068&amp;"*"&amp;TEXT(A1042-utc_offset/24,"YYYYMMDD")&amp;LEFT(TEXT(A1042-utc_offset/24,"HH"),1)&amp;"*"" /stext="" "&amp;TEXT(A1042-utc_offset/24,"HH")&amp;search_regexp&amp;""" /e /r /s"</f>
        <v>"C:\Program Files (x86)\AstroGrep\AstroGrep.exe" /spath="C:\Users\stu\Documents\Analysis\2016-02-23 RTDC Observations" /stypes="*4029*201608090*" /stext=" 03:.+((SYSTEM_STATE.+slice.+state.+changed )|(ment ac)|(system.+state.+changed )|(\|lc)|(penalty)|(\[timeout)|(PRM\|1\|D))" /e /r /s</v>
      </c>
      <c r="T1068" s="18" t="str">
        <f>MID(B1042,13,4)</f>
        <v>4029</v>
      </c>
      <c r="U1068" s="24">
        <f>A1042+6/24</f>
        <v>42591.145509259259</v>
      </c>
      <c r="V1068" s="45" t="str">
        <f>IF(VALUE(LEFT(IF(LEN(C1042)=6,"0"&amp;C1042,C1042),2))&lt;=2,"EC",IF(OR(VALUE(LEFT(IF(LEN(C1042)=6,"0"&amp;C1042,C1042),2))=8,VALUE(LEFT(IF(LEN(C1042)=6,"0"&amp;C1042,C1042),2))=18),"NW","GL"))</f>
        <v>EC</v>
      </c>
      <c r="W1068" s="45" t="str">
        <f>IF(AND(E1042="TRACK WARRANT AUTHORITY",G1042&lt;10),"OMIT","KEEP")</f>
        <v>KEEP</v>
      </c>
    </row>
    <row r="1069" spans="1:23" hidden="1" x14ac:dyDescent="0.25">
      <c r="A1069" s="24">
        <v>42590.706469907411</v>
      </c>
      <c r="B1069" s="4" t="s">
        <v>92</v>
      </c>
      <c r="C1069" s="4" t="s">
        <v>1370</v>
      </c>
      <c r="D1069" s="4" t="s">
        <v>73</v>
      </c>
      <c r="E1069" s="4" t="s">
        <v>515</v>
      </c>
      <c r="F1069" s="3">
        <v>0</v>
      </c>
      <c r="G1069" s="3">
        <v>110</v>
      </c>
      <c r="H1069" s="3">
        <v>232955</v>
      </c>
      <c r="I1069" s="4" t="s">
        <v>516</v>
      </c>
      <c r="J1069" s="3">
        <v>233491</v>
      </c>
      <c r="K1069" s="4" t="s">
        <v>80</v>
      </c>
      <c r="L1069" s="69" t="str">
        <f>VLOOKUP(C1069,'[16]Trips&amp;Operators'!$C$1:$E$9999,3,0)</f>
        <v>STEWART</v>
      </c>
      <c r="M1069" s="73" t="s">
        <v>81</v>
      </c>
      <c r="N1069" s="17"/>
      <c r="O1069" s="17" t="str">
        <f t="shared" si="32"/>
        <v>08</v>
      </c>
      <c r="P1069" s="52">
        <f t="shared" si="33"/>
        <v>42559</v>
      </c>
      <c r="Q1069" s="70" t="str">
        <f>VLOOKUP(C1069,'[16]Train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R1069" s="71" t="str">
        <f>VLOOKUP(C1043,'[16]Train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69" s="72" t="str">
        <f>astrogrep_path&amp;" /spath="&amp;search_path&amp;" /stypes=""*"&amp;T1069&amp;"*"&amp;TEXT(A1043-utc_offset/24,"YYYYMMDD")&amp;LEFT(TEXT(A1043-utc_offset/24,"HH"),1)&amp;"*"" /stext="" "&amp;TEXT(A1043-utc_offset/24,"HH")&amp;search_regexp&amp;""" /e /r /s"</f>
        <v>"C:\Program Files (x86)\AstroGrep\AstroGrep.exe" /spath="C:\Users\stu\Documents\Analysis\2016-02-23 RTDC Observations" /stypes="*4027*201608090*" /stext=" 04:.+((SYSTEM_STATE.+slice.+state.+changed )|(ment ac)|(system.+state.+changed )|(\|lc)|(penalty)|(\[timeout)|(PRM\|1\|D))" /e /r /s</v>
      </c>
      <c r="T1069" s="18" t="str">
        <f>MID(B1043,13,4)</f>
        <v>4027</v>
      </c>
      <c r="U1069" s="24">
        <f>A1043+6/24</f>
        <v>42591.207708333335</v>
      </c>
      <c r="V1069" s="45" t="str">
        <f>IF(VALUE(LEFT(IF(LEN(C1043)=6,"0"&amp;C1043,C1043),2))&lt;=2,"EC",IF(OR(VALUE(LEFT(IF(LEN(C1043)=6,"0"&amp;C1043,C1043),2))=8,VALUE(LEFT(IF(LEN(C1043)=6,"0"&amp;C1043,C1043),2))=18),"NW","GL"))</f>
        <v>EC</v>
      </c>
      <c r="W1069" s="45" t="str">
        <f>IF(AND(E1043="TRACK WARRANT AUTHORITY",G1043&lt;10),"OMIT","KEEP")</f>
        <v>KEEP</v>
      </c>
    </row>
    <row r="1070" spans="1:23" hidden="1" x14ac:dyDescent="0.25">
      <c r="A1070" s="24">
        <v>42590.893831018519</v>
      </c>
      <c r="B1070" s="4" t="s">
        <v>96</v>
      </c>
      <c r="C1070" s="4" t="s">
        <v>1371</v>
      </c>
      <c r="D1070" s="4" t="s">
        <v>73</v>
      </c>
      <c r="E1070" s="4" t="s">
        <v>83</v>
      </c>
      <c r="F1070" s="3">
        <v>300</v>
      </c>
      <c r="G1070" s="3">
        <v>454</v>
      </c>
      <c r="H1070" s="3">
        <v>18767</v>
      </c>
      <c r="I1070" s="4" t="s">
        <v>75</v>
      </c>
      <c r="J1070" s="3">
        <v>21314</v>
      </c>
      <c r="K1070" s="4" t="s">
        <v>80</v>
      </c>
      <c r="L1070" s="69" t="str">
        <f>VLOOKUP(C1070,'[16]Trips&amp;Operators'!$C$1:$E$9999,3,0)</f>
        <v>COOLAHAN</v>
      </c>
      <c r="M1070" s="73" t="s">
        <v>81</v>
      </c>
      <c r="N1070" s="17"/>
      <c r="O1070" s="17" t="str">
        <f t="shared" si="32"/>
        <v>08</v>
      </c>
      <c r="P1070" s="52">
        <f t="shared" si="33"/>
        <v>42559</v>
      </c>
      <c r="Q1070" s="70" t="str">
        <f>VLOOKUP(C1070,'[16]Train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R1070" s="71" t="str">
        <f>VLOOKUP(C1044,'[16]Train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70" s="72" t="str">
        <f>astrogrep_path&amp;" /spath="&amp;search_path&amp;" /stypes=""*"&amp;T1070&amp;"*"&amp;TEXT(A1044-utc_offset/24,"YYYYMMDD")&amp;LEFT(TEXT(A1044-utc_offset/24,"HH"),1)&amp;"*"" /stext="" "&amp;TEXT(A1044-utc_offset/24,"HH")&amp;search_regexp&amp;""" /e /r /s"</f>
        <v>"C:\Program Files (x86)\AstroGrep\AstroGrep.exe" /spath="C:\Users\stu\Documents\Analysis\2016-02-23 RTDC Observations" /stypes="*4028*201608090*" /stext=" 03:.+((SYSTEM_STATE.+slice.+state.+changed )|(ment ac)|(system.+state.+changed )|(\|lc)|(penalty)|(\[timeout)|(PRM\|1\|D))" /e /r /s</v>
      </c>
      <c r="T1070" s="18" t="str">
        <f>MID(B1044,13,4)</f>
        <v>4028</v>
      </c>
      <c r="U1070" s="24">
        <f>A1044+6/24</f>
        <v>42591.150219907409</v>
      </c>
      <c r="V1070" s="45" t="str">
        <f>IF(VALUE(LEFT(IF(LEN(C1044)=6,"0"&amp;C1044,C1044),2))&lt;=2,"EC",IF(OR(VALUE(LEFT(IF(LEN(C1044)=6,"0"&amp;C1044,C1044),2))=8,VALUE(LEFT(IF(LEN(C1044)=6,"0"&amp;C1044,C1044),2))=18),"NW","GL"))</f>
        <v>EC</v>
      </c>
      <c r="W1070" s="45" t="str">
        <f>IF(AND(E1044="TRACK WARRANT AUTHORITY",G1044&lt;10),"OMIT","KEEP")</f>
        <v>KEEP</v>
      </c>
    </row>
    <row r="1071" spans="1:23" hidden="1" x14ac:dyDescent="0.25">
      <c r="A1071" s="24">
        <v>42590.910787037035</v>
      </c>
      <c r="B1071" s="4" t="s">
        <v>95</v>
      </c>
      <c r="C1071" s="4" t="s">
        <v>1372</v>
      </c>
      <c r="D1071" s="4" t="s">
        <v>84</v>
      </c>
      <c r="E1071" s="4" t="s">
        <v>87</v>
      </c>
      <c r="F1071" s="3">
        <v>0</v>
      </c>
      <c r="G1071" s="3">
        <v>105</v>
      </c>
      <c r="H1071" s="3">
        <v>11014</v>
      </c>
      <c r="I1071" s="4" t="s">
        <v>88</v>
      </c>
      <c r="J1071" s="3">
        <v>11018</v>
      </c>
      <c r="K1071" s="4" t="s">
        <v>76</v>
      </c>
      <c r="L1071" s="69" t="str">
        <f>VLOOKUP(C1071,'[16]Trips&amp;Operators'!$C$1:$E$9999,3,0)</f>
        <v>COOLAHAN</v>
      </c>
      <c r="M1071" s="73" t="s">
        <v>77</v>
      </c>
      <c r="N1071" s="17" t="s">
        <v>827</v>
      </c>
      <c r="O1071" s="17" t="str">
        <f t="shared" si="32"/>
        <v>08</v>
      </c>
      <c r="P1071" s="52">
        <f t="shared" si="33"/>
        <v>42559</v>
      </c>
      <c r="Q1071" s="70" t="str">
        <f>VLOOKUP(C1071,'[16]Train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R1071" s="71" t="str">
        <f>VLOOKUP(C1045,'[16]Train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71" s="72" t="str">
        <f>astrogrep_path&amp;" /spath="&amp;search_path&amp;" /stypes=""*"&amp;T1071&amp;"*"&amp;TEXT(A1045-utc_offset/24,"YYYYMMDD")&amp;LEFT(TEXT(A1045-utc_offset/24,"HH"),1)&amp;"*"" /stext="" "&amp;TEXT(A1045-utc_offset/24,"HH")&amp;search_regexp&amp;""" /e /r /s"</f>
        <v>"C:\Program Files (x86)\AstroGrep\AstroGrep.exe" /spath="C:\Users\stu\Documents\Analysis\2016-02-23 RTDC Observations" /stypes="*4028*201608090*" /stext=" 03:.+((SYSTEM_STATE.+slice.+state.+changed )|(ment ac)|(system.+state.+changed )|(\|lc)|(penalty)|(\[timeout)|(PRM\|1\|D))" /e /r /s</v>
      </c>
      <c r="T1071" s="18" t="str">
        <f>MID(B1045,13,4)</f>
        <v>4028</v>
      </c>
      <c r="U1071" s="24">
        <f>A1045+6/24</f>
        <v>42591.145752314813</v>
      </c>
      <c r="V1071" s="45" t="str">
        <f>IF(VALUE(LEFT(IF(LEN(C1045)=6,"0"&amp;C1045,C1045),2))&lt;=2,"EC",IF(OR(VALUE(LEFT(IF(LEN(C1045)=6,"0"&amp;C1045,C1045),2))=8,VALUE(LEFT(IF(LEN(C1045)=6,"0"&amp;C1045,C1045),2))=18),"NW","GL"))</f>
        <v>EC</v>
      </c>
      <c r="W1071" s="45" t="str">
        <f>IF(AND(E1045="TRACK WARRANT AUTHORITY",G1045&lt;10),"OMIT","KEEP")</f>
        <v>KEEP</v>
      </c>
    </row>
    <row r="1072" spans="1:23" hidden="1" x14ac:dyDescent="0.25">
      <c r="A1072" s="24">
        <v>42590.454953703702</v>
      </c>
      <c r="B1072" s="4" t="s">
        <v>95</v>
      </c>
      <c r="C1072" s="4" t="s">
        <v>1373</v>
      </c>
      <c r="D1072" s="4" t="s">
        <v>73</v>
      </c>
      <c r="E1072" s="4" t="s">
        <v>515</v>
      </c>
      <c r="F1072" s="3">
        <v>0</v>
      </c>
      <c r="G1072" s="3">
        <v>36</v>
      </c>
      <c r="H1072" s="3">
        <v>694</v>
      </c>
      <c r="I1072" s="4" t="s">
        <v>516</v>
      </c>
      <c r="J1072" s="3">
        <v>575</v>
      </c>
      <c r="K1072" s="4" t="s">
        <v>76</v>
      </c>
      <c r="L1072" s="69" t="str">
        <f>VLOOKUP(C1072,'[16]Trips&amp;Operators'!$C$1:$E$9999,3,0)</f>
        <v>GRASTON</v>
      </c>
      <c r="M1072" s="73" t="s">
        <v>81</v>
      </c>
      <c r="N1072" s="17"/>
      <c r="O1072" s="17" t="str">
        <f t="shared" si="32"/>
        <v>08</v>
      </c>
      <c r="P1072" s="52">
        <f t="shared" si="33"/>
        <v>42559</v>
      </c>
      <c r="Q1072" s="70" t="str">
        <f>VLOOKUP(C1072,'[16]Train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R1072" s="71" t="str">
        <f>VLOOKUP(C1046,'[16]Train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1072" s="72" t="str">
        <f>astrogrep_path&amp;" /spath="&amp;search_path&amp;" /stypes=""*"&amp;T1072&amp;"*"&amp;TEXT(A1046-utc_offset/24,"YYYYMMDD")&amp;LEFT(TEXT(A1046-utc_offset/24,"HH"),1)&amp;"*"" /stext="" "&amp;TEXT(A1046-utc_offset/24,"HH")&amp;search_regexp&amp;""" /e /r /s"</f>
        <v>"C:\Program Files (x86)\AstroGrep\AstroGrep.exe" /spath="C:\Users\stu\Documents\Analysis\2016-02-23 RTDC Observations" /stypes="*4011*201608081*" /stext=" 11:.+((SYSTEM_STATE.+slice.+state.+changed )|(ment ac)|(system.+state.+changed )|(\|lc)|(penalty)|(\[timeout)|(PRM\|1\|D))" /e /r /s</v>
      </c>
      <c r="T1072" s="18" t="str">
        <f>MID(B1046,13,4)</f>
        <v>4011</v>
      </c>
      <c r="U1072" s="24">
        <f>A1046+6/24</f>
        <v>42590.493391203701</v>
      </c>
      <c r="V1072" s="45" t="str">
        <f>IF(VALUE(LEFT(IF(LEN(C1046)=6,"0"&amp;C1046,C1046),2))&lt;=2,"EC",IF(OR(VALUE(LEFT(IF(LEN(C1046)=6,"0"&amp;C1046,C1046),2))=8,VALUE(LEFT(IF(LEN(C1046)=6,"0"&amp;C1046,C1046),2))=18),"NW","GL"))</f>
        <v>EC</v>
      </c>
      <c r="W1072" s="45" t="str">
        <f>IF(AND(E1046="TRACK WARRANT AUTHORITY",G1046&lt;10),"OMIT","KEEP")</f>
        <v>KEEP</v>
      </c>
    </row>
    <row r="1073" spans="1:23" hidden="1" x14ac:dyDescent="0.25">
      <c r="A1073" s="24">
        <v>42590.664606481485</v>
      </c>
      <c r="B1073" s="4" t="s">
        <v>95</v>
      </c>
      <c r="C1073" s="4" t="s">
        <v>1374</v>
      </c>
      <c r="D1073" s="4" t="s">
        <v>73</v>
      </c>
      <c r="E1073" s="4" t="s">
        <v>515</v>
      </c>
      <c r="F1073" s="3">
        <v>0</v>
      </c>
      <c r="G1073" s="3">
        <v>53</v>
      </c>
      <c r="H1073" s="3">
        <v>769</v>
      </c>
      <c r="I1073" s="4" t="s">
        <v>516</v>
      </c>
      <c r="J1073" s="3">
        <v>575</v>
      </c>
      <c r="K1073" s="4" t="s">
        <v>76</v>
      </c>
      <c r="L1073" s="69" t="str">
        <f>VLOOKUP(C1073,'[16]Trips&amp;Operators'!$C$1:$E$9999,3,0)</f>
        <v>HAITHCOX</v>
      </c>
      <c r="M1073" s="73" t="s">
        <v>81</v>
      </c>
      <c r="N1073" s="17"/>
      <c r="O1073" s="17" t="str">
        <f t="shared" si="32"/>
        <v>08</v>
      </c>
      <c r="P1073" s="52">
        <f t="shared" si="33"/>
        <v>42559</v>
      </c>
      <c r="Q1073" s="70" t="str">
        <f>VLOOKUP(C1073,'[16]Train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R1073" s="71" t="str">
        <f>VLOOKUP(C1047,'[16]Train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073" s="72" t="str">
        <f>astrogrep_path&amp;" /spath="&amp;search_path&amp;" /stypes=""*"&amp;T1073&amp;"*"&amp;TEXT(A1047-utc_offset/24,"YYYYMMDD")&amp;LEFT(TEXT(A1047-utc_offset/24,"HH"),1)&amp;"*"" /stext="" "&amp;TEXT(A1047-utc_offset/24,"HH")&amp;search_regexp&amp;""" /e /r /s"</f>
        <v>"C:\Program Files (x86)\AstroGrep\AstroGrep.exe" /spath="C:\Users\stu\Documents\Analysis\2016-02-23 RTDC Observations" /stypes="*4007*201608081*" /stext=" 12:.+((SYSTEM_STATE.+slice.+state.+changed )|(ment ac)|(system.+state.+changed )|(\|lc)|(penalty)|(\[timeout)|(PRM\|1\|D))" /e /r /s</v>
      </c>
      <c r="T1073" s="18" t="str">
        <f>MID(B1047,13,4)</f>
        <v>4007</v>
      </c>
      <c r="U1073" s="24">
        <f>A1047+6/24</f>
        <v>42590.503622685188</v>
      </c>
      <c r="V1073" s="45" t="str">
        <f>IF(VALUE(LEFT(IF(LEN(C1047)=6,"0"&amp;C1047,C1047),2))&lt;=2,"EC",IF(OR(VALUE(LEFT(IF(LEN(C1047)=6,"0"&amp;C1047,C1047),2))=8,VALUE(LEFT(IF(LEN(C1047)=6,"0"&amp;C1047,C1047),2))=18),"NW","GL"))</f>
        <v>EC</v>
      </c>
      <c r="W1073" s="45" t="str">
        <f>IF(AND(E1047="TRACK WARRANT AUTHORITY",G1047&lt;10),"OMIT","KEEP")</f>
        <v>KEEP</v>
      </c>
    </row>
    <row r="1074" spans="1:23" hidden="1" x14ac:dyDescent="0.25">
      <c r="A1074" s="24">
        <v>42590.726342592592</v>
      </c>
      <c r="B1074" s="4" t="s">
        <v>89</v>
      </c>
      <c r="C1074" s="4" t="s">
        <v>1375</v>
      </c>
      <c r="D1074" s="4" t="s">
        <v>73</v>
      </c>
      <c r="E1074" s="4" t="s">
        <v>515</v>
      </c>
      <c r="F1074" s="3">
        <v>0</v>
      </c>
      <c r="G1074" s="3">
        <v>58</v>
      </c>
      <c r="H1074" s="3">
        <v>762</v>
      </c>
      <c r="I1074" s="4" t="s">
        <v>516</v>
      </c>
      <c r="J1074" s="3">
        <v>575</v>
      </c>
      <c r="K1074" s="4" t="s">
        <v>76</v>
      </c>
      <c r="L1074" s="69" t="str">
        <f>VLOOKUP(C1074,'[16]Trips&amp;Operators'!$C$1:$E$9999,3,0)</f>
        <v>COOLAHAN</v>
      </c>
      <c r="M1074" s="73" t="s">
        <v>81</v>
      </c>
      <c r="N1074" s="17"/>
      <c r="O1074" s="17" t="str">
        <f t="shared" si="32"/>
        <v>08</v>
      </c>
      <c r="P1074" s="52">
        <f t="shared" si="33"/>
        <v>42559</v>
      </c>
      <c r="Q1074" s="70" t="str">
        <f>VLOOKUP(C1074,'[16]Train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R1074" s="71" t="str">
        <f>VLOOKUP(C1048,'[16]Train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1074" s="72" t="str">
        <f>astrogrep_path&amp;" /spath="&amp;search_path&amp;" /stypes=""*"&amp;T1074&amp;"*"&amp;TEXT(A1048-utc_offset/24,"YYYYMMDD")&amp;LEFT(TEXT(A1048-utc_offset/24,"HH"),1)&amp;"*"" /stext="" "&amp;TEXT(A1048-utc_offset/24,"HH")&amp;search_regexp&amp;""" /e /r /s"</f>
        <v>"C:\Program Files (x86)\AstroGrep\AstroGrep.exe" /spath="C:\Users\stu\Documents\Analysis\2016-02-23 RTDC Observations" /stypes="*4020*201608081*" /stext=" 14:.+((SYSTEM_STATE.+slice.+state.+changed )|(ment ac)|(system.+state.+changed )|(\|lc)|(penalty)|(\[timeout)|(PRM\|1\|D))" /e /r /s</v>
      </c>
      <c r="T1074" s="18" t="str">
        <f>MID(B1048,13,4)</f>
        <v>4020</v>
      </c>
      <c r="U1074" s="24">
        <f>A1048+6/24</f>
        <v>42590.595902777779</v>
      </c>
      <c r="V1074" s="45" t="str">
        <f>IF(VALUE(LEFT(IF(LEN(C1048)=6,"0"&amp;C1048,C1048),2))&lt;=2,"EC",IF(OR(VALUE(LEFT(IF(LEN(C1048)=6,"0"&amp;C1048,C1048),2))=8,VALUE(LEFT(IF(LEN(C1048)=6,"0"&amp;C1048,C1048),2))=18),"NW","GL"))</f>
        <v>EC</v>
      </c>
      <c r="W1074" s="45" t="str">
        <f>IF(AND(E1048="TRACK WARRANT AUTHORITY",G1048&lt;10),"OMIT","KEEP")</f>
        <v>KEEP</v>
      </c>
    </row>
    <row r="1075" spans="1:23" hidden="1" x14ac:dyDescent="0.25">
      <c r="A1075" s="24">
        <v>42590.767546296294</v>
      </c>
      <c r="B1075" s="4" t="s">
        <v>89</v>
      </c>
      <c r="C1075" s="4" t="s">
        <v>1376</v>
      </c>
      <c r="D1075" s="4" t="s">
        <v>73</v>
      </c>
      <c r="E1075" s="4" t="s">
        <v>515</v>
      </c>
      <c r="F1075" s="3">
        <v>0</v>
      </c>
      <c r="G1075" s="3">
        <v>37</v>
      </c>
      <c r="H1075" s="3">
        <v>689</v>
      </c>
      <c r="I1075" s="4" t="s">
        <v>516</v>
      </c>
      <c r="J1075" s="3">
        <v>575</v>
      </c>
      <c r="K1075" s="4" t="s">
        <v>76</v>
      </c>
      <c r="L1075" s="69" t="str">
        <f>VLOOKUP(C1075,'[16]Trips&amp;Operators'!$C$1:$E$9999,3,0)</f>
        <v>COOLAHAN</v>
      </c>
      <c r="M1075" s="73" t="s">
        <v>81</v>
      </c>
      <c r="N1075" s="17"/>
      <c r="O1075" s="17" t="str">
        <f t="shared" si="32"/>
        <v>08</v>
      </c>
      <c r="P1075" s="52">
        <f t="shared" si="33"/>
        <v>42559</v>
      </c>
      <c r="Q1075" s="70" t="str">
        <f>VLOOKUP(C1075,'[16]Train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R1075" s="71" t="str">
        <f>VLOOKUP(C1049,'[16]Train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S1075" s="72" t="str">
        <f>astrogrep_path&amp;" /spath="&amp;search_path&amp;" /stypes=""*"&amp;T1075&amp;"*"&amp;TEXT(A1049-utc_offset/24,"YYYYMMDD")&amp;LEFT(TEXT(A1049-utc_offset/24,"HH"),1)&amp;"*"" /stext="" "&amp;TEXT(A1049-utc_offset/24,"HH")&amp;search_regexp&amp;""" /e /r /s"</f>
        <v>"C:\Program Files (x86)\AstroGrep\AstroGrep.exe" /spath="C:\Users\stu\Documents\Analysis\2016-02-23 RTDC Observations" /stypes="*4020*201608081*" /stext=" 14:.+((SYSTEM_STATE.+slice.+state.+changed )|(ment ac)|(system.+state.+changed )|(\|lc)|(penalty)|(\[timeout)|(PRM\|1\|D))" /e /r /s</v>
      </c>
      <c r="T1075" s="18" t="str">
        <f>MID(B1049,13,4)</f>
        <v>4020</v>
      </c>
      <c r="U1075" s="24">
        <f>A1049+6/24</f>
        <v>42590.596631944441</v>
      </c>
      <c r="V1075" s="45" t="str">
        <f>IF(VALUE(LEFT(IF(LEN(C1049)=6,"0"&amp;C1049,C1049),2))&lt;=2,"EC",IF(OR(VALUE(LEFT(IF(LEN(C1049)=6,"0"&amp;C1049,C1049),2))=8,VALUE(LEFT(IF(LEN(C1049)=6,"0"&amp;C1049,C1049),2))=18),"NW","GL"))</f>
        <v>EC</v>
      </c>
      <c r="W1075" s="45" t="str">
        <f>IF(AND(E1049="TRACK WARRANT AUTHORITY",G1049&lt;10),"OMIT","KEEP")</f>
        <v>KEEP</v>
      </c>
    </row>
    <row r="1076" spans="1:23" hidden="1" x14ac:dyDescent="0.25">
      <c r="A1076" s="24">
        <v>42590.607638888891</v>
      </c>
      <c r="B1076" s="4" t="s">
        <v>96</v>
      </c>
      <c r="C1076" s="4" t="s">
        <v>1377</v>
      </c>
      <c r="D1076" s="4" t="s">
        <v>73</v>
      </c>
      <c r="E1076" s="4" t="s">
        <v>515</v>
      </c>
      <c r="F1076" s="3">
        <v>0</v>
      </c>
      <c r="G1076" s="3">
        <v>7</v>
      </c>
      <c r="H1076" s="3">
        <v>59024</v>
      </c>
      <c r="I1076" s="4" t="s">
        <v>516</v>
      </c>
      <c r="J1076" s="3">
        <v>59048</v>
      </c>
      <c r="K1076" s="4" t="s">
        <v>80</v>
      </c>
      <c r="L1076" s="69" t="str">
        <f>VLOOKUP(C1076,'[16]Trips&amp;Operators'!$C$1:$E$9999,3,0)</f>
        <v>HAITHCOX</v>
      </c>
      <c r="M1076" s="73" t="s">
        <v>81</v>
      </c>
      <c r="N1076" s="17"/>
      <c r="O1076" s="17" t="str">
        <f t="shared" si="32"/>
        <v>08</v>
      </c>
      <c r="P1076" s="52">
        <f t="shared" si="33"/>
        <v>42559</v>
      </c>
      <c r="Q1076" s="70" t="str">
        <f>VLOOKUP(C1076,'[16]Train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R1076" s="71" t="str">
        <f>VLOOKUP(C1050,'[16]Train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76" s="72" t="str">
        <f>astrogrep_path&amp;" /spath="&amp;search_path&amp;" /stypes=""*"&amp;T1076&amp;"*"&amp;TEXT(A1050-utc_offset/24,"YYYYMMDD")&amp;LEFT(TEXT(A1050-utc_offset/24,"HH"),1)&amp;"*"" /stext="" "&amp;TEXT(A1050-utc_offset/24,"HH")&amp;search_regexp&amp;""" /e /r /s"</f>
        <v>"C:\Program Files (x86)\AstroGrep\AstroGrep.exe" /spath="C:\Users\stu\Documents\Analysis\2016-02-23 RTDC Observations" /stypes="*4008*201608081*" /stext=" 12:.+((SYSTEM_STATE.+slice.+state.+changed )|(ment ac)|(system.+state.+changed )|(\|lc)|(penalty)|(\[timeout)|(PRM\|1\|D))" /e /r /s</v>
      </c>
      <c r="T1076" s="18" t="str">
        <f>MID(B1050,13,4)</f>
        <v>4008</v>
      </c>
      <c r="U1076" s="24">
        <f>A1050+6/24</f>
        <v>42590.519745370373</v>
      </c>
      <c r="V1076" s="45" t="str">
        <f>IF(VALUE(LEFT(IF(LEN(C1050)=6,"0"&amp;C1050,C1050),2))&lt;=2,"EC",IF(OR(VALUE(LEFT(IF(LEN(C1050)=6,"0"&amp;C1050,C1050),2))=8,VALUE(LEFT(IF(LEN(C1050)=6,"0"&amp;C1050,C1050),2))=18),"NW","GL"))</f>
        <v>EC</v>
      </c>
      <c r="W1076" s="45" t="str">
        <f>IF(AND(E1050="TRACK WARRANT AUTHORITY",G1050&lt;10),"OMIT","KEEP")</f>
        <v>KEEP</v>
      </c>
    </row>
    <row r="1077" spans="1:23" hidden="1" x14ac:dyDescent="0.25">
      <c r="A1077" s="24">
        <v>42590.691354166665</v>
      </c>
      <c r="B1077" s="4" t="s">
        <v>96</v>
      </c>
      <c r="C1077" s="4" t="s">
        <v>1378</v>
      </c>
      <c r="D1077" s="4" t="s">
        <v>73</v>
      </c>
      <c r="E1077" s="4" t="s">
        <v>515</v>
      </c>
      <c r="F1077" s="3">
        <v>0</v>
      </c>
      <c r="G1077" s="3">
        <v>43</v>
      </c>
      <c r="H1077" s="3">
        <v>58911</v>
      </c>
      <c r="I1077" s="4" t="s">
        <v>516</v>
      </c>
      <c r="J1077" s="3">
        <v>59048</v>
      </c>
      <c r="K1077" s="4" t="s">
        <v>80</v>
      </c>
      <c r="L1077" s="69" t="str">
        <f>VLOOKUP(C1077,'[16]Trips&amp;Operators'!$C$1:$E$9999,3,0)</f>
        <v>HAITHCOX</v>
      </c>
      <c r="M1077" s="73" t="s">
        <v>81</v>
      </c>
      <c r="N1077" s="17"/>
      <c r="O1077" s="17" t="str">
        <f t="shared" si="32"/>
        <v>08</v>
      </c>
      <c r="P1077" s="52">
        <f t="shared" si="33"/>
        <v>42559</v>
      </c>
      <c r="Q1077" s="70" t="str">
        <f>VLOOKUP(C1077,'[16]Train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R1077" s="71" t="str">
        <f>VLOOKUP(C1051,'[16]Train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S1077" s="72" t="str">
        <f>astrogrep_path&amp;" /spath="&amp;search_path&amp;" /stypes=""*"&amp;T1077&amp;"*"&amp;TEXT(A1051-utc_offset/24,"YYYYMMDD")&amp;LEFT(TEXT(A1051-utc_offset/24,"HH"),1)&amp;"*"" /stext="" "&amp;TEXT(A1051-utc_offset/24,"HH")&amp;search_regexp&amp;""" /e /r /s"</f>
        <v>"C:\Program Files (x86)\AstroGrep\AstroGrep.exe" /spath="C:\Users\stu\Documents\Analysis\2016-02-23 RTDC Observations" /stypes="*4028*201608081*" /stext=" 13:.+((SYSTEM_STATE.+slice.+state.+changed )|(ment ac)|(system.+state.+changed )|(\|lc)|(penalty)|(\[timeout)|(PRM\|1\|D))" /e /r /s</v>
      </c>
      <c r="T1077" s="18" t="str">
        <f>MID(B1051,13,4)</f>
        <v>4028</v>
      </c>
      <c r="U1077" s="24">
        <f>A1051+6/24</f>
        <v>42590.551712962966</v>
      </c>
      <c r="V1077" s="45" t="str">
        <f>IF(VALUE(LEFT(IF(LEN(C1051)=6,"0"&amp;C1051,C1051),2))&lt;=2,"EC",IF(OR(VALUE(LEFT(IF(LEN(C1051)=6,"0"&amp;C1051,C1051),2))=8,VALUE(LEFT(IF(LEN(C1051)=6,"0"&amp;C1051,C1051),2))=18),"NW","GL"))</f>
        <v>EC</v>
      </c>
      <c r="W1077" s="45" t="str">
        <f>IF(AND(E1051="TRACK WARRANT AUTHORITY",G1051&lt;10),"OMIT","KEEP")</f>
        <v>KEEP</v>
      </c>
    </row>
    <row r="1078" spans="1:23" hidden="1" x14ac:dyDescent="0.25">
      <c r="A1078" s="24">
        <v>42590.795104166667</v>
      </c>
      <c r="B1078" s="4" t="s">
        <v>86</v>
      </c>
      <c r="C1078" s="4" t="s">
        <v>1379</v>
      </c>
      <c r="D1078" s="4" t="s">
        <v>73</v>
      </c>
      <c r="E1078" s="4" t="s">
        <v>515</v>
      </c>
      <c r="F1078" s="3">
        <v>0</v>
      </c>
      <c r="G1078" s="3">
        <v>61</v>
      </c>
      <c r="H1078" s="3">
        <v>58899</v>
      </c>
      <c r="I1078" s="4" t="s">
        <v>516</v>
      </c>
      <c r="J1078" s="3">
        <v>59048</v>
      </c>
      <c r="K1078" s="4" t="s">
        <v>80</v>
      </c>
      <c r="L1078" s="69" t="str">
        <f>VLOOKUP(C1078,'[16]Trips&amp;Operators'!$C$1:$E$9999,3,0)</f>
        <v>COOLAHAN</v>
      </c>
      <c r="M1078" s="73" t="s">
        <v>81</v>
      </c>
      <c r="N1078" s="17"/>
      <c r="O1078" s="17" t="str">
        <f t="shared" si="32"/>
        <v>08</v>
      </c>
      <c r="P1078" s="52">
        <f t="shared" si="33"/>
        <v>42559</v>
      </c>
      <c r="Q1078" s="70" t="str">
        <f>VLOOKUP(C1078,'[16]Train Runs'!$A$13:$AE$523,31,0)</f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R1078" s="71" t="str">
        <f>VLOOKUP(C1052,'[16]Train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78" s="72" t="str">
        <f>astrogrep_path&amp;" /spath="&amp;search_path&amp;" /stypes=""*"&amp;T1078&amp;"*"&amp;TEXT(A1052-utc_offset/24,"YYYYMMDD")&amp;LEFT(TEXT(A1052-utc_offset/24,"HH"),1)&amp;"*"" /stext="" "&amp;TEXT(A1052-utc_offset/24,"HH")&amp;search_regexp&amp;""" /e /r /s"</f>
        <v>"C:\Program Files (x86)\AstroGrep\AstroGrep.exe" /spath="C:\Users\stu\Documents\Analysis\2016-02-23 RTDC Observations" /stypes="*4008*201608081*" /stext=" 12:.+((SYSTEM_STATE.+slice.+state.+changed )|(ment ac)|(system.+state.+changed )|(\|lc)|(penalty)|(\[timeout)|(PRM\|1\|D))" /e /r /s</v>
      </c>
      <c r="T1078" s="18" t="str">
        <f>MID(B1052,13,4)</f>
        <v>4008</v>
      </c>
      <c r="U1078" s="24">
        <f>A1052+6/24</f>
        <v>42590.520671296297</v>
      </c>
      <c r="V1078" s="45" t="str">
        <f>IF(VALUE(LEFT(IF(LEN(C1052)=6,"0"&amp;C1052,C1052),2))&lt;=2,"EC",IF(OR(VALUE(LEFT(IF(LEN(C1052)=6,"0"&amp;C1052,C1052),2))=8,VALUE(LEFT(IF(LEN(C1052)=6,"0"&amp;C1052,C1052),2))=18),"NW","GL"))</f>
        <v>EC</v>
      </c>
      <c r="W1078" s="45" t="str">
        <f>IF(AND(E1052="TRACK WARRANT AUTHORITY",G1052&lt;10),"OMIT","KEEP")</f>
        <v>KEEP</v>
      </c>
    </row>
    <row r="1079" spans="1:23" hidden="1" x14ac:dyDescent="0.25">
      <c r="A1079" s="24">
        <v>42591.683159722219</v>
      </c>
      <c r="B1079" s="4" t="s">
        <v>86</v>
      </c>
      <c r="C1079" s="4" t="s">
        <v>1380</v>
      </c>
      <c r="D1079" s="4" t="s">
        <v>84</v>
      </c>
      <c r="E1079" s="4" t="s">
        <v>78</v>
      </c>
      <c r="F1079" s="3">
        <v>0</v>
      </c>
      <c r="G1079" s="3">
        <v>306</v>
      </c>
      <c r="H1079" s="3">
        <v>33146</v>
      </c>
      <c r="I1079" s="4" t="s">
        <v>79</v>
      </c>
      <c r="J1079" s="3">
        <v>33137</v>
      </c>
      <c r="K1079" s="4" t="s">
        <v>80</v>
      </c>
      <c r="L1079" s="69" t="str">
        <f>VLOOKUP(C1079,'[17]Trips&amp;Operators'!$C$1:$E$9999,3,0)</f>
        <v>BARTLETT</v>
      </c>
      <c r="M1079" s="73" t="s">
        <v>81</v>
      </c>
      <c r="N1079" s="17" t="s">
        <v>493</v>
      </c>
      <c r="O1079" s="17" t="str">
        <f t="shared" si="32"/>
        <v>09</v>
      </c>
      <c r="P1079" s="52">
        <f t="shared" si="33"/>
        <v>42560</v>
      </c>
      <c r="Q1079" s="70" t="str">
        <f>VLOOKUP(C1079,'[17]Train Runs'!$A$13:$AE$520,31,0)</f>
        <v>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 &amp; 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</v>
      </c>
      <c r="R1079" s="71" t="str">
        <f>VLOOKUP(C1053,'[16]Train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079" s="72" t="str">
        <f>astrogrep_path&amp;" /spath="&amp;search_path&amp;" /stypes=""*"&amp;T1079&amp;"*"&amp;TEXT(A1053-utc_offset/24,"YYYYMMDD")&amp;LEFT(TEXT(A1053-utc_offset/24,"HH"),1)&amp;"*"" /stext="" "&amp;TEXT(A1053-utc_offset/24,"HH")&amp;search_regexp&amp;""" /e /r /s"</f>
        <v>"C:\Program Files (x86)\AstroGrep\AstroGrep.exe" /spath="C:\Users\stu\Documents\Analysis\2016-02-23 RTDC Observations" /stypes="*4008*201608081*" /stext=" 12:.+((SYSTEM_STATE.+slice.+state.+changed )|(ment ac)|(system.+state.+changed )|(\|lc)|(penalty)|(\[timeout)|(PRM\|1\|D))" /e /r /s</v>
      </c>
      <c r="T1079" s="18" t="str">
        <f>MID(B1053,13,4)</f>
        <v>4008</v>
      </c>
      <c r="U1079" s="24">
        <f>A1053+6/24</f>
        <v>42590.521261574075</v>
      </c>
      <c r="V1079" s="45" t="str">
        <f>IF(VALUE(LEFT(IF(LEN(C1053)=6,"0"&amp;C1053,C1053),2))&lt;=2,"EC",IF(OR(VALUE(LEFT(IF(LEN(C1053)=6,"0"&amp;C1053,C1053),2))=8,VALUE(LEFT(IF(LEN(C1053)=6,"0"&amp;C1053,C1053),2))=18),"NW","GL"))</f>
        <v>EC</v>
      </c>
      <c r="W1079" s="45" t="str">
        <f>IF(AND(E1053="TRACK WARRANT AUTHORITY",G1053&lt;10),"OMIT","KEEP")</f>
        <v>KEEP</v>
      </c>
    </row>
    <row r="1080" spans="1:23" hidden="1" x14ac:dyDescent="0.25">
      <c r="A1080" s="24">
        <v>42591.705138888887</v>
      </c>
      <c r="B1080" s="4" t="s">
        <v>96</v>
      </c>
      <c r="C1080" s="4" t="s">
        <v>1381</v>
      </c>
      <c r="D1080" s="4" t="s">
        <v>73</v>
      </c>
      <c r="E1080" s="4" t="s">
        <v>78</v>
      </c>
      <c r="F1080" s="3">
        <v>0</v>
      </c>
      <c r="G1080" s="3">
        <v>309</v>
      </c>
      <c r="H1080" s="3">
        <v>33075</v>
      </c>
      <c r="I1080" s="4" t="s">
        <v>79</v>
      </c>
      <c r="J1080" s="3">
        <v>33137</v>
      </c>
      <c r="K1080" s="4" t="s">
        <v>80</v>
      </c>
      <c r="L1080" s="69" t="str">
        <f>VLOOKUP(C1080,'[17]Trips&amp;Operators'!$C$1:$E$9999,3,0)</f>
        <v>HELVIE</v>
      </c>
      <c r="M1080" s="73" t="s">
        <v>81</v>
      </c>
      <c r="N1080" s="17" t="s">
        <v>493</v>
      </c>
      <c r="O1080" s="17" t="str">
        <f t="shared" si="32"/>
        <v>09</v>
      </c>
      <c r="P1080" s="52">
        <f t="shared" si="33"/>
        <v>42560</v>
      </c>
      <c r="Q1080" s="70" t="str">
        <f>VLOOKUP(C1080,'[17]Train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R1080" s="71" t="str">
        <f>VLOOKUP(C1054,'[16]Train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080" s="72" t="str">
        <f>astrogrep_path&amp;" /spath="&amp;search_path&amp;" /stypes=""*"&amp;T1080&amp;"*"&amp;TEXT(A1054-utc_offset/24,"YYYYMMDD")&amp;LEFT(TEXT(A1054-utc_offset/24,"HH"),1)&amp;"*"" /stext="" "&amp;TEXT(A1054-utc_offset/24,"HH")&amp;search_regexp&amp;""" /e /r /s"</f>
        <v>"C:\Program Files (x86)\AstroGrep\AstroGrep.exe" /spath="C:\Users\stu\Documents\Analysis\2016-02-23 RTDC Observations" /stypes="*4032*201608081*" /stext=" 11:.+((SYSTEM_STATE.+slice.+state.+changed )|(ment ac)|(system.+state.+changed )|(\|lc)|(penalty)|(\[timeout)|(PRM\|1\|D))" /e /r /s</v>
      </c>
      <c r="T1080" s="18" t="str">
        <f>MID(B1054,13,4)</f>
        <v>4032</v>
      </c>
      <c r="U1080" s="24">
        <f>A1054+6/24</f>
        <v>42590.494942129626</v>
      </c>
      <c r="V1080" s="45" t="str">
        <f>IF(VALUE(LEFT(IF(LEN(C1054)=6,"0"&amp;C1054,C1054),2))&lt;=2,"EC",IF(OR(VALUE(LEFT(IF(LEN(C1054)=6,"0"&amp;C1054,C1054),2))=8,VALUE(LEFT(IF(LEN(C1054)=6,"0"&amp;C1054,C1054),2))=18),"NW","GL"))</f>
        <v>EC</v>
      </c>
      <c r="W1080" s="45" t="str">
        <f>IF(AND(E1054="TRACK WARRANT AUTHORITY",G1054&lt;10),"OMIT","KEEP")</f>
        <v>KEEP</v>
      </c>
    </row>
    <row r="1081" spans="1:23" hidden="1" x14ac:dyDescent="0.25">
      <c r="A1081" s="24">
        <v>42591.490949074076</v>
      </c>
      <c r="B1081" s="4" t="s">
        <v>96</v>
      </c>
      <c r="C1081" s="4" t="s">
        <v>1382</v>
      </c>
      <c r="D1081" s="4" t="s">
        <v>84</v>
      </c>
      <c r="E1081" s="4" t="s">
        <v>78</v>
      </c>
      <c r="F1081" s="3">
        <v>0</v>
      </c>
      <c r="G1081" s="3">
        <v>271</v>
      </c>
      <c r="H1081" s="3">
        <v>42804</v>
      </c>
      <c r="I1081" s="4" t="s">
        <v>79</v>
      </c>
      <c r="J1081" s="3">
        <v>42779</v>
      </c>
      <c r="K1081" s="4" t="s">
        <v>80</v>
      </c>
      <c r="L1081" s="69" t="str">
        <f>VLOOKUP(C1081,'[17]Trips&amp;Operators'!$C$1:$E$9999,3,0)</f>
        <v>HELVIE</v>
      </c>
      <c r="M1081" s="73" t="s">
        <v>81</v>
      </c>
      <c r="N1081" s="17" t="s">
        <v>493</v>
      </c>
      <c r="O1081" s="17" t="str">
        <f t="shared" si="32"/>
        <v>09</v>
      </c>
      <c r="P1081" s="52">
        <f t="shared" si="33"/>
        <v>42560</v>
      </c>
      <c r="Q1081" s="70" t="str">
        <f>VLOOKUP(C1081,'[17]Train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R1081" s="71" t="str">
        <f>VLOOKUP(C1055,'[16]Train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081" s="72" t="str">
        <f>astrogrep_path&amp;" /spath="&amp;search_path&amp;" /stypes=""*"&amp;T1081&amp;"*"&amp;TEXT(A1055-utc_offset/24,"YYYYMMDD")&amp;LEFT(TEXT(A1055-utc_offset/24,"HH"),1)&amp;"*"" /stext="" "&amp;TEXT(A1055-utc_offset/24,"HH")&amp;search_regexp&amp;""" /e /r /s"</f>
        <v>"C:\Program Files (x86)\AstroGrep\AstroGrep.exe" /spath="C:\Users\stu\Documents\Analysis\2016-02-23 RTDC Observations" /stypes="*4032*201608081*" /stext=" 11:.+((SYSTEM_STATE.+slice.+state.+changed )|(ment ac)|(system.+state.+changed )|(\|lc)|(penalty)|(\[timeout)|(PRM\|1\|D))" /e /r /s</v>
      </c>
      <c r="T1081" s="18" t="str">
        <f>MID(B1055,13,4)</f>
        <v>4032</v>
      </c>
      <c r="U1081" s="24">
        <f>A1055+6/24</f>
        <v>42590.495405092595</v>
      </c>
      <c r="V1081" s="45" t="str">
        <f>IF(VALUE(LEFT(IF(LEN(C1055)=6,"0"&amp;C1055,C1055),2))&lt;=2,"EC",IF(OR(VALUE(LEFT(IF(LEN(C1055)=6,"0"&amp;C1055,C1055),2))=8,VALUE(LEFT(IF(LEN(C1055)=6,"0"&amp;C1055,C1055),2))=18),"NW","GL"))</f>
        <v>EC</v>
      </c>
      <c r="W1081" s="45" t="str">
        <f>IF(AND(E1055="TRACK WARRANT AUTHORITY",G1055&lt;10),"OMIT","KEEP")</f>
        <v>KEEP</v>
      </c>
    </row>
    <row r="1082" spans="1:23" hidden="1" x14ac:dyDescent="0.25">
      <c r="A1082" s="24">
        <v>42591.563530092593</v>
      </c>
      <c r="B1082" s="4" t="s">
        <v>96</v>
      </c>
      <c r="C1082" s="4" t="s">
        <v>1383</v>
      </c>
      <c r="D1082" s="4" t="s">
        <v>73</v>
      </c>
      <c r="E1082" s="4" t="s">
        <v>78</v>
      </c>
      <c r="F1082" s="3">
        <v>0</v>
      </c>
      <c r="G1082" s="3">
        <v>189</v>
      </c>
      <c r="H1082" s="3">
        <v>42777</v>
      </c>
      <c r="I1082" s="4" t="s">
        <v>79</v>
      </c>
      <c r="J1082" s="3">
        <v>42779</v>
      </c>
      <c r="K1082" s="4" t="s">
        <v>80</v>
      </c>
      <c r="L1082" s="69" t="str">
        <f>VLOOKUP(C1082,'[17]Trips&amp;Operators'!$C$1:$E$9999,3,0)</f>
        <v>HELVIE</v>
      </c>
      <c r="M1082" s="73" t="s">
        <v>81</v>
      </c>
      <c r="N1082" s="17" t="s">
        <v>493</v>
      </c>
      <c r="O1082" s="17" t="str">
        <f t="shared" si="32"/>
        <v>09</v>
      </c>
      <c r="P1082" s="52">
        <f t="shared" si="33"/>
        <v>42560</v>
      </c>
      <c r="Q1082" s="70" t="str">
        <f>VLOOKUP(C1082,'[17]Train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R1082" s="71" t="str">
        <f>VLOOKUP(C1056,'[16]Train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1082" s="72" t="str">
        <f>astrogrep_path&amp;" /spath="&amp;search_path&amp;" /stypes=""*"&amp;T1082&amp;"*"&amp;TEXT(A1056-utc_offset/24,"YYYYMMDD")&amp;LEFT(TEXT(A1056-utc_offset/24,"HH"),1)&amp;"*"" /stext="" "&amp;TEXT(A1056-utc_offset/24,"HH")&amp;search_regexp&amp;""" /e /r /s"</f>
        <v>"C:\Program Files (x86)\AstroGrep\AstroGrep.exe" /spath="C:\Users\stu\Documents\Analysis\2016-02-23 RTDC Observations" /stypes="*4012*201608081*" /stext=" 16:.+((SYSTEM_STATE.+slice.+state.+changed )|(ment ac)|(system.+state.+changed )|(\|lc)|(penalty)|(\[timeout)|(PRM\|1\|D))" /e /r /s</v>
      </c>
      <c r="T1082" s="18" t="str">
        <f>MID(B1056,13,4)</f>
        <v>4012</v>
      </c>
      <c r="U1082" s="24">
        <f>A1056+6/24</f>
        <v>42590.681932870371</v>
      </c>
      <c r="V1082" s="45" t="str">
        <f>IF(VALUE(LEFT(IF(LEN(C1056)=6,"0"&amp;C1056,C1056),2))&lt;=2,"EC",IF(OR(VALUE(LEFT(IF(LEN(C1056)=6,"0"&amp;C1056,C1056),2))=8,VALUE(LEFT(IF(LEN(C1056)=6,"0"&amp;C1056,C1056),2))=18),"NW","GL"))</f>
        <v>EC</v>
      </c>
      <c r="W1082" s="45" t="str">
        <f>IF(AND(E1056="TRACK WARRANT AUTHORITY",G1056&lt;10),"OMIT","KEEP")</f>
        <v>KEEP</v>
      </c>
    </row>
    <row r="1083" spans="1:23" hidden="1" x14ac:dyDescent="0.25">
      <c r="A1083" s="24">
        <v>42591.988530092596</v>
      </c>
      <c r="B1083" s="4" t="s">
        <v>97</v>
      </c>
      <c r="C1083" s="4" t="s">
        <v>1384</v>
      </c>
      <c r="D1083" s="4" t="s">
        <v>84</v>
      </c>
      <c r="E1083" s="4" t="s">
        <v>78</v>
      </c>
      <c r="F1083" s="3">
        <v>0</v>
      </c>
      <c r="G1083" s="3">
        <v>231</v>
      </c>
      <c r="H1083" s="3">
        <v>58799</v>
      </c>
      <c r="I1083" s="4" t="s">
        <v>79</v>
      </c>
      <c r="J1083" s="3">
        <v>58783</v>
      </c>
      <c r="K1083" s="4" t="s">
        <v>80</v>
      </c>
      <c r="L1083" s="69" t="str">
        <f>VLOOKUP(C1083,'[17]Trips&amp;Operators'!$C$1:$E$9999,3,0)</f>
        <v>COOLAHAN</v>
      </c>
      <c r="M1083" s="73" t="s">
        <v>81</v>
      </c>
      <c r="N1083" s="17" t="s">
        <v>493</v>
      </c>
      <c r="O1083" s="17" t="str">
        <f t="shared" si="32"/>
        <v>09</v>
      </c>
      <c r="P1083" s="52">
        <f t="shared" si="33"/>
        <v>42560</v>
      </c>
      <c r="Q1083" s="70" t="str">
        <f>VLOOKUP(C1083,'[17]Train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R1083" s="71" t="str">
        <f>VLOOKUP(C1057,'[16]Train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1083" s="72" t="str">
        <f>astrogrep_path&amp;" /spath="&amp;search_path&amp;" /stypes=""*"&amp;T1083&amp;"*"&amp;TEXT(A1057-utc_offset/24,"YYYYMMDD")&amp;LEFT(TEXT(A1057-utc_offset/24,"HH"),1)&amp;"*"" /stext="" "&amp;TEXT(A1057-utc_offset/24,"HH")&amp;search_regexp&amp;""" /e /r /s"</f>
        <v>"C:\Program Files (x86)\AstroGrep\AstroGrep.exe" /spath="C:\Users\stu\Documents\Analysis\2016-02-23 RTDC Observations" /stypes="*4012*201608082*" /stext=" 21:.+((SYSTEM_STATE.+slice.+state.+changed )|(ment ac)|(system.+state.+changed )|(\|lc)|(penalty)|(\[timeout)|(PRM\|1\|D))" /e /r /s</v>
      </c>
      <c r="T1083" s="18" t="str">
        <f>MID(B1057,13,4)</f>
        <v>4012</v>
      </c>
      <c r="U1083" s="24">
        <f>A1057+6/24</f>
        <v>42590.902974537035</v>
      </c>
      <c r="V1083" s="45" t="str">
        <f>IF(VALUE(LEFT(IF(LEN(C1057)=6,"0"&amp;C1057,C1057),2))&lt;=2,"EC",IF(OR(VALUE(LEFT(IF(LEN(C1057)=6,"0"&amp;C1057,C1057),2))=8,VALUE(LEFT(IF(LEN(C1057)=6,"0"&amp;C1057,C1057),2))=18),"NW","GL"))</f>
        <v>EC</v>
      </c>
      <c r="W1083" s="45" t="str">
        <f>IF(AND(E1057="TRACK WARRANT AUTHORITY",G1057&lt;10),"OMIT","KEEP")</f>
        <v>KEEP</v>
      </c>
    </row>
    <row r="1084" spans="1:23" hidden="1" x14ac:dyDescent="0.25">
      <c r="A1084" s="24">
        <v>42591.598703703705</v>
      </c>
      <c r="B1084" s="4" t="s">
        <v>506</v>
      </c>
      <c r="C1084" s="4" t="s">
        <v>1385</v>
      </c>
      <c r="D1084" s="4" t="s">
        <v>84</v>
      </c>
      <c r="E1084" s="4" t="s">
        <v>78</v>
      </c>
      <c r="F1084" s="3">
        <v>0</v>
      </c>
      <c r="G1084" s="3">
        <v>90</v>
      </c>
      <c r="H1084" s="3">
        <v>63304</v>
      </c>
      <c r="I1084" s="4" t="s">
        <v>79</v>
      </c>
      <c r="J1084" s="3">
        <v>63309</v>
      </c>
      <c r="K1084" s="4" t="s">
        <v>76</v>
      </c>
      <c r="L1084" s="69" t="str">
        <f>VLOOKUP(C1084,'[17]Trips&amp;Operators'!$C$1:$E$9999,3,0)</f>
        <v>DE LA ROSA</v>
      </c>
      <c r="M1084" s="73" t="s">
        <v>81</v>
      </c>
      <c r="N1084" s="17" t="s">
        <v>493</v>
      </c>
      <c r="O1084" s="17" t="str">
        <f t="shared" si="32"/>
        <v>09</v>
      </c>
      <c r="P1084" s="52">
        <f t="shared" si="33"/>
        <v>42560</v>
      </c>
      <c r="Q1084" s="70" t="str">
        <f>VLOOKUP(C1084,'[17]Train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R1084" s="71" t="str">
        <f>VLOOKUP(C1058,'[16]Train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1084" s="72" t="str">
        <f>astrogrep_path&amp;" /spath="&amp;search_path&amp;" /stypes=""*"&amp;T1084&amp;"*"&amp;TEXT(A1058-utc_offset/24,"YYYYMMDD")&amp;LEFT(TEXT(A1058-utc_offset/24,"HH"),1)&amp;"*"" /stext="" "&amp;TEXT(A1058-utc_offset/24,"HH")&amp;search_regexp&amp;""" /e /r /s"</f>
        <v>"C:\Program Files (x86)\AstroGrep\AstroGrep.exe" /spath="C:\Users\stu\Documents\Analysis\2016-02-23 RTDC Observations" /stypes="*4013*201608082*" /stext=" 22:.+((SYSTEM_STATE.+slice.+state.+changed )|(ment ac)|(system.+state.+changed )|(\|lc)|(penalty)|(\[timeout)|(PRM\|1\|D))" /e /r /s</v>
      </c>
      <c r="T1084" s="18" t="str">
        <f>MID(B1058,13,4)</f>
        <v>4013</v>
      </c>
      <c r="U1084" s="24">
        <f>A1058+6/24</f>
        <v>42590.923460648148</v>
      </c>
      <c r="V1084" s="45" t="str">
        <f>IF(VALUE(LEFT(IF(LEN(C1058)=6,"0"&amp;C1058,C1058),2))&lt;=2,"EC",IF(OR(VALUE(LEFT(IF(LEN(C1058)=6,"0"&amp;C1058,C1058),2))=8,VALUE(LEFT(IF(LEN(C1058)=6,"0"&amp;C1058,C1058),2))=18),"NW","GL"))</f>
        <v>EC</v>
      </c>
      <c r="W1084" s="45" t="str">
        <f>IF(AND(E1058="TRACK WARRANT AUTHORITY",G1058&lt;10),"OMIT","KEEP")</f>
        <v>KEEP</v>
      </c>
    </row>
    <row r="1085" spans="1:23" hidden="1" x14ac:dyDescent="0.25">
      <c r="A1085" s="24">
        <v>42591.462500000001</v>
      </c>
      <c r="B1085" s="4" t="s">
        <v>506</v>
      </c>
      <c r="C1085" s="4" t="s">
        <v>452</v>
      </c>
      <c r="D1085" s="4" t="s">
        <v>84</v>
      </c>
      <c r="E1085" s="4" t="s">
        <v>83</v>
      </c>
      <c r="F1085" s="3">
        <v>150</v>
      </c>
      <c r="G1085" s="3">
        <v>202</v>
      </c>
      <c r="H1085" s="3">
        <v>3610</v>
      </c>
      <c r="I1085" s="4" t="s">
        <v>75</v>
      </c>
      <c r="J1085" s="3">
        <v>4677</v>
      </c>
      <c r="K1085" s="4" t="s">
        <v>76</v>
      </c>
      <c r="L1085" s="69" t="str">
        <f>VLOOKUP(C1085,'[17]Trips&amp;Operators'!$C$1:$E$9999,3,0)</f>
        <v>BRANNON</v>
      </c>
      <c r="M1085" s="73" t="s">
        <v>81</v>
      </c>
      <c r="N1085" s="17"/>
      <c r="O1085" s="17" t="str">
        <f t="shared" si="32"/>
        <v>09</v>
      </c>
      <c r="P1085" s="52">
        <f t="shared" si="33"/>
        <v>42560</v>
      </c>
      <c r="Q1085" s="70" t="str">
        <f>VLOOKUP(C1085,'[17]Train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R1085" s="71" t="str">
        <f>VLOOKUP(C1059,'[16]Train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1085" s="72" t="str">
        <f>astrogrep_path&amp;" /spath="&amp;search_path&amp;" /stypes=""*"&amp;T1085&amp;"*"&amp;TEXT(A1059-utc_offset/24,"YYYYMMDD")&amp;LEFT(TEXT(A1059-utc_offset/24,"HH"),1)&amp;"*"" /stext="" "&amp;TEXT(A1059-utc_offset/24,"HH")&amp;search_regexp&amp;""" /e /r /s"</f>
        <v>"C:\Program Files (x86)\AstroGrep\AstroGrep.exe" /spath="C:\Users\stu\Documents\Analysis\2016-02-23 RTDC Observations" /stypes="*4012*201608082*" /stext=" 23:.+((SYSTEM_STATE.+slice.+state.+changed )|(ment ac)|(system.+state.+changed )|(\|lc)|(penalty)|(\[timeout)|(PRM\|1\|D))" /e /r /s</v>
      </c>
      <c r="T1085" s="18" t="str">
        <f>MID(B1059,13,4)</f>
        <v>4012</v>
      </c>
      <c r="U1085" s="24">
        <f>A1059+6/24</f>
        <v>42590.978125000001</v>
      </c>
      <c r="V1085" s="45" t="str">
        <f>IF(VALUE(LEFT(IF(LEN(C1059)=6,"0"&amp;C1059,C1059),2))&lt;=2,"EC",IF(OR(VALUE(LEFT(IF(LEN(C1059)=6,"0"&amp;C1059,C1059),2))=8,VALUE(LEFT(IF(LEN(C1059)=6,"0"&amp;C1059,C1059),2))=18),"NW","GL"))</f>
        <v>EC</v>
      </c>
      <c r="W1085" s="45" t="str">
        <f>IF(AND(E1059="TRACK WARRANT AUTHORITY",G1059&lt;10),"OMIT","KEEP")</f>
        <v>KEEP</v>
      </c>
    </row>
    <row r="1086" spans="1:23" hidden="1" x14ac:dyDescent="0.25">
      <c r="A1086" s="24">
        <v>42591.648715277777</v>
      </c>
      <c r="B1086" s="4" t="s">
        <v>547</v>
      </c>
      <c r="C1086" s="4" t="s">
        <v>1386</v>
      </c>
      <c r="D1086" s="4" t="s">
        <v>84</v>
      </c>
      <c r="E1086" s="4" t="s">
        <v>83</v>
      </c>
      <c r="F1086" s="3">
        <v>400</v>
      </c>
      <c r="G1086" s="3">
        <v>452</v>
      </c>
      <c r="H1086" s="3">
        <v>7329</v>
      </c>
      <c r="I1086" s="4" t="s">
        <v>75</v>
      </c>
      <c r="J1086" s="3">
        <v>5457</v>
      </c>
      <c r="K1086" s="4" t="s">
        <v>80</v>
      </c>
      <c r="L1086" s="69" t="str">
        <f>VLOOKUP(C1086,'[17]Trips&amp;Operators'!$C$1:$E$9999,3,0)</f>
        <v>YOUNG</v>
      </c>
      <c r="M1086" s="73" t="s">
        <v>81</v>
      </c>
      <c r="N1086" s="17"/>
      <c r="O1086" s="17" t="str">
        <f t="shared" si="32"/>
        <v>09</v>
      </c>
      <c r="P1086" s="52">
        <f t="shared" si="33"/>
        <v>42560</v>
      </c>
      <c r="Q1086" s="70" t="str">
        <f>VLOOKUP(C1086,'[17]Train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R1086" s="71" t="str">
        <f>VLOOKUP(C1060,'[16]Train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1086" s="72" t="str">
        <f>astrogrep_path&amp;" /spath="&amp;search_path&amp;" /stypes=""*"&amp;T1086&amp;"*"&amp;TEXT(A1060-utc_offset/24,"YYYYMMDD")&amp;LEFT(TEXT(A1060-utc_offset/24,"HH"),1)&amp;"*"" /stext="" "&amp;TEXT(A1060-utc_offset/24,"HH")&amp;search_regexp&amp;""" /e /r /s"</f>
        <v>"C:\Program Files (x86)\AstroGrep\AstroGrep.exe" /spath="C:\Users\stu\Documents\Analysis\2016-02-23 RTDC Observations" /stypes="*4019*201608090*" /stext=" 00:.+((SYSTEM_STATE.+slice.+state.+changed )|(ment ac)|(system.+state.+changed )|(\|lc)|(penalty)|(\[timeout)|(PRM\|1\|D))" /e /r /s</v>
      </c>
      <c r="T1086" s="18" t="str">
        <f>MID(B1060,13,4)</f>
        <v>4019</v>
      </c>
      <c r="U1086" s="24">
        <f>A1060+6/24</f>
        <v>42591.005254629628</v>
      </c>
      <c r="V1086" s="45" t="str">
        <f>IF(VALUE(LEFT(IF(LEN(C1060)=6,"0"&amp;C1060,C1060),2))&lt;=2,"EC",IF(OR(VALUE(LEFT(IF(LEN(C1060)=6,"0"&amp;C1060,C1060),2))=8,VALUE(LEFT(IF(LEN(C1060)=6,"0"&amp;C1060,C1060),2))=18),"NW","GL"))</f>
        <v>EC</v>
      </c>
      <c r="W1086" s="45" t="str">
        <f>IF(AND(E1060="TRACK WARRANT AUTHORITY",G1060&lt;10),"OMIT","KEEP")</f>
        <v>KEEP</v>
      </c>
    </row>
    <row r="1087" spans="1:23" hidden="1" x14ac:dyDescent="0.25">
      <c r="A1087" s="24">
        <v>42591.326805555553</v>
      </c>
      <c r="B1087" s="4" t="s">
        <v>518</v>
      </c>
      <c r="C1087" s="4" t="s">
        <v>1387</v>
      </c>
      <c r="D1087" s="4" t="s">
        <v>84</v>
      </c>
      <c r="E1087" s="4" t="s">
        <v>83</v>
      </c>
      <c r="F1087" s="3">
        <v>300</v>
      </c>
      <c r="G1087" s="3">
        <v>362</v>
      </c>
      <c r="H1087" s="3">
        <v>20388</v>
      </c>
      <c r="I1087" s="4" t="s">
        <v>75</v>
      </c>
      <c r="J1087" s="3">
        <v>20338</v>
      </c>
      <c r="K1087" s="4" t="s">
        <v>80</v>
      </c>
      <c r="L1087" s="69" t="str">
        <f>VLOOKUP(C1087,'[17]Trips&amp;Operators'!$C$1:$E$9999,3,0)</f>
        <v>BRANNON</v>
      </c>
      <c r="M1087" s="73" t="s">
        <v>81</v>
      </c>
      <c r="N1087" s="17"/>
      <c r="O1087" s="17" t="str">
        <f t="shared" si="32"/>
        <v>09</v>
      </c>
      <c r="P1087" s="52">
        <f t="shared" si="33"/>
        <v>42560</v>
      </c>
      <c r="Q1087" s="70" t="str">
        <f>VLOOKUP(C1087,'[17]Train Runs'!$A$13:$AE$520,31,0)</f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R1087" s="71" t="str">
        <f>VLOOKUP(C1061,'[16]Train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1087" s="72" t="str">
        <f>astrogrep_path&amp;" /spath="&amp;search_path&amp;" /stypes=""*"&amp;T1087&amp;"*"&amp;TEXT(A1061-utc_offset/24,"YYYYMMDD")&amp;LEFT(TEXT(A1061-utc_offset/24,"HH"),1)&amp;"*"" /stext="" "&amp;TEXT(A1061-utc_offset/24,"HH")&amp;search_regexp&amp;""" /e /r /s"</f>
        <v>"C:\Program Files (x86)\AstroGrep\AstroGrep.exe" /spath="C:\Users\stu\Documents\Analysis\2016-02-23 RTDC Observations" /stypes="*4013*201608090*" /stext=" 01:.+((SYSTEM_STATE.+slice.+state.+changed )|(ment ac)|(system.+state.+changed )|(\|lc)|(penalty)|(\[timeout)|(PRM\|1\|D))" /e /r /s</v>
      </c>
      <c r="T1087" s="18" t="str">
        <f>MID(B1061,13,4)</f>
        <v>4013</v>
      </c>
      <c r="U1087" s="24">
        <f>A1061+6/24</f>
        <v>42591.068101851852</v>
      </c>
      <c r="V1087" s="45" t="str">
        <f>IF(VALUE(LEFT(IF(LEN(C1061)=6,"0"&amp;C1061,C1061),2))&lt;=2,"EC",IF(OR(VALUE(LEFT(IF(LEN(C1061)=6,"0"&amp;C1061,C1061),2))=8,VALUE(LEFT(IF(LEN(C1061)=6,"0"&amp;C1061,C1061),2))=18),"NW","GL"))</f>
        <v>EC</v>
      </c>
      <c r="W1087" s="45" t="str">
        <f>IF(AND(E1061="TRACK WARRANT AUTHORITY",G1061&lt;10),"OMIT","KEEP")</f>
        <v>KEEP</v>
      </c>
    </row>
    <row r="1088" spans="1:23" hidden="1" x14ac:dyDescent="0.25">
      <c r="A1088" s="24">
        <v>42591.410150462965</v>
      </c>
      <c r="B1088" s="4" t="s">
        <v>96</v>
      </c>
      <c r="C1088" s="4" t="s">
        <v>1388</v>
      </c>
      <c r="D1088" s="4" t="s">
        <v>84</v>
      </c>
      <c r="E1088" s="4" t="s">
        <v>83</v>
      </c>
      <c r="F1088" s="3">
        <v>300</v>
      </c>
      <c r="G1088" s="3">
        <v>352</v>
      </c>
      <c r="H1088" s="3">
        <v>21032</v>
      </c>
      <c r="I1088" s="4" t="s">
        <v>75</v>
      </c>
      <c r="J1088" s="3">
        <v>20338</v>
      </c>
      <c r="K1088" s="4" t="s">
        <v>80</v>
      </c>
      <c r="L1088" s="69" t="str">
        <f>VLOOKUP(C1088,'[17]Trips&amp;Operators'!$C$1:$E$9999,3,0)</f>
        <v>SPECTOR</v>
      </c>
      <c r="M1088" s="73" t="s">
        <v>81</v>
      </c>
      <c r="N1088" s="17"/>
      <c r="O1088" s="17" t="str">
        <f t="shared" si="32"/>
        <v>09</v>
      </c>
      <c r="P1088" s="52">
        <f t="shared" si="33"/>
        <v>42560</v>
      </c>
      <c r="Q1088" s="70" t="str">
        <f>VLOOKUP(C1088,'[17]Train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R1088" s="71" t="str">
        <f>VLOOKUP(C1062,'[16]Train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S1088" s="72" t="str">
        <f>astrogrep_path&amp;" /spath="&amp;search_path&amp;" /stypes=""*"&amp;T1088&amp;"*"&amp;TEXT(A1062-utc_offset/24,"YYYYMMDD")&amp;LEFT(TEXT(A1062-utc_offset/24,"HH"),1)&amp;"*"" /stext="" "&amp;TEXT(A1062-utc_offset/24,"HH")&amp;search_regexp&amp;""" /e /r /s"</f>
        <v>"C:\Program Files (x86)\AstroGrep\AstroGrep.exe" /spath="C:\Users\stu\Documents\Analysis\2016-02-23 RTDC Observations" /stypes="*4019*201608090*" /stext=" 02:.+((SYSTEM_STATE.+slice.+state.+changed )|(ment ac)|(system.+state.+changed )|(\|lc)|(penalty)|(\[timeout)|(PRM\|1\|D))" /e /r /s</v>
      </c>
      <c r="T1088" s="18" t="str">
        <f>MID(B1062,13,4)</f>
        <v>4019</v>
      </c>
      <c r="U1088" s="24">
        <f>A1062+6/24</f>
        <v>42591.085046296299</v>
      </c>
      <c r="V1088" s="45" t="str">
        <f>IF(VALUE(LEFT(IF(LEN(C1062)=6,"0"&amp;C1062,C1062),2))&lt;=2,"EC",IF(OR(VALUE(LEFT(IF(LEN(C1062)=6,"0"&amp;C1062,C1062),2))=8,VALUE(LEFT(IF(LEN(C1062)=6,"0"&amp;C1062,C1062),2))=18),"NW","GL"))</f>
        <v>EC</v>
      </c>
      <c r="W1088" s="45" t="str">
        <f>IF(AND(E1062="TRACK WARRANT AUTHORITY",G1062&lt;10),"OMIT","KEEP")</f>
        <v>KEEP</v>
      </c>
    </row>
    <row r="1089" spans="1:23" hidden="1" x14ac:dyDescent="0.25">
      <c r="A1089" s="24">
        <v>42591.430381944447</v>
      </c>
      <c r="B1089" s="4" t="s">
        <v>532</v>
      </c>
      <c r="C1089" s="4" t="s">
        <v>1389</v>
      </c>
      <c r="D1089" s="4" t="s">
        <v>73</v>
      </c>
      <c r="E1089" s="4" t="s">
        <v>83</v>
      </c>
      <c r="F1089" s="3">
        <v>300</v>
      </c>
      <c r="G1089" s="3">
        <v>392</v>
      </c>
      <c r="H1089" s="3">
        <v>23125</v>
      </c>
      <c r="I1089" s="4" t="s">
        <v>75</v>
      </c>
      <c r="J1089" s="3">
        <v>21848</v>
      </c>
      <c r="K1089" s="4" t="s">
        <v>76</v>
      </c>
      <c r="L1089" s="69" t="str">
        <f>VLOOKUP(C1089,'[17]Trips&amp;Operators'!$C$1:$E$9999,3,0)</f>
        <v>KILLION</v>
      </c>
      <c r="M1089" s="73" t="s">
        <v>81</v>
      </c>
      <c r="N1089" s="17"/>
      <c r="O1089" s="17" t="str">
        <f t="shared" si="32"/>
        <v>09</v>
      </c>
      <c r="P1089" s="52">
        <f t="shared" si="33"/>
        <v>42560</v>
      </c>
      <c r="Q1089" s="70" t="str">
        <f>VLOOKUP(C1089,'[17]Train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R1089" s="71" t="str">
        <f>VLOOKUP(C1063,'[16]Train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89" s="72" t="str">
        <f>astrogrep_path&amp;" /spath="&amp;search_path&amp;" /stypes=""*"&amp;T1089&amp;"*"&amp;TEXT(A1063-utc_offset/24,"YYYYMMDD")&amp;LEFT(TEXT(A1063-utc_offset/24,"HH"),1)&amp;"*"" /stext="" "&amp;TEXT(A1063-utc_offset/24,"HH")&amp;search_regexp&amp;""" /e /r /s"</f>
        <v>"C:\Program Files (x86)\AstroGrep\AstroGrep.exe" /spath="C:\Users\stu\Documents\Analysis\2016-02-23 RTDC Observations" /stypes="*4029*201608080*" /stext=" 09:.+((SYSTEM_STATE.+slice.+state.+changed )|(ment ac)|(system.+state.+changed )|(\|lc)|(penalty)|(\[timeout)|(PRM\|1\|D))" /e /r /s</v>
      </c>
      <c r="T1089" s="18" t="str">
        <f>MID(B1063,13,4)</f>
        <v>4029</v>
      </c>
      <c r="U1089" s="24">
        <f>A1063+6/24</f>
        <v>42590.412268518521</v>
      </c>
      <c r="V1089" s="45" t="str">
        <f>IF(VALUE(LEFT(IF(LEN(C1063)=6,"0"&amp;C1063,C1063),2))&lt;=2,"EC",IF(OR(VALUE(LEFT(IF(LEN(C1063)=6,"0"&amp;C1063,C1063),2))=8,VALUE(LEFT(IF(LEN(C1063)=6,"0"&amp;C1063,C1063),2))=18),"NW","GL"))</f>
        <v>EC</v>
      </c>
      <c r="W1089" s="45" t="str">
        <f>IF(AND(E1063="TRACK WARRANT AUTHORITY",G1063&lt;10),"OMIT","KEEP")</f>
        <v>KEEP</v>
      </c>
    </row>
    <row r="1090" spans="1:23" hidden="1" x14ac:dyDescent="0.25">
      <c r="A1090" s="24">
        <v>42591.470231481479</v>
      </c>
      <c r="B1090" s="4" t="s">
        <v>95</v>
      </c>
      <c r="C1090" s="4" t="s">
        <v>1390</v>
      </c>
      <c r="D1090" s="4" t="s">
        <v>73</v>
      </c>
      <c r="E1090" s="4" t="s">
        <v>83</v>
      </c>
      <c r="F1090" s="3">
        <v>300</v>
      </c>
      <c r="G1090" s="3">
        <v>368</v>
      </c>
      <c r="H1090" s="3">
        <v>23292</v>
      </c>
      <c r="I1090" s="4" t="s">
        <v>75</v>
      </c>
      <c r="J1090" s="3">
        <v>21848</v>
      </c>
      <c r="K1090" s="4" t="s">
        <v>76</v>
      </c>
      <c r="L1090" s="69" t="str">
        <f>VLOOKUP(C1090,'[17]Trips&amp;Operators'!$C$1:$E$9999,3,0)</f>
        <v>SPECTOR</v>
      </c>
      <c r="M1090" s="73" t="s">
        <v>81</v>
      </c>
      <c r="N1090" s="17"/>
      <c r="O1090" s="17" t="str">
        <f t="shared" ref="O1090:O1153" si="34">RIGHT(C1090,2)</f>
        <v>09</v>
      </c>
      <c r="P1090" s="52">
        <f t="shared" ref="P1090:P1153" si="35">42522+O1090+29</f>
        <v>42560</v>
      </c>
      <c r="Q1090" s="70" t="str">
        <f>VLOOKUP(C1090,'[17]Train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R1090" s="71" t="str">
        <f>VLOOKUP(C1064,'[16]Train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90" s="72" t="str">
        <f>astrogrep_path&amp;" /spath="&amp;search_path&amp;" /stypes=""*"&amp;T1090&amp;"*"&amp;TEXT(A1064-utc_offset/24,"YYYYMMDD")&amp;LEFT(TEXT(A1064-utc_offset/24,"HH"),1)&amp;"*"" /stext="" "&amp;TEXT(A1064-utc_offset/24,"HH")&amp;search_regexp&amp;""" /e /r /s"</f>
        <v>"C:\Program Files (x86)\AstroGrep\AstroGrep.exe" /spath="C:\Users\stu\Documents\Analysis\2016-02-23 RTDC Observations" /stypes="*4029*201608080*" /stext=" 09:.+((SYSTEM_STATE.+slice.+state.+changed )|(ment ac)|(system.+state.+changed )|(\|lc)|(penalty)|(\[timeout)|(PRM\|1\|D))" /e /r /s</v>
      </c>
      <c r="T1090" s="18" t="str">
        <f>MID(B1064,13,4)</f>
        <v>4029</v>
      </c>
      <c r="U1090" s="24">
        <f>A1064+6/24</f>
        <v>42590.412673611114</v>
      </c>
      <c r="V1090" s="45" t="str">
        <f>IF(VALUE(LEFT(IF(LEN(C1064)=6,"0"&amp;C1064,C1064),2))&lt;=2,"EC",IF(OR(VALUE(LEFT(IF(LEN(C1064)=6,"0"&amp;C1064,C1064),2))=8,VALUE(LEFT(IF(LEN(C1064)=6,"0"&amp;C1064,C1064),2))=18),"NW","GL"))</f>
        <v>EC</v>
      </c>
      <c r="W1090" s="45" t="str">
        <f>IF(AND(E1064="TRACK WARRANT AUTHORITY",G1064&lt;10),"OMIT","KEEP")</f>
        <v>KEEP</v>
      </c>
    </row>
    <row r="1091" spans="1:23" hidden="1" x14ac:dyDescent="0.25">
      <c r="A1091" s="24">
        <v>42591.543599537035</v>
      </c>
      <c r="B1091" s="4" t="s">
        <v>95</v>
      </c>
      <c r="C1091" s="4" t="s">
        <v>1391</v>
      </c>
      <c r="D1091" s="4" t="s">
        <v>73</v>
      </c>
      <c r="E1091" s="4" t="s">
        <v>83</v>
      </c>
      <c r="F1091" s="3">
        <v>200</v>
      </c>
      <c r="G1091" s="3">
        <v>263</v>
      </c>
      <c r="H1091" s="3">
        <v>31169</v>
      </c>
      <c r="I1091" s="4" t="s">
        <v>75</v>
      </c>
      <c r="J1091" s="3">
        <v>30562</v>
      </c>
      <c r="K1091" s="4" t="s">
        <v>76</v>
      </c>
      <c r="L1091" s="69" t="str">
        <f>VLOOKUP(C1091,'[17]Trips&amp;Operators'!$C$1:$E$9999,3,0)</f>
        <v>HELVIE</v>
      </c>
      <c r="M1091" s="73" t="s">
        <v>81</v>
      </c>
      <c r="N1091" s="17"/>
      <c r="O1091" s="17" t="str">
        <f t="shared" si="34"/>
        <v>09</v>
      </c>
      <c r="P1091" s="52">
        <f t="shared" si="35"/>
        <v>42560</v>
      </c>
      <c r="Q1091" s="70" t="str">
        <f>VLOOKUP(C1091,'[17]Train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R1091" s="71" t="str">
        <f>VLOOKUP(C1065,'[16]Train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91" s="72" t="str">
        <f>astrogrep_path&amp;" /spath="&amp;search_path&amp;" /stypes=""*"&amp;T1091&amp;"*"&amp;TEXT(A1065-utc_offset/24,"YYYYMMDD")&amp;LEFT(TEXT(A1065-utc_offset/24,"HH"),1)&amp;"*"" /stext="" "&amp;TEXT(A1065-utc_offset/24,"HH")&amp;search_regexp&amp;""" /e /r /s"</f>
        <v>"C:\Program Files (x86)\AstroGrep\AstroGrep.exe" /spath="C:\Users\stu\Documents\Analysis\2016-02-23 RTDC Observations" /stypes="*4029*201608081*" /stext=" 13:.+((SYSTEM_STATE.+slice.+state.+changed )|(ment ac)|(system.+state.+changed )|(\|lc)|(penalty)|(\[timeout)|(PRM\|1\|D))" /e /r /s</v>
      </c>
      <c r="T1091" s="18" t="str">
        <f>MID(B1065,13,4)</f>
        <v>4029</v>
      </c>
      <c r="U1091" s="24">
        <f>A1065+6/24</f>
        <v>42590.557337962964</v>
      </c>
      <c r="V1091" s="45" t="str">
        <f>IF(VALUE(LEFT(IF(LEN(C1065)=6,"0"&amp;C1065,C1065),2))&lt;=2,"EC",IF(OR(VALUE(LEFT(IF(LEN(C1065)=6,"0"&amp;C1065,C1065),2))=8,VALUE(LEFT(IF(LEN(C1065)=6,"0"&amp;C1065,C1065),2))=18),"NW","GL"))</f>
        <v>EC</v>
      </c>
      <c r="W1091" s="45" t="str">
        <f>IF(AND(E1065="TRACK WARRANT AUTHORITY",G1065&lt;10),"OMIT","KEEP")</f>
        <v>KEEP</v>
      </c>
    </row>
    <row r="1092" spans="1:23" hidden="1" x14ac:dyDescent="0.25">
      <c r="A1092" s="24">
        <v>42591.33971064815</v>
      </c>
      <c r="B1092" s="4" t="s">
        <v>518</v>
      </c>
      <c r="C1092" s="4" t="s">
        <v>1387</v>
      </c>
      <c r="D1092" s="4" t="s">
        <v>84</v>
      </c>
      <c r="E1092" s="4" t="s">
        <v>83</v>
      </c>
      <c r="F1092" s="3">
        <v>600</v>
      </c>
      <c r="G1092" s="3">
        <v>653</v>
      </c>
      <c r="H1092" s="3">
        <v>126153</v>
      </c>
      <c r="I1092" s="4" t="s">
        <v>75</v>
      </c>
      <c r="J1092" s="3">
        <v>119716</v>
      </c>
      <c r="K1092" s="4" t="s">
        <v>80</v>
      </c>
      <c r="L1092" s="69" t="str">
        <f>VLOOKUP(C1092,'[17]Trips&amp;Operators'!$C$1:$E$9999,3,0)</f>
        <v>BRANNON</v>
      </c>
      <c r="M1092" s="73" t="s">
        <v>81</v>
      </c>
      <c r="N1092" s="17"/>
      <c r="O1092" s="17" t="str">
        <f t="shared" si="34"/>
        <v>09</v>
      </c>
      <c r="P1092" s="52">
        <f t="shared" si="35"/>
        <v>42560</v>
      </c>
      <c r="Q1092" s="70" t="str">
        <f>VLOOKUP(C1092,'[17]Train Runs'!$A$13:$AE$520,31,0)</f>
        <v>aws s3 cp s3://rtdc.mdm.uploadarchive/RTDC4025/2016-08-09/ "%USERPROFILE%\AppData\Local\Temp\OnboardLogs"\RTDC4025\2016-08-09 --recursive &amp; "%USERPROFILE%\Documents\GitHub\mrs-test-scripts\Headless Mode &amp; Sideloading\WalkAndUnGZ.bat" "%USERPROFILE%\AppData\Local\Temp\OnboardLogs"\RTDC4025\2016-08-09 &amp; aws s3 cp s3://rtdc.mdm.uploadarchive/RTDC4025/2016-08-10/ "%USERPROFILE%\AppData\Local\Temp\OnboardLogs"\RTDC4025\2016-08-10 --recursive &amp; "%USERPROFILE%\Documents\GitHub\mrs-test-scripts\Headless Mode &amp; Sideloading\WalkAndUnGZ.bat" "%USERPROFILE%\AppData\Local\Temp\OnboardLogs"\RTDC4025\2016-08-10</v>
      </c>
      <c r="R1092" s="71" t="str">
        <f>VLOOKUP(C1066,'[16]Train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092" s="72" t="str">
        <f>astrogrep_path&amp;" /spath="&amp;search_path&amp;" /stypes=""*"&amp;T1092&amp;"*"&amp;TEXT(A1066-utc_offset/24,"YYYYMMDD")&amp;LEFT(TEXT(A1066-utc_offset/24,"HH"),1)&amp;"*"" /stext="" "&amp;TEXT(A1066-utc_offset/24,"HH")&amp;search_regexp&amp;""" /e /r /s"</f>
        <v>"C:\Program Files (x86)\AstroGrep\AstroGrep.exe" /spath="C:\Users\stu\Documents\Analysis\2016-02-23 RTDC Observations" /stypes="*4029*201608081*" /stext=" 15:.+((SYSTEM_STATE.+slice.+state.+changed )|(ment ac)|(system.+state.+changed )|(\|lc)|(penalty)|(\[timeout)|(PRM\|1\|D))" /e /r /s</v>
      </c>
      <c r="T1092" s="18" t="str">
        <f>MID(B1066,13,4)</f>
        <v>4029</v>
      </c>
      <c r="U1092" s="24">
        <f>A1066+6/24</f>
        <v>42590.632152777776</v>
      </c>
      <c r="V1092" s="45" t="str">
        <f>IF(VALUE(LEFT(IF(LEN(C1066)=6,"0"&amp;C1066,C1066),2))&lt;=2,"EC",IF(OR(VALUE(LEFT(IF(LEN(C1066)=6,"0"&amp;C1066,C1066),2))=8,VALUE(LEFT(IF(LEN(C1066)=6,"0"&amp;C1066,C1066),2))=18),"NW","GL"))</f>
        <v>EC</v>
      </c>
      <c r="W1092" s="45" t="str">
        <f>IF(AND(E1066="TRACK WARRANT AUTHORITY",G1066&lt;10),"OMIT","KEEP")</f>
        <v>KEEP</v>
      </c>
    </row>
    <row r="1093" spans="1:23" hidden="1" x14ac:dyDescent="0.25">
      <c r="A1093" s="24">
        <v>42591.542905092596</v>
      </c>
      <c r="B1093" s="4" t="s">
        <v>97</v>
      </c>
      <c r="C1093" s="4" t="s">
        <v>1392</v>
      </c>
      <c r="D1093" s="4" t="s">
        <v>84</v>
      </c>
      <c r="E1093" s="4" t="s">
        <v>83</v>
      </c>
      <c r="F1093" s="3">
        <v>600</v>
      </c>
      <c r="G1093" s="3">
        <v>650</v>
      </c>
      <c r="H1093" s="3">
        <v>186943</v>
      </c>
      <c r="I1093" s="4" t="s">
        <v>75</v>
      </c>
      <c r="J1093" s="3">
        <v>183829</v>
      </c>
      <c r="K1093" s="4" t="s">
        <v>80</v>
      </c>
      <c r="L1093" s="69" t="str">
        <f>VLOOKUP(C1093,'[17]Trips&amp;Operators'!$C$1:$E$9999,3,0)</f>
        <v>HAITHCOX</v>
      </c>
      <c r="M1093" s="73" t="s">
        <v>81</v>
      </c>
      <c r="N1093" s="17"/>
      <c r="O1093" s="17" t="str">
        <f t="shared" si="34"/>
        <v>09</v>
      </c>
      <c r="P1093" s="52">
        <f t="shared" si="35"/>
        <v>42560</v>
      </c>
      <c r="Q1093" s="70" t="str">
        <f>VLOOKUP(C1093,'[17]Train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R1093" s="71" t="str">
        <f>VLOOKUP(C1067,'[16]Train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S1093" s="72" t="str">
        <f>astrogrep_path&amp;" /spath="&amp;search_path&amp;" /stypes=""*"&amp;T1093&amp;"*"&amp;TEXT(A1067-utc_offset/24,"YYYYMMDD")&amp;LEFT(TEXT(A1067-utc_offset/24,"HH"),1)&amp;"*"" /stext="" "&amp;TEXT(A1067-utc_offset/24,"HH")&amp;search_regexp&amp;""" /e /r /s"</f>
        <v>"C:\Program Files (x86)\AstroGrep\AstroGrep.exe" /spath="C:\Users\stu\Documents\Analysis\2016-02-23 RTDC Observations" /stypes="*4027*201608081*" /stext=" 19:.+((SYSTEM_STATE.+slice.+state.+changed )|(ment ac)|(system.+state.+changed )|(\|lc)|(penalty)|(\[timeout)|(PRM\|1\|D))" /e /r /s</v>
      </c>
      <c r="T1093" s="18" t="str">
        <f>MID(B1067,13,4)</f>
        <v>4027</v>
      </c>
      <c r="U1093" s="24">
        <f>A1067+6/24</f>
        <v>42590.827268518522</v>
      </c>
      <c r="V1093" s="45" t="str">
        <f>IF(VALUE(LEFT(IF(LEN(C1067)=6,"0"&amp;C1067,C1067),2))&lt;=2,"EC",IF(OR(VALUE(LEFT(IF(LEN(C1067)=6,"0"&amp;C1067,C1067),2))=8,VALUE(LEFT(IF(LEN(C1067)=6,"0"&amp;C1067,C1067),2))=18),"NW","GL"))</f>
        <v>EC</v>
      </c>
      <c r="W1093" s="45" t="str">
        <f>IF(AND(E1067="TRACK WARRANT AUTHORITY",G1067&lt;10),"OMIT","KEEP")</f>
        <v>KEEP</v>
      </c>
    </row>
    <row r="1094" spans="1:23" hidden="1" x14ac:dyDescent="0.25">
      <c r="A1094" s="24">
        <v>42591.814652777779</v>
      </c>
      <c r="B1094" s="4" t="s">
        <v>95</v>
      </c>
      <c r="C1094" s="4" t="s">
        <v>1393</v>
      </c>
      <c r="D1094" s="4" t="s">
        <v>84</v>
      </c>
      <c r="E1094" s="4" t="s">
        <v>83</v>
      </c>
      <c r="F1094" s="3">
        <v>600</v>
      </c>
      <c r="G1094" s="3">
        <v>651</v>
      </c>
      <c r="H1094" s="3">
        <v>184422</v>
      </c>
      <c r="I1094" s="4" t="s">
        <v>75</v>
      </c>
      <c r="J1094" s="3">
        <v>190834</v>
      </c>
      <c r="K1094" s="4" t="s">
        <v>76</v>
      </c>
      <c r="L1094" s="69" t="str">
        <f>VLOOKUP(C1094,'[17]Trips&amp;Operators'!$C$1:$E$9999,3,0)</f>
        <v>CHANDLER</v>
      </c>
      <c r="M1094" s="73" t="s">
        <v>81</v>
      </c>
      <c r="N1094" s="17"/>
      <c r="O1094" s="17" t="str">
        <f t="shared" si="34"/>
        <v>09</v>
      </c>
      <c r="P1094" s="52">
        <f t="shared" si="35"/>
        <v>42560</v>
      </c>
      <c r="Q1094" s="70" t="str">
        <f>VLOOKUP(C1094,'[17]Train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R1094" s="71" t="str">
        <f>VLOOKUP(C1068,'[16]Train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1094" s="72" t="str">
        <f>astrogrep_path&amp;" /spath="&amp;search_path&amp;" /stypes=""*"&amp;T1094&amp;"*"&amp;TEXT(A1068-utc_offset/24,"YYYYMMDD")&amp;LEFT(TEXT(A1068-utc_offset/24,"HH"),1)&amp;"*"" /stext="" "&amp;TEXT(A1068-utc_offset/24,"HH")&amp;search_regexp&amp;""" /e /r /s"</f>
        <v>"C:\Program Files (x86)\AstroGrep\AstroGrep.exe" /spath="C:\Users\stu\Documents\Analysis\2016-02-23 RTDC Observations" /stypes="*4014*201608082*" /stext=" 21:.+((SYSTEM_STATE.+slice.+state.+changed )|(ment ac)|(system.+state.+changed )|(\|lc)|(penalty)|(\[timeout)|(PRM\|1\|D))" /e /r /s</v>
      </c>
      <c r="T1094" s="18" t="str">
        <f>MID(B1068,13,4)</f>
        <v>4014</v>
      </c>
      <c r="U1094" s="24">
        <f>A1068+6/24</f>
        <v>42590.881145833337</v>
      </c>
      <c r="V1094" s="45" t="str">
        <f>IF(VALUE(LEFT(IF(LEN(C1068)=6,"0"&amp;C1068,C1068),2))&lt;=2,"EC",IF(OR(VALUE(LEFT(IF(LEN(C1068)=6,"0"&amp;C1068,C1068),2))=8,VALUE(LEFT(IF(LEN(C1068)=6,"0"&amp;C1068,C1068),2))=18),"NW","GL"))</f>
        <v>EC</v>
      </c>
      <c r="W1094" s="45" t="str">
        <f>IF(AND(E1068="TRACK WARRANT AUTHORITY",G1068&lt;10),"OMIT","KEEP")</f>
        <v>KEEP</v>
      </c>
    </row>
    <row r="1095" spans="1:23" hidden="1" x14ac:dyDescent="0.25">
      <c r="A1095" s="24">
        <v>42591.51048611111</v>
      </c>
      <c r="B1095" s="4" t="s">
        <v>96</v>
      </c>
      <c r="C1095" s="4" t="s">
        <v>1382</v>
      </c>
      <c r="D1095" s="4" t="s">
        <v>73</v>
      </c>
      <c r="E1095" s="4" t="s">
        <v>83</v>
      </c>
      <c r="F1095" s="3">
        <v>350</v>
      </c>
      <c r="G1095" s="3">
        <v>495</v>
      </c>
      <c r="H1095" s="3">
        <v>223265</v>
      </c>
      <c r="I1095" s="4" t="s">
        <v>75</v>
      </c>
      <c r="J1095" s="3">
        <v>224581</v>
      </c>
      <c r="K1095" s="4" t="s">
        <v>80</v>
      </c>
      <c r="L1095" s="69" t="str">
        <f>VLOOKUP(C1095,'[17]Trips&amp;Operators'!$C$1:$E$9999,3,0)</f>
        <v>HELVIE</v>
      </c>
      <c r="M1095" s="73" t="s">
        <v>81</v>
      </c>
      <c r="N1095" s="17"/>
      <c r="O1095" s="17" t="str">
        <f t="shared" si="34"/>
        <v>09</v>
      </c>
      <c r="P1095" s="52">
        <f t="shared" si="35"/>
        <v>42560</v>
      </c>
      <c r="Q1095" s="70" t="str">
        <f>VLOOKUP(C1095,'[17]Train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R1095" s="71" t="str">
        <f>VLOOKUP(C1069,'[16]Train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1095" s="72" t="str">
        <f>astrogrep_path&amp;" /spath="&amp;search_path&amp;" /stypes=""*"&amp;T1095&amp;"*"&amp;TEXT(A1069-utc_offset/24,"YYYYMMDD")&amp;LEFT(TEXT(A1069-utc_offset/24,"HH"),1)&amp;"*"" /stext="" "&amp;TEXT(A1069-utc_offset/24,"HH")&amp;search_regexp&amp;""" /e /r /s"</f>
        <v>"C:\Program Files (x86)\AstroGrep\AstroGrep.exe" /spath="C:\Users\stu\Documents\Analysis\2016-02-23 RTDC Observations" /stypes="*4014*201608082*" /stext=" 22:.+((SYSTEM_STATE.+slice.+state.+changed )|(ment ac)|(system.+state.+changed )|(\|lc)|(penalty)|(\[timeout)|(PRM\|1\|D))" /e /r /s</v>
      </c>
      <c r="T1095" s="18" t="str">
        <f>MID(B1069,13,4)</f>
        <v>4014</v>
      </c>
      <c r="U1095" s="24">
        <f>A1069+6/24</f>
        <v>42590.956469907411</v>
      </c>
      <c r="V1095" s="45" t="str">
        <f>IF(VALUE(LEFT(IF(LEN(C1069)=6,"0"&amp;C1069,C1069),2))&lt;=2,"EC",IF(OR(VALUE(LEFT(IF(LEN(C1069)=6,"0"&amp;C1069,C1069),2))=8,VALUE(LEFT(IF(LEN(C1069)=6,"0"&amp;C1069,C1069),2))=18),"NW","GL"))</f>
        <v>EC</v>
      </c>
      <c r="W1095" s="45" t="str">
        <f>IF(AND(E1069="TRACK WARRANT AUTHORITY",G1069&lt;10),"OMIT","KEEP")</f>
        <v>KEEP</v>
      </c>
    </row>
    <row r="1096" spans="1:23" hidden="1" x14ac:dyDescent="0.25">
      <c r="A1096" s="24">
        <v>42591.956805555557</v>
      </c>
      <c r="B1096" s="4" t="s">
        <v>506</v>
      </c>
      <c r="C1096" s="4" t="s">
        <v>1394</v>
      </c>
      <c r="D1096" s="4" t="s">
        <v>73</v>
      </c>
      <c r="E1096" s="4" t="s">
        <v>83</v>
      </c>
      <c r="F1096" s="3">
        <v>150</v>
      </c>
      <c r="G1096" s="3">
        <v>208</v>
      </c>
      <c r="H1096" s="3">
        <v>229064</v>
      </c>
      <c r="I1096" s="4" t="s">
        <v>75</v>
      </c>
      <c r="J1096" s="3">
        <v>229055</v>
      </c>
      <c r="K1096" s="4" t="s">
        <v>76</v>
      </c>
      <c r="L1096" s="69" t="str">
        <f>VLOOKUP(C1096,'[17]Trips&amp;Operators'!$C$1:$E$9999,3,0)</f>
        <v>ROBINSON</v>
      </c>
      <c r="M1096" s="73" t="s">
        <v>81</v>
      </c>
      <c r="N1096" s="17"/>
      <c r="O1096" s="17" t="str">
        <f t="shared" si="34"/>
        <v>09</v>
      </c>
      <c r="P1096" s="52">
        <f t="shared" si="35"/>
        <v>42560</v>
      </c>
      <c r="Q1096" s="70" t="str">
        <f>VLOOKUP(C1096,'[17]Train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R1096" s="71" t="str">
        <f>VLOOKUP(C1070,'[16]Train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096" s="72" t="str">
        <f>astrogrep_path&amp;" /spath="&amp;search_path&amp;" /stypes=""*"&amp;T1096&amp;"*"&amp;TEXT(A1070-utc_offset/24,"YYYYMMDD")&amp;LEFT(TEXT(A1070-utc_offset/24,"HH"),1)&amp;"*"" /stext="" "&amp;TEXT(A1070-utc_offset/24,"HH")&amp;search_regexp&amp;""" /e /r /s"</f>
        <v>"C:\Program Files (x86)\AstroGrep\AstroGrep.exe" /spath="C:\Users\stu\Documents\Analysis\2016-02-23 RTDC Observations" /stypes="*4031*201608090*" /stext=" 03:.+((SYSTEM_STATE.+slice.+state.+changed )|(ment ac)|(system.+state.+changed )|(\|lc)|(penalty)|(\[timeout)|(PRM\|1\|D))" /e /r /s</v>
      </c>
      <c r="T1096" s="18" t="str">
        <f>MID(B1070,13,4)</f>
        <v>4031</v>
      </c>
      <c r="U1096" s="24">
        <f>A1070+6/24</f>
        <v>42591.143831018519</v>
      </c>
      <c r="V1096" s="45" t="str">
        <f>IF(VALUE(LEFT(IF(LEN(C1070)=6,"0"&amp;C1070,C1070),2))&lt;=2,"EC",IF(OR(VALUE(LEFT(IF(LEN(C1070)=6,"0"&amp;C1070,C1070),2))=8,VALUE(LEFT(IF(LEN(C1070)=6,"0"&amp;C1070,C1070),2))=18),"NW","GL"))</f>
        <v>NW</v>
      </c>
      <c r="W1096" s="45" t="str">
        <f>IF(AND(E1070="TRACK WARRANT AUTHORITY",G1070&lt;10),"OMIT","KEEP")</f>
        <v>KEEP</v>
      </c>
    </row>
    <row r="1097" spans="1:23" hidden="1" x14ac:dyDescent="0.25">
      <c r="A1097" s="24">
        <v>42591.660532407404</v>
      </c>
      <c r="B1097" s="4" t="s">
        <v>82</v>
      </c>
      <c r="C1097" s="4" t="s">
        <v>1395</v>
      </c>
      <c r="D1097" s="4" t="s">
        <v>73</v>
      </c>
      <c r="E1097" s="4" t="s">
        <v>83</v>
      </c>
      <c r="F1097" s="3">
        <v>150</v>
      </c>
      <c r="G1097" s="3">
        <v>201</v>
      </c>
      <c r="H1097" s="3">
        <v>231427</v>
      </c>
      <c r="I1097" s="4" t="s">
        <v>75</v>
      </c>
      <c r="J1097" s="3">
        <v>232080</v>
      </c>
      <c r="K1097" s="4" t="s">
        <v>80</v>
      </c>
      <c r="L1097" s="69" t="str">
        <f>VLOOKUP(C1097,'[17]Trips&amp;Operators'!$C$1:$E$9999,3,0)</f>
        <v>STRICKLAND</v>
      </c>
      <c r="M1097" s="73" t="s">
        <v>81</v>
      </c>
      <c r="N1097" s="17"/>
      <c r="O1097" s="17" t="str">
        <f t="shared" si="34"/>
        <v>09</v>
      </c>
      <c r="P1097" s="52">
        <f t="shared" si="35"/>
        <v>42560</v>
      </c>
      <c r="Q1097" s="70" t="str">
        <f>VLOOKUP(C1097,'[17]Train Runs'!$A$13:$AE$520,31,0)</f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R1097" s="71" t="str">
        <f>VLOOKUP(C1071,'[16]Train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097" s="72" t="str">
        <f>astrogrep_path&amp;" /spath="&amp;search_path&amp;" /stypes=""*"&amp;T1097&amp;"*"&amp;TEXT(A1071-utc_offset/24,"YYYYMMDD")&amp;LEFT(TEXT(A1071-utc_offset/24,"HH"),1)&amp;"*"" /stext="" "&amp;TEXT(A1071-utc_offset/24,"HH")&amp;search_regexp&amp;""" /e /r /s"</f>
        <v>"C:\Program Files (x86)\AstroGrep\AstroGrep.exe" /spath="C:\Users\stu\Documents\Analysis\2016-02-23 RTDC Observations" /stypes="*4032*201608090*" /stext=" 03:.+((SYSTEM_STATE.+slice.+state.+changed )|(ment ac)|(system.+state.+changed )|(\|lc)|(penalty)|(\[timeout)|(PRM\|1\|D))" /e /r /s</v>
      </c>
      <c r="T1097" s="18" t="str">
        <f>MID(B1071,13,4)</f>
        <v>4032</v>
      </c>
      <c r="U1097" s="24">
        <f>A1071+6/24</f>
        <v>42591.160787037035</v>
      </c>
      <c r="V1097" s="45" t="str">
        <f>IF(VALUE(LEFT(IF(LEN(C1071)=6,"0"&amp;C1071,C1071),2))&lt;=2,"EC",IF(OR(VALUE(LEFT(IF(LEN(C1071)=6,"0"&amp;C1071,C1071),2))=8,VALUE(LEFT(IF(LEN(C1071)=6,"0"&amp;C1071,C1071),2))=18),"NW","GL"))</f>
        <v>NW</v>
      </c>
      <c r="W1097" s="45" t="str">
        <f>IF(AND(E1071="TRACK WARRANT AUTHORITY",G1071&lt;10),"OMIT","KEEP")</f>
        <v>KEEP</v>
      </c>
    </row>
    <row r="1098" spans="1:23" hidden="1" x14ac:dyDescent="0.25">
      <c r="A1098" s="24">
        <v>42591.528726851851</v>
      </c>
      <c r="B1098" s="4" t="s">
        <v>547</v>
      </c>
      <c r="C1098" s="4" t="s">
        <v>1396</v>
      </c>
      <c r="D1098" s="4" t="s">
        <v>73</v>
      </c>
      <c r="E1098" s="4" t="s">
        <v>83</v>
      </c>
      <c r="F1098" s="3">
        <v>150</v>
      </c>
      <c r="G1098" s="3">
        <v>205</v>
      </c>
      <c r="H1098" s="3">
        <v>231390</v>
      </c>
      <c r="I1098" s="4" t="s">
        <v>75</v>
      </c>
      <c r="J1098" s="3">
        <v>232107</v>
      </c>
      <c r="K1098" s="4" t="s">
        <v>80</v>
      </c>
      <c r="L1098" s="69" t="str">
        <f>VLOOKUP(C1098,'[17]Trips&amp;Operators'!$C$1:$E$9999,3,0)</f>
        <v>YOUNG</v>
      </c>
      <c r="M1098" s="73" t="s">
        <v>81</v>
      </c>
      <c r="N1098" s="17"/>
      <c r="O1098" s="17" t="str">
        <f t="shared" si="34"/>
        <v>09</v>
      </c>
      <c r="P1098" s="52">
        <f t="shared" si="35"/>
        <v>42560</v>
      </c>
      <c r="Q1098" s="70" t="str">
        <f>VLOOKUP(C1098,'[17]Train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R1098" s="71" t="str">
        <f>VLOOKUP(C1072,'[16]Train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098" s="72" t="str">
        <f>astrogrep_path&amp;" /spath="&amp;search_path&amp;" /stypes=""*"&amp;T1098&amp;"*"&amp;TEXT(A1072-utc_offset/24,"YYYYMMDD")&amp;LEFT(TEXT(A1072-utc_offset/24,"HH"),1)&amp;"*"" /stext="" "&amp;TEXT(A1072-utc_offset/24,"HH")&amp;search_regexp&amp;""" /e /r /s"</f>
        <v>"C:\Program Files (x86)\AstroGrep\AstroGrep.exe" /spath="C:\Users\stu\Documents\Analysis\2016-02-23 RTDC Observations" /stypes="*4032*201608081*" /stext=" 16:.+((SYSTEM_STATE.+slice.+state.+changed )|(ment ac)|(system.+state.+changed )|(\|lc)|(penalty)|(\[timeout)|(PRM\|1\|D))" /e /r /s</v>
      </c>
      <c r="T1098" s="18" t="str">
        <f>MID(B1072,13,4)</f>
        <v>4032</v>
      </c>
      <c r="U1098" s="24">
        <f>A1072+6/24</f>
        <v>42590.704953703702</v>
      </c>
      <c r="V1098" s="45" t="str">
        <f>IF(VALUE(LEFT(IF(LEN(C1072)=6,"0"&amp;C1072,C1072),2))&lt;=2,"EC",IF(OR(VALUE(LEFT(IF(LEN(C1072)=6,"0"&amp;C1072,C1072),2))=8,VALUE(LEFT(IF(LEN(C1072)=6,"0"&amp;C1072,C1072),2))=18),"NW","GL"))</f>
        <v>NW</v>
      </c>
      <c r="W1098" s="45" t="str">
        <f>IF(AND(E1072="TRACK WARRANT AUTHORITY",G1072&lt;10),"OMIT","KEEP")</f>
        <v>KEEP</v>
      </c>
    </row>
    <row r="1099" spans="1:23" hidden="1" x14ac:dyDescent="0.25">
      <c r="A1099" s="24">
        <v>42591.436874999999</v>
      </c>
      <c r="B1099" s="4" t="s">
        <v>506</v>
      </c>
      <c r="C1099" s="4" t="s">
        <v>452</v>
      </c>
      <c r="D1099" s="4" t="s">
        <v>84</v>
      </c>
      <c r="E1099" s="4" t="s">
        <v>83</v>
      </c>
      <c r="F1099" s="3">
        <v>350</v>
      </c>
      <c r="G1099" s="3">
        <v>402</v>
      </c>
      <c r="H1099" s="3">
        <v>224594</v>
      </c>
      <c r="I1099" s="4" t="s">
        <v>75</v>
      </c>
      <c r="J1099" s="3">
        <v>232107</v>
      </c>
      <c r="K1099" s="4" t="s">
        <v>76</v>
      </c>
      <c r="L1099" s="69" t="str">
        <f>VLOOKUP(C1099,'[17]Trips&amp;Operators'!$C$1:$E$9999,3,0)</f>
        <v>BRANNON</v>
      </c>
      <c r="M1099" s="73" t="s">
        <v>81</v>
      </c>
      <c r="N1099" s="17"/>
      <c r="O1099" s="17" t="str">
        <f t="shared" si="34"/>
        <v>09</v>
      </c>
      <c r="P1099" s="52">
        <f t="shared" si="35"/>
        <v>42560</v>
      </c>
      <c r="Q1099" s="70" t="str">
        <f>VLOOKUP(C1099,'[17]Train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R1099" s="71" t="str">
        <f>VLOOKUP(C1073,'[16]Train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099" s="72" t="str">
        <f>astrogrep_path&amp;" /spath="&amp;search_path&amp;" /stypes=""*"&amp;T1099&amp;"*"&amp;TEXT(A1073-utc_offset/24,"YYYYMMDD")&amp;LEFT(TEXT(A1073-utc_offset/24,"HH"),1)&amp;"*"" /stext="" "&amp;TEXT(A1073-utc_offset/24,"HH")&amp;search_regexp&amp;""" /e /r /s"</f>
        <v>"C:\Program Files (x86)\AstroGrep\AstroGrep.exe" /spath="C:\Users\stu\Documents\Analysis\2016-02-23 RTDC Observations" /stypes="*4032*201608082*" /stext=" 21:.+((SYSTEM_STATE.+slice.+state.+changed )|(ment ac)|(system.+state.+changed )|(\|lc)|(penalty)|(\[timeout)|(PRM\|1\|D))" /e /r /s</v>
      </c>
      <c r="T1099" s="18" t="str">
        <f>MID(B1073,13,4)</f>
        <v>4032</v>
      </c>
      <c r="U1099" s="24">
        <f>A1073+6/24</f>
        <v>42590.914606481485</v>
      </c>
      <c r="V1099" s="45" t="str">
        <f>IF(VALUE(LEFT(IF(LEN(C1073)=6,"0"&amp;C1073,C1073),2))&lt;=2,"EC",IF(OR(VALUE(LEFT(IF(LEN(C1073)=6,"0"&amp;C1073,C1073),2))=8,VALUE(LEFT(IF(LEN(C1073)=6,"0"&amp;C1073,C1073),2))=18),"NW","GL"))</f>
        <v>NW</v>
      </c>
      <c r="W1099" s="45" t="str">
        <f>IF(AND(E1073="TRACK WARRANT AUTHORITY",G1073&lt;10),"OMIT","KEEP")</f>
        <v>KEEP</v>
      </c>
    </row>
    <row r="1100" spans="1:23" x14ac:dyDescent="0.25">
      <c r="A1100" s="24">
        <v>42591.141979166663</v>
      </c>
      <c r="B1100" s="4" t="s">
        <v>547</v>
      </c>
      <c r="C1100" s="4" t="s">
        <v>1397</v>
      </c>
      <c r="D1100" s="4" t="s">
        <v>73</v>
      </c>
      <c r="E1100" s="4" t="s">
        <v>87</v>
      </c>
      <c r="F1100" s="3">
        <v>0</v>
      </c>
      <c r="G1100" s="3">
        <v>345</v>
      </c>
      <c r="H1100" s="3">
        <v>36444</v>
      </c>
      <c r="I1100" s="4" t="s">
        <v>88</v>
      </c>
      <c r="J1100" s="3">
        <v>36645</v>
      </c>
      <c r="K1100" s="4" t="s">
        <v>80</v>
      </c>
      <c r="L1100" s="69" t="str">
        <f>VLOOKUP(C1100,'[17]Trips&amp;Operators'!$C$1:$E$9999,3,0)</f>
        <v>KILLION</v>
      </c>
      <c r="M1100" s="73" t="s">
        <v>77</v>
      </c>
      <c r="N1100" s="17" t="s">
        <v>47</v>
      </c>
      <c r="O1100" s="17" t="str">
        <f t="shared" si="34"/>
        <v>09</v>
      </c>
      <c r="P1100" s="52">
        <f t="shared" si="35"/>
        <v>42560</v>
      </c>
      <c r="Q1100" s="70" t="str">
        <f>VLOOKUP(C1100,'[17]Train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R1100" s="71" t="str">
        <f>VLOOKUP(C1074,'[16]Train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100" s="72" t="str">
        <f>astrogrep_path&amp;" /spath="&amp;search_path&amp;" /stypes=""*"&amp;T1100&amp;"*"&amp;TEXT(A1074-utc_offset/24,"YYYYMMDD")&amp;LEFT(TEXT(A1074-utc_offset/24,"HH"),1)&amp;"*"" /stext="" "&amp;TEXT(A1074-utc_offset/24,"HH")&amp;search_regexp&amp;""" /e /r /s"</f>
        <v>"C:\Program Files (x86)\AstroGrep\AstroGrep.exe" /spath="C:\Users\stu\Documents\Analysis\2016-02-23 RTDC Observations" /stypes="*4015*201608082*" /stext=" 23:.+((SYSTEM_STATE.+slice.+state.+changed )|(ment ac)|(system.+state.+changed )|(\|lc)|(penalty)|(\[timeout)|(PRM\|1\|D))" /e /r /s</v>
      </c>
      <c r="T1100" s="18" t="str">
        <f>MID(B1074,13,4)</f>
        <v>4015</v>
      </c>
      <c r="U1100" s="24">
        <f>A1074+6/24</f>
        <v>42590.976342592592</v>
      </c>
      <c r="V1100" s="45" t="str">
        <f>IF(VALUE(LEFT(IF(LEN(C1074)=6,"0"&amp;C1074,C1074),2))&lt;=2,"EC",IF(OR(VALUE(LEFT(IF(LEN(C1074)=6,"0"&amp;C1074,C1074),2))=8,VALUE(LEFT(IF(LEN(C1074)=6,"0"&amp;C1074,C1074),2))=18),"NW","GL"))</f>
        <v>NW</v>
      </c>
      <c r="W1100" s="45" t="str">
        <f>IF(AND(E1074="TRACK WARRANT AUTHORITY",G1074&lt;10),"OMIT","KEEP")</f>
        <v>KEEP</v>
      </c>
    </row>
    <row r="1101" spans="1:23" x14ac:dyDescent="0.25">
      <c r="A1101" s="24">
        <v>42591.142372685186</v>
      </c>
      <c r="B1101" s="4" t="s">
        <v>547</v>
      </c>
      <c r="C1101" s="4" t="s">
        <v>1397</v>
      </c>
      <c r="D1101" s="4" t="s">
        <v>84</v>
      </c>
      <c r="E1101" s="4" t="s">
        <v>87</v>
      </c>
      <c r="F1101" s="3">
        <v>0</v>
      </c>
      <c r="G1101" s="3">
        <v>7</v>
      </c>
      <c r="H1101" s="3">
        <v>36971</v>
      </c>
      <c r="I1101" s="4" t="s">
        <v>88</v>
      </c>
      <c r="J1101" s="3">
        <v>36645</v>
      </c>
      <c r="K1101" s="4" t="s">
        <v>80</v>
      </c>
      <c r="L1101" s="69" t="str">
        <f>VLOOKUP(C1101,'[17]Trips&amp;Operators'!$C$1:$E$9999,3,0)</f>
        <v>KILLION</v>
      </c>
      <c r="M1101" s="73" t="s">
        <v>77</v>
      </c>
      <c r="N1101" s="17" t="s">
        <v>47</v>
      </c>
      <c r="O1101" s="17" t="str">
        <f t="shared" si="34"/>
        <v>09</v>
      </c>
      <c r="P1101" s="52">
        <f t="shared" si="35"/>
        <v>42560</v>
      </c>
      <c r="Q1101" s="70" t="str">
        <f>VLOOKUP(C1101,'[17]Train Runs'!$A$13:$AE$520,31,0)</f>
        <v>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 &amp; aws s3 cp s3://rtdc.mdm.uploadarchive/RTDC4040/2016-08-10/ "%USERPROFILE%\AppData\Local\Temp\OnboardLogs"\RTDC4040\2016-08-10 --recursive &amp; "%USERPROFILE%\Documents\GitHub\mrs-test-scripts\Headless Mode &amp; Sideloading\WalkAndUnGZ.bat" "%USERPROFILE%\AppData\Local\Temp\OnboardLogs"\RTDC4040\2016-08-10</v>
      </c>
      <c r="R1101" s="71" t="str">
        <f>VLOOKUP(C1075,'[16]Train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101" s="72" t="str">
        <f>astrogrep_path&amp;" /spath="&amp;search_path&amp;" /stypes=""*"&amp;T1101&amp;"*"&amp;TEXT(A1075-utc_offset/24,"YYYYMMDD")&amp;LEFT(TEXT(A1075-utc_offset/24,"HH"),1)&amp;"*"" /stext="" "&amp;TEXT(A1075-utc_offset/24,"HH")&amp;search_regexp&amp;""" /e /r /s"</f>
        <v>"C:\Program Files (x86)\AstroGrep\AstroGrep.exe" /spath="C:\Users\stu\Documents\Analysis\2016-02-23 RTDC Observations" /stypes="*4015*201608090*" /stext=" 00:.+((SYSTEM_STATE.+slice.+state.+changed )|(ment ac)|(system.+state.+changed )|(\|lc)|(penalty)|(\[timeout)|(PRM\|1\|D))" /e /r /s</v>
      </c>
      <c r="T1101" s="18" t="str">
        <f>MID(B1075,13,4)</f>
        <v>4015</v>
      </c>
      <c r="U1101" s="24">
        <f>A1075+6/24</f>
        <v>42591.017546296294</v>
      </c>
      <c r="V1101" s="45" t="str">
        <f>IF(VALUE(LEFT(IF(LEN(C1075)=6,"0"&amp;C1075,C1075),2))&lt;=2,"EC",IF(OR(VALUE(LEFT(IF(LEN(C1075)=6,"0"&amp;C1075,C1075),2))=8,VALUE(LEFT(IF(LEN(C1075)=6,"0"&amp;C1075,C1075),2))=18),"NW","GL"))</f>
        <v>NW</v>
      </c>
      <c r="W1101" s="45" t="str">
        <f>IF(AND(E1075="TRACK WARRANT AUTHORITY",G1075&lt;10),"OMIT","KEEP")</f>
        <v>KEEP</v>
      </c>
    </row>
    <row r="1102" spans="1:23" hidden="1" x14ac:dyDescent="0.25">
      <c r="A1102" s="24">
        <v>42591.504004629627</v>
      </c>
      <c r="B1102" s="4" t="s">
        <v>82</v>
      </c>
      <c r="C1102" s="4" t="s">
        <v>1398</v>
      </c>
      <c r="D1102" s="4" t="s">
        <v>73</v>
      </c>
      <c r="E1102" s="4" t="s">
        <v>87</v>
      </c>
      <c r="F1102" s="3">
        <v>0</v>
      </c>
      <c r="G1102" s="3">
        <v>681</v>
      </c>
      <c r="H1102" s="3">
        <v>102969</v>
      </c>
      <c r="I1102" s="4" t="s">
        <v>88</v>
      </c>
      <c r="J1102" s="3">
        <v>107939</v>
      </c>
      <c r="K1102" s="4" t="s">
        <v>80</v>
      </c>
      <c r="L1102" s="69" t="str">
        <f>VLOOKUP(C1102,'[17]Trips&amp;Operators'!$C$1:$E$9999,3,0)</f>
        <v>STRICKLAND</v>
      </c>
      <c r="M1102" s="73" t="s">
        <v>81</v>
      </c>
      <c r="N1102" s="17" t="s">
        <v>1399</v>
      </c>
      <c r="O1102" s="17" t="str">
        <f t="shared" si="34"/>
        <v>09</v>
      </c>
      <c r="P1102" s="52">
        <f t="shared" si="35"/>
        <v>42560</v>
      </c>
      <c r="Q1102" s="70" t="str">
        <f>VLOOKUP(C1102,'[17]Train Runs'!$A$13:$AE$520,31,0)</f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R1102" s="71" t="str">
        <f>VLOOKUP(C1076,'[16]Train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02" s="72" t="str">
        <f>astrogrep_path&amp;" /spath="&amp;search_path&amp;" /stypes=""*"&amp;T1102&amp;"*"&amp;TEXT(A1076-utc_offset/24,"YYYYMMDD")&amp;LEFT(TEXT(A1076-utc_offset/24,"HH"),1)&amp;"*"" /stext="" "&amp;TEXT(A1076-utc_offset/24,"HH")&amp;search_regexp&amp;""" /e /r /s"</f>
        <v>"C:\Program Files (x86)\AstroGrep\AstroGrep.exe" /spath="C:\Users\stu\Documents\Analysis\2016-02-23 RTDC Observations" /stypes="*4031*201608082*" /stext=" 20:.+((SYSTEM_STATE.+slice.+state.+changed )|(ment ac)|(system.+state.+changed )|(\|lc)|(penalty)|(\[timeout)|(PRM\|1\|D))" /e /r /s</v>
      </c>
      <c r="T1102" s="18" t="str">
        <f>MID(B1076,13,4)</f>
        <v>4031</v>
      </c>
      <c r="U1102" s="24">
        <f>A1076+6/24</f>
        <v>42590.857638888891</v>
      </c>
      <c r="V1102" s="45" t="str">
        <f>IF(VALUE(LEFT(IF(LEN(C1076)=6,"0"&amp;C1076,C1076),2))&lt;=2,"EC",IF(OR(VALUE(LEFT(IF(LEN(C1076)=6,"0"&amp;C1076,C1076),2))=8,VALUE(LEFT(IF(LEN(C1076)=6,"0"&amp;C1076,C1076),2))=18),"NW","GL"))</f>
        <v>NW</v>
      </c>
      <c r="W1102" s="45" t="str">
        <f>IF(AND(E1076="TRACK WARRANT AUTHORITY",G1076&lt;10),"OMIT","KEEP")</f>
        <v>OMIT</v>
      </c>
    </row>
    <row r="1103" spans="1:23" hidden="1" x14ac:dyDescent="0.25">
      <c r="A1103" s="24">
        <v>42591.412939814814</v>
      </c>
      <c r="B1103" s="4" t="s">
        <v>532</v>
      </c>
      <c r="C1103" s="4" t="s">
        <v>1389</v>
      </c>
      <c r="D1103" s="4" t="s">
        <v>73</v>
      </c>
      <c r="E1103" s="4" t="s">
        <v>87</v>
      </c>
      <c r="F1103" s="3">
        <v>0</v>
      </c>
      <c r="G1103" s="3">
        <v>524</v>
      </c>
      <c r="H1103" s="3">
        <v>130423</v>
      </c>
      <c r="I1103" s="4" t="s">
        <v>88</v>
      </c>
      <c r="J1103" s="3">
        <v>127587</v>
      </c>
      <c r="K1103" s="4" t="s">
        <v>76</v>
      </c>
      <c r="L1103" s="69" t="str">
        <f>VLOOKUP(C1103,'[17]Trips&amp;Operators'!$C$1:$E$9999,3,0)</f>
        <v>KILLION</v>
      </c>
      <c r="M1103" s="73" t="s">
        <v>81</v>
      </c>
      <c r="N1103" s="17" t="s">
        <v>1155</v>
      </c>
      <c r="O1103" s="17" t="str">
        <f t="shared" si="34"/>
        <v>09</v>
      </c>
      <c r="P1103" s="52">
        <f t="shared" si="35"/>
        <v>42560</v>
      </c>
      <c r="Q1103" s="70" t="str">
        <f>VLOOKUP(C1103,'[17]Train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R1103" s="71" t="str">
        <f>VLOOKUP(C1077,'[16]Train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03" s="72" t="str">
        <f>astrogrep_path&amp;" /spath="&amp;search_path&amp;" /stypes=""*"&amp;T1103&amp;"*"&amp;TEXT(A1077-utc_offset/24,"YYYYMMDD")&amp;LEFT(TEXT(A1077-utc_offset/24,"HH"),1)&amp;"*"" /stext="" "&amp;TEXT(A1077-utc_offset/24,"HH")&amp;search_regexp&amp;""" /e /r /s"</f>
        <v>"C:\Program Files (x86)\AstroGrep\AstroGrep.exe" /spath="C:\Users\stu\Documents\Analysis\2016-02-23 RTDC Observations" /stypes="*4031*201608082*" /stext=" 22:.+((SYSTEM_STATE.+slice.+state.+changed )|(ment ac)|(system.+state.+changed )|(\|lc)|(penalty)|(\[timeout)|(PRM\|1\|D))" /e /r /s</v>
      </c>
      <c r="T1103" s="18" t="str">
        <f>MID(B1077,13,4)</f>
        <v>4031</v>
      </c>
      <c r="U1103" s="24">
        <f>A1077+6/24</f>
        <v>42590.941354166665</v>
      </c>
      <c r="V1103" s="45" t="str">
        <f>IF(VALUE(LEFT(IF(LEN(C1077)=6,"0"&amp;C1077,C1077),2))&lt;=2,"EC",IF(OR(VALUE(LEFT(IF(LEN(C1077)=6,"0"&amp;C1077,C1077),2))=8,VALUE(LEFT(IF(LEN(C1077)=6,"0"&amp;C1077,C1077),2))=18),"NW","GL"))</f>
        <v>NW</v>
      </c>
      <c r="W1103" s="45" t="str">
        <f>IF(AND(E1077="TRACK WARRANT AUTHORITY",G1077&lt;10),"OMIT","KEEP")</f>
        <v>KEEP</v>
      </c>
    </row>
    <row r="1104" spans="1:23" hidden="1" x14ac:dyDescent="0.25">
      <c r="A1104" s="24">
        <v>42591.601226851853</v>
      </c>
      <c r="B1104" s="4" t="s">
        <v>95</v>
      </c>
      <c r="C1104" s="4" t="s">
        <v>1400</v>
      </c>
      <c r="D1104" s="4" t="s">
        <v>73</v>
      </c>
      <c r="E1104" s="4" t="s">
        <v>87</v>
      </c>
      <c r="F1104" s="3">
        <v>0</v>
      </c>
      <c r="G1104" s="3">
        <v>384</v>
      </c>
      <c r="H1104" s="3">
        <v>129324</v>
      </c>
      <c r="I1104" s="4" t="s">
        <v>88</v>
      </c>
      <c r="J1104" s="3">
        <v>127587</v>
      </c>
      <c r="K1104" s="4" t="s">
        <v>76</v>
      </c>
      <c r="L1104" s="69" t="str">
        <f>VLOOKUP(C1104,'[17]Trips&amp;Operators'!$C$1:$E$9999,3,0)</f>
        <v>HELVIE</v>
      </c>
      <c r="M1104" s="73" t="s">
        <v>81</v>
      </c>
      <c r="N1104" s="17" t="s">
        <v>1155</v>
      </c>
      <c r="O1104" s="17" t="str">
        <f t="shared" si="34"/>
        <v>09</v>
      </c>
      <c r="P1104" s="52">
        <f t="shared" si="35"/>
        <v>42560</v>
      </c>
      <c r="Q1104" s="70" t="str">
        <f>VLOOKUP(C1104,'[17]Train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R1104" s="71" t="str">
        <f>VLOOKUP(C1078,'[16]Train Runs'!$A$13:$AE$523,22,0)</f>
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1104" s="72" t="str">
        <f>astrogrep_path&amp;" /spath="&amp;search_path&amp;" /stypes=""*"&amp;T1104&amp;"*"&amp;TEXT(A1078-utc_offset/24,"YYYYMMDD")&amp;LEFT(TEXT(A1078-utc_offset/24,"HH"),1)&amp;"*"" /stext="" "&amp;TEXT(A1078-utc_offset/24,"HH")&amp;search_regexp&amp;""" /e /r /s"</f>
        <v>"C:\Program Files (x86)\AstroGrep\AstroGrep.exe" /spath="C:\Users\stu\Documents\Analysis\2016-02-23 RTDC Observations" /stypes="*4016*201608090*" /stext=" 01:.+((SYSTEM_STATE.+slice.+state.+changed )|(ment ac)|(system.+state.+changed )|(\|lc)|(penalty)|(\[timeout)|(PRM\|1\|D))" /e /r /s</v>
      </c>
      <c r="T1104" s="18" t="str">
        <f>MID(B1078,13,4)</f>
        <v>4016</v>
      </c>
      <c r="U1104" s="24">
        <f>A1078+6/24</f>
        <v>42591.045104166667</v>
      </c>
      <c r="V1104" s="45" t="str">
        <f>IF(VALUE(LEFT(IF(LEN(C1078)=6,"0"&amp;C1078,C1078),2))&lt;=2,"EC",IF(OR(VALUE(LEFT(IF(LEN(C1078)=6,"0"&amp;C1078,C1078),2))=8,VALUE(LEFT(IF(LEN(C1078)=6,"0"&amp;C1078,C1078),2))=18),"NW","GL"))</f>
        <v>NW</v>
      </c>
      <c r="W1104" s="45" t="str">
        <f>IF(AND(E1078="TRACK WARRANT AUTHORITY",G1078&lt;10),"OMIT","KEEP")</f>
        <v>KEEP</v>
      </c>
    </row>
    <row r="1105" spans="1:23" x14ac:dyDescent="0.25">
      <c r="A1105" s="24">
        <v>42591.853321759256</v>
      </c>
      <c r="B1105" s="4" t="s">
        <v>529</v>
      </c>
      <c r="C1105" s="4" t="s">
        <v>1401</v>
      </c>
      <c r="D1105" s="4" t="s">
        <v>73</v>
      </c>
      <c r="E1105" s="4" t="s">
        <v>87</v>
      </c>
      <c r="F1105" s="3">
        <v>0</v>
      </c>
      <c r="G1105" s="3">
        <v>188</v>
      </c>
      <c r="H1105" s="3">
        <v>225437</v>
      </c>
      <c r="I1105" s="4" t="s">
        <v>88</v>
      </c>
      <c r="J1105" s="3">
        <v>224244</v>
      </c>
      <c r="K1105" s="4" t="s">
        <v>76</v>
      </c>
      <c r="L1105" s="69" t="str">
        <f>VLOOKUP(C1105,'[17]Trips&amp;Operators'!$C$1:$E$9999,3,0)</f>
        <v>COOLAHAN</v>
      </c>
      <c r="M1105" s="73" t="s">
        <v>77</v>
      </c>
      <c r="N1105" s="17" t="s">
        <v>47</v>
      </c>
      <c r="O1105" s="17" t="str">
        <f t="shared" si="34"/>
        <v>09</v>
      </c>
      <c r="P1105" s="52">
        <f t="shared" si="35"/>
        <v>42560</v>
      </c>
      <c r="Q1105" s="70" t="str">
        <f>VLOOKUP(C1105,'[17]Train Runs'!$A$13:$AE$520,31,0)</f>
        <v>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 &amp; aws s3 cp s3://rtdc.mdm.uploadarchive/RTDC4012/2016-08-10/ "%USERPROFILE%\AppData\Local\Temp\OnboardLogs"\RTDC4012\2016-08-10 --recursive &amp; "%USERPROFILE%\Documents\GitHub\mrs-test-scripts\Headless Mode &amp; Sideloading\WalkAndUnGZ.bat" "%USERPROFILE%\AppData\Local\Temp\OnboardLogs"\RTDC4012\2016-08-10</v>
      </c>
      <c r="R1105" s="71" t="str">
        <f>VLOOKUP(C1079,'[17]Train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15:07:11-0600',mode:absolute,to:'2016-08-09 17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1105" s="72" t="str">
        <f>astrogrep_path&amp;" /spath="&amp;search_path&amp;" /stypes=""*"&amp;T1105&amp;"*"&amp;TEXT(A1079-utc_offset/24,"YYYYMMDD")&amp;LEFT(TEXT(A1079-utc_offset/24,"HH"),1)&amp;"*"" /stext="" "&amp;TEXT(A1079-utc_offset/24,"HH")&amp;search_regexp&amp;""" /e /r /s"</f>
        <v>"C:\Program Files (x86)\AstroGrep\AstroGrep.exe" /spath="C:\Users\stu\Documents\Analysis\2016-02-23 RTDC Observations" /stypes="*4016*201608092*" /stext=" 22:.+((SYSTEM_STATE.+slice.+state.+changed )|(ment ac)|(system.+state.+changed )|(\|lc)|(penalty)|(\[timeout)|(PRM\|1\|D))" /e /r /s</v>
      </c>
      <c r="T1105" s="18" t="str">
        <f>MID(B1079,13,4)</f>
        <v>4016</v>
      </c>
      <c r="U1105" s="24">
        <f>A1079+6/24</f>
        <v>42591.933159722219</v>
      </c>
      <c r="V1105" s="45" t="str">
        <f>IF(VALUE(LEFT(IF(LEN(C1079)=6,"0"&amp;C1079,C1079),2))&lt;=2,"EC",IF(OR(VALUE(LEFT(IF(LEN(C1079)=6,"0"&amp;C1079,C1079),2))=8,VALUE(LEFT(IF(LEN(C1079)=6,"0"&amp;C1079,C1079),2))=18),"NW","GL"))</f>
        <v>EC</v>
      </c>
      <c r="W1105" s="45" t="str">
        <f>IF(AND(E1079="TRACK WARRANT AUTHORITY",G1079&lt;10),"OMIT","KEEP")</f>
        <v>KEEP</v>
      </c>
    </row>
    <row r="1106" spans="1:23" x14ac:dyDescent="0.25">
      <c r="A1106" s="24">
        <v>42592.062986111108</v>
      </c>
      <c r="B1106" s="4" t="s">
        <v>506</v>
      </c>
      <c r="C1106" s="4" t="s">
        <v>1402</v>
      </c>
      <c r="D1106" s="4" t="s">
        <v>84</v>
      </c>
      <c r="E1106" s="4" t="s">
        <v>510</v>
      </c>
      <c r="F1106" s="3">
        <v>0</v>
      </c>
      <c r="G1106" s="3">
        <v>560</v>
      </c>
      <c r="H1106" s="3">
        <v>11818</v>
      </c>
      <c r="I1106" s="4" t="s">
        <v>511</v>
      </c>
      <c r="J1106" s="3">
        <v>11880</v>
      </c>
      <c r="K1106" s="4" t="s">
        <v>1345</v>
      </c>
      <c r="L1106" s="69" t="str">
        <f>VLOOKUP(C1106,'[17]Trips&amp;Operators'!$C$1:$E$9999,3,0)</f>
        <v>STORY</v>
      </c>
      <c r="M1106" s="73" t="s">
        <v>77</v>
      </c>
      <c r="N1106" s="17" t="s">
        <v>47</v>
      </c>
      <c r="O1106" s="17" t="str">
        <f t="shared" si="34"/>
        <v>09</v>
      </c>
      <c r="P1106" s="52">
        <f t="shared" si="35"/>
        <v>42560</v>
      </c>
      <c r="Q1106" s="70" t="str">
        <f>VLOOKUP(C1106,'[17]Train Runs'!$A$13:$AE$520,31,0)</f>
        <v>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 &amp; 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</v>
      </c>
      <c r="R1106" s="71" t="str">
        <f>VLOOKUP(C1080,'[17]Train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15:43:10-0600',mode:absolute,to:'2016-08-09 18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06" s="72" t="str">
        <f>astrogrep_path&amp;" /spath="&amp;search_path&amp;" /stypes=""*"&amp;T1106&amp;"*"&amp;TEXT(A1080-utc_offset/24,"YYYYMMDD")&amp;LEFT(TEXT(A1080-utc_offset/24,"HH"),1)&amp;"*"" /stext="" "&amp;TEXT(A1080-utc_offset/24,"HH")&amp;search_regexp&amp;""" /e /r /s"</f>
        <v>"C:\Program Files (x86)\AstroGrep\AstroGrep.exe" /spath="C:\Users\stu\Documents\Analysis\2016-02-23 RTDC Observations" /stypes="*4031*201608092*" /stext=" 22:.+((SYSTEM_STATE.+slice.+state.+changed )|(ment ac)|(system.+state.+changed )|(\|lc)|(penalty)|(\[timeout)|(PRM\|1\|D))" /e /r /s</v>
      </c>
      <c r="T1106" s="18" t="str">
        <f>MID(B1080,13,4)</f>
        <v>4031</v>
      </c>
      <c r="U1106" s="24">
        <f>A1080+6/24</f>
        <v>42591.955138888887</v>
      </c>
      <c r="V1106" s="45" t="str">
        <f>IF(VALUE(LEFT(IF(LEN(C1080)=6,"0"&amp;C1080,C1080),2))&lt;=2,"EC",IF(OR(VALUE(LEFT(IF(LEN(C1080)=6,"0"&amp;C1080,C1080),2))=8,VALUE(LEFT(IF(LEN(C1080)=6,"0"&amp;C1080,C1080),2))=18),"NW","GL"))</f>
        <v>EC</v>
      </c>
      <c r="W1106" s="45" t="str">
        <f>IF(AND(E1080="TRACK WARRANT AUTHORITY",G1080&lt;10),"OMIT","KEEP")</f>
        <v>KEEP</v>
      </c>
    </row>
    <row r="1107" spans="1:23" hidden="1" x14ac:dyDescent="0.25">
      <c r="A1107" s="24">
        <v>42591.263923611114</v>
      </c>
      <c r="B1107" s="4" t="s">
        <v>72</v>
      </c>
      <c r="C1107" s="4" t="s">
        <v>1403</v>
      </c>
      <c r="D1107" s="4" t="s">
        <v>73</v>
      </c>
      <c r="E1107" s="4" t="s">
        <v>515</v>
      </c>
      <c r="F1107" s="3">
        <v>0</v>
      </c>
      <c r="G1107" s="3">
        <v>63</v>
      </c>
      <c r="H1107" s="3">
        <v>212</v>
      </c>
      <c r="I1107" s="4" t="s">
        <v>516</v>
      </c>
      <c r="J1107" s="3">
        <v>1</v>
      </c>
      <c r="K1107" s="4" t="s">
        <v>76</v>
      </c>
      <c r="L1107" s="69" t="str">
        <f>VLOOKUP(C1107,'[17]Trips&amp;Operators'!$C$1:$E$9999,3,0)</f>
        <v>DAVIS</v>
      </c>
      <c r="M1107" s="73" t="s">
        <v>81</v>
      </c>
      <c r="N1107" s="17"/>
      <c r="O1107" s="17" t="str">
        <f t="shared" si="34"/>
        <v>09</v>
      </c>
      <c r="P1107" s="52">
        <f t="shared" si="35"/>
        <v>42560</v>
      </c>
      <c r="Q1107" s="70" t="str">
        <f>VLOOKUP(C1107,'[17]Train Runs'!$A$13:$AE$520,31,0)</f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R1107" s="71" t="str">
        <f>VLOOKUP(C1081,'[17]Train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07" s="72" t="str">
        <f>astrogrep_path&amp;" /spath="&amp;search_path&amp;" /stypes=""*"&amp;T1107&amp;"*"&amp;TEXT(A1081-utc_offset/24,"YYYYMMDD")&amp;LEFT(TEXT(A1081-utc_offset/24,"HH"),1)&amp;"*"" /stext="" "&amp;TEXT(A1081-utc_offset/24,"HH")&amp;search_regexp&amp;""" /e /r /s"</f>
        <v>"C:\Program Files (x86)\AstroGrep\AstroGrep.exe" /spath="C:\Users\stu\Documents\Analysis\2016-02-23 RTDC Observations" /stypes="*4031*201608091*" /stext=" 17:.+((SYSTEM_STATE.+slice.+state.+changed )|(ment ac)|(system.+state.+changed )|(\|lc)|(penalty)|(\[timeout)|(PRM\|1\|D))" /e /r /s</v>
      </c>
      <c r="T1107" s="18" t="str">
        <f>MID(B1081,13,4)</f>
        <v>4031</v>
      </c>
      <c r="U1107" s="24">
        <f>A1081+6/24</f>
        <v>42591.740949074076</v>
      </c>
      <c r="V1107" s="45" t="str">
        <f>IF(VALUE(LEFT(IF(LEN(C1081)=6,"0"&amp;C1081,C1081),2))&lt;=2,"EC",IF(OR(VALUE(LEFT(IF(LEN(C1081)=6,"0"&amp;C1081,C1081),2))=8,VALUE(LEFT(IF(LEN(C1081)=6,"0"&amp;C1081,C1081),2))=18),"NW","GL"))</f>
        <v>EC</v>
      </c>
      <c r="W1107" s="45" t="str">
        <f>IF(AND(E1081="TRACK WARRANT AUTHORITY",G1081&lt;10),"OMIT","KEEP")</f>
        <v>KEEP</v>
      </c>
    </row>
    <row r="1108" spans="1:23" hidden="1" x14ac:dyDescent="0.25">
      <c r="A1108" s="24">
        <v>42591.31659722222</v>
      </c>
      <c r="B1108" s="4" t="s">
        <v>506</v>
      </c>
      <c r="C1108" s="4" t="s">
        <v>1404</v>
      </c>
      <c r="D1108" s="4" t="s">
        <v>73</v>
      </c>
      <c r="E1108" s="4" t="s">
        <v>515</v>
      </c>
      <c r="F1108" s="3">
        <v>0</v>
      </c>
      <c r="G1108" s="3">
        <v>67</v>
      </c>
      <c r="H1108" s="3">
        <v>249</v>
      </c>
      <c r="I1108" s="4" t="s">
        <v>516</v>
      </c>
      <c r="J1108" s="3">
        <v>1</v>
      </c>
      <c r="K1108" s="4" t="s">
        <v>76</v>
      </c>
      <c r="L1108" s="69" t="str">
        <f>VLOOKUP(C1108,'[17]Trips&amp;Operators'!$C$1:$E$9999,3,0)</f>
        <v>BRANNON</v>
      </c>
      <c r="M1108" s="73" t="s">
        <v>81</v>
      </c>
      <c r="N1108" s="17"/>
      <c r="O1108" s="17" t="str">
        <f t="shared" si="34"/>
        <v>09</v>
      </c>
      <c r="P1108" s="52">
        <f t="shared" si="35"/>
        <v>42560</v>
      </c>
      <c r="Q1108" s="70" t="str">
        <f>VLOOKUP(C1108,'[17]Train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R1108" s="71" t="str">
        <f>VLOOKUP(C1082,'[17]Train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12:16:17-0600',mode:absolute,to:'2016-08-09 15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08" s="72" t="str">
        <f>astrogrep_path&amp;" /spath="&amp;search_path&amp;" /stypes=""*"&amp;T1108&amp;"*"&amp;TEXT(A1082-utc_offset/24,"YYYYMMDD")&amp;LEFT(TEXT(A1082-utc_offset/24,"HH"),1)&amp;"*"" /stext="" "&amp;TEXT(A1082-utc_offset/24,"HH")&amp;search_regexp&amp;""" /e /r /s"</f>
        <v>"C:\Program Files (x86)\AstroGrep\AstroGrep.exe" /spath="C:\Users\stu\Documents\Analysis\2016-02-23 RTDC Observations" /stypes="*4031*201608091*" /stext=" 19:.+((SYSTEM_STATE.+slice.+state.+changed )|(ment ac)|(system.+state.+changed )|(\|lc)|(penalty)|(\[timeout)|(PRM\|1\|D))" /e /r /s</v>
      </c>
      <c r="T1108" s="18" t="str">
        <f>MID(B1082,13,4)</f>
        <v>4031</v>
      </c>
      <c r="U1108" s="24">
        <f>A1082+6/24</f>
        <v>42591.813530092593</v>
      </c>
      <c r="V1108" s="45" t="str">
        <f>IF(VALUE(LEFT(IF(LEN(C1082)=6,"0"&amp;C1082,C1082),2))&lt;=2,"EC",IF(OR(VALUE(LEFT(IF(LEN(C1082)=6,"0"&amp;C1082,C1082),2))=8,VALUE(LEFT(IF(LEN(C1082)=6,"0"&amp;C1082,C1082),2))=18),"NW","GL"))</f>
        <v>EC</v>
      </c>
      <c r="W1108" s="45" t="str">
        <f>IF(AND(E1082="TRACK WARRANT AUTHORITY",G1082&lt;10),"OMIT","KEEP")</f>
        <v>KEEP</v>
      </c>
    </row>
    <row r="1109" spans="1:23" hidden="1" x14ac:dyDescent="0.25">
      <c r="A1109" s="24">
        <v>42591.389363425929</v>
      </c>
      <c r="B1109" s="4" t="s">
        <v>506</v>
      </c>
      <c r="C1109" s="4" t="s">
        <v>1405</v>
      </c>
      <c r="D1109" s="4" t="s">
        <v>73</v>
      </c>
      <c r="E1109" s="4" t="s">
        <v>515</v>
      </c>
      <c r="F1109" s="3">
        <v>0</v>
      </c>
      <c r="G1109" s="3">
        <v>46</v>
      </c>
      <c r="H1109" s="3">
        <v>169</v>
      </c>
      <c r="I1109" s="4" t="s">
        <v>516</v>
      </c>
      <c r="J1109" s="3">
        <v>1</v>
      </c>
      <c r="K1109" s="4" t="s">
        <v>76</v>
      </c>
      <c r="L1109" s="69" t="str">
        <f>VLOOKUP(C1109,'[17]Trips&amp;Operators'!$C$1:$E$9999,3,0)</f>
        <v>BRANNON</v>
      </c>
      <c r="M1109" s="73" t="s">
        <v>81</v>
      </c>
      <c r="N1109" s="17"/>
      <c r="O1109" s="17" t="str">
        <f t="shared" si="34"/>
        <v>09</v>
      </c>
      <c r="P1109" s="52">
        <f t="shared" si="35"/>
        <v>42560</v>
      </c>
      <c r="Q1109" s="70" t="str">
        <f>VLOOKUP(C1109,'[17]Train Runs'!$A$13:$AE$520,31,0)</f>
        <v>aws s3 cp s3://rtdc.mdm.uploadarchive/RTDC4026/2016-08-09/ "%USERPROFILE%\AppData\Local\Temp\OnboardLogs"\RTDC4026\2016-08-09 --recursive &amp; "%USERPROFILE%\Documents\GitHub\mrs-test-scripts\Headless Mode &amp; Sideloading\WalkAndUnGZ.bat" "%USERPROFILE%\AppData\Local\Temp\OnboardLogs"\RTDC4026\2016-08-09 &amp; aws s3 cp s3://rtdc.mdm.uploadarchive/RTDC4026/2016-08-10/ "%USERPROFILE%\AppData\Local\Temp\OnboardLogs"\RTDC4026\2016-08-10 --recursive &amp; "%USERPROFILE%\Documents\GitHub\mrs-test-scripts\Headless Mode &amp; Sideloading\WalkAndUnGZ.bat" "%USERPROFILE%\AppData\Local\Temp\OnboardLogs"\RTDC4026\2016-08-10</v>
      </c>
      <c r="R1109" s="71" t="str">
        <f>VLOOKUP(C1083,'[17]Train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22:26:54-0600',mode:absolute,to:'2016-08-10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1109" s="72" t="str">
        <f>astrogrep_path&amp;" /spath="&amp;search_path&amp;" /stypes=""*"&amp;T1109&amp;"*"&amp;TEXT(A1083-utc_offset/24,"YYYYMMDD")&amp;LEFT(TEXT(A1083-utc_offset/24,"HH"),1)&amp;"*"" /stext="" "&amp;TEXT(A1083-utc_offset/24,"HH")&amp;search_regexp&amp;""" /e /r /s"</f>
        <v>"C:\Program Files (x86)\AstroGrep\AstroGrep.exe" /spath="C:\Users\stu\Documents\Analysis\2016-02-23 RTDC Observations" /stypes="*4011*201608100*" /stext=" 05:.+((SYSTEM_STATE.+slice.+state.+changed )|(ment ac)|(system.+state.+changed )|(\|lc)|(penalty)|(\[timeout)|(PRM\|1\|D))" /e /r /s</v>
      </c>
      <c r="T1109" s="18" t="str">
        <f>MID(B1083,13,4)</f>
        <v>4011</v>
      </c>
      <c r="U1109" s="24">
        <f>A1083+6/24</f>
        <v>42592.238530092596</v>
      </c>
      <c r="V1109" s="45" t="str">
        <f>IF(VALUE(LEFT(IF(LEN(C1083)=6,"0"&amp;C1083,C1083),2))&lt;=2,"EC",IF(OR(VALUE(LEFT(IF(LEN(C1083)=6,"0"&amp;C1083,C1083),2))=8,VALUE(LEFT(IF(LEN(C1083)=6,"0"&amp;C1083,C1083),2))=18),"NW","GL"))</f>
        <v>EC</v>
      </c>
      <c r="W1109" s="45" t="str">
        <f>IF(AND(E1083="TRACK WARRANT AUTHORITY",G1083&lt;10),"OMIT","KEEP")</f>
        <v>KEEP</v>
      </c>
    </row>
    <row r="1110" spans="1:23" hidden="1" x14ac:dyDescent="0.25">
      <c r="A1110" s="24">
        <v>42591.409756944442</v>
      </c>
      <c r="B1110" s="4" t="s">
        <v>72</v>
      </c>
      <c r="C1110" s="4" t="s">
        <v>1406</v>
      </c>
      <c r="D1110" s="4" t="s">
        <v>73</v>
      </c>
      <c r="E1110" s="4" t="s">
        <v>515</v>
      </c>
      <c r="F1110" s="3">
        <v>0</v>
      </c>
      <c r="G1110" s="3">
        <v>44</v>
      </c>
      <c r="H1110" s="3">
        <v>163</v>
      </c>
      <c r="I1110" s="4" t="s">
        <v>516</v>
      </c>
      <c r="J1110" s="3">
        <v>1</v>
      </c>
      <c r="K1110" s="4" t="s">
        <v>76</v>
      </c>
      <c r="L1110" s="69" t="str">
        <f>VLOOKUP(C1110,'[17]Trips&amp;Operators'!$C$1:$E$9999,3,0)</f>
        <v>DAVIS</v>
      </c>
      <c r="M1110" s="73" t="s">
        <v>81</v>
      </c>
      <c r="N1110" s="17"/>
      <c r="O1110" s="17" t="str">
        <f t="shared" si="34"/>
        <v>09</v>
      </c>
      <c r="P1110" s="52">
        <f t="shared" si="35"/>
        <v>42560</v>
      </c>
      <c r="Q1110" s="70" t="str">
        <f>VLOOKUP(C1110,'[17]Train Runs'!$A$13:$AE$520,31,0)</f>
        <v>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 &amp; 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</v>
      </c>
      <c r="R1110" s="71" t="str">
        <f>VLOOKUP(C1084,'[17]Train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12:52:23-0600',mode:absolute,to:'2016-08-09 15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1110" s="72" t="str">
        <f>astrogrep_path&amp;" /spath="&amp;search_path&amp;" /stypes=""*"&amp;T1110&amp;"*"&amp;TEXT(A1084-utc_offset/24,"YYYYMMDD")&amp;LEFT(TEXT(A1084-utc_offset/24,"HH"),1)&amp;"*"" /stext="" "&amp;TEXT(A1084-utc_offset/24,"HH")&amp;search_regexp&amp;""" /e /r /s"</f>
        <v>"C:\Program Files (x86)\AstroGrep\AstroGrep.exe" /spath="C:\Users\stu\Documents\Analysis\2016-02-23 RTDC Observations" /stypes="*4026*201608092*" /stext=" 20:.+((SYSTEM_STATE.+slice.+state.+changed )|(ment ac)|(system.+state.+changed )|(\|lc)|(penalty)|(\[timeout)|(PRM\|1\|D))" /e /r /s</v>
      </c>
      <c r="T1110" s="18" t="str">
        <f>MID(B1084,13,4)</f>
        <v>4026</v>
      </c>
      <c r="U1110" s="24">
        <f>A1084+6/24</f>
        <v>42591.848703703705</v>
      </c>
      <c r="V1110" s="45" t="str">
        <f>IF(VALUE(LEFT(IF(LEN(C1084)=6,"0"&amp;C1084,C1084),2))&lt;=2,"EC",IF(OR(VALUE(LEFT(IF(LEN(C1084)=6,"0"&amp;C1084,C1084),2))=8,VALUE(LEFT(IF(LEN(C1084)=6,"0"&amp;C1084,C1084),2))=18),"NW","GL"))</f>
        <v>EC</v>
      </c>
      <c r="W1110" s="45" t="str">
        <f>IF(AND(E1084="TRACK WARRANT AUTHORITY",G1084&lt;10),"OMIT","KEEP")</f>
        <v>KEEP</v>
      </c>
    </row>
    <row r="1111" spans="1:23" hidden="1" x14ac:dyDescent="0.25">
      <c r="A1111" s="24">
        <v>42591.43409722222</v>
      </c>
      <c r="B1111" s="4" t="s">
        <v>532</v>
      </c>
      <c r="C1111" s="4" t="s">
        <v>1389</v>
      </c>
      <c r="D1111" s="4" t="s">
        <v>73</v>
      </c>
      <c r="E1111" s="4" t="s">
        <v>515</v>
      </c>
      <c r="F1111" s="3">
        <v>0</v>
      </c>
      <c r="G1111" s="3">
        <v>98</v>
      </c>
      <c r="H1111" s="3">
        <v>387</v>
      </c>
      <c r="I1111" s="4" t="s">
        <v>516</v>
      </c>
      <c r="J1111" s="3">
        <v>1</v>
      </c>
      <c r="K1111" s="4" t="s">
        <v>76</v>
      </c>
      <c r="L1111" s="69" t="str">
        <f>VLOOKUP(C1111,'[17]Trips&amp;Operators'!$C$1:$E$9999,3,0)</f>
        <v>KILLION</v>
      </c>
      <c r="M1111" s="73" t="s">
        <v>81</v>
      </c>
      <c r="N1111" s="17"/>
      <c r="O1111" s="17" t="str">
        <f t="shared" si="34"/>
        <v>09</v>
      </c>
      <c r="P1111" s="52">
        <f t="shared" si="35"/>
        <v>42560</v>
      </c>
      <c r="Q1111" s="70" t="str">
        <f>VLOOKUP(C1111,'[17]Train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R1111" s="71" t="str">
        <f>VLOOKUP(C1085,'[17]Train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1111" s="72" t="str">
        <f>astrogrep_path&amp;" /spath="&amp;search_path&amp;" /stypes=""*"&amp;T1111&amp;"*"&amp;TEXT(A1085-utc_offset/24,"YYYYMMDD")&amp;LEFT(TEXT(A1085-utc_offset/24,"HH"),1)&amp;"*"" /stext="" "&amp;TEXT(A1085-utc_offset/24,"HH")&amp;search_regexp&amp;""" /e /r /s"</f>
        <v>"C:\Program Files (x86)\AstroGrep\AstroGrep.exe" /spath="C:\Users\stu\Documents\Analysis\2016-02-23 RTDC Observations" /stypes="*4026*201608091*" /stext=" 17:.+((SYSTEM_STATE.+slice.+state.+changed )|(ment ac)|(system.+state.+changed )|(\|lc)|(penalty)|(\[timeout)|(PRM\|1\|D))" /e /r /s</v>
      </c>
      <c r="T1111" s="18" t="str">
        <f>MID(B1085,13,4)</f>
        <v>4026</v>
      </c>
      <c r="U1111" s="24">
        <f>A1085+6/24</f>
        <v>42591.712500000001</v>
      </c>
      <c r="V1111" s="45" t="str">
        <f>IF(VALUE(LEFT(IF(LEN(C1085)=6,"0"&amp;C1085,C1085),2))&lt;=2,"EC",IF(OR(VALUE(LEFT(IF(LEN(C1085)=6,"0"&amp;C1085,C1085),2))=8,VALUE(LEFT(IF(LEN(C1085)=6,"0"&amp;C1085,C1085),2))=18),"NW","GL"))</f>
        <v>EC</v>
      </c>
      <c r="W1111" s="45" t="str">
        <f>IF(AND(E1085="TRACK WARRANT AUTHORITY",G1085&lt;10),"OMIT","KEEP")</f>
        <v>KEEP</v>
      </c>
    </row>
    <row r="1112" spans="1:23" hidden="1" x14ac:dyDescent="0.25">
      <c r="A1112" s="24">
        <v>42591.434537037036</v>
      </c>
      <c r="B1112" s="4" t="s">
        <v>532</v>
      </c>
      <c r="C1112" s="4" t="s">
        <v>1389</v>
      </c>
      <c r="D1112" s="4" t="s">
        <v>73</v>
      </c>
      <c r="E1112" s="4" t="s">
        <v>515</v>
      </c>
      <c r="F1112" s="3">
        <v>0</v>
      </c>
      <c r="G1112" s="3">
        <v>44</v>
      </c>
      <c r="H1112" s="3">
        <v>172</v>
      </c>
      <c r="I1112" s="4" t="s">
        <v>516</v>
      </c>
      <c r="J1112" s="3">
        <v>1</v>
      </c>
      <c r="K1112" s="4" t="s">
        <v>76</v>
      </c>
      <c r="L1112" s="69" t="str">
        <f>VLOOKUP(C1112,'[17]Trips&amp;Operators'!$C$1:$E$9999,3,0)</f>
        <v>KILLION</v>
      </c>
      <c r="M1112" s="73" t="s">
        <v>81</v>
      </c>
      <c r="N1112" s="17"/>
      <c r="O1112" s="17" t="str">
        <f t="shared" si="34"/>
        <v>09</v>
      </c>
      <c r="P1112" s="52">
        <f t="shared" si="35"/>
        <v>42560</v>
      </c>
      <c r="Q1112" s="70" t="str">
        <f>VLOOKUP(C1112,'[17]Train Runs'!$A$13:$AE$520,31,0)</f>
        <v>aws s3 cp s3://rtdc.mdm.uploadarchive/RTDC4017/2016-08-09/ "%USERPROFILE%\AppData\Local\Temp\OnboardLogs"\RTDC4017\2016-08-09 --recursive &amp; "%USERPROFILE%\Documents\GitHub\mrs-test-scripts\Headless Mode &amp; Sideloading\WalkAndUnGZ.bat" "%USERPROFILE%\AppData\Local\Temp\OnboardLogs"\RTDC4017\2016-08-09 &amp; 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</v>
      </c>
      <c r="R1112" s="71" t="str">
        <f>VLOOKUP(C1086,'[17]Train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14:27:28-0600',mode:absolute,to:'2016-08-09 17:10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1112" s="72" t="str">
        <f>astrogrep_path&amp;" /spath="&amp;search_path&amp;" /stypes=""*"&amp;T1112&amp;"*"&amp;TEXT(A1086-utc_offset/24,"YYYYMMDD")&amp;LEFT(TEXT(A1086-utc_offset/24,"HH"),1)&amp;"*"" /stext="" "&amp;TEXT(A1086-utc_offset/24,"HH")&amp;search_regexp&amp;""" /e /r /s"</f>
        <v>"C:\Program Files (x86)\AstroGrep\AstroGrep.exe" /spath="C:\Users\stu\Documents\Analysis\2016-02-23 RTDC Observations" /stypes="*4040*201608092*" /stext=" 21:.+((SYSTEM_STATE.+slice.+state.+changed )|(ment ac)|(system.+state.+changed )|(\|lc)|(penalty)|(\[timeout)|(PRM\|1\|D))" /e /r /s</v>
      </c>
      <c r="T1112" s="18" t="str">
        <f>MID(B1086,13,4)</f>
        <v>4040</v>
      </c>
      <c r="U1112" s="24">
        <f>A1086+6/24</f>
        <v>42591.898715277777</v>
      </c>
      <c r="V1112" s="45" t="str">
        <f>IF(VALUE(LEFT(IF(LEN(C1086)=6,"0"&amp;C1086,C1086),2))&lt;=2,"EC",IF(OR(VALUE(LEFT(IF(LEN(C1086)=6,"0"&amp;C1086,C1086),2))=8,VALUE(LEFT(IF(LEN(C1086)=6,"0"&amp;C1086,C1086),2))=18),"NW","GL"))</f>
        <v>EC</v>
      </c>
      <c r="W1112" s="45" t="str">
        <f>IF(AND(E1086="TRACK WARRANT AUTHORITY",G1086&lt;10),"OMIT","KEEP")</f>
        <v>KEEP</v>
      </c>
    </row>
    <row r="1113" spans="1:23" hidden="1" x14ac:dyDescent="0.25">
      <c r="A1113" s="24">
        <v>42591.764386574076</v>
      </c>
      <c r="B1113" s="4" t="s">
        <v>95</v>
      </c>
      <c r="C1113" s="4" t="s">
        <v>1407</v>
      </c>
      <c r="D1113" s="4" t="s">
        <v>73</v>
      </c>
      <c r="E1113" s="4" t="s">
        <v>515</v>
      </c>
      <c r="F1113" s="3">
        <v>0</v>
      </c>
      <c r="G1113" s="3">
        <v>47</v>
      </c>
      <c r="H1113" s="3">
        <v>158</v>
      </c>
      <c r="I1113" s="4" t="s">
        <v>516</v>
      </c>
      <c r="J1113" s="3">
        <v>1</v>
      </c>
      <c r="K1113" s="4" t="s">
        <v>76</v>
      </c>
      <c r="L1113" s="69" t="str">
        <f>VLOOKUP(C1113,'[17]Trips&amp;Operators'!$C$1:$E$9999,3,0)</f>
        <v>HELVIE</v>
      </c>
      <c r="M1113" s="73" t="s">
        <v>81</v>
      </c>
      <c r="N1113" s="17"/>
      <c r="O1113" s="17" t="str">
        <f t="shared" si="34"/>
        <v>09</v>
      </c>
      <c r="P1113" s="52">
        <f t="shared" si="35"/>
        <v>42560</v>
      </c>
      <c r="Q1113" s="70" t="str">
        <f>VLOOKUP(C1113,'[17]Train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R1113" s="71" t="str">
        <f>VLOOKUP(C1087,'[17]Train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1113" s="72" t="str">
        <f>astrogrep_path&amp;" /spath="&amp;search_path&amp;" /stypes=""*"&amp;T1113&amp;"*"&amp;TEXT(A1087-utc_offset/24,"YYYYMMDD")&amp;LEFT(TEXT(A1087-utc_offset/24,"HH"),1)&amp;"*"" /stext="" "&amp;TEXT(A1087-utc_offset/24,"HH")&amp;search_regexp&amp;""" /e /r /s"</f>
        <v>"C:\Program Files (x86)\AstroGrep\AstroGrep.exe" /spath="C:\Users\stu\Documents\Analysis\2016-02-23 RTDC Observations" /stypes="*4025*201608091*" /stext=" 13:.+((SYSTEM_STATE.+slice.+state.+changed )|(ment ac)|(system.+state.+changed )|(\|lc)|(penalty)|(\[timeout)|(PRM\|1\|D))" /e /r /s</v>
      </c>
      <c r="T1113" s="18" t="str">
        <f>MID(B1087,13,4)</f>
        <v>4025</v>
      </c>
      <c r="U1113" s="24">
        <f>A1087+6/24</f>
        <v>42591.576805555553</v>
      </c>
      <c r="V1113" s="45" t="str">
        <f>IF(VALUE(LEFT(IF(LEN(C1087)=6,"0"&amp;C1087,C1087),2))&lt;=2,"EC",IF(OR(VALUE(LEFT(IF(LEN(C1087)=6,"0"&amp;C1087,C1087),2))=8,VALUE(LEFT(IF(LEN(C1087)=6,"0"&amp;C1087,C1087),2))=18),"NW","GL"))</f>
        <v>EC</v>
      </c>
      <c r="W1113" s="45" t="str">
        <f>IF(AND(E1087="TRACK WARRANT AUTHORITY",G1087&lt;10),"OMIT","KEEP")</f>
        <v>KEEP</v>
      </c>
    </row>
    <row r="1114" spans="1:23" hidden="1" x14ac:dyDescent="0.25">
      <c r="A1114" s="24">
        <v>42591.920787037037</v>
      </c>
      <c r="B1114" s="4" t="s">
        <v>95</v>
      </c>
      <c r="C1114" s="4" t="s">
        <v>1408</v>
      </c>
      <c r="D1114" s="4" t="s">
        <v>73</v>
      </c>
      <c r="E1114" s="4" t="s">
        <v>515</v>
      </c>
      <c r="F1114" s="3">
        <v>0</v>
      </c>
      <c r="G1114" s="3">
        <v>73</v>
      </c>
      <c r="H1114" s="3">
        <v>189</v>
      </c>
      <c r="I1114" s="4" t="s">
        <v>516</v>
      </c>
      <c r="J1114" s="3">
        <v>1</v>
      </c>
      <c r="K1114" s="4" t="s">
        <v>76</v>
      </c>
      <c r="L1114" s="69" t="str">
        <f>VLOOKUP(C1114,'[17]Trips&amp;Operators'!$C$1:$E$9999,3,0)</f>
        <v>CHANDLER</v>
      </c>
      <c r="M1114" s="73" t="s">
        <v>81</v>
      </c>
      <c r="N1114" s="17"/>
      <c r="O1114" s="17" t="str">
        <f t="shared" si="34"/>
        <v>09</v>
      </c>
      <c r="P1114" s="52">
        <f t="shared" si="35"/>
        <v>42560</v>
      </c>
      <c r="Q1114" s="70" t="str">
        <f>VLOOKUP(C1114,'[17]Train Runs'!$A$13:$AE$520,31,0)</f>
        <v>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 &amp; aws s3 cp s3://rtdc.mdm.uploadarchive/RTDC4032/2016-08-10/ "%USERPROFILE%\AppData\Local\Temp\OnboardLogs"\RTDC4032\2016-08-10 --recursive &amp; "%USERPROFILE%\Documents\GitHub\mrs-test-scripts\Headless Mode &amp; Sideloading\WalkAndUnGZ.bat" "%USERPROFILE%\AppData\Local\Temp\OnboardLogs"\RTDC4032\2016-08-10</v>
      </c>
      <c r="R1114" s="71" t="str">
        <f>VLOOKUP(C1088,'[17]Train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08:42:38-0600',mode:absolute,to:'2016-08-09 10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14" s="72" t="str">
        <f>astrogrep_path&amp;" /spath="&amp;search_path&amp;" /stypes=""*"&amp;T1114&amp;"*"&amp;TEXT(A1088-utc_offset/24,"YYYYMMDD")&amp;LEFT(TEXT(A1088-utc_offset/24,"HH"),1)&amp;"*"" /stext="" "&amp;TEXT(A1088-utc_offset/24,"HH")&amp;search_regexp&amp;""" /e /r /s"</f>
        <v>"C:\Program Files (x86)\AstroGrep\AstroGrep.exe" /spath="C:\Users\stu\Documents\Analysis\2016-02-23 RTDC Observations" /stypes="*4031*201608091*" /stext=" 15:.+((SYSTEM_STATE.+slice.+state.+changed )|(ment ac)|(system.+state.+changed )|(\|lc)|(penalty)|(\[timeout)|(PRM\|1\|D))" /e /r /s</v>
      </c>
      <c r="T1114" s="18" t="str">
        <f>MID(B1088,13,4)</f>
        <v>4031</v>
      </c>
      <c r="U1114" s="24">
        <f>A1088+6/24</f>
        <v>42591.660150462965</v>
      </c>
      <c r="V1114" s="45" t="str">
        <f>IF(VALUE(LEFT(IF(LEN(C1088)=6,"0"&amp;C1088,C1088),2))&lt;=2,"EC",IF(OR(VALUE(LEFT(IF(LEN(C1088)=6,"0"&amp;C1088,C1088),2))=8,VALUE(LEFT(IF(LEN(C1088)=6,"0"&amp;C1088,C1088),2))=18),"NW","GL"))</f>
        <v>EC</v>
      </c>
      <c r="W1114" s="45" t="str">
        <f>IF(AND(E1088="TRACK WARRANT AUTHORITY",G1088&lt;10),"OMIT","KEEP")</f>
        <v>KEEP</v>
      </c>
    </row>
    <row r="1115" spans="1:23" hidden="1" x14ac:dyDescent="0.25">
      <c r="A1115" s="24">
        <v>42591.182210648149</v>
      </c>
      <c r="B1115" s="4" t="s">
        <v>97</v>
      </c>
      <c r="C1115" s="4" t="s">
        <v>1409</v>
      </c>
      <c r="D1115" s="4" t="s">
        <v>73</v>
      </c>
      <c r="E1115" s="4" t="s">
        <v>515</v>
      </c>
      <c r="F1115" s="3">
        <v>0</v>
      </c>
      <c r="G1115" s="3">
        <v>42</v>
      </c>
      <c r="H1115" s="3">
        <v>233362</v>
      </c>
      <c r="I1115" s="4" t="s">
        <v>516</v>
      </c>
      <c r="J1115" s="3">
        <v>233491</v>
      </c>
      <c r="K1115" s="4" t="s">
        <v>80</v>
      </c>
      <c r="L1115" s="69" t="str">
        <f>VLOOKUP(C1115,'[17]Trips&amp;Operators'!$C$1:$E$9999,3,0)</f>
        <v>ACKERMAN</v>
      </c>
      <c r="M1115" s="73" t="s">
        <v>81</v>
      </c>
      <c r="N1115" s="17"/>
      <c r="O1115" s="17" t="str">
        <f t="shared" si="34"/>
        <v>09</v>
      </c>
      <c r="P1115" s="52">
        <f t="shared" si="35"/>
        <v>42560</v>
      </c>
      <c r="Q1115" s="70" t="str">
        <f>VLOOKUP(C1115,'[17]Train Runs'!$A$13:$AE$520,31,0)</f>
        <v>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 &amp; aws s3 cp s3://rtdc.mdm.uploadarchive/RTDC4011/2016-08-10/ "%USERPROFILE%\AppData\Local\Temp\OnboardLogs"\RTDC4011\2016-08-10 --recursive &amp; "%USERPROFILE%\Documents\GitHub\mrs-test-scripts\Headless Mode &amp; Sideloading\WalkAndUnGZ.bat" "%USERPROFILE%\AppData\Local\Temp\OnboardLogs"\RTDC4011\2016-08-10</v>
      </c>
      <c r="R1115" s="71" t="str">
        <f>VLOOKUP(C1089,'[17]Train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115" s="72" t="str">
        <f>astrogrep_path&amp;" /spath="&amp;search_path&amp;" /stypes=""*"&amp;T1115&amp;"*"&amp;TEXT(A1089-utc_offset/24,"YYYYMMDD")&amp;LEFT(TEXT(A1089-utc_offset/24,"HH"),1)&amp;"*"" /stext="" "&amp;TEXT(A1089-utc_offset/24,"HH")&amp;search_regexp&amp;""" /e /r /s"</f>
        <v>"C:\Program Files (x86)\AstroGrep\AstroGrep.exe" /spath="C:\Users\stu\Documents\Analysis\2016-02-23 RTDC Observations" /stypes="*4017*201608091*" /stext=" 16:.+((SYSTEM_STATE.+slice.+state.+changed )|(ment ac)|(system.+state.+changed )|(\|lc)|(penalty)|(\[timeout)|(PRM\|1\|D))" /e /r /s</v>
      </c>
      <c r="T1115" s="18" t="str">
        <f>MID(B1089,13,4)</f>
        <v>4017</v>
      </c>
      <c r="U1115" s="24">
        <f>A1089+6/24</f>
        <v>42591.680381944447</v>
      </c>
      <c r="V1115" s="45" t="str">
        <f>IF(VALUE(LEFT(IF(LEN(C1089)=6,"0"&amp;C1089,C1089),2))&lt;=2,"EC",IF(OR(VALUE(LEFT(IF(LEN(C1089)=6,"0"&amp;C1089,C1089),2))=8,VALUE(LEFT(IF(LEN(C1089)=6,"0"&amp;C1089,C1089),2))=18),"NW","GL"))</f>
        <v>EC</v>
      </c>
      <c r="W1115" s="45" t="str">
        <f>IF(AND(E1089="TRACK WARRANT AUTHORITY",G1089&lt;10),"OMIT","KEEP")</f>
        <v>KEEP</v>
      </c>
    </row>
    <row r="1116" spans="1:23" hidden="1" x14ac:dyDescent="0.25">
      <c r="A1116" s="24">
        <v>42591.287581018521</v>
      </c>
      <c r="B1116" s="4" t="s">
        <v>96</v>
      </c>
      <c r="C1116" s="4" t="s">
        <v>1410</v>
      </c>
      <c r="D1116" s="4" t="s">
        <v>73</v>
      </c>
      <c r="E1116" s="4" t="s">
        <v>515</v>
      </c>
      <c r="F1116" s="3">
        <v>0</v>
      </c>
      <c r="G1116" s="3">
        <v>94</v>
      </c>
      <c r="H1116" s="3">
        <v>233124</v>
      </c>
      <c r="I1116" s="4" t="s">
        <v>516</v>
      </c>
      <c r="J1116" s="3">
        <v>233491</v>
      </c>
      <c r="K1116" s="4" t="s">
        <v>80</v>
      </c>
      <c r="L1116" s="69" t="str">
        <f>VLOOKUP(C1116,'[17]Trips&amp;Operators'!$C$1:$E$9999,3,0)</f>
        <v>SPECTOR</v>
      </c>
      <c r="M1116" s="73" t="s">
        <v>81</v>
      </c>
      <c r="N1116" s="17"/>
      <c r="O1116" s="17" t="str">
        <f t="shared" si="34"/>
        <v>09</v>
      </c>
      <c r="P1116" s="52">
        <f t="shared" si="35"/>
        <v>42560</v>
      </c>
      <c r="Q1116" s="70" t="str">
        <f>VLOOKUP(C1116,'[17]Train Runs'!$A$13:$AE$520,31,0)</f>
        <v>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 &amp; aws s3 cp s3://rtdc.mdm.uploadarchive/RTDC4031/2016-08-10/ "%USERPROFILE%\AppData\Local\Temp\OnboardLogs"\RTDC4031\2016-08-10 --recursive &amp; "%USERPROFILE%\Documents\GitHub\mrs-test-scripts\Headless Mode &amp; Sideloading\WalkAndUnGZ.bat" "%USERPROFILE%\AppData\Local\Temp\OnboardLogs"\RTDC4031\2016-08-10</v>
      </c>
      <c r="R1116" s="71" t="str">
        <f>VLOOKUP(C1090,'[17]Train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09:33:52-0600',mode:absolute,to:'2016-08-09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116" s="72" t="str">
        <f>astrogrep_path&amp;" /spath="&amp;search_path&amp;" /stypes=""*"&amp;T1116&amp;"*"&amp;TEXT(A1090-utc_offset/24,"YYYYMMDD")&amp;LEFT(TEXT(A1090-utc_offset/24,"HH"),1)&amp;"*"" /stext="" "&amp;TEXT(A1090-utc_offset/24,"HH")&amp;search_regexp&amp;""" /e /r /s"</f>
        <v>"C:\Program Files (x86)\AstroGrep\AstroGrep.exe" /spath="C:\Users\stu\Documents\Analysis\2016-02-23 RTDC Observations" /stypes="*4032*201608091*" /stext=" 17:.+((SYSTEM_STATE.+slice.+state.+changed )|(ment ac)|(system.+state.+changed )|(\|lc)|(penalty)|(\[timeout)|(PRM\|1\|D))" /e /r /s</v>
      </c>
      <c r="T1116" s="18" t="str">
        <f>MID(B1090,13,4)</f>
        <v>4032</v>
      </c>
      <c r="U1116" s="24">
        <f>A1090+6/24</f>
        <v>42591.720231481479</v>
      </c>
      <c r="V1116" s="45" t="str">
        <f>IF(VALUE(LEFT(IF(LEN(C1090)=6,"0"&amp;C1090,C1090),2))&lt;=2,"EC",IF(OR(VALUE(LEFT(IF(LEN(C1090)=6,"0"&amp;C1090,C1090),2))=8,VALUE(LEFT(IF(LEN(C1090)=6,"0"&amp;C1090,C1090),2))=18),"NW","GL"))</f>
        <v>EC</v>
      </c>
      <c r="W1116" s="45" t="str">
        <f>IF(AND(E1090="TRACK WARRANT AUTHORITY",G1090&lt;10),"OMIT","KEEP")</f>
        <v>KEEP</v>
      </c>
    </row>
    <row r="1117" spans="1:23" hidden="1" x14ac:dyDescent="0.25">
      <c r="A1117" s="24">
        <v>42591.411053240743</v>
      </c>
      <c r="B1117" s="4" t="s">
        <v>543</v>
      </c>
      <c r="C1117" s="4" t="s">
        <v>1411</v>
      </c>
      <c r="D1117" s="4" t="s">
        <v>73</v>
      </c>
      <c r="E1117" s="4" t="s">
        <v>83</v>
      </c>
      <c r="F1117" s="3">
        <v>200</v>
      </c>
      <c r="G1117" s="3">
        <v>255</v>
      </c>
      <c r="H1117" s="3">
        <v>6424</v>
      </c>
      <c r="I1117" s="4" t="s">
        <v>75</v>
      </c>
      <c r="J1117" s="3">
        <v>5990</v>
      </c>
      <c r="K1117" s="4" t="s">
        <v>76</v>
      </c>
      <c r="L1117" s="69" t="str">
        <f>VLOOKUP(C1117,'[17]Trips&amp;Operators'!$C$1:$E$9999,3,0)</f>
        <v>LEVIN</v>
      </c>
      <c r="M1117" s="73" t="s">
        <v>81</v>
      </c>
      <c r="N1117" s="17"/>
      <c r="O1117" s="17" t="str">
        <f t="shared" si="34"/>
        <v>09</v>
      </c>
      <c r="P1117" s="52">
        <f t="shared" si="35"/>
        <v>42560</v>
      </c>
      <c r="Q1117" s="70" t="str">
        <f>VLOOKUP(C1117,'[17]Train Runs'!$A$13:$AE$520,31,0)</f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R1117" s="71" t="str">
        <f>VLOOKUP(C1091,'[17]Train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11:22:16-0600',mode:absolute,to:'2016-08-09 14:13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117" s="72" t="str">
        <f>astrogrep_path&amp;" /spath="&amp;search_path&amp;" /stypes=""*"&amp;T1117&amp;"*"&amp;TEXT(A1091-utc_offset/24,"YYYYMMDD")&amp;LEFT(TEXT(A1091-utc_offset/24,"HH"),1)&amp;"*"" /stext="" "&amp;TEXT(A1091-utc_offset/24,"HH")&amp;search_regexp&amp;""" /e /r /s"</f>
        <v>"C:\Program Files (x86)\AstroGrep\AstroGrep.exe" /spath="C:\Users\stu\Documents\Analysis\2016-02-23 RTDC Observations" /stypes="*4032*201608091*" /stext=" 19:.+((SYSTEM_STATE.+slice.+state.+changed )|(ment ac)|(system.+state.+changed )|(\|lc)|(penalty)|(\[timeout)|(PRM\|1\|D))" /e /r /s</v>
      </c>
      <c r="T1117" s="18" t="str">
        <f>MID(B1091,13,4)</f>
        <v>4032</v>
      </c>
      <c r="U1117" s="24">
        <f>A1091+6/24</f>
        <v>42591.793599537035</v>
      </c>
      <c r="V1117" s="45" t="str">
        <f>IF(VALUE(LEFT(IF(LEN(C1091)=6,"0"&amp;C1091,C1091),2))&lt;=2,"EC",IF(OR(VALUE(LEFT(IF(LEN(C1091)=6,"0"&amp;C1091,C1091),2))=8,VALUE(LEFT(IF(LEN(C1091)=6,"0"&amp;C1091,C1091),2))=18),"NW","GL"))</f>
        <v>EC</v>
      </c>
      <c r="W1117" s="45" t="str">
        <f>IF(AND(E1091="TRACK WARRANT AUTHORITY",G1091&lt;10),"OMIT","KEEP")</f>
        <v>KEEP</v>
      </c>
    </row>
    <row r="1118" spans="1:23" hidden="1" x14ac:dyDescent="0.25">
      <c r="A1118" s="24">
        <v>42591.481192129628</v>
      </c>
      <c r="B1118" s="4" t="s">
        <v>552</v>
      </c>
      <c r="C1118" s="4" t="s">
        <v>1412</v>
      </c>
      <c r="D1118" s="4" t="s">
        <v>84</v>
      </c>
      <c r="E1118" s="4" t="s">
        <v>83</v>
      </c>
      <c r="F1118" s="3">
        <v>400</v>
      </c>
      <c r="G1118" s="3">
        <v>450</v>
      </c>
      <c r="H1118" s="3">
        <v>43797</v>
      </c>
      <c r="I1118" s="4" t="s">
        <v>75</v>
      </c>
      <c r="J1118" s="3">
        <v>41797</v>
      </c>
      <c r="K1118" s="4" t="s">
        <v>80</v>
      </c>
      <c r="L1118" s="69" t="str">
        <f>VLOOKUP(C1118,'[17]Trips&amp;Operators'!$C$1:$E$9999,3,0)</f>
        <v>LEVIN</v>
      </c>
      <c r="M1118" s="73" t="s">
        <v>81</v>
      </c>
      <c r="N1118" s="17"/>
      <c r="O1118" s="17" t="str">
        <f t="shared" si="34"/>
        <v>09</v>
      </c>
      <c r="P1118" s="52">
        <f t="shared" si="35"/>
        <v>42560</v>
      </c>
      <c r="Q1118" s="70" t="str">
        <f>VLOOKUP(C1118,'[17]Train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R1118" s="71" t="str">
        <f>VLOOKUP(C1092,'[17]Train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06:38:00-0600',mode:absolute,to:'2016-08-09 09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S1118" s="72" t="str">
        <f>astrogrep_path&amp;" /spath="&amp;search_path&amp;" /stypes=""*"&amp;T1118&amp;"*"&amp;TEXT(A1092-utc_offset/24,"YYYYMMDD")&amp;LEFT(TEXT(A1092-utc_offset/24,"HH"),1)&amp;"*"" /stext="" "&amp;TEXT(A1092-utc_offset/24,"HH")&amp;search_regexp&amp;""" /e /r /s"</f>
        <v>"C:\Program Files (x86)\AstroGrep\AstroGrep.exe" /spath="C:\Users\stu\Documents\Analysis\2016-02-23 RTDC Observations" /stypes="*4025*201608091*" /stext=" 14:.+((SYSTEM_STATE.+slice.+state.+changed )|(ment ac)|(system.+state.+changed )|(\|lc)|(penalty)|(\[timeout)|(PRM\|1\|D))" /e /r /s</v>
      </c>
      <c r="T1118" s="18" t="str">
        <f>MID(B1092,13,4)</f>
        <v>4025</v>
      </c>
      <c r="U1118" s="24">
        <f>A1092+6/24</f>
        <v>42591.58971064815</v>
      </c>
      <c r="V1118" s="45" t="str">
        <f>IF(VALUE(LEFT(IF(LEN(C1092)=6,"0"&amp;C1092,C1092),2))&lt;=2,"EC",IF(OR(VALUE(LEFT(IF(LEN(C1092)=6,"0"&amp;C1092,C1092),2))=8,VALUE(LEFT(IF(LEN(C1092)=6,"0"&amp;C1092,C1092),2))=18),"NW","GL"))</f>
        <v>EC</v>
      </c>
      <c r="W1118" s="45" t="str">
        <f>IF(AND(E1092="TRACK WARRANT AUTHORITY",G1092&lt;10),"OMIT","KEEP")</f>
        <v>KEEP</v>
      </c>
    </row>
    <row r="1119" spans="1:23" hidden="1" x14ac:dyDescent="0.25">
      <c r="A1119" s="24">
        <v>42591.7</v>
      </c>
      <c r="B1119" s="4" t="s">
        <v>543</v>
      </c>
      <c r="C1119" s="4" t="s">
        <v>1413</v>
      </c>
      <c r="D1119" s="4" t="s">
        <v>73</v>
      </c>
      <c r="E1119" s="4" t="s">
        <v>87</v>
      </c>
      <c r="F1119" s="3">
        <v>0</v>
      </c>
      <c r="G1119" s="3">
        <v>245</v>
      </c>
      <c r="H1119" s="3">
        <v>27872</v>
      </c>
      <c r="I1119" s="4" t="s">
        <v>88</v>
      </c>
      <c r="J1119" s="3">
        <v>26955</v>
      </c>
      <c r="K1119" s="4" t="s">
        <v>76</v>
      </c>
      <c r="L1119" s="69" t="str">
        <f>VLOOKUP(C1119,'[17]Trips&amp;Operators'!$C$1:$E$9999,3,0)</f>
        <v>BRUDER</v>
      </c>
      <c r="M1119" s="73" t="s">
        <v>77</v>
      </c>
      <c r="N1119" s="17" t="s">
        <v>1414</v>
      </c>
      <c r="O1119" s="17" t="str">
        <f t="shared" si="34"/>
        <v>09</v>
      </c>
      <c r="P1119" s="52">
        <f t="shared" si="35"/>
        <v>42560</v>
      </c>
      <c r="Q1119" s="70" t="str">
        <f>VLOOKUP(C1119,'[17]Train Runs'!$A$13:$AE$520,31,0)</f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R1119" s="71" t="str">
        <f>VLOOKUP(C1093,'[17]Train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11:24:28-0600',mode:absolute,to:'2016-08-09 14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1119" s="72" t="str">
        <f>astrogrep_path&amp;" /spath="&amp;search_path&amp;" /stypes=""*"&amp;T1119&amp;"*"&amp;TEXT(A1093-utc_offset/24,"YYYYMMDD")&amp;LEFT(TEXT(A1093-utc_offset/24,"HH"),1)&amp;"*"" /stext="" "&amp;TEXT(A1093-utc_offset/24,"HH")&amp;search_regexp&amp;""" /e /r /s"</f>
        <v>"C:\Program Files (x86)\AstroGrep\AstroGrep.exe" /spath="C:\Users\stu\Documents\Analysis\2016-02-23 RTDC Observations" /stypes="*4011*201608091*" /stext=" 19:.+((SYSTEM_STATE.+slice.+state.+changed )|(ment ac)|(system.+state.+changed )|(\|lc)|(penalty)|(\[timeout)|(PRM\|1\|D))" /e /r /s</v>
      </c>
      <c r="T1119" s="18" t="str">
        <f>MID(B1093,13,4)</f>
        <v>4011</v>
      </c>
      <c r="U1119" s="24">
        <f>A1093+6/24</f>
        <v>42591.792905092596</v>
      </c>
      <c r="V1119" s="45" t="str">
        <f>IF(VALUE(LEFT(IF(LEN(C1093)=6,"0"&amp;C1093,C1093),2))&lt;=2,"EC",IF(OR(VALUE(LEFT(IF(LEN(C1093)=6,"0"&amp;C1093,C1093),2))=8,VALUE(LEFT(IF(LEN(C1093)=6,"0"&amp;C1093,C1093),2))=18),"NW","GL"))</f>
        <v>EC</v>
      </c>
      <c r="W1119" s="45" t="str">
        <f>IF(AND(E1093="TRACK WARRANT AUTHORITY",G1093&lt;10),"OMIT","KEEP")</f>
        <v>KEEP</v>
      </c>
    </row>
    <row r="1120" spans="1:23" x14ac:dyDescent="0.25">
      <c r="A1120" s="24">
        <v>42591.606898148151</v>
      </c>
      <c r="B1120" s="4" t="s">
        <v>552</v>
      </c>
      <c r="C1120" s="4" t="s">
        <v>1415</v>
      </c>
      <c r="D1120" s="4" t="s">
        <v>73</v>
      </c>
      <c r="E1120" s="4" t="s">
        <v>87</v>
      </c>
      <c r="F1120" s="3">
        <v>0</v>
      </c>
      <c r="G1120" s="3">
        <v>63</v>
      </c>
      <c r="H1120" s="3">
        <v>57700</v>
      </c>
      <c r="I1120" s="4" t="s">
        <v>88</v>
      </c>
      <c r="J1120" s="3">
        <v>57971</v>
      </c>
      <c r="K1120" s="4" t="s">
        <v>80</v>
      </c>
      <c r="L1120" s="69" t="str">
        <f>VLOOKUP(C1120,'[17]Trips&amp;Operators'!$C$1:$E$9999,3,0)</f>
        <v>BRUDER</v>
      </c>
      <c r="M1120" s="73" t="s">
        <v>77</v>
      </c>
      <c r="N1120" s="17" t="s">
        <v>47</v>
      </c>
      <c r="O1120" s="17" t="str">
        <f t="shared" si="34"/>
        <v>09</v>
      </c>
      <c r="P1120" s="52">
        <f t="shared" si="35"/>
        <v>42560</v>
      </c>
      <c r="Q1120" s="70" t="str">
        <f>VLOOKUP(C1120,'[17]Train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R1120" s="71" t="str">
        <f>VLOOKUP(C1094,'[17]Train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18:23:51-0600',mode:absolute,to:'2016-08-09 21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120" s="72" t="str">
        <f>astrogrep_path&amp;" /spath="&amp;search_path&amp;" /stypes=""*"&amp;T1120&amp;"*"&amp;TEXT(A1094-utc_offset/24,"YYYYMMDD")&amp;LEFT(TEXT(A1094-utc_offset/24,"HH"),1)&amp;"*"" /stext="" "&amp;TEXT(A1094-utc_offset/24,"HH")&amp;search_regexp&amp;""" /e /r /s"</f>
        <v>"C:\Program Files (x86)\AstroGrep\AstroGrep.exe" /spath="C:\Users\stu\Documents\Analysis\2016-02-23 RTDC Observations" /stypes="*4032*201608100*" /stext=" 01:.+((SYSTEM_STATE.+slice.+state.+changed )|(ment ac)|(system.+state.+changed )|(\|lc)|(penalty)|(\[timeout)|(PRM\|1\|D))" /e /r /s</v>
      </c>
      <c r="T1120" s="18" t="str">
        <f>MID(B1094,13,4)</f>
        <v>4032</v>
      </c>
      <c r="U1120" s="24">
        <f>A1094+6/24</f>
        <v>42592.064652777779</v>
      </c>
      <c r="V1120" s="45" t="str">
        <f>IF(VALUE(LEFT(IF(LEN(C1094)=6,"0"&amp;C1094,C1094),2))&lt;=2,"EC",IF(OR(VALUE(LEFT(IF(LEN(C1094)=6,"0"&amp;C1094,C1094),2))=8,VALUE(LEFT(IF(LEN(C1094)=6,"0"&amp;C1094,C1094),2))=18),"NW","GL"))</f>
        <v>EC</v>
      </c>
      <c r="W1120" s="45" t="str">
        <f>IF(AND(E1094="TRACK WARRANT AUTHORITY",G1094&lt;10),"OMIT","KEEP")</f>
        <v>KEEP</v>
      </c>
    </row>
    <row r="1121" spans="1:23" x14ac:dyDescent="0.25">
      <c r="A1121" s="24">
        <v>42591.60765046296</v>
      </c>
      <c r="B1121" s="4" t="s">
        <v>552</v>
      </c>
      <c r="C1121" s="4" t="s">
        <v>1415</v>
      </c>
      <c r="D1121" s="4" t="s">
        <v>73</v>
      </c>
      <c r="E1121" s="4" t="s">
        <v>510</v>
      </c>
      <c r="F1121" s="3">
        <v>0</v>
      </c>
      <c r="G1121" s="3">
        <v>112</v>
      </c>
      <c r="H1121" s="3">
        <v>58016</v>
      </c>
      <c r="I1121" s="4" t="s">
        <v>511</v>
      </c>
      <c r="J1121" s="3">
        <v>58066</v>
      </c>
      <c r="K1121" s="4" t="s">
        <v>80</v>
      </c>
      <c r="L1121" s="69" t="str">
        <f>VLOOKUP(C1121,'[17]Trips&amp;Operators'!$C$1:$E$9999,3,0)</f>
        <v>BRUDER</v>
      </c>
      <c r="M1121" s="73" t="s">
        <v>77</v>
      </c>
      <c r="N1121" s="17" t="s">
        <v>47</v>
      </c>
      <c r="O1121" s="17" t="str">
        <f t="shared" si="34"/>
        <v>09</v>
      </c>
      <c r="P1121" s="52">
        <f t="shared" si="35"/>
        <v>42560</v>
      </c>
      <c r="Q1121" s="70" t="str">
        <f>VLOOKUP(C1121,'[17]Train Runs'!$A$13:$AE$520,31,0)</f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R1121" s="71" t="str">
        <f>VLOOKUP(C1095,'[17]Train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10:30:44-0600',mode:absolute,to:'2016-08-09 13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21" s="72" t="str">
        <f>astrogrep_path&amp;" /spath="&amp;search_path&amp;" /stypes=""*"&amp;T1121&amp;"*"&amp;TEXT(A1095-utc_offset/24,"YYYYMMDD")&amp;LEFT(TEXT(A1095-utc_offset/24,"HH"),1)&amp;"*"" /stext="" "&amp;TEXT(A1095-utc_offset/24,"HH")&amp;search_regexp&amp;""" /e /r /s"</f>
        <v>"C:\Program Files (x86)\AstroGrep\AstroGrep.exe" /spath="C:\Users\stu\Documents\Analysis\2016-02-23 RTDC Observations" /stypes="*4031*201608091*" /stext=" 18:.+((SYSTEM_STATE.+slice.+state.+changed )|(ment ac)|(system.+state.+changed )|(\|lc)|(penalty)|(\[timeout)|(PRM\|1\|D))" /e /r /s</v>
      </c>
      <c r="T1121" s="18" t="str">
        <f>MID(B1095,13,4)</f>
        <v>4031</v>
      </c>
      <c r="U1121" s="24">
        <f>A1095+6/24</f>
        <v>42591.76048611111</v>
      </c>
      <c r="V1121" s="45" t="str">
        <f>IF(VALUE(LEFT(IF(LEN(C1095)=6,"0"&amp;C1095,C1095),2))&lt;=2,"EC",IF(OR(VALUE(LEFT(IF(LEN(C1095)=6,"0"&amp;C1095,C1095),2))=8,VALUE(LEFT(IF(LEN(C1095)=6,"0"&amp;C1095,C1095),2))=18),"NW","GL"))</f>
        <v>EC</v>
      </c>
      <c r="W1121" s="45" t="str">
        <f>IF(AND(E1095="TRACK WARRANT AUTHORITY",G1095&lt;10),"OMIT","KEEP")</f>
        <v>KEEP</v>
      </c>
    </row>
    <row r="1122" spans="1:23" hidden="1" x14ac:dyDescent="0.25">
      <c r="A1122" s="24">
        <v>42591.268437500003</v>
      </c>
      <c r="B1122" s="4" t="s">
        <v>575</v>
      </c>
      <c r="C1122" s="4" t="s">
        <v>1416</v>
      </c>
      <c r="D1122" s="4" t="s">
        <v>73</v>
      </c>
      <c r="E1122" s="4" t="s">
        <v>515</v>
      </c>
      <c r="F1122" s="3">
        <v>0</v>
      </c>
      <c r="G1122" s="3">
        <v>34</v>
      </c>
      <c r="H1122" s="3">
        <v>659</v>
      </c>
      <c r="I1122" s="4" t="s">
        <v>516</v>
      </c>
      <c r="J1122" s="3">
        <v>575</v>
      </c>
      <c r="K1122" s="4" t="s">
        <v>76</v>
      </c>
      <c r="L1122" s="69" t="str">
        <f>VLOOKUP(C1122,'[17]Trips&amp;Operators'!$C$1:$E$9999,3,0)</f>
        <v>STARKS</v>
      </c>
      <c r="M1122" s="73" t="s">
        <v>81</v>
      </c>
      <c r="N1122" s="17"/>
      <c r="O1122" s="17" t="str">
        <f t="shared" si="34"/>
        <v>09</v>
      </c>
      <c r="P1122" s="52">
        <f t="shared" si="35"/>
        <v>42560</v>
      </c>
      <c r="Q1122" s="70" t="str">
        <f>VLOOKUP(C1122,'[17]Train Runs'!$A$13:$AE$520,31,0)</f>
        <v>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 &amp; 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</v>
      </c>
      <c r="R1122" s="71" t="str">
        <f>VLOOKUP(C1096,'[17]Train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21:47:09-0600',mode:absolute,to:'2016-08-10 00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1122" s="72" t="str">
        <f>astrogrep_path&amp;" /spath="&amp;search_path&amp;" /stypes=""*"&amp;T1122&amp;"*"&amp;TEXT(A1096-utc_offset/24,"YYYYMMDD")&amp;LEFT(TEXT(A1096-utc_offset/24,"HH"),1)&amp;"*"" /stext="" "&amp;TEXT(A1096-utc_offset/24,"HH")&amp;search_regexp&amp;""" /e /r /s"</f>
        <v>"C:\Program Files (x86)\AstroGrep\AstroGrep.exe" /spath="C:\Users\stu\Documents\Analysis\2016-02-23 RTDC Observations" /stypes="*4026*201608100*" /stext=" 04:.+((SYSTEM_STATE.+slice.+state.+changed )|(ment ac)|(system.+state.+changed )|(\|lc)|(penalty)|(\[timeout)|(PRM\|1\|D))" /e /r /s</v>
      </c>
      <c r="T1122" s="18" t="str">
        <f>MID(B1096,13,4)</f>
        <v>4026</v>
      </c>
      <c r="U1122" s="24">
        <f>A1096+6/24</f>
        <v>42592.206805555557</v>
      </c>
      <c r="V1122" s="45" t="str">
        <f>IF(VALUE(LEFT(IF(LEN(C1096)=6,"0"&amp;C1096,C1096),2))&lt;=2,"EC",IF(OR(VALUE(LEFT(IF(LEN(C1096)=6,"0"&amp;C1096,C1096),2))=8,VALUE(LEFT(IF(LEN(C1096)=6,"0"&amp;C1096,C1096),2))=18),"NW","GL"))</f>
        <v>EC</v>
      </c>
      <c r="W1122" s="45" t="str">
        <f>IF(AND(E1096="TRACK WARRANT AUTHORITY",G1096&lt;10),"OMIT","KEEP")</f>
        <v>KEEP</v>
      </c>
    </row>
    <row r="1123" spans="1:23" hidden="1" x14ac:dyDescent="0.25">
      <c r="A1123" s="24">
        <v>42591.337233796294</v>
      </c>
      <c r="B1123" s="4" t="s">
        <v>92</v>
      </c>
      <c r="C1123" s="4" t="s">
        <v>1417</v>
      </c>
      <c r="D1123" s="4" t="s">
        <v>73</v>
      </c>
      <c r="E1123" s="4" t="s">
        <v>515</v>
      </c>
      <c r="F1123" s="3">
        <v>0</v>
      </c>
      <c r="G1123" s="3">
        <v>60</v>
      </c>
      <c r="H1123" s="3">
        <v>58822</v>
      </c>
      <c r="I1123" s="4" t="s">
        <v>516</v>
      </c>
      <c r="J1123" s="3">
        <v>59048</v>
      </c>
      <c r="K1123" s="4" t="s">
        <v>80</v>
      </c>
      <c r="L1123" s="69" t="str">
        <f>VLOOKUP(C1123,'[17]Trips&amp;Operators'!$C$1:$E$9999,3,0)</f>
        <v>STARKS</v>
      </c>
      <c r="M1123" s="73" t="s">
        <v>81</v>
      </c>
      <c r="N1123" s="17"/>
      <c r="O1123" s="17" t="str">
        <f t="shared" si="34"/>
        <v>09</v>
      </c>
      <c r="P1123" s="52">
        <f t="shared" si="35"/>
        <v>42560</v>
      </c>
      <c r="Q1123" s="70" t="str">
        <f>VLOOKUP(C1123,'[17]Train Runs'!$A$13:$AE$520,31,0)</f>
        <v>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 &amp; aws s3 cp s3://rtdc.mdm.uploadarchive/RTDC4014/2016-08-10/ "%USERPROFILE%\AppData\Local\Temp\OnboardLogs"\RTDC4014\2016-08-10 --recursive &amp; "%USERPROFILE%\Documents\GitHub\mrs-test-scripts\Headless Mode &amp; Sideloading\WalkAndUnGZ.bat" "%USERPROFILE%\AppData\Local\Temp\OnboardLogs"\RTDC4014\2016-08-10</v>
      </c>
      <c r="R1123" s="71" t="str">
        <f>VLOOKUP(C1097,'[17]Train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14:10:01-0600',mode:absolute,to:'2016-08-09 16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123" s="72" t="str">
        <f>astrogrep_path&amp;" /spath="&amp;search_path&amp;" /stypes=""*"&amp;T1123&amp;"*"&amp;TEXT(A1097-utc_offset/24,"YYYYMMDD")&amp;LEFT(TEXT(A1097-utc_offset/24,"HH"),1)&amp;"*"" /stext="" "&amp;TEXT(A1097-utc_offset/24,"HH")&amp;search_regexp&amp;""" /e /r /s"</f>
        <v>"C:\Program Files (x86)\AstroGrep\AstroGrep.exe" /spath="C:\Users\stu\Documents\Analysis\2016-02-23 RTDC Observations" /stypes="*4029*201608092*" /stext=" 21:.+((SYSTEM_STATE.+slice.+state.+changed )|(ment ac)|(system.+state.+changed )|(\|lc)|(penalty)|(\[timeout)|(PRM\|1\|D))" /e /r /s</v>
      </c>
      <c r="T1123" s="18" t="str">
        <f>MID(B1097,13,4)</f>
        <v>4029</v>
      </c>
      <c r="U1123" s="24">
        <f>A1097+6/24</f>
        <v>42591.910532407404</v>
      </c>
      <c r="V1123" s="45" t="str">
        <f>IF(VALUE(LEFT(IF(LEN(C1097)=6,"0"&amp;C1097,C1097),2))&lt;=2,"EC",IF(OR(VALUE(LEFT(IF(LEN(C1097)=6,"0"&amp;C1097,C1097),2))=8,VALUE(LEFT(IF(LEN(C1097)=6,"0"&amp;C1097,C1097),2))=18),"NW","GL"))</f>
        <v>EC</v>
      </c>
      <c r="W1123" s="45" t="str">
        <f>IF(AND(E1097="TRACK WARRANT AUTHORITY",G1097&lt;10),"OMIT","KEEP")</f>
        <v>KEEP</v>
      </c>
    </row>
    <row r="1124" spans="1:23" hidden="1" x14ac:dyDescent="0.25">
      <c r="A1124" s="24">
        <v>42592.308055555557</v>
      </c>
      <c r="B1124" s="4" t="s">
        <v>86</v>
      </c>
      <c r="C1124" s="4" t="s">
        <v>1418</v>
      </c>
      <c r="D1124" s="4" t="s">
        <v>84</v>
      </c>
      <c r="E1124" s="4" t="s">
        <v>78</v>
      </c>
      <c r="F1124" s="3">
        <v>0</v>
      </c>
      <c r="G1124" s="3">
        <v>270</v>
      </c>
      <c r="H1124" s="3">
        <v>33155</v>
      </c>
      <c r="I1124" s="4" t="s">
        <v>79</v>
      </c>
      <c r="J1124" s="3">
        <v>33137</v>
      </c>
      <c r="K1124" s="4" t="s">
        <v>80</v>
      </c>
      <c r="L1124" s="69" t="str">
        <f>VLOOKUP(C1124,'[18]Trips&amp;Operators'!$C$1:$E$9999,3,0)</f>
        <v>BRANNON</v>
      </c>
      <c r="M1124" s="73" t="s">
        <v>81</v>
      </c>
      <c r="N1124" s="17" t="s">
        <v>493</v>
      </c>
      <c r="O1124" s="17" t="str">
        <f t="shared" si="34"/>
        <v>10</v>
      </c>
      <c r="P1124" s="52">
        <f t="shared" si="35"/>
        <v>42561</v>
      </c>
      <c r="Q1124" s="70" t="str">
        <f>VLOOKUP(C1124,'[18]Train Runs'!$A$13:$AE$462,31,0)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R1124" s="71" t="str">
        <f>VLOOKUP(C1098,'[17]Train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10:58:35-0600',mode:absolute,to:'2016-08-09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1124" s="72" t="str">
        <f>astrogrep_path&amp;" /spath="&amp;search_path&amp;" /stypes=""*"&amp;T1124&amp;"*"&amp;TEXT(A1098-utc_offset/24,"YYYYMMDD")&amp;LEFT(TEXT(A1098-utc_offset/24,"HH"),1)&amp;"*"" /stext="" "&amp;TEXT(A1098-utc_offset/24,"HH")&amp;search_regexp&amp;""" /e /r /s"</f>
        <v>"C:\Program Files (x86)\AstroGrep\AstroGrep.exe" /spath="C:\Users\stu\Documents\Analysis\2016-02-23 RTDC Observations" /stypes="*4040*201608091*" /stext=" 18:.+((SYSTEM_STATE.+slice.+state.+changed )|(ment ac)|(system.+state.+changed )|(\|lc)|(penalty)|(\[timeout)|(PRM\|1\|D))" /e /r /s</v>
      </c>
      <c r="T1124" s="18" t="str">
        <f>MID(B1098,13,4)</f>
        <v>4040</v>
      </c>
      <c r="U1124" s="24">
        <f>A1098+6/24</f>
        <v>42591.778726851851</v>
      </c>
      <c r="V1124" s="45" t="str">
        <f>IF(VALUE(LEFT(IF(LEN(C1098)=6,"0"&amp;C1098,C1098),2))&lt;=2,"EC",IF(OR(VALUE(LEFT(IF(LEN(C1098)=6,"0"&amp;C1098,C1098),2))=8,VALUE(LEFT(IF(LEN(C1098)=6,"0"&amp;C1098,C1098),2))=18),"NW","GL"))</f>
        <v>EC</v>
      </c>
      <c r="W1124" s="45" t="str">
        <f>IF(AND(E1098="TRACK WARRANT AUTHORITY",G1098&lt;10),"OMIT","KEEP")</f>
        <v>KEEP</v>
      </c>
    </row>
    <row r="1125" spans="1:23" hidden="1" x14ac:dyDescent="0.25">
      <c r="A1125" s="24">
        <v>42592.433530092596</v>
      </c>
      <c r="B1125" s="4" t="s">
        <v>89</v>
      </c>
      <c r="C1125" s="4" t="s">
        <v>1419</v>
      </c>
      <c r="D1125" s="4" t="s">
        <v>73</v>
      </c>
      <c r="E1125" s="4" t="s">
        <v>78</v>
      </c>
      <c r="F1125" s="3">
        <v>0</v>
      </c>
      <c r="G1125" s="3">
        <v>602</v>
      </c>
      <c r="H1125" s="3">
        <v>44518</v>
      </c>
      <c r="I1125" s="4" t="s">
        <v>79</v>
      </c>
      <c r="J1125" s="3">
        <v>42961</v>
      </c>
      <c r="K1125" s="4" t="s">
        <v>76</v>
      </c>
      <c r="L1125" s="69" t="str">
        <f>VLOOKUP(C1125,'[18]Trips&amp;Operators'!$C$1:$E$9999,3,0)</f>
        <v>BRANNON</v>
      </c>
      <c r="M1125" s="73" t="s">
        <v>81</v>
      </c>
      <c r="N1125" s="17" t="s">
        <v>493</v>
      </c>
      <c r="O1125" s="17" t="str">
        <f t="shared" si="34"/>
        <v>10</v>
      </c>
      <c r="P1125" s="52">
        <f t="shared" si="35"/>
        <v>42561</v>
      </c>
      <c r="Q1125" s="70" t="str">
        <f>VLOOKUP(C1125,'[18]Train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R1125" s="71" t="str">
        <f>VLOOKUP(C1099,'[17]Train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09:22:35-0600',mode:absolute,to:'2016-08-09 12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1125" s="72" t="str">
        <f>astrogrep_path&amp;" /spath="&amp;search_path&amp;" /stypes=""*"&amp;T1125&amp;"*"&amp;TEXT(A1099-utc_offset/24,"YYYYMMDD")&amp;LEFT(TEXT(A1099-utc_offset/24,"HH"),1)&amp;"*"" /stext="" "&amp;TEXT(A1099-utc_offset/24,"HH")&amp;search_regexp&amp;""" /e /r /s"</f>
        <v>"C:\Program Files (x86)\AstroGrep\AstroGrep.exe" /spath="C:\Users\stu\Documents\Analysis\2016-02-23 RTDC Observations" /stypes="*4026*201608091*" /stext=" 16:.+((SYSTEM_STATE.+slice.+state.+changed )|(ment ac)|(system.+state.+changed )|(\|lc)|(penalty)|(\[timeout)|(PRM\|1\|D))" /e /r /s</v>
      </c>
      <c r="T1125" s="18" t="str">
        <f>MID(B1099,13,4)</f>
        <v>4026</v>
      </c>
      <c r="U1125" s="24">
        <f>A1099+6/24</f>
        <v>42591.686874999999</v>
      </c>
      <c r="V1125" s="45" t="str">
        <f>IF(VALUE(LEFT(IF(LEN(C1099)=6,"0"&amp;C1099,C1099),2))&lt;=2,"EC",IF(OR(VALUE(LEFT(IF(LEN(C1099)=6,"0"&amp;C1099,C1099),2))=8,VALUE(LEFT(IF(LEN(C1099)=6,"0"&amp;C1099,C1099),2))=18),"NW","GL"))</f>
        <v>EC</v>
      </c>
      <c r="W1125" s="45" t="str">
        <f>IF(AND(E1099="TRACK WARRANT AUTHORITY",G1099&lt;10),"OMIT","KEEP")</f>
        <v>KEEP</v>
      </c>
    </row>
    <row r="1126" spans="1:23" hidden="1" x14ac:dyDescent="0.25">
      <c r="A1126" s="24">
        <v>42592.26971064815</v>
      </c>
      <c r="B1126" s="4" t="s">
        <v>552</v>
      </c>
      <c r="C1126" s="4" t="s">
        <v>1420</v>
      </c>
      <c r="D1126" s="4" t="s">
        <v>73</v>
      </c>
      <c r="E1126" s="4" t="s">
        <v>78</v>
      </c>
      <c r="F1126" s="3">
        <v>0</v>
      </c>
      <c r="G1126" s="3">
        <v>392</v>
      </c>
      <c r="H1126" s="3">
        <v>62512</v>
      </c>
      <c r="I1126" s="4" t="s">
        <v>79</v>
      </c>
      <c r="J1126" s="3">
        <v>63069</v>
      </c>
      <c r="K1126" s="4" t="s">
        <v>80</v>
      </c>
      <c r="L1126" s="69" t="str">
        <f>VLOOKUP(C1126,'[18]Trips&amp;Operators'!$C$1:$E$9999,3,0)</f>
        <v>SPECTOR</v>
      </c>
      <c r="M1126" s="73" t="s">
        <v>81</v>
      </c>
      <c r="N1126" s="17" t="s">
        <v>493</v>
      </c>
      <c r="O1126" s="17" t="str">
        <f t="shared" si="34"/>
        <v>10</v>
      </c>
      <c r="P1126" s="52">
        <f t="shared" si="35"/>
        <v>42561</v>
      </c>
      <c r="Q1126" s="70" t="str">
        <f>VLOOKUP(C1126,'[18]Train Runs'!$A$13:$AE$462,31,0)</f>
        <v>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 &amp; aws s3 cp s3://rtdc.mdm.uploadarchive/RTDC4007/2016-08-11/ "%USERPROFILE%\AppData\Local\Temp\OnboardLogs"\RTDC4007\2016-08-11 --recursive &amp; "%USERPROFILE%\Documents\GitHub\mrs-test-scripts\Headless Mode &amp; Sideloading\WalkAndUnGZ.bat" "%USERPROFILE%\AppData\Local\Temp\OnboardLogs"\RTDC4007\2016-08-11</v>
      </c>
      <c r="R1126" s="71" t="str">
        <f>VLOOKUP(C1100,'[17]Train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1126" s="72" t="str">
        <f>astrogrep_path&amp;" /spath="&amp;search_path&amp;" /stypes=""*"&amp;T1126&amp;"*"&amp;TEXT(A1100-utc_offset/24,"YYYYMMDD")&amp;LEFT(TEXT(A1100-utc_offset/24,"HH"),1)&amp;"*"" /stext="" "&amp;TEXT(A1100-utc_offset/24,"HH")&amp;search_regexp&amp;""" /e /r /s"</f>
        <v>"C:\Program Files (x86)\AstroGrep\AstroGrep.exe" /spath="C:\Users\stu\Documents\Analysis\2016-02-23 RTDC Observations" /stypes="*4040*201608090*" /stext=" 09:.+((SYSTEM_STATE.+slice.+state.+changed )|(ment ac)|(system.+state.+changed )|(\|lc)|(penalty)|(\[timeout)|(PRM\|1\|D))" /e /r /s</v>
      </c>
      <c r="T1126" s="18" t="str">
        <f>MID(B1100,13,4)</f>
        <v>4040</v>
      </c>
      <c r="U1126" s="24">
        <f>A1100+6/24</f>
        <v>42591.391979166663</v>
      </c>
      <c r="V1126" s="45" t="str">
        <f>IF(VALUE(LEFT(IF(LEN(C1100)=6,"0"&amp;C1100,C1100),2))&lt;=2,"EC",IF(OR(VALUE(LEFT(IF(LEN(C1100)=6,"0"&amp;C1100,C1100),2))=8,VALUE(LEFT(IF(LEN(C1100)=6,"0"&amp;C1100,C1100),2))=18),"NW","GL"))</f>
        <v>EC</v>
      </c>
      <c r="W1126" s="45" t="str">
        <f>IF(AND(E1100="TRACK WARRANT AUTHORITY",G1100&lt;10),"OMIT","KEEP")</f>
        <v>KEEP</v>
      </c>
    </row>
    <row r="1127" spans="1:23" hidden="1" x14ac:dyDescent="0.25">
      <c r="A1127" s="24">
        <v>42592.751736111109</v>
      </c>
      <c r="B1127" s="4" t="s">
        <v>543</v>
      </c>
      <c r="C1127" s="4" t="s">
        <v>1421</v>
      </c>
      <c r="D1127" s="4" t="s">
        <v>73</v>
      </c>
      <c r="E1127" s="4" t="s">
        <v>78</v>
      </c>
      <c r="F1127" s="3">
        <v>0</v>
      </c>
      <c r="G1127" s="3">
        <v>581</v>
      </c>
      <c r="H1127" s="3">
        <v>103938</v>
      </c>
      <c r="I1127" s="4" t="s">
        <v>79</v>
      </c>
      <c r="J1127" s="3">
        <v>103800</v>
      </c>
      <c r="K1127" s="4" t="s">
        <v>76</v>
      </c>
      <c r="L1127" s="69" t="str">
        <f>VLOOKUP(C1127,'[18]Trips&amp;Operators'!$C$1:$E$9999,3,0)</f>
        <v>HELVIE</v>
      </c>
      <c r="M1127" s="73" t="s">
        <v>81</v>
      </c>
      <c r="N1127" s="17" t="s">
        <v>493</v>
      </c>
      <c r="O1127" s="17" t="str">
        <f t="shared" si="34"/>
        <v>10</v>
      </c>
      <c r="P1127" s="52">
        <f t="shared" si="35"/>
        <v>42561</v>
      </c>
      <c r="Q1127" s="70" t="str">
        <f>VLOOKUP(C1127,'[18]Train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R1127" s="71" t="str">
        <f>VLOOKUP(C1101,'[17]Train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01:59:18-0600',mode:absolute,to:'2016-08-09 04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S1127" s="72" t="str">
        <f>astrogrep_path&amp;" /spath="&amp;search_path&amp;" /stypes=""*"&amp;T1127&amp;"*"&amp;TEXT(A1101-utc_offset/24,"YYYYMMDD")&amp;LEFT(TEXT(A1101-utc_offset/24,"HH"),1)&amp;"*"" /stext="" "&amp;TEXT(A1101-utc_offset/24,"HH")&amp;search_regexp&amp;""" /e /r /s"</f>
        <v>"C:\Program Files (x86)\AstroGrep\AstroGrep.exe" /spath="C:\Users\stu\Documents\Analysis\2016-02-23 RTDC Observations" /stypes="*4040*201608090*" /stext=" 09:.+((SYSTEM_STATE.+slice.+state.+changed )|(ment ac)|(system.+state.+changed )|(\|lc)|(penalty)|(\[timeout)|(PRM\|1\|D))" /e /r /s</v>
      </c>
      <c r="T1127" s="18" t="str">
        <f>MID(B1101,13,4)</f>
        <v>4040</v>
      </c>
      <c r="U1127" s="24">
        <f>A1101+6/24</f>
        <v>42591.392372685186</v>
      </c>
      <c r="V1127" s="45" t="str">
        <f>IF(VALUE(LEFT(IF(LEN(C1101)=6,"0"&amp;C1101,C1101),2))&lt;=2,"EC",IF(OR(VALUE(LEFT(IF(LEN(C1101)=6,"0"&amp;C1101,C1101),2))=8,VALUE(LEFT(IF(LEN(C1101)=6,"0"&amp;C1101,C1101),2))=18),"NW","GL"))</f>
        <v>EC</v>
      </c>
      <c r="W1127" s="45" t="str">
        <f>IF(AND(E1101="TRACK WARRANT AUTHORITY",G1101&lt;10),"OMIT","KEEP")</f>
        <v>KEEP</v>
      </c>
    </row>
    <row r="1128" spans="1:23" hidden="1" x14ac:dyDescent="0.25">
      <c r="A1128" s="24">
        <v>42592.282395833332</v>
      </c>
      <c r="B1128" s="4" t="s">
        <v>500</v>
      </c>
      <c r="C1128" s="4" t="s">
        <v>1422</v>
      </c>
      <c r="D1128" s="4" t="s">
        <v>73</v>
      </c>
      <c r="E1128" s="4" t="s">
        <v>83</v>
      </c>
      <c r="F1128" s="3">
        <v>200</v>
      </c>
      <c r="G1128" s="3">
        <v>355</v>
      </c>
      <c r="H1128" s="3">
        <v>7054</v>
      </c>
      <c r="I1128" s="4" t="s">
        <v>75</v>
      </c>
      <c r="J1128" s="3">
        <v>5457</v>
      </c>
      <c r="K1128" s="4" t="s">
        <v>76</v>
      </c>
      <c r="L1128" s="69" t="str">
        <f>VLOOKUP(C1128,'[18]Trips&amp;Operators'!$C$1:$E$9999,3,0)</f>
        <v>MAELZER</v>
      </c>
      <c r="M1128" s="73" t="s">
        <v>81</v>
      </c>
      <c r="N1128" s="17"/>
      <c r="O1128" s="17" t="str">
        <f t="shared" si="34"/>
        <v>10</v>
      </c>
      <c r="P1128" s="52">
        <f t="shared" si="35"/>
        <v>42561</v>
      </c>
      <c r="Q1128" s="70" t="str">
        <f>VLOOKUP(C1128,'[18]Train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R1128" s="71" t="str">
        <f>VLOOKUP(C1102,'[17]Train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10:37:18-0600',mode:absolute,to:'2016-08-09 13:29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128" s="72" t="str">
        <f>astrogrep_path&amp;" /spath="&amp;search_path&amp;" /stypes=""*"&amp;T1128&amp;"*"&amp;TEXT(A1102-utc_offset/24,"YYYYMMDD")&amp;LEFT(TEXT(A1102-utc_offset/24,"HH"),1)&amp;"*"" /stext="" "&amp;TEXT(A1102-utc_offset/24,"HH")&amp;search_regexp&amp;""" /e /r /s"</f>
        <v>"C:\Program Files (x86)\AstroGrep\AstroGrep.exe" /spath="C:\Users\stu\Documents\Analysis\2016-02-23 RTDC Observations" /stypes="*4029*201608091*" /stext=" 18:.+((SYSTEM_STATE.+slice.+state.+changed )|(ment ac)|(system.+state.+changed )|(\|lc)|(penalty)|(\[timeout)|(PRM\|1\|D))" /e /r /s</v>
      </c>
      <c r="T1128" s="18" t="str">
        <f>MID(B1102,13,4)</f>
        <v>4029</v>
      </c>
      <c r="U1128" s="24">
        <f>A1102+6/24</f>
        <v>42591.754004629627</v>
      </c>
      <c r="V1128" s="45" t="str">
        <f>IF(VALUE(LEFT(IF(LEN(C1102)=6,"0"&amp;C1102,C1102),2))&lt;=2,"EC",IF(OR(VALUE(LEFT(IF(LEN(C1102)=6,"0"&amp;C1102,C1102),2))=8,VALUE(LEFT(IF(LEN(C1102)=6,"0"&amp;C1102,C1102),2))=18),"NW","GL"))</f>
        <v>EC</v>
      </c>
      <c r="W1128" s="45" t="str">
        <f>IF(AND(E1102="TRACK WARRANT AUTHORITY",G1102&lt;10),"OMIT","KEEP")</f>
        <v>KEEP</v>
      </c>
    </row>
    <row r="1129" spans="1:23" hidden="1" x14ac:dyDescent="0.25">
      <c r="A1129" s="24">
        <v>42592.521863425929</v>
      </c>
      <c r="B1129" s="4" t="s">
        <v>72</v>
      </c>
      <c r="C1129" s="4" t="s">
        <v>190</v>
      </c>
      <c r="D1129" s="4" t="s">
        <v>73</v>
      </c>
      <c r="E1129" s="4" t="s">
        <v>83</v>
      </c>
      <c r="F1129" s="3">
        <v>300</v>
      </c>
      <c r="G1129" s="3">
        <v>354</v>
      </c>
      <c r="H1129" s="3">
        <v>22706</v>
      </c>
      <c r="I1129" s="4" t="s">
        <v>75</v>
      </c>
      <c r="J1129" s="3">
        <v>21848</v>
      </c>
      <c r="K1129" s="4" t="s">
        <v>76</v>
      </c>
      <c r="L1129" s="69" t="str">
        <f>VLOOKUP(C1129,'[18]Trips&amp;Operators'!$C$1:$E$9999,3,0)</f>
        <v>SWANSON</v>
      </c>
      <c r="M1129" s="73" t="s">
        <v>81</v>
      </c>
      <c r="N1129" s="17"/>
      <c r="O1129" s="17" t="str">
        <f t="shared" si="34"/>
        <v>10</v>
      </c>
      <c r="P1129" s="52">
        <f t="shared" si="35"/>
        <v>42561</v>
      </c>
      <c r="Q1129" s="70" t="str">
        <f>VLOOKUP(C1129,'[18]Train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R1129" s="71" t="str">
        <f>VLOOKUP(C1103,'[17]Train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129" s="72" t="str">
        <f>astrogrep_path&amp;" /spath="&amp;search_path&amp;" /stypes=""*"&amp;T1129&amp;"*"&amp;TEXT(A1103-utc_offset/24,"YYYYMMDD")&amp;LEFT(TEXT(A1103-utc_offset/24,"HH"),1)&amp;"*"" /stext="" "&amp;TEXT(A1103-utc_offset/24,"HH")&amp;search_regexp&amp;""" /e /r /s"</f>
        <v>"C:\Program Files (x86)\AstroGrep\AstroGrep.exe" /spath="C:\Users\stu\Documents\Analysis\2016-02-23 RTDC Observations" /stypes="*4017*201608091*" /stext=" 15:.+((SYSTEM_STATE.+slice.+state.+changed )|(ment ac)|(system.+state.+changed )|(\|lc)|(penalty)|(\[timeout)|(PRM\|1\|D))" /e /r /s</v>
      </c>
      <c r="T1129" s="18" t="str">
        <f>MID(B1103,13,4)</f>
        <v>4017</v>
      </c>
      <c r="U1129" s="24">
        <f>A1103+6/24</f>
        <v>42591.662939814814</v>
      </c>
      <c r="V1129" s="45" t="str">
        <f>IF(VALUE(LEFT(IF(LEN(C1103)=6,"0"&amp;C1103,C1103),2))&lt;=2,"EC",IF(OR(VALUE(LEFT(IF(LEN(C1103)=6,"0"&amp;C1103,C1103),2))=8,VALUE(LEFT(IF(LEN(C1103)=6,"0"&amp;C1103,C1103),2))=18),"NW","GL"))</f>
        <v>EC</v>
      </c>
      <c r="W1129" s="45" t="str">
        <f>IF(AND(E1103="TRACK WARRANT AUTHORITY",G1103&lt;10),"OMIT","KEEP")</f>
        <v>KEEP</v>
      </c>
    </row>
    <row r="1130" spans="1:23" hidden="1" x14ac:dyDescent="0.25">
      <c r="A1130" s="24">
        <v>42592.569178240738</v>
      </c>
      <c r="B1130" s="4" t="s">
        <v>89</v>
      </c>
      <c r="C1130" s="4" t="s">
        <v>195</v>
      </c>
      <c r="D1130" s="4" t="s">
        <v>73</v>
      </c>
      <c r="E1130" s="4" t="s">
        <v>83</v>
      </c>
      <c r="F1130" s="3">
        <v>450</v>
      </c>
      <c r="G1130" s="3">
        <v>578</v>
      </c>
      <c r="H1130" s="3">
        <v>158148</v>
      </c>
      <c r="I1130" s="4" t="s">
        <v>75</v>
      </c>
      <c r="J1130" s="3">
        <v>156300</v>
      </c>
      <c r="K1130" s="4" t="s">
        <v>76</v>
      </c>
      <c r="L1130" s="69" t="str">
        <f>VLOOKUP(C1130,'[18]Trips&amp;Operators'!$C$1:$E$9999,3,0)</f>
        <v>HAITHCOX</v>
      </c>
      <c r="M1130" s="73" t="s">
        <v>81</v>
      </c>
      <c r="N1130" s="17"/>
      <c r="O1130" s="17" t="str">
        <f t="shared" si="34"/>
        <v>10</v>
      </c>
      <c r="P1130" s="52">
        <f t="shared" si="35"/>
        <v>42561</v>
      </c>
      <c r="Q1130" s="70" t="str">
        <f>VLOOKUP(C1130,'[18]Train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R1130" s="71" t="str">
        <f>VLOOKUP(C1104,'[17]Train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13:09:33-0600',mode:absolute,to:'2016-08-09 15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130" s="72" t="str">
        <f>astrogrep_path&amp;" /spath="&amp;search_path&amp;" /stypes=""*"&amp;T1130&amp;"*"&amp;TEXT(A1104-utc_offset/24,"YYYYMMDD")&amp;LEFT(TEXT(A1104-utc_offset/24,"HH"),1)&amp;"*"" /stext="" "&amp;TEXT(A1104-utc_offset/24,"HH")&amp;search_regexp&amp;""" /e /r /s"</f>
        <v>"C:\Program Files (x86)\AstroGrep\AstroGrep.exe" /spath="C:\Users\stu\Documents\Analysis\2016-02-23 RTDC Observations" /stypes="*4032*201608092*" /stext=" 20:.+((SYSTEM_STATE.+slice.+state.+changed )|(ment ac)|(system.+state.+changed )|(\|lc)|(penalty)|(\[timeout)|(PRM\|1\|D))" /e /r /s</v>
      </c>
      <c r="T1130" s="18" t="str">
        <f>MID(B1104,13,4)</f>
        <v>4032</v>
      </c>
      <c r="U1130" s="24">
        <f>A1104+6/24</f>
        <v>42591.851226851853</v>
      </c>
      <c r="V1130" s="45" t="str">
        <f>IF(VALUE(LEFT(IF(LEN(C1104)=6,"0"&amp;C1104,C1104),2))&lt;=2,"EC",IF(OR(VALUE(LEFT(IF(LEN(C1104)=6,"0"&amp;C1104,C1104),2))=8,VALUE(LEFT(IF(LEN(C1104)=6,"0"&amp;C1104,C1104),2))=18),"NW","GL"))</f>
        <v>EC</v>
      </c>
      <c r="W1130" s="45" t="str">
        <f>IF(AND(E1104="TRACK WARRANT AUTHORITY",G1104&lt;10),"OMIT","KEEP")</f>
        <v>KEEP</v>
      </c>
    </row>
    <row r="1131" spans="1:23" hidden="1" x14ac:dyDescent="0.25">
      <c r="A1131" s="24">
        <v>42592.525405092594</v>
      </c>
      <c r="B1131" s="4" t="s">
        <v>543</v>
      </c>
      <c r="C1131" s="4" t="s">
        <v>1423</v>
      </c>
      <c r="D1131" s="4" t="s">
        <v>84</v>
      </c>
      <c r="E1131" s="4" t="s">
        <v>83</v>
      </c>
      <c r="F1131" s="3">
        <v>700</v>
      </c>
      <c r="G1131" s="3">
        <v>751</v>
      </c>
      <c r="H1131" s="3">
        <v>180588</v>
      </c>
      <c r="I1131" s="4" t="s">
        <v>75</v>
      </c>
      <c r="J1131" s="3">
        <v>183829</v>
      </c>
      <c r="K1131" s="4" t="s">
        <v>76</v>
      </c>
      <c r="L1131" s="69" t="str">
        <f>VLOOKUP(C1131,'[18]Trips&amp;Operators'!$C$1:$E$9999,3,0)</f>
        <v>HELVIE</v>
      </c>
      <c r="M1131" s="73" t="s">
        <v>81</v>
      </c>
      <c r="N1131" s="17"/>
      <c r="O1131" s="17" t="str">
        <f t="shared" si="34"/>
        <v>10</v>
      </c>
      <c r="P1131" s="52">
        <f t="shared" si="35"/>
        <v>42561</v>
      </c>
      <c r="Q1131" s="70" t="str">
        <f>VLOOKUP(C1131,'[18]Train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R1131" s="71" t="str">
        <f>VLOOKUP(C1105,'[17]Train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19:20:29-0600',mode:absolute,to:'2016-08-09 22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S1131" s="72" t="str">
        <f>astrogrep_path&amp;" /spath="&amp;search_path&amp;" /stypes=""*"&amp;T1131&amp;"*"&amp;TEXT(A1105-utc_offset/24,"YYYYMMDD")&amp;LEFT(TEXT(A1105-utc_offset/24,"HH"),1)&amp;"*"" /stext="" "&amp;TEXT(A1105-utc_offset/24,"HH")&amp;search_regexp&amp;""" /e /r /s"</f>
        <v>"C:\Program Files (x86)\AstroGrep\AstroGrep.exe" /spath="C:\Users\stu\Documents\Analysis\2016-02-23 RTDC Observations" /stypes="*4012*201608100*" /stext=" 02:.+((SYSTEM_STATE.+slice.+state.+changed )|(ment ac)|(system.+state.+changed )|(\|lc)|(penalty)|(\[timeout)|(PRM\|1\|D))" /e /r /s</v>
      </c>
      <c r="T1131" s="18" t="str">
        <f>MID(B1105,13,4)</f>
        <v>4012</v>
      </c>
      <c r="U1131" s="24">
        <f>A1105+6/24</f>
        <v>42592.103321759256</v>
      </c>
      <c r="V1131" s="45" t="str">
        <f>IF(VALUE(LEFT(IF(LEN(C1105)=6,"0"&amp;C1105,C1105),2))&lt;=2,"EC",IF(OR(VALUE(LEFT(IF(LEN(C1105)=6,"0"&amp;C1105,C1105),2))=8,VALUE(LEFT(IF(LEN(C1105)=6,"0"&amp;C1105,C1105),2))=18),"NW","GL"))</f>
        <v>EC</v>
      </c>
      <c r="W1131" s="45" t="str">
        <f>IF(AND(E1105="TRACK WARRANT AUTHORITY",G1105&lt;10),"OMIT","KEEP")</f>
        <v>KEEP</v>
      </c>
    </row>
    <row r="1132" spans="1:23" x14ac:dyDescent="0.25">
      <c r="A1132" s="24">
        <v>42592.501701388886</v>
      </c>
      <c r="B1132" s="4" t="s">
        <v>89</v>
      </c>
      <c r="C1132" s="4" t="s">
        <v>1424</v>
      </c>
      <c r="D1132" s="4" t="s">
        <v>73</v>
      </c>
      <c r="E1132" s="4" t="s">
        <v>87</v>
      </c>
      <c r="F1132" s="3">
        <v>0</v>
      </c>
      <c r="G1132" s="3">
        <v>577</v>
      </c>
      <c r="H1132" s="3">
        <v>89281</v>
      </c>
      <c r="I1132" s="4" t="s">
        <v>88</v>
      </c>
      <c r="J1132" s="3">
        <v>87902</v>
      </c>
      <c r="K1132" s="4" t="s">
        <v>76</v>
      </c>
      <c r="L1132" s="69" t="str">
        <f>VLOOKUP(C1132,'[18]Trips&amp;Operators'!$C$1:$E$9999,3,0)</f>
        <v>BRANNON</v>
      </c>
      <c r="M1132" s="73" t="s">
        <v>77</v>
      </c>
      <c r="N1132" s="17" t="s">
        <v>47</v>
      </c>
      <c r="O1132" s="17" t="str">
        <f t="shared" si="34"/>
        <v>10</v>
      </c>
      <c r="P1132" s="52">
        <f t="shared" si="35"/>
        <v>42561</v>
      </c>
      <c r="Q1132" s="70" t="str">
        <f>VLOOKUP(C1132,'[18]Train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R1132" s="71" t="str">
        <f>VLOOKUP(C1106,'[17]Train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23:39:41-0600',mode:absolute,to:'2016-08-10 02:31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1132" s="72" t="str">
        <f>astrogrep_path&amp;" /spath="&amp;search_path&amp;" /stypes=""*"&amp;T1132&amp;"*"&amp;TEXT(A1106-utc_offset/24,"YYYYMMDD")&amp;LEFT(TEXT(A1106-utc_offset/24,"HH"),1)&amp;"*"" /stext="" "&amp;TEXT(A1106-utc_offset/24,"HH")&amp;search_regexp&amp;""" /e /r /s"</f>
        <v>"C:\Program Files (x86)\AstroGrep\AstroGrep.exe" /spath="C:\Users\stu\Documents\Analysis\2016-02-23 RTDC Observations" /stypes="*4026*201608100*" /stext=" 07:.+((SYSTEM_STATE.+slice.+state.+changed )|(ment ac)|(system.+state.+changed )|(\|lc)|(penalty)|(\[timeout)|(PRM\|1\|D))" /e /r /s</v>
      </c>
      <c r="T1132" s="18" t="str">
        <f>MID(B1106,13,4)</f>
        <v>4026</v>
      </c>
      <c r="U1132" s="24">
        <f>A1106+6/24</f>
        <v>42592.312986111108</v>
      </c>
      <c r="V1132" s="45" t="str">
        <f>IF(VALUE(LEFT(IF(LEN(C1106)=6,"0"&amp;C1106,C1106),2))&lt;=2,"EC",IF(OR(VALUE(LEFT(IF(LEN(C1106)=6,"0"&amp;C1106,C1106),2))=8,VALUE(LEFT(IF(LEN(C1106)=6,"0"&amp;C1106,C1106),2))=18),"NW","GL"))</f>
        <v>EC</v>
      </c>
      <c r="W1132" s="45" t="str">
        <f>IF(AND(E1106="TRACK WARRANT AUTHORITY",G1106&lt;10),"OMIT","KEEP")</f>
        <v>KEEP</v>
      </c>
    </row>
    <row r="1133" spans="1:23" hidden="1" x14ac:dyDescent="0.25">
      <c r="A1133" s="24">
        <v>42592.72515046296</v>
      </c>
      <c r="B1133" s="4" t="s">
        <v>72</v>
      </c>
      <c r="C1133" s="4" t="s">
        <v>1425</v>
      </c>
      <c r="D1133" s="4" t="s">
        <v>84</v>
      </c>
      <c r="E1133" s="4" t="s">
        <v>87</v>
      </c>
      <c r="F1133" s="3">
        <v>200</v>
      </c>
      <c r="G1133" s="3">
        <v>264</v>
      </c>
      <c r="H1133" s="3">
        <v>153386</v>
      </c>
      <c r="I1133" s="4" t="s">
        <v>88</v>
      </c>
      <c r="J1133" s="3">
        <v>157300</v>
      </c>
      <c r="K1133" s="4" t="s">
        <v>76</v>
      </c>
      <c r="L1133" s="69" t="str">
        <f>VLOOKUP(C1133,'[18]Trips&amp;Operators'!$C$1:$E$9999,3,0)</f>
        <v>STORY</v>
      </c>
      <c r="M1133" s="73" t="s">
        <v>81</v>
      </c>
      <c r="N1133" s="17" t="s">
        <v>1426</v>
      </c>
      <c r="O1133" s="17" t="str">
        <f t="shared" si="34"/>
        <v>10</v>
      </c>
      <c r="P1133" s="52">
        <f t="shared" si="35"/>
        <v>42561</v>
      </c>
      <c r="Q1133" s="70" t="str">
        <f>VLOOKUP(C1133,'[18]Train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R1133" s="71" t="str">
        <f>VLOOKUP(C1107,'[17]Train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04:34:10-0600',mode:absolute,to:'2016-08-09 07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33" s="72" t="str">
        <f>astrogrep_path&amp;" /spath="&amp;search_path&amp;" /stypes=""*"&amp;T1133&amp;"*"&amp;TEXT(A1107-utc_offset/24,"YYYYMMDD")&amp;LEFT(TEXT(A1107-utc_offset/24,"HH"),1)&amp;"*"" /stext="" "&amp;TEXT(A1107-utc_offset/24,"HH")&amp;search_regexp&amp;""" /e /r /s"</f>
        <v>"C:\Program Files (x86)\AstroGrep\AstroGrep.exe" /spath="C:\Users\stu\Documents\Analysis\2016-02-23 RTDC Observations" /stypes="*4030*201608091*" /stext=" 12:.+((SYSTEM_STATE.+slice.+state.+changed )|(ment ac)|(system.+state.+changed )|(\|lc)|(penalty)|(\[timeout)|(PRM\|1\|D))" /e /r /s</v>
      </c>
      <c r="T1133" s="18" t="str">
        <f>MID(B1107,13,4)</f>
        <v>4030</v>
      </c>
      <c r="U1133" s="24">
        <f>A1107+6/24</f>
        <v>42591.513923611114</v>
      </c>
      <c r="V1133" s="45" t="str">
        <f>IF(VALUE(LEFT(IF(LEN(C1107)=6,"0"&amp;C1107,C1107),2))&lt;=2,"EC",IF(OR(VALUE(LEFT(IF(LEN(C1107)=6,"0"&amp;C1107,C1107),2))=8,VALUE(LEFT(IF(LEN(C1107)=6,"0"&amp;C1107,C1107),2))=18),"NW","GL"))</f>
        <v>EC</v>
      </c>
      <c r="W1133" s="45" t="str">
        <f>IF(AND(E1107="TRACK WARRANT AUTHORITY",G1107&lt;10),"OMIT","KEEP")</f>
        <v>KEEP</v>
      </c>
    </row>
    <row r="1134" spans="1:23" hidden="1" x14ac:dyDescent="0.25">
      <c r="A1134" s="24">
        <v>42592.779351851852</v>
      </c>
      <c r="B1134" s="4" t="s">
        <v>72</v>
      </c>
      <c r="C1134" s="4" t="s">
        <v>1427</v>
      </c>
      <c r="D1134" s="4" t="s">
        <v>84</v>
      </c>
      <c r="E1134" s="4" t="s">
        <v>87</v>
      </c>
      <c r="F1134" s="3">
        <v>200</v>
      </c>
      <c r="G1134" s="3">
        <v>265</v>
      </c>
      <c r="H1134" s="3">
        <v>153371</v>
      </c>
      <c r="I1134" s="4" t="s">
        <v>88</v>
      </c>
      <c r="J1134" s="3">
        <v>157300</v>
      </c>
      <c r="K1134" s="4" t="s">
        <v>76</v>
      </c>
      <c r="L1134" s="69" t="str">
        <f>VLOOKUP(C1134,'[18]Trips&amp;Operators'!$C$1:$E$9999,3,0)</f>
        <v>STORY</v>
      </c>
      <c r="M1134" s="73" t="s">
        <v>81</v>
      </c>
      <c r="N1134" s="17" t="s">
        <v>1426</v>
      </c>
      <c r="O1134" s="17" t="str">
        <f t="shared" si="34"/>
        <v>10</v>
      </c>
      <c r="P1134" s="52">
        <f t="shared" si="35"/>
        <v>42561</v>
      </c>
      <c r="Q1134" s="70" t="str">
        <f>VLOOKUP(C1134,'[18]Train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R1134" s="71" t="str">
        <f>VLOOKUP(C1108,'[17]Train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05:44:20-0600',mode:absolute,to:'2016-08-09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1134" s="72" t="str">
        <f>astrogrep_path&amp;" /spath="&amp;search_path&amp;" /stypes=""*"&amp;T1134&amp;"*"&amp;TEXT(A1108-utc_offset/24,"YYYYMMDD")&amp;LEFT(TEXT(A1108-utc_offset/24,"HH"),1)&amp;"*"" /stext="" "&amp;TEXT(A1108-utc_offset/24,"HH")&amp;search_regexp&amp;""" /e /r /s"</f>
        <v>"C:\Program Files (x86)\AstroGrep\AstroGrep.exe" /spath="C:\Users\stu\Documents\Analysis\2016-02-23 RTDC Observations" /stypes="*4026*201608091*" /stext=" 13:.+((SYSTEM_STATE.+slice.+state.+changed )|(ment ac)|(system.+state.+changed )|(\|lc)|(penalty)|(\[timeout)|(PRM\|1\|D))" /e /r /s</v>
      </c>
      <c r="T1134" s="18" t="str">
        <f>MID(B1108,13,4)</f>
        <v>4026</v>
      </c>
      <c r="U1134" s="24">
        <f>A1108+6/24</f>
        <v>42591.56659722222</v>
      </c>
      <c r="V1134" s="45" t="str">
        <f>IF(VALUE(LEFT(IF(LEN(C1108)=6,"0"&amp;C1108,C1108),2))&lt;=2,"EC",IF(OR(VALUE(LEFT(IF(LEN(C1108)=6,"0"&amp;C1108,C1108),2))=8,VALUE(LEFT(IF(LEN(C1108)=6,"0"&amp;C1108,C1108),2))=18),"NW","GL"))</f>
        <v>EC</v>
      </c>
      <c r="W1134" s="45" t="str">
        <f>IF(AND(E1108="TRACK WARRANT AUTHORITY",G1108&lt;10),"OMIT","KEEP")</f>
        <v>KEEP</v>
      </c>
    </row>
    <row r="1135" spans="1:23" hidden="1" x14ac:dyDescent="0.25">
      <c r="A1135" s="24">
        <v>42592.798541666663</v>
      </c>
      <c r="B1135" s="4" t="s">
        <v>543</v>
      </c>
      <c r="C1135" s="4" t="s">
        <v>1428</v>
      </c>
      <c r="D1135" s="4" t="s">
        <v>84</v>
      </c>
      <c r="E1135" s="4" t="s">
        <v>87</v>
      </c>
      <c r="F1135" s="3">
        <v>200</v>
      </c>
      <c r="G1135" s="3">
        <v>256</v>
      </c>
      <c r="H1135" s="3">
        <v>153431</v>
      </c>
      <c r="I1135" s="4" t="s">
        <v>88</v>
      </c>
      <c r="J1135" s="3">
        <v>157300</v>
      </c>
      <c r="K1135" s="4" t="s">
        <v>76</v>
      </c>
      <c r="L1135" s="69" t="str">
        <f>VLOOKUP(C1135,'[18]Trips&amp;Operators'!$C$1:$E$9999,3,0)</f>
        <v>LEVIN</v>
      </c>
      <c r="M1135" s="73" t="s">
        <v>81</v>
      </c>
      <c r="N1135" s="17" t="s">
        <v>1426</v>
      </c>
      <c r="O1135" s="17" t="str">
        <f t="shared" si="34"/>
        <v>10</v>
      </c>
      <c r="P1135" s="52">
        <f t="shared" si="35"/>
        <v>42561</v>
      </c>
      <c r="Q1135" s="70" t="str">
        <f>VLOOKUP(C1135,'[18]Train Runs'!$A$13:$AE$462,31,0)</f>
        <v>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 &amp; aws s3 cp s3://rtdc.mdm.uploadarchive/RTDC4008/2016-08-11/ "%USERPROFILE%\AppData\Local\Temp\OnboardLogs"\RTDC4008\2016-08-11 --recursive &amp; "%USERPROFILE%\Documents\GitHub\mrs-test-scripts\Headless Mode &amp; Sideloading\WalkAndUnGZ.bat" "%USERPROFILE%\AppData\Local\Temp\OnboardLogs"\RTDC4008\2016-08-11</v>
      </c>
      <c r="R1135" s="71" t="str">
        <f>VLOOKUP(C1109,'[17]Train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07:31:15-0600',mode:absolute,to:'2016-08-09 10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S1135" s="72" t="str">
        <f>astrogrep_path&amp;" /spath="&amp;search_path&amp;" /stypes=""*"&amp;T1135&amp;"*"&amp;TEXT(A1109-utc_offset/24,"YYYYMMDD")&amp;LEFT(TEXT(A1109-utc_offset/24,"HH"),1)&amp;"*"" /stext="" "&amp;TEXT(A1109-utc_offset/24,"HH")&amp;search_regexp&amp;""" /e /r /s"</f>
        <v>"C:\Program Files (x86)\AstroGrep\AstroGrep.exe" /spath="C:\Users\stu\Documents\Analysis\2016-02-23 RTDC Observations" /stypes="*4026*201608091*" /stext=" 15:.+((SYSTEM_STATE.+slice.+state.+changed )|(ment ac)|(system.+state.+changed )|(\|lc)|(penalty)|(\[timeout)|(PRM\|1\|D))" /e /r /s</v>
      </c>
      <c r="T1135" s="18" t="str">
        <f>MID(B1109,13,4)</f>
        <v>4026</v>
      </c>
      <c r="U1135" s="24">
        <f>A1109+6/24</f>
        <v>42591.639363425929</v>
      </c>
      <c r="V1135" s="45" t="str">
        <f>IF(VALUE(LEFT(IF(LEN(C1109)=6,"0"&amp;C1109,C1109),2))&lt;=2,"EC",IF(OR(VALUE(LEFT(IF(LEN(C1109)=6,"0"&amp;C1109,C1109),2))=8,VALUE(LEFT(IF(LEN(C1109)=6,"0"&amp;C1109,C1109),2))=18),"NW","GL"))</f>
        <v>EC</v>
      </c>
      <c r="W1135" s="45" t="str">
        <f>IF(AND(E1109="TRACK WARRANT AUTHORITY",G1109&lt;10),"OMIT","KEEP")</f>
        <v>KEEP</v>
      </c>
    </row>
    <row r="1136" spans="1:23" hidden="1" x14ac:dyDescent="0.25">
      <c r="A1136" s="24">
        <v>42592.839895833335</v>
      </c>
      <c r="B1136" s="4" t="s">
        <v>500</v>
      </c>
      <c r="C1136" s="4" t="s">
        <v>1429</v>
      </c>
      <c r="D1136" s="4" t="s">
        <v>84</v>
      </c>
      <c r="E1136" s="4" t="s">
        <v>87</v>
      </c>
      <c r="F1136" s="3">
        <v>200</v>
      </c>
      <c r="G1136" s="3">
        <v>254</v>
      </c>
      <c r="H1136" s="3">
        <v>153390</v>
      </c>
      <c r="I1136" s="4" t="s">
        <v>88</v>
      </c>
      <c r="J1136" s="3">
        <v>157300</v>
      </c>
      <c r="K1136" s="4" t="s">
        <v>1345</v>
      </c>
      <c r="L1136" s="69" t="str">
        <f>VLOOKUP(C1136,'[18]Trips&amp;Operators'!$C$1:$E$9999,3,0)</f>
        <v>COOLAHAN</v>
      </c>
      <c r="M1136" s="73" t="s">
        <v>81</v>
      </c>
      <c r="N1136" s="17" t="s">
        <v>1426</v>
      </c>
      <c r="O1136" s="17" t="str">
        <f t="shared" si="34"/>
        <v>10</v>
      </c>
      <c r="P1136" s="52">
        <f t="shared" si="35"/>
        <v>42561</v>
      </c>
      <c r="Q1136" s="70" t="str">
        <f>VLOOKUP(C1136,'[18]Train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R1136" s="71" t="str">
        <f>VLOOKUP(C1110,'[17]Train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08:04:47-0600',mode:absolute,to:'2016-08-09 10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36" s="72" t="str">
        <f>astrogrep_path&amp;" /spath="&amp;search_path&amp;" /stypes=""*"&amp;T1136&amp;"*"&amp;TEXT(A1110-utc_offset/24,"YYYYMMDD")&amp;LEFT(TEXT(A1110-utc_offset/24,"HH"),1)&amp;"*"" /stext="" "&amp;TEXT(A1110-utc_offset/24,"HH")&amp;search_regexp&amp;""" /e /r /s"</f>
        <v>"C:\Program Files (x86)\AstroGrep\AstroGrep.exe" /spath="C:\Users\stu\Documents\Analysis\2016-02-23 RTDC Observations" /stypes="*4030*201608091*" /stext=" 15:.+((SYSTEM_STATE.+slice.+state.+changed )|(ment ac)|(system.+state.+changed )|(\|lc)|(penalty)|(\[timeout)|(PRM\|1\|D))" /e /r /s</v>
      </c>
      <c r="T1136" s="18" t="str">
        <f>MID(B1110,13,4)</f>
        <v>4030</v>
      </c>
      <c r="U1136" s="24">
        <f>A1110+6/24</f>
        <v>42591.659756944442</v>
      </c>
      <c r="V1136" s="45" t="str">
        <f>IF(VALUE(LEFT(IF(LEN(C1110)=6,"0"&amp;C1110,C1110),2))&lt;=2,"EC",IF(OR(VALUE(LEFT(IF(LEN(C1110)=6,"0"&amp;C1110,C1110),2))=8,VALUE(LEFT(IF(LEN(C1110)=6,"0"&amp;C1110,C1110),2))=18),"NW","GL"))</f>
        <v>EC</v>
      </c>
      <c r="W1136" s="45" t="str">
        <f>IF(AND(E1110="TRACK WARRANT AUTHORITY",G1110&lt;10),"OMIT","KEEP")</f>
        <v>KEEP</v>
      </c>
    </row>
    <row r="1137" spans="1:23" hidden="1" x14ac:dyDescent="0.25">
      <c r="A1137" s="24">
        <v>42592.605185185188</v>
      </c>
      <c r="B1137" s="4" t="s">
        <v>573</v>
      </c>
      <c r="C1137" s="4" t="s">
        <v>1430</v>
      </c>
      <c r="D1137" s="4" t="s">
        <v>73</v>
      </c>
      <c r="E1137" s="4" t="s">
        <v>87</v>
      </c>
      <c r="F1137" s="3">
        <v>0</v>
      </c>
      <c r="G1137" s="3">
        <v>735</v>
      </c>
      <c r="H1137" s="3">
        <v>207284</v>
      </c>
      <c r="I1137" s="4" t="s">
        <v>88</v>
      </c>
      <c r="J1137" s="3">
        <v>204340</v>
      </c>
      <c r="K1137" s="4" t="s">
        <v>76</v>
      </c>
      <c r="L1137" s="69" t="str">
        <f>VLOOKUP(C1137,'[18]Trips&amp;Operators'!$C$1:$E$9999,3,0)</f>
        <v>DE LA ROSA</v>
      </c>
      <c r="M1137" s="73" t="s">
        <v>81</v>
      </c>
      <c r="N1137" s="17" t="s">
        <v>1426</v>
      </c>
      <c r="O1137" s="17" t="str">
        <f t="shared" si="34"/>
        <v>10</v>
      </c>
      <c r="P1137" s="52">
        <f t="shared" si="35"/>
        <v>42561</v>
      </c>
      <c r="Q1137" s="70" t="str">
        <f>VLOOKUP(C1137,'[18]Train Runs'!$A$13:$AE$462,31,0)</f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R1137" s="71" t="str">
        <f>VLOOKUP(C1111,'[17]Train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137" s="72" t="str">
        <f>astrogrep_path&amp;" /spath="&amp;search_path&amp;" /stypes=""*"&amp;T1137&amp;"*"&amp;TEXT(A1111-utc_offset/24,"YYYYMMDD")&amp;LEFT(TEXT(A1111-utc_offset/24,"HH"),1)&amp;"*"" /stext="" "&amp;TEXT(A1111-utc_offset/24,"HH")&amp;search_regexp&amp;""" /e /r /s"</f>
        <v>"C:\Program Files (x86)\AstroGrep\AstroGrep.exe" /spath="C:\Users\stu\Documents\Analysis\2016-02-23 RTDC Observations" /stypes="*4017*201608091*" /stext=" 16:.+((SYSTEM_STATE.+slice.+state.+changed )|(ment ac)|(system.+state.+changed )|(\|lc)|(penalty)|(\[timeout)|(PRM\|1\|D))" /e /r /s</v>
      </c>
      <c r="T1137" s="18" t="str">
        <f>MID(B1111,13,4)</f>
        <v>4017</v>
      </c>
      <c r="U1137" s="24">
        <f>A1111+6/24</f>
        <v>42591.68409722222</v>
      </c>
      <c r="V1137" s="45" t="str">
        <f>IF(VALUE(LEFT(IF(LEN(C1111)=6,"0"&amp;C1111,C1111),2))&lt;=2,"EC",IF(OR(VALUE(LEFT(IF(LEN(C1111)=6,"0"&amp;C1111,C1111),2))=8,VALUE(LEFT(IF(LEN(C1111)=6,"0"&amp;C1111,C1111),2))=18),"NW","GL"))</f>
        <v>EC</v>
      </c>
      <c r="W1137" s="45" t="str">
        <f>IF(AND(E1111="TRACK WARRANT AUTHORITY",G1111&lt;10),"OMIT","KEEP")</f>
        <v>KEEP</v>
      </c>
    </row>
    <row r="1138" spans="1:23" x14ac:dyDescent="0.25">
      <c r="A1138" s="24">
        <v>42592.356666666667</v>
      </c>
      <c r="B1138" s="4" t="s">
        <v>500</v>
      </c>
      <c r="C1138" s="4" t="s">
        <v>1431</v>
      </c>
      <c r="D1138" s="4" t="s">
        <v>84</v>
      </c>
      <c r="E1138" s="4" t="s">
        <v>510</v>
      </c>
      <c r="F1138" s="3">
        <v>0</v>
      </c>
      <c r="G1138" s="3">
        <v>162</v>
      </c>
      <c r="H1138" s="3">
        <v>2353</v>
      </c>
      <c r="I1138" s="4" t="s">
        <v>511</v>
      </c>
      <c r="J1138" s="3">
        <v>2822</v>
      </c>
      <c r="K1138" s="4" t="s">
        <v>76</v>
      </c>
      <c r="L1138" s="69" t="str">
        <f>VLOOKUP(C1138,'[18]Trips&amp;Operators'!$C$1:$E$9999,3,0)</f>
        <v>MAELZER</v>
      </c>
      <c r="M1138" s="73" t="s">
        <v>77</v>
      </c>
      <c r="N1138" s="17" t="s">
        <v>47</v>
      </c>
      <c r="O1138" s="17" t="str">
        <f t="shared" si="34"/>
        <v>10</v>
      </c>
      <c r="P1138" s="52">
        <f t="shared" si="35"/>
        <v>42561</v>
      </c>
      <c r="Q1138" s="70" t="str">
        <f>VLOOKUP(C1138,'[18]Train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R1138" s="71" t="str">
        <f>VLOOKUP(C1112,'[17]Train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08:32:09-0600',mode:absolute,to:'2016-08-09 11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138" s="72" t="str">
        <f>astrogrep_path&amp;" /spath="&amp;search_path&amp;" /stypes=""*"&amp;T1138&amp;"*"&amp;TEXT(A1112-utc_offset/24,"YYYYMMDD")&amp;LEFT(TEXT(A1112-utc_offset/24,"HH"),1)&amp;"*"" /stext="" "&amp;TEXT(A1112-utc_offset/24,"HH")&amp;search_regexp&amp;""" /e /r /s"</f>
        <v>"C:\Program Files (x86)\AstroGrep\AstroGrep.exe" /spath="C:\Users\stu\Documents\Analysis\2016-02-23 RTDC Observations" /stypes="*4017*201608091*" /stext=" 16:.+((SYSTEM_STATE.+slice.+state.+changed )|(ment ac)|(system.+state.+changed )|(\|lc)|(penalty)|(\[timeout)|(PRM\|1\|D))" /e /r /s</v>
      </c>
      <c r="T1138" s="18" t="str">
        <f>MID(B1112,13,4)</f>
        <v>4017</v>
      </c>
      <c r="U1138" s="24">
        <f>A1112+6/24</f>
        <v>42591.684537037036</v>
      </c>
      <c r="V1138" s="45" t="str">
        <f>IF(VALUE(LEFT(IF(LEN(C1112)=6,"0"&amp;C1112,C1112),2))&lt;=2,"EC",IF(OR(VALUE(LEFT(IF(LEN(C1112)=6,"0"&amp;C1112,C1112),2))=8,VALUE(LEFT(IF(LEN(C1112)=6,"0"&amp;C1112,C1112),2))=18),"NW","GL"))</f>
        <v>EC</v>
      </c>
      <c r="W1138" s="45" t="str">
        <f>IF(AND(E1112="TRACK WARRANT AUTHORITY",G1112&lt;10),"OMIT","KEEP")</f>
        <v>KEEP</v>
      </c>
    </row>
    <row r="1139" spans="1:23" hidden="1" x14ac:dyDescent="0.25">
      <c r="A1139" s="24">
        <v>42592.605150462965</v>
      </c>
      <c r="B1139" s="4" t="s">
        <v>499</v>
      </c>
      <c r="C1139" s="4" t="s">
        <v>1432</v>
      </c>
      <c r="D1139" s="4" t="s">
        <v>73</v>
      </c>
      <c r="E1139" s="4" t="s">
        <v>510</v>
      </c>
      <c r="F1139" s="3">
        <v>0</v>
      </c>
      <c r="G1139" s="3">
        <v>498</v>
      </c>
      <c r="H1139" s="3">
        <v>188388</v>
      </c>
      <c r="I1139" s="4" t="s">
        <v>511</v>
      </c>
      <c r="J1139" s="3">
        <v>190834</v>
      </c>
      <c r="K1139" s="4" t="s">
        <v>80</v>
      </c>
      <c r="L1139" s="69" t="str">
        <f>VLOOKUP(C1139,'[18]Trips&amp;Operators'!$C$1:$E$9999,3,0)</f>
        <v>BRUDER</v>
      </c>
      <c r="M1139" s="73" t="s">
        <v>81</v>
      </c>
      <c r="N1139" s="17" t="s">
        <v>1426</v>
      </c>
      <c r="O1139" s="17" t="str">
        <f t="shared" si="34"/>
        <v>10</v>
      </c>
      <c r="P1139" s="52">
        <f t="shared" si="35"/>
        <v>42561</v>
      </c>
      <c r="Q1139" s="70" t="str">
        <f>VLOOKUP(C1139,'[18]Train Runs'!$A$13:$AE$462,31,0)</f>
        <v>aws s3 cp s3://rtdc.mdm.uploadarchive/RTDC4009/2016-08-10/ "%USERPROFILE%\AppData\Local\Temp\OnboardLogs"\RTDC4009\2016-08-10 --recursive &amp; "%USERPROFILE%\Documents\GitHub\mrs-test-scripts\Headless Mode &amp; Sideloading\WalkAndUnGZ.bat" "%USERPROFILE%\AppData\Local\Temp\OnboardLogs"\RTDC4009\2016-08-10 &amp; aws s3 cp s3://rtdc.mdm.uploadarchive/RTDC4009/2016-08-11/ "%USERPROFILE%\AppData\Local\Temp\OnboardLogs"\RTDC4009\2016-08-11 --recursive &amp; "%USERPROFILE%\Documents\GitHub\mrs-test-scripts\Headless Mode &amp; Sideloading\WalkAndUnGZ.bat" "%USERPROFILE%\AppData\Local\Temp\OnboardLogs"\RTDC4009\2016-08-11</v>
      </c>
      <c r="R1139" s="71" t="str">
        <f>VLOOKUP(C1113,'[17]Train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16:35:44-0600',mode:absolute,to:'2016-08-09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139" s="72" t="str">
        <f>astrogrep_path&amp;" /spath="&amp;search_path&amp;" /stypes=""*"&amp;T1139&amp;"*"&amp;TEXT(A1113-utc_offset/24,"YYYYMMDD")&amp;LEFT(TEXT(A1113-utc_offset/24,"HH"),1)&amp;"*"" /stext="" "&amp;TEXT(A1113-utc_offset/24,"HH")&amp;search_regexp&amp;""" /e /r /s"</f>
        <v>"C:\Program Files (x86)\AstroGrep\AstroGrep.exe" /spath="C:\Users\stu\Documents\Analysis\2016-02-23 RTDC Observations" /stypes="*4032*201608100*" /stext=" 00:.+((SYSTEM_STATE.+slice.+state.+changed )|(ment ac)|(system.+state.+changed )|(\|lc)|(penalty)|(\[timeout)|(PRM\|1\|D))" /e /r /s</v>
      </c>
      <c r="T1139" s="18" t="str">
        <f>MID(B1113,13,4)</f>
        <v>4032</v>
      </c>
      <c r="U1139" s="24">
        <f>A1113+6/24</f>
        <v>42592.014386574076</v>
      </c>
      <c r="V1139" s="45" t="str">
        <f>IF(VALUE(LEFT(IF(LEN(C1113)=6,"0"&amp;C1113,C1113),2))&lt;=2,"EC",IF(OR(VALUE(LEFT(IF(LEN(C1113)=6,"0"&amp;C1113,C1113),2))=8,VALUE(LEFT(IF(LEN(C1113)=6,"0"&amp;C1113,C1113),2))=18),"NW","GL"))</f>
        <v>EC</v>
      </c>
      <c r="W1139" s="45" t="str">
        <f>IF(AND(E1113="TRACK WARRANT AUTHORITY",G1113&lt;10),"OMIT","KEEP")</f>
        <v>KEEP</v>
      </c>
    </row>
    <row r="1140" spans="1:23" hidden="1" x14ac:dyDescent="0.25">
      <c r="A1140" s="24">
        <v>42592.224351851852</v>
      </c>
      <c r="B1140" s="4" t="s">
        <v>72</v>
      </c>
      <c r="C1140" s="4" t="s">
        <v>1433</v>
      </c>
      <c r="D1140" s="4" t="s">
        <v>73</v>
      </c>
      <c r="E1140" s="4" t="s">
        <v>515</v>
      </c>
      <c r="F1140" s="3">
        <v>0</v>
      </c>
      <c r="G1140" s="3">
        <v>56</v>
      </c>
      <c r="H1140" s="3">
        <v>196</v>
      </c>
      <c r="I1140" s="4" t="s">
        <v>516</v>
      </c>
      <c r="J1140" s="3">
        <v>1</v>
      </c>
      <c r="K1140" s="4" t="s">
        <v>76</v>
      </c>
      <c r="L1140" s="69" t="str">
        <f>VLOOKUP(C1140,'[18]Trips&amp;Operators'!$C$1:$E$9999,3,0)</f>
        <v>ACKERMAN</v>
      </c>
      <c r="M1140" s="73" t="s">
        <v>81</v>
      </c>
      <c r="N1140" s="17"/>
      <c r="O1140" s="17" t="str">
        <f t="shared" si="34"/>
        <v>10</v>
      </c>
      <c r="P1140" s="52">
        <f t="shared" si="35"/>
        <v>42561</v>
      </c>
      <c r="Q1140" s="70" t="str">
        <f>VLOOKUP(C1140,'[18]Train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R1140" s="71" t="str">
        <f>VLOOKUP(C1114,'[17]Train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20:25:39-0600',mode:absolute,to:'2016-08-09 23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S1140" s="72" t="str">
        <f>astrogrep_path&amp;" /spath="&amp;search_path&amp;" /stypes=""*"&amp;T1140&amp;"*"&amp;TEXT(A1114-utc_offset/24,"YYYYMMDD")&amp;LEFT(TEXT(A1114-utc_offset/24,"HH"),1)&amp;"*"" /stext="" "&amp;TEXT(A1114-utc_offset/24,"HH")&amp;search_regexp&amp;""" /e /r /s"</f>
        <v>"C:\Program Files (x86)\AstroGrep\AstroGrep.exe" /spath="C:\Users\stu\Documents\Analysis\2016-02-23 RTDC Observations" /stypes="*4032*201608100*" /stext=" 04:.+((SYSTEM_STATE.+slice.+state.+changed )|(ment ac)|(system.+state.+changed )|(\|lc)|(penalty)|(\[timeout)|(PRM\|1\|D))" /e /r /s</v>
      </c>
      <c r="T1140" s="18" t="str">
        <f>MID(B1114,13,4)</f>
        <v>4032</v>
      </c>
      <c r="U1140" s="24">
        <f>A1114+6/24</f>
        <v>42592.170787037037</v>
      </c>
      <c r="V1140" s="45" t="str">
        <f>IF(VALUE(LEFT(IF(LEN(C1114)=6,"0"&amp;C1114,C1114),2))&lt;=2,"EC",IF(OR(VALUE(LEFT(IF(LEN(C1114)=6,"0"&amp;C1114,C1114),2))=8,VALUE(LEFT(IF(LEN(C1114)=6,"0"&amp;C1114,C1114),2))=18),"NW","GL"))</f>
        <v>EC</v>
      </c>
      <c r="W1140" s="45" t="str">
        <f>IF(AND(E1114="TRACK WARRANT AUTHORITY",G1114&lt;10),"OMIT","KEEP")</f>
        <v>KEEP</v>
      </c>
    </row>
    <row r="1141" spans="1:23" hidden="1" x14ac:dyDescent="0.25">
      <c r="A1141" s="24">
        <v>42592.284444444442</v>
      </c>
      <c r="B1141" s="4" t="s">
        <v>500</v>
      </c>
      <c r="C1141" s="4" t="s">
        <v>1422</v>
      </c>
      <c r="D1141" s="4" t="s">
        <v>73</v>
      </c>
      <c r="E1141" s="4" t="s">
        <v>515</v>
      </c>
      <c r="F1141" s="3">
        <v>0</v>
      </c>
      <c r="G1141" s="3">
        <v>38</v>
      </c>
      <c r="H1141" s="3">
        <v>132</v>
      </c>
      <c r="I1141" s="4" t="s">
        <v>516</v>
      </c>
      <c r="J1141" s="3">
        <v>1</v>
      </c>
      <c r="K1141" s="4" t="s">
        <v>76</v>
      </c>
      <c r="L1141" s="69" t="str">
        <f>VLOOKUP(C1141,'[18]Trips&amp;Operators'!$C$1:$E$9999,3,0)</f>
        <v>MAELZER</v>
      </c>
      <c r="M1141" s="73" t="s">
        <v>81</v>
      </c>
      <c r="N1141" s="17"/>
      <c r="O1141" s="17" t="str">
        <f t="shared" si="34"/>
        <v>10</v>
      </c>
      <c r="P1141" s="52">
        <f t="shared" si="35"/>
        <v>42561</v>
      </c>
      <c r="Q1141" s="70" t="str">
        <f>VLOOKUP(C1141,'[18]Train Runs'!$A$13:$AE$462,31,0)</f>
        <v>aws s3 cp s3://rtdc.mdm.uploadarchive/RTDC4010/2016-08-10/ "%USERPROFILE%\AppData\Local\Temp\OnboardLogs"\RTDC4010\2016-08-10 --recursive &amp; "%USERPROFILE%\Documents\GitHub\mrs-test-scripts\Headless Mode &amp; Sideloading\WalkAndUnGZ.bat" "%USERPROFILE%\AppData\Local\Temp\OnboardLogs"\RTDC4010\2016-08-10 &amp; aws s3 cp s3://rtdc.mdm.uploadarchive/RTDC4010/2016-08-11/ "%USERPROFILE%\AppData\Local\Temp\OnboardLogs"\RTDC4010\2016-08-11 --recursive &amp; "%USERPROFILE%\Documents\GitHub\mrs-test-scripts\Headless Mode &amp; Sideloading\WalkAndUnGZ.bat" "%USERPROFILE%\AppData\Local\Temp\OnboardLogs"\RTDC4010\2016-08-11</v>
      </c>
      <c r="R1141" s="71" t="str">
        <f>VLOOKUP(C1115,'[17]Train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02:37:57-0600',mode:absolute,to:'2016-08-09 05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S1141" s="72" t="str">
        <f>astrogrep_path&amp;" /spath="&amp;search_path&amp;" /stypes=""*"&amp;T1141&amp;"*"&amp;TEXT(A1115-utc_offset/24,"YYYYMMDD")&amp;LEFT(TEXT(A1115-utc_offset/24,"HH"),1)&amp;"*"" /stext="" "&amp;TEXT(A1115-utc_offset/24,"HH")&amp;search_regexp&amp;""" /e /r /s"</f>
        <v>"C:\Program Files (x86)\AstroGrep\AstroGrep.exe" /spath="C:\Users\stu\Documents\Analysis\2016-02-23 RTDC Observations" /stypes="*4011*201608091*" /stext=" 10:.+((SYSTEM_STATE.+slice.+state.+changed )|(ment ac)|(system.+state.+changed )|(\|lc)|(penalty)|(\[timeout)|(PRM\|1\|D))" /e /r /s</v>
      </c>
      <c r="T1141" s="18" t="str">
        <f>MID(B1115,13,4)</f>
        <v>4011</v>
      </c>
      <c r="U1141" s="24">
        <f>A1115+6/24</f>
        <v>42591.432210648149</v>
      </c>
      <c r="V1141" s="45" t="str">
        <f>IF(VALUE(LEFT(IF(LEN(C1115)=6,"0"&amp;C1115,C1115),2))&lt;=2,"EC",IF(OR(VALUE(LEFT(IF(LEN(C1115)=6,"0"&amp;C1115,C1115),2))=8,VALUE(LEFT(IF(LEN(C1115)=6,"0"&amp;C1115,C1115),2))=18),"NW","GL"))</f>
        <v>EC</v>
      </c>
      <c r="W1141" s="45" t="str">
        <f>IF(AND(E1115="TRACK WARRANT AUTHORITY",G1115&lt;10),"OMIT","KEEP")</f>
        <v>KEEP</v>
      </c>
    </row>
    <row r="1142" spans="1:23" hidden="1" x14ac:dyDescent="0.25">
      <c r="A1142" s="24">
        <v>42592.378055555557</v>
      </c>
      <c r="B1142" s="4" t="s">
        <v>72</v>
      </c>
      <c r="C1142" s="4" t="s">
        <v>1434</v>
      </c>
      <c r="D1142" s="4" t="s">
        <v>73</v>
      </c>
      <c r="E1142" s="4" t="s">
        <v>515</v>
      </c>
      <c r="F1142" s="3">
        <v>0</v>
      </c>
      <c r="G1142" s="3">
        <v>52</v>
      </c>
      <c r="H1142" s="3">
        <v>167</v>
      </c>
      <c r="I1142" s="4" t="s">
        <v>516</v>
      </c>
      <c r="J1142" s="3">
        <v>1</v>
      </c>
      <c r="K1142" s="4" t="s">
        <v>76</v>
      </c>
      <c r="L1142" s="69" t="str">
        <f>VLOOKUP(C1142,'[18]Trips&amp;Operators'!$C$1:$E$9999,3,0)</f>
        <v>ACKERMAN</v>
      </c>
      <c r="M1142" s="73" t="s">
        <v>81</v>
      </c>
      <c r="N1142" s="17"/>
      <c r="O1142" s="17" t="str">
        <f t="shared" si="34"/>
        <v>10</v>
      </c>
      <c r="P1142" s="52">
        <f t="shared" si="35"/>
        <v>42561</v>
      </c>
      <c r="Q1142" s="70" t="str">
        <f>VLOOKUP(C1142,'[18]Train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R1142" s="71" t="str">
        <f>VLOOKUP(C1116,'[17]Train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05:08:11-0600',mode:absolute,to:'2016-08-09 07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S1142" s="72" t="str">
        <f>astrogrep_path&amp;" /spath="&amp;search_path&amp;" /stypes=""*"&amp;T1142&amp;"*"&amp;TEXT(A1116-utc_offset/24,"YYYYMMDD")&amp;LEFT(TEXT(A1116-utc_offset/24,"HH"),1)&amp;"*"" /stext="" "&amp;TEXT(A1116-utc_offset/24,"HH")&amp;search_regexp&amp;""" /e /r /s"</f>
        <v>"C:\Program Files (x86)\AstroGrep\AstroGrep.exe" /spath="C:\Users\stu\Documents\Analysis\2016-02-23 RTDC Observations" /stypes="*4031*201608091*" /stext=" 12:.+((SYSTEM_STATE.+slice.+state.+changed )|(ment ac)|(system.+state.+changed )|(\|lc)|(penalty)|(\[timeout)|(PRM\|1\|D))" /e /r /s</v>
      </c>
      <c r="T1142" s="18" t="str">
        <f>MID(B1116,13,4)</f>
        <v>4031</v>
      </c>
      <c r="U1142" s="24">
        <f>A1116+6/24</f>
        <v>42591.537581018521</v>
      </c>
      <c r="V1142" s="45" t="str">
        <f>IF(VALUE(LEFT(IF(LEN(C1116)=6,"0"&amp;C1116,C1116),2))&lt;=2,"EC",IF(OR(VALUE(LEFT(IF(LEN(C1116)=6,"0"&amp;C1116,C1116),2))=8,VALUE(LEFT(IF(LEN(C1116)=6,"0"&amp;C1116,C1116),2))=18),"NW","GL"))</f>
        <v>EC</v>
      </c>
      <c r="W1142" s="45" t="str">
        <f>IF(AND(E1116="TRACK WARRANT AUTHORITY",G1116&lt;10),"OMIT","KEEP")</f>
        <v>KEEP</v>
      </c>
    </row>
    <row r="1143" spans="1:23" hidden="1" x14ac:dyDescent="0.25">
      <c r="A1143" s="24">
        <v>42592.388923611114</v>
      </c>
      <c r="B1143" s="4" t="s">
        <v>532</v>
      </c>
      <c r="C1143" s="4" t="s">
        <v>1435</v>
      </c>
      <c r="D1143" s="4" t="s">
        <v>73</v>
      </c>
      <c r="E1143" s="4" t="s">
        <v>515</v>
      </c>
      <c r="F1143" s="3">
        <v>0</v>
      </c>
      <c r="G1143" s="3">
        <v>54</v>
      </c>
      <c r="H1143" s="3">
        <v>191</v>
      </c>
      <c r="I1143" s="4" t="s">
        <v>516</v>
      </c>
      <c r="J1143" s="3">
        <v>1</v>
      </c>
      <c r="K1143" s="4" t="s">
        <v>76</v>
      </c>
      <c r="L1143" s="69" t="str">
        <f>VLOOKUP(C1143,'[18]Trips&amp;Operators'!$C$1:$E$9999,3,0)</f>
        <v>STAMBAUGH</v>
      </c>
      <c r="M1143" s="73" t="s">
        <v>81</v>
      </c>
      <c r="N1143" s="17"/>
      <c r="O1143" s="17" t="str">
        <f t="shared" si="34"/>
        <v>10</v>
      </c>
      <c r="P1143" s="52">
        <f t="shared" si="35"/>
        <v>42561</v>
      </c>
      <c r="Q1143" s="70" t="str">
        <f>VLOOKUP(C1143,'[18]Train Runs'!$A$13:$AE$462,31,0)</f>
        <v>aws s3 cp s3://rtdc.mdm.uploadarchive/RTDC4017/2016-08-10/ "%USERPROFILE%\AppData\Local\Temp\OnboardLogs"\RTDC4017\2016-08-10 --recursive &amp; "%USERPROFILE%\Documents\GitHub\mrs-test-scripts\Headless Mode &amp; Sideloading\WalkAndUnGZ.bat" "%USERPROFILE%\AppData\Local\Temp\OnboardLogs"\RTDC4017\2016-08-10 &amp; aws s3 cp s3://rtdc.mdm.uploadarchive/RTDC4017/2016-08-11/ "%USERPROFILE%\AppData\Local\Temp\OnboardLogs"\RTDC4017\2016-08-11 --recursive &amp; "%USERPROFILE%\Documents\GitHub\mrs-test-scripts\Headless Mode &amp; Sideloading\WalkAndUnGZ.bat" "%USERPROFILE%\AppData\Local\Temp\OnboardLogs"\RTDC4017\2016-08-11</v>
      </c>
      <c r="R1143" s="71" t="str">
        <f>VLOOKUP(C1117,'[17]Train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08:36:25-0600',mode:absolute,to:'2016-08-09 10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143" s="72" t="str">
        <f>astrogrep_path&amp;" /spath="&amp;search_path&amp;" /stypes=""*"&amp;T1143&amp;"*"&amp;TEXT(A1117-utc_offset/24,"YYYYMMDD")&amp;LEFT(TEXT(A1117-utc_offset/24,"HH"),1)&amp;"*"" /stext="" "&amp;TEXT(A1117-utc_offset/24,"HH")&amp;search_regexp&amp;""" /e /r /s"</f>
        <v>"C:\Program Files (x86)\AstroGrep\AstroGrep.exe" /spath="C:\Users\stu\Documents\Analysis\2016-02-23 RTDC Observations" /stypes="*4008*201608091*" /stext=" 15:.+((SYSTEM_STATE.+slice.+state.+changed )|(ment ac)|(system.+state.+changed )|(\|lc)|(penalty)|(\[timeout)|(PRM\|1\|D))" /e /r /s</v>
      </c>
      <c r="T1143" s="18" t="str">
        <f>MID(B1117,13,4)</f>
        <v>4008</v>
      </c>
      <c r="U1143" s="24">
        <f>A1117+6/24</f>
        <v>42591.661053240743</v>
      </c>
      <c r="V1143" s="45" t="str">
        <f>IF(VALUE(LEFT(IF(LEN(C1117)=6,"0"&amp;C1117,C1117),2))&lt;=2,"EC",IF(OR(VALUE(LEFT(IF(LEN(C1117)=6,"0"&amp;C1117,C1117),2))=8,VALUE(LEFT(IF(LEN(C1117)=6,"0"&amp;C1117,C1117),2))=18),"NW","GL"))</f>
        <v>NW</v>
      </c>
      <c r="W1143" s="45" t="str">
        <f>IF(AND(E1117="TRACK WARRANT AUTHORITY",G1117&lt;10),"OMIT","KEEP")</f>
        <v>KEEP</v>
      </c>
    </row>
    <row r="1144" spans="1:23" hidden="1" x14ac:dyDescent="0.25">
      <c r="A1144" s="24">
        <v>42592.556944444441</v>
      </c>
      <c r="B1144" s="4" t="s">
        <v>573</v>
      </c>
      <c r="C1144" s="4" t="s">
        <v>1436</v>
      </c>
      <c r="D1144" s="4" t="s">
        <v>73</v>
      </c>
      <c r="E1144" s="4" t="s">
        <v>515</v>
      </c>
      <c r="F1144" s="3">
        <v>0</v>
      </c>
      <c r="G1144" s="3">
        <v>44</v>
      </c>
      <c r="H1144" s="3">
        <v>149</v>
      </c>
      <c r="I1144" s="4" t="s">
        <v>516</v>
      </c>
      <c r="J1144" s="3">
        <v>1</v>
      </c>
      <c r="K1144" s="4" t="s">
        <v>76</v>
      </c>
      <c r="L1144" s="69" t="str">
        <f>VLOOKUP(C1144,'[18]Trips&amp;Operators'!$C$1:$E$9999,3,0)</f>
        <v>DE LA ROSA</v>
      </c>
      <c r="M1144" s="73" t="s">
        <v>81</v>
      </c>
      <c r="N1144" s="17"/>
      <c r="O1144" s="17" t="str">
        <f t="shared" si="34"/>
        <v>10</v>
      </c>
      <c r="P1144" s="52">
        <f t="shared" si="35"/>
        <v>42561</v>
      </c>
      <c r="Q1144" s="70" t="str">
        <f>VLOOKUP(C1144,'[18]Train Runs'!$A$13:$AE$462,31,0)</f>
        <v>aws s3 cp s3://rtdc.mdm.uploadarchive/RTDC4039/2016-08-10/ "%USERPROFILE%\AppData\Local\Temp\OnboardLogs"\RTDC4039\2016-08-10 --recursive &amp; "%USERPROFILE%\Documents\GitHub\mrs-test-scripts\Headless Mode &amp; Sideloading\WalkAndUnGZ.bat" "%USERPROFILE%\AppData\Local\Temp\OnboardLogs"\RTDC4039\2016-08-10 &amp; aws s3 cp s3://rtdc.mdm.uploadarchive/RTDC4039/2016-08-11/ "%USERPROFILE%\AppData\Local\Temp\OnboardLogs"\RTDC4039\2016-08-11 --recursive &amp; "%USERPROFILE%\Documents\GitHub\mrs-test-scripts\Headless Mode &amp; Sideloading\WalkAndUnGZ.bat" "%USERPROFILE%\AppData\Local\Temp\OnboardLogs"\RTDC4039\2016-08-11</v>
      </c>
      <c r="R1144" s="71" t="str">
        <f>VLOOKUP(C1118,'[17]Train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10:13:14-0600',mode:absolute,to:'2016-08-09 12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144" s="72" t="str">
        <f>astrogrep_path&amp;" /spath="&amp;search_path&amp;" /stypes=""*"&amp;T1144&amp;"*"&amp;TEXT(A1118-utc_offset/24,"YYYYMMDD")&amp;LEFT(TEXT(A1118-utc_offset/24,"HH"),1)&amp;"*"" /stext="" "&amp;TEXT(A1118-utc_offset/24,"HH")&amp;search_regexp&amp;""" /e /r /s"</f>
        <v>"C:\Program Files (x86)\AstroGrep\AstroGrep.exe" /spath="C:\Users\stu\Documents\Analysis\2016-02-23 RTDC Observations" /stypes="*4007*201608091*" /stext=" 17:.+((SYSTEM_STATE.+slice.+state.+changed )|(ment ac)|(system.+state.+changed )|(\|lc)|(penalty)|(\[timeout)|(PRM\|1\|D))" /e /r /s</v>
      </c>
      <c r="T1144" s="18" t="str">
        <f>MID(B1118,13,4)</f>
        <v>4007</v>
      </c>
      <c r="U1144" s="24">
        <f>A1118+6/24</f>
        <v>42591.731192129628</v>
      </c>
      <c r="V1144" s="45" t="str">
        <f>IF(VALUE(LEFT(IF(LEN(C1118)=6,"0"&amp;C1118,C1118),2))&lt;=2,"EC",IF(OR(VALUE(LEFT(IF(LEN(C1118)=6,"0"&amp;C1118,C1118),2))=8,VALUE(LEFT(IF(LEN(C1118)=6,"0"&amp;C1118,C1118),2))=18),"NW","GL"))</f>
        <v>NW</v>
      </c>
      <c r="W1144" s="45" t="str">
        <f>IF(AND(E1118="TRACK WARRANT AUTHORITY",G1118&lt;10),"OMIT","KEEP")</f>
        <v>KEEP</v>
      </c>
    </row>
    <row r="1145" spans="1:23" hidden="1" x14ac:dyDescent="0.25">
      <c r="A1145" s="24">
        <v>42592.590185185189</v>
      </c>
      <c r="B1145" s="4" t="s">
        <v>89</v>
      </c>
      <c r="C1145" s="4" t="s">
        <v>195</v>
      </c>
      <c r="D1145" s="4" t="s">
        <v>73</v>
      </c>
      <c r="E1145" s="4" t="s">
        <v>515</v>
      </c>
      <c r="F1145" s="3">
        <v>0</v>
      </c>
      <c r="G1145" s="3">
        <v>45</v>
      </c>
      <c r="H1145" s="3">
        <v>156</v>
      </c>
      <c r="I1145" s="4" t="s">
        <v>516</v>
      </c>
      <c r="J1145" s="3">
        <v>1</v>
      </c>
      <c r="K1145" s="4" t="s">
        <v>76</v>
      </c>
      <c r="L1145" s="69" t="str">
        <f>VLOOKUP(C1145,'[18]Trips&amp;Operators'!$C$1:$E$9999,3,0)</f>
        <v>HAITHCOX</v>
      </c>
      <c r="M1145" s="73" t="s">
        <v>81</v>
      </c>
      <c r="N1145" s="17"/>
      <c r="O1145" s="17" t="str">
        <f t="shared" si="34"/>
        <v>10</v>
      </c>
      <c r="P1145" s="52">
        <f t="shared" si="35"/>
        <v>42561</v>
      </c>
      <c r="Q1145" s="70" t="str">
        <f>VLOOKUP(C1145,'[18]Train Runs'!$A$13:$AE$462,31,0)</f>
        <v>aws s3 cp s3://rtdc.mdm.uploadarchive/RTDC4015/2016-08-10/ "%USERPROFILE%\AppData\Local\Temp\OnboardLogs"\RTDC4015\2016-08-10 --recursive &amp; "%USERPROFILE%\Documents\GitHub\mrs-test-scripts\Headless Mode &amp; Sideloading\WalkAndUnGZ.bat" "%USERPROFILE%\AppData\Local\Temp\OnboardLogs"\RTDC4015\2016-08-10 &amp; 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</v>
      </c>
      <c r="R1145" s="71" t="str">
        <f>VLOOKUP(C1119,'[17]Train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15:38:24-0600',mode:absolute,to:'2016-08-09 17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145" s="72" t="str">
        <f>astrogrep_path&amp;" /spath="&amp;search_path&amp;" /stypes=""*"&amp;T1145&amp;"*"&amp;TEXT(A1119-utc_offset/24,"YYYYMMDD")&amp;LEFT(TEXT(A1119-utc_offset/24,"HH"),1)&amp;"*"" /stext="" "&amp;TEXT(A1119-utc_offset/24,"HH")&amp;search_regexp&amp;""" /e /r /s"</f>
        <v>"C:\Program Files (x86)\AstroGrep\AstroGrep.exe" /spath="C:\Users\stu\Documents\Analysis\2016-02-23 RTDC Observations" /stypes="*4008*201608092*" /stext=" 22:.+((SYSTEM_STATE.+slice.+state.+changed )|(ment ac)|(system.+state.+changed )|(\|lc)|(penalty)|(\[timeout)|(PRM\|1\|D))" /e /r /s</v>
      </c>
      <c r="T1145" s="18" t="str">
        <f>MID(B1119,13,4)</f>
        <v>4008</v>
      </c>
      <c r="U1145" s="24">
        <f>A1119+6/24</f>
        <v>42591.95</v>
      </c>
      <c r="V1145" s="45" t="str">
        <f>IF(VALUE(LEFT(IF(LEN(C1119)=6,"0"&amp;C1119,C1119),2))&lt;=2,"EC",IF(OR(VALUE(LEFT(IF(LEN(C1119)=6,"0"&amp;C1119,C1119),2))=8,VALUE(LEFT(IF(LEN(C1119)=6,"0"&amp;C1119,C1119),2))=18),"NW","GL"))</f>
        <v>NW</v>
      </c>
      <c r="W1145" s="45" t="str">
        <f>IF(AND(E1119="TRACK WARRANT AUTHORITY",G1119&lt;10),"OMIT","KEEP")</f>
        <v>KEEP</v>
      </c>
    </row>
    <row r="1146" spans="1:23" hidden="1" x14ac:dyDescent="0.25">
      <c r="A1146" s="24">
        <v>42592.597500000003</v>
      </c>
      <c r="B1146" s="4" t="s">
        <v>72</v>
      </c>
      <c r="C1146" s="4" t="s">
        <v>197</v>
      </c>
      <c r="D1146" s="4" t="s">
        <v>73</v>
      </c>
      <c r="E1146" s="4" t="s">
        <v>515</v>
      </c>
      <c r="F1146" s="3">
        <v>0</v>
      </c>
      <c r="G1146" s="3">
        <v>63</v>
      </c>
      <c r="H1146" s="3">
        <v>220</v>
      </c>
      <c r="I1146" s="4" t="s">
        <v>516</v>
      </c>
      <c r="J1146" s="3">
        <v>1</v>
      </c>
      <c r="K1146" s="4" t="s">
        <v>76</v>
      </c>
      <c r="L1146" s="69" t="str">
        <f>VLOOKUP(C1146,'[18]Trips&amp;Operators'!$C$1:$E$9999,3,0)</f>
        <v>SWANSON</v>
      </c>
      <c r="M1146" s="73" t="s">
        <v>81</v>
      </c>
      <c r="N1146" s="17"/>
      <c r="O1146" s="17" t="str">
        <f t="shared" si="34"/>
        <v>10</v>
      </c>
      <c r="P1146" s="52">
        <f t="shared" si="35"/>
        <v>42561</v>
      </c>
      <c r="Q1146" s="70" t="str">
        <f>VLOOKUP(C1146,'[18]Train Runs'!$A$13:$AE$462,31,0)</f>
        <v>aws s3 cp s3://rtdc.mdm.uploadarchive/RTDC4030/2016-08-10/ "%USERPROFILE%\AppData\Local\Temp\OnboardLogs"\RTDC4030\2016-08-10 --recursive &amp; "%USERPROFILE%\Documents\GitHub\mrs-test-scripts\Headless Mode &amp; Sideloading\WalkAndUnGZ.bat" "%USERPROFILE%\AppData\Local\Temp\OnboardLogs"\RTDC4030\2016-08-10 &amp; 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</v>
      </c>
      <c r="R1146" s="71" t="str">
        <f>VLOOKUP(C1120,'[17]Train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146" s="72" t="str">
        <f>astrogrep_path&amp;" /spath="&amp;search_path&amp;" /stypes=""*"&amp;T1146&amp;"*"&amp;TEXT(A1120-utc_offset/24,"YYYYMMDD")&amp;LEFT(TEXT(A1120-utc_offset/24,"HH"),1)&amp;"*"" /stext="" "&amp;TEXT(A1120-utc_offset/24,"HH")&amp;search_regexp&amp;""" /e /r /s"</f>
        <v>"C:\Program Files (x86)\AstroGrep\AstroGrep.exe" /spath="C:\Users\stu\Documents\Analysis\2016-02-23 RTDC Observations" /stypes="*4007*201608092*" /stext=" 20:.+((SYSTEM_STATE.+slice.+state.+changed )|(ment ac)|(system.+state.+changed )|(\|lc)|(penalty)|(\[timeout)|(PRM\|1\|D))" /e /r /s</v>
      </c>
      <c r="T1146" s="18" t="str">
        <f>MID(B1120,13,4)</f>
        <v>4007</v>
      </c>
      <c r="U1146" s="24">
        <f>A1120+6/24</f>
        <v>42591.856898148151</v>
      </c>
      <c r="V1146" s="45" t="str">
        <f>IF(VALUE(LEFT(IF(LEN(C1120)=6,"0"&amp;C1120,C1120),2))&lt;=2,"EC",IF(OR(VALUE(LEFT(IF(LEN(C1120)=6,"0"&amp;C1120,C1120),2))=8,VALUE(LEFT(IF(LEN(C1120)=6,"0"&amp;C1120,C1120),2))=18),"NW","GL"))</f>
        <v>NW</v>
      </c>
      <c r="W1146" s="45" t="str">
        <f>IF(AND(E1120="TRACK WARRANT AUTHORITY",G1120&lt;10),"OMIT","KEEP")</f>
        <v>KEEP</v>
      </c>
    </row>
    <row r="1147" spans="1:23" hidden="1" x14ac:dyDescent="0.25">
      <c r="A1147" s="24">
        <v>42592.18277777778</v>
      </c>
      <c r="B1147" s="4" t="s">
        <v>86</v>
      </c>
      <c r="C1147" s="4" t="s">
        <v>1437</v>
      </c>
      <c r="D1147" s="4" t="s">
        <v>73</v>
      </c>
      <c r="E1147" s="4" t="s">
        <v>515</v>
      </c>
      <c r="F1147" s="3">
        <v>0</v>
      </c>
      <c r="G1147" s="3">
        <v>44</v>
      </c>
      <c r="H1147" s="3">
        <v>233368</v>
      </c>
      <c r="I1147" s="4" t="s">
        <v>516</v>
      </c>
      <c r="J1147" s="3">
        <v>233491</v>
      </c>
      <c r="K1147" s="4" t="s">
        <v>80</v>
      </c>
      <c r="L1147" s="69" t="str">
        <f>VLOOKUP(C1147,'[18]Trips&amp;Operators'!$C$1:$E$9999,3,0)</f>
        <v>ACKERMAN</v>
      </c>
      <c r="M1147" s="73" t="s">
        <v>81</v>
      </c>
      <c r="N1147" s="17"/>
      <c r="O1147" s="17" t="str">
        <f t="shared" si="34"/>
        <v>10</v>
      </c>
      <c r="P1147" s="52">
        <f t="shared" si="35"/>
        <v>42561</v>
      </c>
      <c r="Q1147" s="70" t="str">
        <f>VLOOKUP(C1147,'[18]Train Runs'!$A$13:$AE$462,31,0)</f>
        <v>aws s3 cp s3://rtdc.mdm.uploadarchive/RTDC4016/2016-08-10/ "%USERPROFILE%\AppData\Local\Temp\OnboardLogs"\RTDC4016\2016-08-10 --recursive &amp; "%USERPROFILE%\Documents\GitHub\mrs-test-scripts\Headless Mode &amp; Sideloading\WalkAndUnGZ.bat" "%USERPROFILE%\AppData\Local\Temp\OnboardLogs"\RTDC4016\2016-08-10 &amp; 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</v>
      </c>
      <c r="R1147" s="71" t="str">
        <f>VLOOKUP(C1121,'[17]Train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13:15:50-0600',mode:absolute,to:'2016-08-09 15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147" s="72" t="str">
        <f>astrogrep_path&amp;" /spath="&amp;search_path&amp;" /stypes=""*"&amp;T1147&amp;"*"&amp;TEXT(A1121-utc_offset/24,"YYYYMMDD")&amp;LEFT(TEXT(A1121-utc_offset/24,"HH"),1)&amp;"*"" /stext="" "&amp;TEXT(A1121-utc_offset/24,"HH")&amp;search_regexp&amp;""" /e /r /s"</f>
        <v>"C:\Program Files (x86)\AstroGrep\AstroGrep.exe" /spath="C:\Users\stu\Documents\Analysis\2016-02-23 RTDC Observations" /stypes="*4007*201608092*" /stext=" 20:.+((SYSTEM_STATE.+slice.+state.+changed )|(ment ac)|(system.+state.+changed )|(\|lc)|(penalty)|(\[timeout)|(PRM\|1\|D))" /e /r /s</v>
      </c>
      <c r="T1147" s="18" t="str">
        <f>MID(B1121,13,4)</f>
        <v>4007</v>
      </c>
      <c r="U1147" s="24">
        <f>A1121+6/24</f>
        <v>42591.85765046296</v>
      </c>
      <c r="V1147" s="45" t="str">
        <f>IF(VALUE(LEFT(IF(LEN(C1121)=6,"0"&amp;C1121,C1121),2))&lt;=2,"EC",IF(OR(VALUE(LEFT(IF(LEN(C1121)=6,"0"&amp;C1121,C1121),2))=8,VALUE(LEFT(IF(LEN(C1121)=6,"0"&amp;C1121,C1121),2))=18),"NW","GL"))</f>
        <v>NW</v>
      </c>
      <c r="W1147" s="45" t="str">
        <f>IF(AND(E1121="TRACK WARRANT AUTHORITY",G1121&lt;10),"OMIT","KEEP")</f>
        <v>KEEP</v>
      </c>
    </row>
    <row r="1148" spans="1:23" hidden="1" x14ac:dyDescent="0.25">
      <c r="A1148" s="24">
        <v>42592.264432870368</v>
      </c>
      <c r="B1148" s="4" t="s">
        <v>82</v>
      </c>
      <c r="C1148" s="4" t="s">
        <v>1438</v>
      </c>
      <c r="D1148" s="4" t="s">
        <v>73</v>
      </c>
      <c r="E1148" s="4" t="s">
        <v>515</v>
      </c>
      <c r="F1148" s="3">
        <v>0</v>
      </c>
      <c r="G1148" s="3">
        <v>68</v>
      </c>
      <c r="H1148" s="3">
        <v>233247</v>
      </c>
      <c r="I1148" s="4" t="s">
        <v>516</v>
      </c>
      <c r="J1148" s="3">
        <v>233491</v>
      </c>
      <c r="K1148" s="4" t="s">
        <v>80</v>
      </c>
      <c r="L1148" s="69" t="str">
        <f>VLOOKUP(C1148,'[18]Trips&amp;Operators'!$C$1:$E$9999,3,0)</f>
        <v>ACKERMAN</v>
      </c>
      <c r="M1148" s="73" t="s">
        <v>81</v>
      </c>
      <c r="N1148" s="17"/>
      <c r="O1148" s="17" t="str">
        <f t="shared" si="34"/>
        <v>10</v>
      </c>
      <c r="P1148" s="52">
        <f t="shared" si="35"/>
        <v>42561</v>
      </c>
      <c r="Q1148" s="70" t="str">
        <f>VLOOKUP(C1148,'[18]Train Runs'!$A$13:$AE$462,31,0)</f>
        <v>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 &amp; 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</v>
      </c>
      <c r="R1148" s="71" t="str">
        <f>VLOOKUP(C1122,'[17]Train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05:11:07-0600',mode:absolute,to:'2016-08-09 07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1148" s="72" t="str">
        <f>astrogrep_path&amp;" /spath="&amp;search_path&amp;" /stypes=""*"&amp;T1148&amp;"*"&amp;TEXT(A1122-utc_offset/24,"YYYYMMDD")&amp;LEFT(TEXT(A1122-utc_offset/24,"HH"),1)&amp;"*"" /stext="" "&amp;TEXT(A1122-utc_offset/24,"HH")&amp;search_regexp&amp;""" /e /r /s"</f>
        <v>"C:\Program Files (x86)\AstroGrep\AstroGrep.exe" /spath="C:\Users\stu\Documents\Analysis\2016-02-23 RTDC Observations" /stypes="*4013*201608091*" /stext=" 12:.+((SYSTEM_STATE.+slice.+state.+changed )|(ment ac)|(system.+state.+changed )|(\|lc)|(penalty)|(\[timeout)|(PRM\|1\|D))" /e /r /s</v>
      </c>
      <c r="T1148" s="18" t="str">
        <f>MID(B1122,13,4)</f>
        <v>4013</v>
      </c>
      <c r="U1148" s="24">
        <f>A1122+6/24</f>
        <v>42591.518437500003</v>
      </c>
      <c r="V1148" s="45" t="str">
        <f>IF(VALUE(LEFT(IF(LEN(C1122)=6,"0"&amp;C1122,C1122),2))&lt;=2,"EC",IF(OR(VALUE(LEFT(IF(LEN(C1122)=6,"0"&amp;C1122,C1122),2))=8,VALUE(LEFT(IF(LEN(C1122)=6,"0"&amp;C1122,C1122),2))=18),"NW","GL"))</f>
        <v>NW</v>
      </c>
      <c r="W1148" s="45" t="str">
        <f>IF(AND(E1122="TRACK WARRANT AUTHORITY",G1122&lt;10),"OMIT","KEEP")</f>
        <v>KEEP</v>
      </c>
    </row>
    <row r="1149" spans="1:23" hidden="1" x14ac:dyDescent="0.25">
      <c r="A1149" s="24">
        <v>42592.647719907407</v>
      </c>
      <c r="B1149" s="4" t="s">
        <v>575</v>
      </c>
      <c r="C1149" s="4" t="s">
        <v>1439</v>
      </c>
      <c r="D1149" s="4" t="s">
        <v>84</v>
      </c>
      <c r="E1149" s="4" t="s">
        <v>87</v>
      </c>
      <c r="F1149" s="3">
        <v>0</v>
      </c>
      <c r="G1149" s="3">
        <v>80</v>
      </c>
      <c r="H1149" s="3">
        <v>24063</v>
      </c>
      <c r="I1149" s="4" t="s">
        <v>88</v>
      </c>
      <c r="J1149" s="3">
        <v>24199</v>
      </c>
      <c r="K1149" s="4" t="s">
        <v>76</v>
      </c>
      <c r="L1149" s="69" t="str">
        <f>VLOOKUP(C1149,'[18]Trips&amp;Operators'!$C$1:$E$9999,3,0)</f>
        <v>ISHMAEL</v>
      </c>
      <c r="M1149" s="73" t="s">
        <v>77</v>
      </c>
      <c r="N1149" s="17" t="s">
        <v>1440</v>
      </c>
      <c r="O1149" s="17" t="str">
        <f t="shared" si="34"/>
        <v>10</v>
      </c>
      <c r="P1149" s="52">
        <f t="shared" si="35"/>
        <v>42561</v>
      </c>
      <c r="Q1149" s="70" t="str">
        <f>VLOOKUP(C1149,'[18]Train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R1149" s="71" t="str">
        <f>VLOOKUP(C1123,'[17]Train Runs'!$A$13:$AE$520,22,0)</f>
        <v>https://search-rtdc-monitor-bjffxe2xuh6vdkpspy63sjmuny.us-east-1.es.amazonaws.com/_plugin/kibana/#/discover/Steve-Slow-Train-Analysis-(2080s-and-2083s)?_g=(refreshInterval:(display:Off,section:0,value:0),time:(from:'2016-08-09 06:47:48-0600',mode:absolute,to:'2016-08-09 09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S1149" s="72" t="str">
        <f>astrogrep_path&amp;" /spath="&amp;search_path&amp;" /stypes=""*"&amp;T1149&amp;"*"&amp;TEXT(A1123-utc_offset/24,"YYYYMMDD")&amp;LEFT(TEXT(A1123-utc_offset/24,"HH"),1)&amp;"*"" /stext="" "&amp;TEXT(A1123-utc_offset/24,"HH")&amp;search_regexp&amp;""" /e /r /s"</f>
        <v>"C:\Program Files (x86)\AstroGrep\AstroGrep.exe" /spath="C:\Users\stu\Documents\Analysis\2016-02-23 RTDC Observations" /stypes="*4014*201608091*" /stext=" 14:.+((SYSTEM_STATE.+slice.+state.+changed )|(ment ac)|(system.+state.+changed )|(\|lc)|(penalty)|(\[timeout)|(PRM\|1\|D))" /e /r /s</v>
      </c>
      <c r="T1149" s="18" t="str">
        <f>MID(B1123,13,4)</f>
        <v>4014</v>
      </c>
      <c r="U1149" s="24">
        <f>A1123+6/24</f>
        <v>42591.587233796294</v>
      </c>
      <c r="V1149" s="45" t="str">
        <f>IF(VALUE(LEFT(IF(LEN(C1123)=6,"0"&amp;C1123,C1123),2))&lt;=2,"EC",IF(OR(VALUE(LEFT(IF(LEN(C1123)=6,"0"&amp;C1123,C1123),2))=8,VALUE(LEFT(IF(LEN(C1123)=6,"0"&amp;C1123,C1123),2))=18),"NW","GL"))</f>
        <v>NW</v>
      </c>
      <c r="W1149" s="45" t="str">
        <f>IF(AND(E1123="TRACK WARRANT AUTHORITY",G1123&lt;10),"OMIT","KEEP")</f>
        <v>KEEP</v>
      </c>
    </row>
    <row r="1150" spans="1:23" hidden="1" x14ac:dyDescent="0.25">
      <c r="A1150" s="24">
        <v>42592.435740740744</v>
      </c>
      <c r="B1150" s="4" t="s">
        <v>90</v>
      </c>
      <c r="C1150" s="4" t="s">
        <v>1441</v>
      </c>
      <c r="D1150" s="4" t="s">
        <v>73</v>
      </c>
      <c r="E1150" s="4" t="s">
        <v>83</v>
      </c>
      <c r="F1150" s="3">
        <v>300</v>
      </c>
      <c r="G1150" s="3">
        <v>394</v>
      </c>
      <c r="H1150" s="3">
        <v>19977</v>
      </c>
      <c r="I1150" s="4" t="s">
        <v>75</v>
      </c>
      <c r="J1150" s="3">
        <v>21314</v>
      </c>
      <c r="K1150" s="4" t="s">
        <v>80</v>
      </c>
      <c r="L1150" s="69" t="str">
        <f>VLOOKUP(C1150,'[18]Trips&amp;Operators'!$C$1:$E$9999,3,0)</f>
        <v>OUN</v>
      </c>
      <c r="M1150" s="73" t="s">
        <v>81</v>
      </c>
      <c r="N1150" s="17"/>
      <c r="O1150" s="17" t="str">
        <f t="shared" si="34"/>
        <v>10</v>
      </c>
      <c r="P1150" s="52">
        <f t="shared" si="35"/>
        <v>42561</v>
      </c>
      <c r="Q1150" s="70" t="str">
        <f>VLOOKUP(C1150,'[18]Train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R1150" s="71" t="str">
        <f>VLOOKUP(C1124,'[18]Train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06:08:17-0600',mode:absolute,to:'2016-08-10 08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1150" s="72" t="str">
        <f>astrogrep_path&amp;" /spath="&amp;search_path&amp;" /stypes=""*"&amp;T1150&amp;"*"&amp;TEXT(A1124-utc_offset/24,"YYYYMMDD")&amp;LEFT(TEXT(A1124-utc_offset/24,"HH"),1)&amp;"*"" /stext="" "&amp;TEXT(A1124-utc_offset/24,"HH")&amp;search_regexp&amp;""" /e /r /s"</f>
        <v>"C:\Program Files (x86)\AstroGrep\AstroGrep.exe" /spath="C:\Users\stu\Documents\Analysis\2016-02-23 RTDC Observations" /stypes="*4016*201608101*" /stext=" 13:.+((SYSTEM_STATE.+slice.+state.+changed )|(ment ac)|(system.+state.+changed )|(\|lc)|(penalty)|(\[timeout)|(PRM\|1\|D))" /e /r /s</v>
      </c>
      <c r="T1150" s="18" t="str">
        <f>MID(B1124,13,4)</f>
        <v>4016</v>
      </c>
      <c r="U1150" s="24">
        <f>A1124+6/24</f>
        <v>42592.558055555557</v>
      </c>
      <c r="V1150" s="45" t="str">
        <f>IF(VALUE(LEFT(IF(LEN(C1124)=6,"0"&amp;C1124,C1124),2))&lt;=2,"EC",IF(OR(VALUE(LEFT(IF(LEN(C1124)=6,"0"&amp;C1124,C1124),2))=8,VALUE(LEFT(IF(LEN(C1124)=6,"0"&amp;C1124,C1124),2))=18),"NW","GL"))</f>
        <v>EC</v>
      </c>
      <c r="W1150" s="45" t="str">
        <f>IF(AND(E1124="TRACK WARRANT AUTHORITY",G1124&lt;10),"OMIT","KEEP")</f>
        <v>KEEP</v>
      </c>
    </row>
    <row r="1151" spans="1:23" hidden="1" x14ac:dyDescent="0.25">
      <c r="A1151" s="24">
        <v>42592.521516203706</v>
      </c>
      <c r="B1151" s="4" t="s">
        <v>90</v>
      </c>
      <c r="C1151" s="4" t="s">
        <v>1442</v>
      </c>
      <c r="D1151" s="4" t="s">
        <v>84</v>
      </c>
      <c r="E1151" s="4" t="s">
        <v>83</v>
      </c>
      <c r="F1151" s="3">
        <v>400</v>
      </c>
      <c r="G1151" s="3">
        <v>453</v>
      </c>
      <c r="H1151" s="3">
        <v>43776</v>
      </c>
      <c r="I1151" s="4" t="s">
        <v>75</v>
      </c>
      <c r="J1151" s="3">
        <v>41797</v>
      </c>
      <c r="K1151" s="4" t="s">
        <v>80</v>
      </c>
      <c r="L1151" s="69" t="str">
        <f>VLOOKUP(C1151,'[18]Trips&amp;Operators'!$C$1:$E$9999,3,0)</f>
        <v>OUN</v>
      </c>
      <c r="M1151" s="73" t="s">
        <v>81</v>
      </c>
      <c r="N1151" s="17"/>
      <c r="O1151" s="17" t="str">
        <f t="shared" si="34"/>
        <v>10</v>
      </c>
      <c r="P1151" s="52">
        <f t="shared" si="35"/>
        <v>42561</v>
      </c>
      <c r="Q1151" s="70" t="str">
        <f>VLOOKUP(C1151,'[18]Train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R1151" s="71" t="str">
        <f>VLOOKUP(C1125,'[18]Train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08:49:03-0600',mode:absolute,to:'2016-08-10 11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151" s="72" t="str">
        <f>astrogrep_path&amp;" /spath="&amp;search_path&amp;" /stypes=""*"&amp;T1151&amp;"*"&amp;TEXT(A1125-utc_offset/24,"YYYYMMDD")&amp;LEFT(TEXT(A1125-utc_offset/24,"HH"),1)&amp;"*"" /stext="" "&amp;TEXT(A1125-utc_offset/24,"HH")&amp;search_regexp&amp;""" /e /r /s"</f>
        <v>"C:\Program Files (x86)\AstroGrep\AstroGrep.exe" /spath="C:\Users\stu\Documents\Analysis\2016-02-23 RTDC Observations" /stypes="*4015*201608101*" /stext=" 16:.+((SYSTEM_STATE.+slice.+state.+changed )|(ment ac)|(system.+state.+changed )|(\|lc)|(penalty)|(\[timeout)|(PRM\|1\|D))" /e /r /s</v>
      </c>
      <c r="T1151" s="18" t="str">
        <f>MID(B1125,13,4)</f>
        <v>4015</v>
      </c>
      <c r="U1151" s="24">
        <f>A1125+6/24</f>
        <v>42592.683530092596</v>
      </c>
      <c r="V1151" s="45" t="str">
        <f>IF(VALUE(LEFT(IF(LEN(C1125)=6,"0"&amp;C1125,C1125),2))&lt;=2,"EC",IF(OR(VALUE(LEFT(IF(LEN(C1125)=6,"0"&amp;C1125,C1125),2))=8,VALUE(LEFT(IF(LEN(C1125)=6,"0"&amp;C1125,C1125),2))=18),"NW","GL"))</f>
        <v>EC</v>
      </c>
      <c r="W1151" s="45" t="str">
        <f>IF(AND(E1125="TRACK WARRANT AUTHORITY",G1125&lt;10),"OMIT","KEEP")</f>
        <v>KEEP</v>
      </c>
    </row>
    <row r="1152" spans="1:23" hidden="1" x14ac:dyDescent="0.25">
      <c r="A1152" s="24">
        <v>42592.814606481479</v>
      </c>
      <c r="B1152" s="4" t="s">
        <v>90</v>
      </c>
      <c r="C1152" s="4" t="s">
        <v>1443</v>
      </c>
      <c r="D1152" s="4" t="s">
        <v>73</v>
      </c>
      <c r="E1152" s="4" t="s">
        <v>83</v>
      </c>
      <c r="F1152" s="3">
        <v>150</v>
      </c>
      <c r="G1152" s="3">
        <v>323</v>
      </c>
      <c r="H1152" s="3">
        <v>56175</v>
      </c>
      <c r="I1152" s="4" t="s">
        <v>75</v>
      </c>
      <c r="J1152" s="3">
        <v>57008</v>
      </c>
      <c r="K1152" s="4" t="s">
        <v>80</v>
      </c>
      <c r="L1152" s="69" t="str">
        <f>VLOOKUP(C1152,'[18]Trips&amp;Operators'!$C$1:$E$9999,3,0)</f>
        <v>MOSES</v>
      </c>
      <c r="M1152" s="73" t="s">
        <v>81</v>
      </c>
      <c r="N1152" s="17"/>
      <c r="O1152" s="17" t="str">
        <f t="shared" si="34"/>
        <v>10</v>
      </c>
      <c r="P1152" s="52">
        <f t="shared" si="35"/>
        <v>42561</v>
      </c>
      <c r="Q1152" s="70" t="str">
        <f>VLOOKUP(C1152,'[18]Train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R1152" s="71" t="str">
        <f>VLOOKUP(C1126,'[18]Train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05:07:57-0600',mode:absolute,to:'2016-08-10 07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S1152" s="72" t="str">
        <f>astrogrep_path&amp;" /spath="&amp;search_path&amp;" /stypes=""*"&amp;T1152&amp;"*"&amp;TEXT(A1126-utc_offset/24,"YYYYMMDD")&amp;LEFT(TEXT(A1126-utc_offset/24,"HH"),1)&amp;"*"" /stext="" "&amp;TEXT(A1126-utc_offset/24,"HH")&amp;search_regexp&amp;""" /e /r /s"</f>
        <v>"C:\Program Files (x86)\AstroGrep\AstroGrep.exe" /spath="C:\Users\stu\Documents\Analysis\2016-02-23 RTDC Observations" /stypes="*4007*201608101*" /stext=" 12:.+((SYSTEM_STATE.+slice.+state.+changed )|(ment ac)|(system.+state.+changed )|(\|lc)|(penalty)|(\[timeout)|(PRM\|1\|D))" /e /r /s</v>
      </c>
      <c r="T1152" s="18" t="str">
        <f>MID(B1126,13,4)</f>
        <v>4007</v>
      </c>
      <c r="U1152" s="24">
        <f>A1126+6/24</f>
        <v>42592.51971064815</v>
      </c>
      <c r="V1152" s="45" t="str">
        <f>IF(VALUE(LEFT(IF(LEN(C1126)=6,"0"&amp;C1126,C1126),2))&lt;=2,"EC",IF(OR(VALUE(LEFT(IF(LEN(C1126)=6,"0"&amp;C1126,C1126),2))=8,VALUE(LEFT(IF(LEN(C1126)=6,"0"&amp;C1126,C1126),2))=18),"NW","GL"))</f>
        <v>EC</v>
      </c>
      <c r="W1152" s="45" t="str">
        <f>IF(AND(E1126="TRACK WARRANT AUTHORITY",G1126&lt;10),"OMIT","KEEP")</f>
        <v>KEEP</v>
      </c>
    </row>
    <row r="1153" spans="1:23" x14ac:dyDescent="0.25">
      <c r="A1153" s="24">
        <v>42592.302986111114</v>
      </c>
      <c r="B1153" s="4" t="s">
        <v>575</v>
      </c>
      <c r="C1153" s="4" t="s">
        <v>1444</v>
      </c>
      <c r="D1153" s="4" t="s">
        <v>84</v>
      </c>
      <c r="E1153" s="4" t="s">
        <v>510</v>
      </c>
      <c r="F1153" s="3">
        <v>0</v>
      </c>
      <c r="G1153" s="3">
        <v>307</v>
      </c>
      <c r="H1153" s="3">
        <v>40539</v>
      </c>
      <c r="I1153" s="4" t="s">
        <v>511</v>
      </c>
      <c r="J1153" s="3">
        <v>41769</v>
      </c>
      <c r="K1153" s="4" t="s">
        <v>76</v>
      </c>
      <c r="L1153" s="69" t="str">
        <f>VLOOKUP(C1153,'[18]Trips&amp;Operators'!$C$1:$E$9999,3,0)</f>
        <v>GRASTON</v>
      </c>
      <c r="M1153" s="73" t="s">
        <v>77</v>
      </c>
      <c r="N1153" s="17" t="s">
        <v>47</v>
      </c>
      <c r="O1153" s="17" t="str">
        <f t="shared" si="34"/>
        <v>10</v>
      </c>
      <c r="P1153" s="52">
        <f t="shared" si="35"/>
        <v>42561</v>
      </c>
      <c r="Q1153" s="70" t="str">
        <f>VLOOKUP(C1153,'[18]Train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R1153" s="71" t="str">
        <f>VLOOKUP(C1127,'[18]Train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16:50:55-0600',mode:absolute,to:'2016-08-10 19:27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153" s="72" t="str">
        <f>astrogrep_path&amp;" /spath="&amp;search_path&amp;" /stypes=""*"&amp;T1153&amp;"*"&amp;TEXT(A1127-utc_offset/24,"YYYYMMDD")&amp;LEFT(TEXT(A1127-utc_offset/24,"HH"),1)&amp;"*"" /stext="" "&amp;TEXT(A1127-utc_offset/24,"HH")&amp;search_regexp&amp;""" /e /r /s"</f>
        <v>"C:\Program Files (x86)\AstroGrep\AstroGrep.exe" /spath="C:\Users\stu\Documents\Analysis\2016-02-23 RTDC Observations" /stypes="*4008*201608110*" /stext=" 00:.+((SYSTEM_STATE.+slice.+state.+changed )|(ment ac)|(system.+state.+changed )|(\|lc)|(penalty)|(\[timeout)|(PRM\|1\|D))" /e /r /s</v>
      </c>
      <c r="T1153" s="18" t="str">
        <f>MID(B1127,13,4)</f>
        <v>4008</v>
      </c>
      <c r="U1153" s="24">
        <f>A1127+6/24</f>
        <v>42593.001736111109</v>
      </c>
      <c r="V1153" s="45" t="str">
        <f>IF(VALUE(LEFT(IF(LEN(C1127)=6,"0"&amp;C1127,C1127),2))&lt;=2,"EC",IF(OR(VALUE(LEFT(IF(LEN(C1127)=6,"0"&amp;C1127,C1127),2))=8,VALUE(LEFT(IF(LEN(C1127)=6,"0"&amp;C1127,C1127),2))=18),"NW","GL"))</f>
        <v>EC</v>
      </c>
      <c r="W1153" s="45" t="str">
        <f>IF(AND(E1127="TRACK WARRANT AUTHORITY",G1127&lt;10),"OMIT","KEEP")</f>
        <v>KEEP</v>
      </c>
    </row>
    <row r="1154" spans="1:23" hidden="1" x14ac:dyDescent="0.25">
      <c r="A1154" s="24">
        <v>42592.413564814815</v>
      </c>
      <c r="B1154" s="4" t="s">
        <v>523</v>
      </c>
      <c r="C1154" s="4" t="s">
        <v>1445</v>
      </c>
      <c r="D1154" s="4" t="s">
        <v>73</v>
      </c>
      <c r="E1154" s="4" t="s">
        <v>515</v>
      </c>
      <c r="F1154" s="3">
        <v>0</v>
      </c>
      <c r="G1154" s="3">
        <v>44</v>
      </c>
      <c r="H1154" s="3">
        <v>696</v>
      </c>
      <c r="I1154" s="4" t="s">
        <v>516</v>
      </c>
      <c r="J1154" s="3">
        <v>575</v>
      </c>
      <c r="K1154" s="4" t="s">
        <v>76</v>
      </c>
      <c r="L1154" s="69" t="str">
        <f>VLOOKUP(C1154,'[18]Trips&amp;Operators'!$C$1:$E$9999,3,0)</f>
        <v>OUN</v>
      </c>
      <c r="M1154" s="73" t="s">
        <v>81</v>
      </c>
      <c r="N1154" s="17"/>
      <c r="O1154" s="17" t="str">
        <f t="shared" ref="O1154:O1160" si="36">RIGHT(C1154,2)</f>
        <v>10</v>
      </c>
      <c r="P1154" s="52">
        <f t="shared" ref="P1154:P1160" si="37">42522+O1154+29</f>
        <v>42561</v>
      </c>
      <c r="Q1154" s="70" t="str">
        <f>VLOOKUP(C1154,'[18]Train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R1154" s="71" t="str">
        <f>VLOOKUP(C1128,'[18]Train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1154" s="72" t="str">
        <f>astrogrep_path&amp;" /spath="&amp;search_path&amp;" /stypes=""*"&amp;T1154&amp;"*"&amp;TEXT(A1128-utc_offset/24,"YYYYMMDD")&amp;LEFT(TEXT(A1128-utc_offset/24,"HH"),1)&amp;"*"" /stext="" "&amp;TEXT(A1128-utc_offset/24,"HH")&amp;search_regexp&amp;""" /e /r /s"</f>
        <v>"C:\Program Files (x86)\AstroGrep\AstroGrep.exe" /spath="C:\Users\stu\Documents\Analysis\2016-02-23 RTDC Observations" /stypes="*4010*201608101*" /stext=" 12:.+((SYSTEM_STATE.+slice.+state.+changed )|(ment ac)|(system.+state.+changed )|(\|lc)|(penalty)|(\[timeout)|(PRM\|1\|D))" /e /r /s</v>
      </c>
      <c r="T1154" s="18" t="str">
        <f>MID(B1128,13,4)</f>
        <v>4010</v>
      </c>
      <c r="U1154" s="24">
        <f>A1128+6/24</f>
        <v>42592.532395833332</v>
      </c>
      <c r="V1154" s="45" t="str">
        <f>IF(VALUE(LEFT(IF(LEN(C1128)=6,"0"&amp;C1128,C1128),2))&lt;=2,"EC",IF(OR(VALUE(LEFT(IF(LEN(C1128)=6,"0"&amp;C1128,C1128),2))=8,VALUE(LEFT(IF(LEN(C1128)=6,"0"&amp;C1128,C1128),2))=18),"NW","GL"))</f>
        <v>EC</v>
      </c>
      <c r="W1154" s="45" t="str">
        <f>IF(AND(E1128="TRACK WARRANT AUTHORITY",G1128&lt;10),"OMIT","KEEP")</f>
        <v>KEEP</v>
      </c>
    </row>
    <row r="1155" spans="1:23" hidden="1" x14ac:dyDescent="0.25">
      <c r="A1155" s="24">
        <v>42592.45815972222</v>
      </c>
      <c r="B1155" s="4" t="s">
        <v>523</v>
      </c>
      <c r="C1155" s="4" t="s">
        <v>1446</v>
      </c>
      <c r="D1155" s="4" t="s">
        <v>73</v>
      </c>
      <c r="E1155" s="4" t="s">
        <v>515</v>
      </c>
      <c r="F1155" s="3">
        <v>0</v>
      </c>
      <c r="G1155" s="3">
        <v>40</v>
      </c>
      <c r="H1155" s="3">
        <v>717</v>
      </c>
      <c r="I1155" s="4" t="s">
        <v>516</v>
      </c>
      <c r="J1155" s="3">
        <v>575</v>
      </c>
      <c r="K1155" s="4" t="s">
        <v>76</v>
      </c>
      <c r="L1155" s="69" t="str">
        <f>VLOOKUP(C1155,'[18]Trips&amp;Operators'!$C$1:$E$9999,3,0)</f>
        <v>OUN</v>
      </c>
      <c r="M1155" s="73" t="s">
        <v>81</v>
      </c>
      <c r="N1155" s="17"/>
      <c r="O1155" s="17" t="str">
        <f t="shared" si="36"/>
        <v>10</v>
      </c>
      <c r="P1155" s="52">
        <f t="shared" si="37"/>
        <v>42561</v>
      </c>
      <c r="Q1155" s="70" t="str">
        <f>VLOOKUP(C1155,'[18]Train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R1155" s="71" t="str">
        <f>VLOOKUP(C1129,'[18]Train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10:53:43-0600',mode:absolute,to:'2016-08-10 13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55" s="72" t="str">
        <f>astrogrep_path&amp;" /spath="&amp;search_path&amp;" /stypes=""*"&amp;T1155&amp;"*"&amp;TEXT(A1129-utc_offset/24,"YYYYMMDD")&amp;LEFT(TEXT(A1129-utc_offset/24,"HH"),1)&amp;"*"" /stext="" "&amp;TEXT(A1129-utc_offset/24,"HH")&amp;search_regexp&amp;""" /e /r /s"</f>
        <v>"C:\Program Files (x86)\AstroGrep\AstroGrep.exe" /spath="C:\Users\stu\Documents\Analysis\2016-02-23 RTDC Observations" /stypes="*4030*201608101*" /stext=" 18:.+((SYSTEM_STATE.+slice.+state.+changed )|(ment ac)|(system.+state.+changed )|(\|lc)|(penalty)|(\[timeout)|(PRM\|1\|D))" /e /r /s</v>
      </c>
      <c r="T1155" s="18" t="str">
        <f>MID(B1129,13,4)</f>
        <v>4030</v>
      </c>
      <c r="U1155" s="24">
        <f>A1129+6/24</f>
        <v>42592.771863425929</v>
      </c>
      <c r="V1155" s="45" t="str">
        <f>IF(VALUE(LEFT(IF(LEN(C1129)=6,"0"&amp;C1129,C1129),2))&lt;=2,"EC",IF(OR(VALUE(LEFT(IF(LEN(C1129)=6,"0"&amp;C1129,C1129),2))=8,VALUE(LEFT(IF(LEN(C1129)=6,"0"&amp;C1129,C1129),2))=18),"NW","GL"))</f>
        <v>EC</v>
      </c>
      <c r="W1155" s="45" t="str">
        <f>IF(AND(E1129="TRACK WARRANT AUTHORITY",G1129&lt;10),"OMIT","KEEP")</f>
        <v>KEEP</v>
      </c>
    </row>
    <row r="1156" spans="1:23" hidden="1" x14ac:dyDescent="0.25">
      <c r="A1156" s="24">
        <v>42592.581574074073</v>
      </c>
      <c r="B1156" s="4" t="s">
        <v>523</v>
      </c>
      <c r="C1156" s="4" t="s">
        <v>1447</v>
      </c>
      <c r="D1156" s="4" t="s">
        <v>73</v>
      </c>
      <c r="E1156" s="4" t="s">
        <v>515</v>
      </c>
      <c r="F1156" s="3">
        <v>0</v>
      </c>
      <c r="G1156" s="3">
        <v>61</v>
      </c>
      <c r="H1156" s="3">
        <v>769</v>
      </c>
      <c r="I1156" s="4" t="s">
        <v>516</v>
      </c>
      <c r="J1156" s="3">
        <v>575</v>
      </c>
      <c r="K1156" s="4" t="s">
        <v>76</v>
      </c>
      <c r="L1156" s="69" t="str">
        <f>VLOOKUP(C1156,'[18]Trips&amp;Operators'!$C$1:$E$9999,3,0)</f>
        <v>MOSES</v>
      </c>
      <c r="M1156" s="73" t="s">
        <v>81</v>
      </c>
      <c r="N1156" s="17"/>
      <c r="O1156" s="17" t="str">
        <f t="shared" si="36"/>
        <v>10</v>
      </c>
      <c r="P1156" s="52">
        <f t="shared" si="37"/>
        <v>42561</v>
      </c>
      <c r="Q1156" s="70" t="str">
        <f>VLOOKUP(C1156,'[18]Train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R1156" s="71" t="str">
        <f>VLOOKUP(C1130,'[18]Train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156" s="72" t="str">
        <f>astrogrep_path&amp;" /spath="&amp;search_path&amp;" /stypes=""*"&amp;T1156&amp;"*"&amp;TEXT(A1130-utc_offset/24,"YYYYMMDD")&amp;LEFT(TEXT(A1130-utc_offset/24,"HH"),1)&amp;"*"" /stext="" "&amp;TEXT(A1130-utc_offset/24,"HH")&amp;search_regexp&amp;""" /e /r /s"</f>
        <v>"C:\Program Files (x86)\AstroGrep\AstroGrep.exe" /spath="C:\Users\stu\Documents\Analysis\2016-02-23 RTDC Observations" /stypes="*4015*201608101*" /stext=" 19:.+((SYSTEM_STATE.+slice.+state.+changed )|(ment ac)|(system.+state.+changed )|(\|lc)|(penalty)|(\[timeout)|(PRM\|1\|D))" /e /r /s</v>
      </c>
      <c r="T1156" s="18" t="str">
        <f>MID(B1130,13,4)</f>
        <v>4015</v>
      </c>
      <c r="U1156" s="24">
        <f>A1130+6/24</f>
        <v>42592.819178240738</v>
      </c>
      <c r="V1156" s="45" t="str">
        <f>IF(VALUE(LEFT(IF(LEN(C1130)=6,"0"&amp;C1130,C1130),2))&lt;=2,"EC",IF(OR(VALUE(LEFT(IF(LEN(C1130)=6,"0"&amp;C1130,C1130),2))=8,VALUE(LEFT(IF(LEN(C1130)=6,"0"&amp;C1130,C1130),2))=18),"NW","GL"))</f>
        <v>EC</v>
      </c>
      <c r="W1156" s="45" t="str">
        <f>IF(AND(E1130="TRACK WARRANT AUTHORITY",G1130&lt;10),"OMIT","KEEP")</f>
        <v>KEEP</v>
      </c>
    </row>
    <row r="1157" spans="1:23" hidden="1" x14ac:dyDescent="0.25">
      <c r="A1157" s="24">
        <v>42592.769490740742</v>
      </c>
      <c r="B1157" s="4" t="s">
        <v>575</v>
      </c>
      <c r="C1157" s="4" t="s">
        <v>1448</v>
      </c>
      <c r="D1157" s="4" t="s">
        <v>73</v>
      </c>
      <c r="E1157" s="4" t="s">
        <v>515</v>
      </c>
      <c r="F1157" s="3">
        <v>0</v>
      </c>
      <c r="G1157" s="3">
        <v>39</v>
      </c>
      <c r="H1157" s="3">
        <v>699</v>
      </c>
      <c r="I1157" s="4" t="s">
        <v>516</v>
      </c>
      <c r="J1157" s="3">
        <v>575</v>
      </c>
      <c r="K1157" s="4" t="s">
        <v>76</v>
      </c>
      <c r="L1157" s="69" t="str">
        <f>VLOOKUP(C1157,'[18]Trips&amp;Operators'!$C$1:$E$9999,3,0)</f>
        <v>ISHMAEL</v>
      </c>
      <c r="M1157" s="73" t="s">
        <v>81</v>
      </c>
      <c r="N1157" s="17"/>
      <c r="O1157" s="17" t="str">
        <f t="shared" si="36"/>
        <v>10</v>
      </c>
      <c r="P1157" s="52">
        <f t="shared" si="37"/>
        <v>42561</v>
      </c>
      <c r="Q1157" s="70" t="str">
        <f>VLOOKUP(C1157,'[18]Train Runs'!$A$13:$AE$462,31,0)</f>
        <v>aws s3 cp s3://rtdc.mdm.uploadarchive/RTDC4013/2016-08-10/ "%USERPROFILE%\AppData\Local\Temp\OnboardLogs"\RTDC4013\2016-08-10 --recursive &amp; "%USERPROFILE%\Documents\GitHub\mrs-test-scripts\Headless Mode &amp; Sideloading\WalkAndUnGZ.bat" "%USERPROFILE%\AppData\Local\Temp\OnboardLogs"\RTDC4013\2016-08-10 &amp; 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</v>
      </c>
      <c r="R1157" s="71" t="str">
        <f>VLOOKUP(C1131,'[18]Train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11:21:05-0600',mode:absolute,to:'2016-08-10 14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157" s="72" t="str">
        <f>astrogrep_path&amp;" /spath="&amp;search_path&amp;" /stypes=""*"&amp;T1157&amp;"*"&amp;TEXT(A1131-utc_offset/24,"YYYYMMDD")&amp;LEFT(TEXT(A1131-utc_offset/24,"HH"),1)&amp;"*"" /stext="" "&amp;TEXT(A1131-utc_offset/24,"HH")&amp;search_regexp&amp;""" /e /r /s"</f>
        <v>"C:\Program Files (x86)\AstroGrep\AstroGrep.exe" /spath="C:\Users\stu\Documents\Analysis\2016-02-23 RTDC Observations" /stypes="*4008*201608101*" /stext=" 18:.+((SYSTEM_STATE.+slice.+state.+changed )|(ment ac)|(system.+state.+changed )|(\|lc)|(penalty)|(\[timeout)|(PRM\|1\|D))" /e /r /s</v>
      </c>
      <c r="T1157" s="18" t="str">
        <f>MID(B1131,13,4)</f>
        <v>4008</v>
      </c>
      <c r="U1157" s="24">
        <f>A1131+6/24</f>
        <v>42592.775405092594</v>
      </c>
      <c r="V1157" s="45" t="str">
        <f>IF(VALUE(LEFT(IF(LEN(C1131)=6,"0"&amp;C1131,C1131),2))&lt;=2,"EC",IF(OR(VALUE(LEFT(IF(LEN(C1131)=6,"0"&amp;C1131,C1131),2))=8,VALUE(LEFT(IF(LEN(C1131)=6,"0"&amp;C1131,C1131),2))=18),"NW","GL"))</f>
        <v>EC</v>
      </c>
      <c r="W1157" s="45" t="str">
        <f>IF(AND(E1131="TRACK WARRANT AUTHORITY",G1131&lt;10),"OMIT","KEEP")</f>
        <v>KEEP</v>
      </c>
    </row>
    <row r="1158" spans="1:23" hidden="1" x14ac:dyDescent="0.25">
      <c r="A1158" s="24">
        <v>42592.832418981481</v>
      </c>
      <c r="B1158" s="4" t="s">
        <v>523</v>
      </c>
      <c r="C1158" s="4" t="s">
        <v>1449</v>
      </c>
      <c r="D1158" s="4" t="s">
        <v>73</v>
      </c>
      <c r="E1158" s="4" t="s">
        <v>515</v>
      </c>
      <c r="F1158" s="3">
        <v>0</v>
      </c>
      <c r="G1158" s="3">
        <v>20</v>
      </c>
      <c r="H1158" s="3">
        <v>647</v>
      </c>
      <c r="I1158" s="4" t="s">
        <v>516</v>
      </c>
      <c r="J1158" s="3">
        <v>575</v>
      </c>
      <c r="K1158" s="4" t="s">
        <v>76</v>
      </c>
      <c r="L1158" s="69" t="str">
        <f>VLOOKUP(C1158,'[18]Trips&amp;Operators'!$C$1:$E$9999,3,0)</f>
        <v>MOSES</v>
      </c>
      <c r="M1158" s="73" t="s">
        <v>81</v>
      </c>
      <c r="N1158" s="17"/>
      <c r="O1158" s="17" t="str">
        <f t="shared" si="36"/>
        <v>10</v>
      </c>
      <c r="P1158" s="52">
        <f t="shared" si="37"/>
        <v>42561</v>
      </c>
      <c r="Q1158" s="70" t="str">
        <f>VLOOKUP(C1158,'[18]Train Runs'!$A$13:$AE$462,31,0)</f>
        <v>aws s3 cp s3://rtdc.mdm.uploadarchive/RTDC4043/2016-08-10/ "%USERPROFILE%\AppData\Local\Temp\OnboardLogs"\RTDC4043\2016-08-10 --recursive &amp; "%USERPROFILE%\Documents\GitHub\mrs-test-scripts\Headless Mode &amp; Sideloading\WalkAndUnGZ.bat" "%USERPROFILE%\AppData\Local\Temp\OnboardLogs"\RTDC4043\2016-08-10 &amp; 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</v>
      </c>
      <c r="R1158" s="71" t="str">
        <f>VLOOKUP(C1132,'[18]Train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10:34:56-0600',mode:absolute,to:'2016-08-10 13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158" s="72" t="str">
        <f>astrogrep_path&amp;" /spath="&amp;search_path&amp;" /stypes=""*"&amp;T1158&amp;"*"&amp;TEXT(A1132-utc_offset/24,"YYYYMMDD")&amp;LEFT(TEXT(A1132-utc_offset/24,"HH"),1)&amp;"*"" /stext="" "&amp;TEXT(A1132-utc_offset/24,"HH")&amp;search_regexp&amp;""" /e /r /s"</f>
        <v>"C:\Program Files (x86)\AstroGrep\AstroGrep.exe" /spath="C:\Users\stu\Documents\Analysis\2016-02-23 RTDC Observations" /stypes="*4015*201608101*" /stext=" 18:.+((SYSTEM_STATE.+slice.+state.+changed )|(ment ac)|(system.+state.+changed )|(\|lc)|(penalty)|(\[timeout)|(PRM\|1\|D))" /e /r /s</v>
      </c>
      <c r="T1158" s="18" t="str">
        <f>MID(B1132,13,4)</f>
        <v>4015</v>
      </c>
      <c r="U1158" s="24">
        <f>A1132+6/24</f>
        <v>42592.751701388886</v>
      </c>
      <c r="V1158" s="45" t="str">
        <f>IF(VALUE(LEFT(IF(LEN(C1132)=6,"0"&amp;C1132,C1132),2))&lt;=2,"EC",IF(OR(VALUE(LEFT(IF(LEN(C1132)=6,"0"&amp;C1132,C1132),2))=8,VALUE(LEFT(IF(LEN(C1132)=6,"0"&amp;C1132,C1132),2))=18),"NW","GL"))</f>
        <v>EC</v>
      </c>
      <c r="W1158" s="45" t="str">
        <f>IF(AND(E1132="TRACK WARRANT AUTHORITY",G1132&lt;10),"OMIT","KEEP")</f>
        <v>KEEP</v>
      </c>
    </row>
    <row r="1159" spans="1:23" hidden="1" x14ac:dyDescent="0.25">
      <c r="A1159" s="24">
        <v>42592.650011574071</v>
      </c>
      <c r="B1159" s="4" t="s">
        <v>90</v>
      </c>
      <c r="C1159" s="4" t="s">
        <v>1450</v>
      </c>
      <c r="D1159" s="4" t="s">
        <v>73</v>
      </c>
      <c r="E1159" s="4" t="s">
        <v>515</v>
      </c>
      <c r="F1159" s="3">
        <v>0</v>
      </c>
      <c r="G1159" s="3">
        <v>60</v>
      </c>
      <c r="H1159" s="3">
        <v>58858</v>
      </c>
      <c r="I1159" s="4" t="s">
        <v>516</v>
      </c>
      <c r="J1159" s="3">
        <v>59048</v>
      </c>
      <c r="K1159" s="4" t="s">
        <v>80</v>
      </c>
      <c r="L1159" s="69" t="str">
        <f>VLOOKUP(C1159,'[18]Trips&amp;Operators'!$C$1:$E$9999,3,0)</f>
        <v>MOSES</v>
      </c>
      <c r="M1159" s="73" t="s">
        <v>81</v>
      </c>
      <c r="N1159" s="17"/>
      <c r="O1159" s="17" t="str">
        <f t="shared" si="36"/>
        <v>10</v>
      </c>
      <c r="P1159" s="52">
        <f t="shared" si="37"/>
        <v>42561</v>
      </c>
      <c r="Q1159" s="70" t="str">
        <f>VLOOKUP(C1159,'[18]Train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R1159" s="71" t="str">
        <f>VLOOKUP(C1133,'[18]Train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16:21:58-0600',mode:absolute,to:'2016-08-10 18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59" s="72" t="str">
        <f>astrogrep_path&amp;" /spath="&amp;search_path&amp;" /stypes=""*"&amp;T1159&amp;"*"&amp;TEXT(A1133-utc_offset/24,"YYYYMMDD")&amp;LEFT(TEXT(A1133-utc_offset/24,"HH"),1)&amp;"*"" /stext="" "&amp;TEXT(A1133-utc_offset/24,"HH")&amp;search_regexp&amp;""" /e /r /s"</f>
        <v>"C:\Program Files (x86)\AstroGrep\AstroGrep.exe" /spath="C:\Users\stu\Documents\Analysis\2016-02-23 RTDC Observations" /stypes="*4030*201608102*" /stext=" 23:.+((SYSTEM_STATE.+slice.+state.+changed )|(ment ac)|(system.+state.+changed )|(\|lc)|(penalty)|(\[timeout)|(PRM\|1\|D))" /e /r /s</v>
      </c>
      <c r="T1159" s="18" t="str">
        <f>MID(B1133,13,4)</f>
        <v>4030</v>
      </c>
      <c r="U1159" s="24">
        <f>A1133+6/24</f>
        <v>42592.97515046296</v>
      </c>
      <c r="V1159" s="45" t="str">
        <f>IF(VALUE(LEFT(IF(LEN(C1133)=6,"0"&amp;C1133,C1133),2))&lt;=2,"EC",IF(OR(VALUE(LEFT(IF(LEN(C1133)=6,"0"&amp;C1133,C1133),2))=8,VALUE(LEFT(IF(LEN(C1133)=6,"0"&amp;C1133,C1133),2))=18),"NW","GL"))</f>
        <v>EC</v>
      </c>
      <c r="W1159" s="45" t="str">
        <f>IF(AND(E1133="TRACK WARRANT AUTHORITY",G1133&lt;10),"OMIT","KEEP")</f>
        <v>KEEP</v>
      </c>
    </row>
    <row r="1160" spans="1:23" hidden="1" x14ac:dyDescent="0.25">
      <c r="A1160" s="24">
        <v>42592.816620370373</v>
      </c>
      <c r="B1160" s="4" t="s">
        <v>90</v>
      </c>
      <c r="C1160" s="4" t="s">
        <v>1443</v>
      </c>
      <c r="D1160" s="4" t="s">
        <v>73</v>
      </c>
      <c r="E1160" s="4" t="s">
        <v>515</v>
      </c>
      <c r="F1160" s="3">
        <v>0</v>
      </c>
      <c r="G1160" s="3">
        <v>68</v>
      </c>
      <c r="H1160" s="3">
        <v>58848</v>
      </c>
      <c r="I1160" s="4" t="s">
        <v>516</v>
      </c>
      <c r="J1160" s="3">
        <v>59048</v>
      </c>
      <c r="K1160" s="4" t="s">
        <v>80</v>
      </c>
      <c r="L1160" s="69" t="str">
        <f>VLOOKUP(C1160,'[18]Trips&amp;Operators'!$C$1:$E$9999,3,0)</f>
        <v>MOSES</v>
      </c>
      <c r="M1160" s="73" t="s">
        <v>81</v>
      </c>
      <c r="N1160" s="17"/>
      <c r="O1160" s="17" t="str">
        <f t="shared" si="36"/>
        <v>10</v>
      </c>
      <c r="P1160" s="52">
        <f t="shared" si="37"/>
        <v>42561</v>
      </c>
      <c r="Q1160" s="70" t="str">
        <f>VLOOKUP(C1160,'[18]Train Runs'!$A$13:$AE$462,31,0)</f>
        <v>aws s3 cp s3://rtdc.mdm.uploadarchive/RTDC4044/2016-08-10/ "%USERPROFILE%\AppData\Local\Temp\OnboardLogs"\RTDC4044\2016-08-10 --recursive &amp; "%USERPROFILE%\Documents\GitHub\mrs-test-scripts\Headless Mode &amp; Sideloading\WalkAndUnGZ.bat" "%USERPROFILE%\AppData\Local\Temp\OnboardLogs"\RTDC4044\2016-08-10 &amp; 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</v>
      </c>
      <c r="R1160" s="71" t="str">
        <f>VLOOKUP(C1134,'[18]Train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17:39:39-0600',mode:absolute,to:'2016-08-10 20:12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60" s="72" t="str">
        <f>astrogrep_path&amp;" /spath="&amp;search_path&amp;" /stypes=""*"&amp;T1160&amp;"*"&amp;TEXT(A1134-utc_offset/24,"YYYYMMDD")&amp;LEFT(TEXT(A1134-utc_offset/24,"HH"),1)&amp;"*"" /stext="" "&amp;TEXT(A1134-utc_offset/24,"HH")&amp;search_regexp&amp;""" /e /r /s"</f>
        <v>"C:\Program Files (x86)\AstroGrep\AstroGrep.exe" /spath="C:\Users\stu\Documents\Analysis\2016-02-23 RTDC Observations" /stypes="*4030*201608110*" /stext=" 00:.+((SYSTEM_STATE.+slice.+state.+changed )|(ment ac)|(system.+state.+changed )|(\|lc)|(penalty)|(\[timeout)|(PRM\|1\|D))" /e /r /s</v>
      </c>
      <c r="T1160" s="18" t="str">
        <f>MID(B1134,13,4)</f>
        <v>4030</v>
      </c>
      <c r="U1160" s="24">
        <f>A1134+6/24</f>
        <v>42593.029351851852</v>
      </c>
      <c r="V1160" s="45" t="str">
        <f>IF(VALUE(LEFT(IF(LEN(C1134)=6,"0"&amp;C1134,C1134),2))&lt;=2,"EC",IF(OR(VALUE(LEFT(IF(LEN(C1134)=6,"0"&amp;C1134,C1134),2))=8,VALUE(LEFT(IF(LEN(C1134)=6,"0"&amp;C1134,C1134),2))=18),"NW","GL"))</f>
        <v>EC</v>
      </c>
      <c r="W1160" s="45" t="str">
        <f>IF(AND(E1134="TRACK WARRANT AUTHORITY",G1134&lt;10),"OMIT","KEEP")</f>
        <v>KEEP</v>
      </c>
    </row>
    <row r="1161" spans="1:23" hidden="1" x14ac:dyDescent="0.25">
      <c r="R1161" s="71" t="str">
        <f>VLOOKUP(C1135,'[18]Train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18:07:59-0600',mode:absolute,to:'2016-08-10 20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S1161" s="72" t="str">
        <f>astrogrep_path&amp;" /spath="&amp;search_path&amp;" /stypes=""*"&amp;T1161&amp;"*"&amp;TEXT(A1135-utc_offset/24,"YYYYMMDD")&amp;LEFT(TEXT(A1135-utc_offset/24,"HH"),1)&amp;"*"" /stext="" "&amp;TEXT(A1135-utc_offset/24,"HH")&amp;search_regexp&amp;""" /e /r /s"</f>
        <v>"C:\Program Files (x86)\AstroGrep\AstroGrep.exe" /spath="C:\Users\stu\Documents\Analysis\2016-02-23 RTDC Observations" /stypes="*4008*201608110*" /stext=" 01:.+((SYSTEM_STATE.+slice.+state.+changed )|(ment ac)|(system.+state.+changed )|(\|lc)|(penalty)|(\[timeout)|(PRM\|1\|D))" /e /r /s</v>
      </c>
      <c r="T1161" s="18" t="str">
        <f>MID(B1135,13,4)</f>
        <v>4008</v>
      </c>
      <c r="U1161" s="24">
        <f>A1135+6/24</f>
        <v>42593.048541666663</v>
      </c>
      <c r="V1161" s="45" t="str">
        <f>IF(VALUE(LEFT(IF(LEN(C1135)=6,"0"&amp;C1135,C1135),2))&lt;=2,"EC",IF(OR(VALUE(LEFT(IF(LEN(C1135)=6,"0"&amp;C1135,C1135),2))=8,VALUE(LEFT(IF(LEN(C1135)=6,"0"&amp;C1135,C1135),2))=18),"NW","GL"))</f>
        <v>EC</v>
      </c>
      <c r="W1161" s="45" t="str">
        <f>IF(AND(E1135="TRACK WARRANT AUTHORITY",G1135&lt;10),"OMIT","KEEP")</f>
        <v>KEEP</v>
      </c>
    </row>
    <row r="1162" spans="1:23" hidden="1" x14ac:dyDescent="0.25">
      <c r="R1162" s="71" t="str">
        <f>VLOOKUP(C1136,'[18]Train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19:06:40-0600',mode:absolute,to:'2016-08-10 21:45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1162" s="72" t="str">
        <f>astrogrep_path&amp;" /spath="&amp;search_path&amp;" /stypes=""*"&amp;T1162&amp;"*"&amp;TEXT(A1136-utc_offset/24,"YYYYMMDD")&amp;LEFT(TEXT(A1136-utc_offset/24,"HH"),1)&amp;"*"" /stext="" "&amp;TEXT(A1136-utc_offset/24,"HH")&amp;search_regexp&amp;""" /e /r /s"</f>
        <v>"C:\Program Files (x86)\AstroGrep\AstroGrep.exe" /spath="C:\Users\stu\Documents\Analysis\2016-02-23 RTDC Observations" /stypes="*4010*201608110*" /stext=" 02:.+((SYSTEM_STATE.+slice.+state.+changed )|(ment ac)|(system.+state.+changed )|(\|lc)|(penalty)|(\[timeout)|(PRM\|1\|D))" /e /r /s</v>
      </c>
      <c r="T1162" s="18" t="str">
        <f>MID(B1136,13,4)</f>
        <v>4010</v>
      </c>
      <c r="U1162" s="24">
        <f>A1136+6/24</f>
        <v>42593.089895833335</v>
      </c>
      <c r="V1162" s="45" t="str">
        <f>IF(VALUE(LEFT(IF(LEN(C1136)=6,"0"&amp;C1136,C1136),2))&lt;=2,"EC",IF(OR(VALUE(LEFT(IF(LEN(C1136)=6,"0"&amp;C1136,C1136),2))=8,VALUE(LEFT(IF(LEN(C1136)=6,"0"&amp;C1136,C1136),2))=18),"NW","GL"))</f>
        <v>EC</v>
      </c>
      <c r="W1162" s="45" t="str">
        <f>IF(AND(E1136="TRACK WARRANT AUTHORITY",G1136&lt;10),"OMIT","KEEP")</f>
        <v>KEEP</v>
      </c>
    </row>
    <row r="1163" spans="1:23" hidden="1" x14ac:dyDescent="0.25">
      <c r="R1163" s="71" t="str">
        <f>VLOOKUP(C1137,'[18]Train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13:19:47-0600',mode:absolute,to:'2016-08-10 16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1163" s="72" t="str">
        <f>astrogrep_path&amp;" /spath="&amp;search_path&amp;" /stypes=""*"&amp;T1163&amp;"*"&amp;TEXT(A1137-utc_offset/24,"YYYYMMDD")&amp;LEFT(TEXT(A1137-utc_offset/24,"HH"),1)&amp;"*"" /stext="" "&amp;TEXT(A1137-utc_offset/24,"HH")&amp;search_regexp&amp;""" /e /r /s"</f>
        <v>"C:\Program Files (x86)\AstroGrep\AstroGrep.exe" /spath="C:\Users\stu\Documents\Analysis\2016-02-23 RTDC Observations" /stypes="*4039*201608102*" /stext=" 20:.+((SYSTEM_STATE.+slice.+state.+changed )|(ment ac)|(system.+state.+changed )|(\|lc)|(penalty)|(\[timeout)|(PRM\|1\|D))" /e /r /s</v>
      </c>
      <c r="T1163" s="18" t="str">
        <f>MID(B1137,13,4)</f>
        <v>4039</v>
      </c>
      <c r="U1163" s="24">
        <f>A1137+6/24</f>
        <v>42592.855185185188</v>
      </c>
      <c r="V1163" s="45" t="str">
        <f>IF(VALUE(LEFT(IF(LEN(C1137)=6,"0"&amp;C1137,C1137),2))&lt;=2,"EC",IF(OR(VALUE(LEFT(IF(LEN(C1137)=6,"0"&amp;C1137,C1137),2))=8,VALUE(LEFT(IF(LEN(C1137)=6,"0"&amp;C1137,C1137),2))=18),"NW","GL"))</f>
        <v>EC</v>
      </c>
      <c r="W1163" s="45" t="str">
        <f>IF(AND(E1137="TRACK WARRANT AUTHORITY",G1137&lt;10),"OMIT","KEEP")</f>
        <v>KEEP</v>
      </c>
    </row>
    <row r="1164" spans="1:23" hidden="1" x14ac:dyDescent="0.25">
      <c r="R1164" s="71" t="str">
        <f>VLOOKUP(C1138,'[18]Train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06:44:41-0600',mode:absolute,to:'2016-08-10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1164" s="72" t="str">
        <f>astrogrep_path&amp;" /spath="&amp;search_path&amp;" /stypes=""*"&amp;T1164&amp;"*"&amp;TEXT(A1138-utc_offset/24,"YYYYMMDD")&amp;LEFT(TEXT(A1138-utc_offset/24,"HH"),1)&amp;"*"" /stext="" "&amp;TEXT(A1138-utc_offset/24,"HH")&amp;search_regexp&amp;""" /e /r /s"</f>
        <v>"C:\Program Files (x86)\AstroGrep\AstroGrep.exe" /spath="C:\Users\stu\Documents\Analysis\2016-02-23 RTDC Observations" /stypes="*4010*201608101*" /stext=" 14:.+((SYSTEM_STATE.+slice.+state.+changed )|(ment ac)|(system.+state.+changed )|(\|lc)|(penalty)|(\[timeout)|(PRM\|1\|D))" /e /r /s</v>
      </c>
      <c r="T1164" s="18" t="str">
        <f>MID(B1138,13,4)</f>
        <v>4010</v>
      </c>
      <c r="U1164" s="24">
        <f>A1138+6/24</f>
        <v>42592.606666666667</v>
      </c>
      <c r="V1164" s="45" t="str">
        <f>IF(VALUE(LEFT(IF(LEN(C1138)=6,"0"&amp;C1138,C1138),2))&lt;=2,"EC",IF(OR(VALUE(LEFT(IF(LEN(C1138)=6,"0"&amp;C1138,C1138),2))=8,VALUE(LEFT(IF(LEN(C1138)=6,"0"&amp;C1138,C1138),2))=18),"NW","GL"))</f>
        <v>EC</v>
      </c>
      <c r="W1164" s="45" t="str">
        <f>IF(AND(E1138="TRACK WARRANT AUTHORITY",G1138&lt;10),"OMIT","KEEP")</f>
        <v>KEEP</v>
      </c>
    </row>
    <row r="1165" spans="1:23" hidden="1" x14ac:dyDescent="0.25">
      <c r="R1165" s="71" t="str">
        <f>VLOOKUP(C1139,'[18]Train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12:53:55-0600',mode:absolute,to:'2016-08-10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S1165" s="72" t="str">
        <f>astrogrep_path&amp;" /spath="&amp;search_path&amp;" /stypes=""*"&amp;T1165&amp;"*"&amp;TEXT(A1139-utc_offset/24,"YYYYMMDD")&amp;LEFT(TEXT(A1139-utc_offset/24,"HH"),1)&amp;"*"" /stext="" "&amp;TEXT(A1139-utc_offset/24,"HH")&amp;search_regexp&amp;""" /e /r /s"</f>
        <v>"C:\Program Files (x86)\AstroGrep\AstroGrep.exe" /spath="C:\Users\stu\Documents\Analysis\2016-02-23 RTDC Observations" /stypes="*4009*201608102*" /stext=" 20:.+((SYSTEM_STATE.+slice.+state.+changed )|(ment ac)|(system.+state.+changed )|(\|lc)|(penalty)|(\[timeout)|(PRM\|1\|D))" /e /r /s</v>
      </c>
      <c r="T1165" s="18" t="str">
        <f>MID(B1139,13,4)</f>
        <v>4009</v>
      </c>
      <c r="U1165" s="24">
        <f>A1139+6/24</f>
        <v>42592.855150462965</v>
      </c>
      <c r="V1165" s="45" t="str">
        <f>IF(VALUE(LEFT(IF(LEN(C1139)=6,"0"&amp;C1139,C1139),2))&lt;=2,"EC",IF(OR(VALUE(LEFT(IF(LEN(C1139)=6,"0"&amp;C1139,C1139),2))=8,VALUE(LEFT(IF(LEN(C1139)=6,"0"&amp;C1139,C1139),2))=18),"NW","GL"))</f>
        <v>EC</v>
      </c>
      <c r="W1165" s="45" t="str">
        <f>IF(AND(E1139="TRACK WARRANT AUTHORITY",G1139&lt;10),"OMIT","KEEP")</f>
        <v>KEEP</v>
      </c>
    </row>
    <row r="1166" spans="1:23" hidden="1" x14ac:dyDescent="0.25">
      <c r="R1166" s="71" t="str">
        <f>VLOOKUP(C1140,'[18]Train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03:37:18-0600',mode:absolute,to:'2016-08-10 06:23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66" s="72" t="str">
        <f>astrogrep_path&amp;" /spath="&amp;search_path&amp;" /stypes=""*"&amp;T1166&amp;"*"&amp;TEXT(A1140-utc_offset/24,"YYYYMMDD")&amp;LEFT(TEXT(A1140-utc_offset/24,"HH"),1)&amp;"*"" /stext="" "&amp;TEXT(A1140-utc_offset/24,"HH")&amp;search_regexp&amp;""" /e /r /s"</f>
        <v>"C:\Program Files (x86)\AstroGrep\AstroGrep.exe" /spath="C:\Users\stu\Documents\Analysis\2016-02-23 RTDC Observations" /stypes="*4030*201608101*" /stext=" 11:.+((SYSTEM_STATE.+slice.+state.+changed )|(ment ac)|(system.+state.+changed )|(\|lc)|(penalty)|(\[timeout)|(PRM\|1\|D))" /e /r /s</v>
      </c>
      <c r="T1166" s="18" t="str">
        <f>MID(B1140,13,4)</f>
        <v>4030</v>
      </c>
      <c r="U1166" s="24">
        <f>A1140+6/24</f>
        <v>42592.474351851852</v>
      </c>
      <c r="V1166" s="45" t="str">
        <f>IF(VALUE(LEFT(IF(LEN(C1140)=6,"0"&amp;C1140,C1140),2))&lt;=2,"EC",IF(OR(VALUE(LEFT(IF(LEN(C1140)=6,"0"&amp;C1140,C1140),2))=8,VALUE(LEFT(IF(LEN(C1140)=6,"0"&amp;C1140,C1140),2))=18),"NW","GL"))</f>
        <v>EC</v>
      </c>
      <c r="W1166" s="45" t="str">
        <f>IF(AND(E1140="TRACK WARRANT AUTHORITY",G1140&lt;10),"OMIT","KEEP")</f>
        <v>KEEP</v>
      </c>
    </row>
    <row r="1167" spans="1:23" hidden="1" x14ac:dyDescent="0.25">
      <c r="R1167" s="71" t="str">
        <f>VLOOKUP(C1141,'[18]Train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05:00:24-0600',mode:absolute,to:'2016-08-10 07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S1167" s="72" t="str">
        <f>astrogrep_path&amp;" /spath="&amp;search_path&amp;" /stypes=""*"&amp;T1167&amp;"*"&amp;TEXT(A1141-utc_offset/24,"YYYYMMDD")&amp;LEFT(TEXT(A1141-utc_offset/24,"HH"),1)&amp;"*"" /stext="" "&amp;TEXT(A1141-utc_offset/24,"HH")&amp;search_regexp&amp;""" /e /r /s"</f>
        <v>"C:\Program Files (x86)\AstroGrep\AstroGrep.exe" /spath="C:\Users\stu\Documents\Analysis\2016-02-23 RTDC Observations" /stypes="*4010*201608101*" /stext=" 12:.+((SYSTEM_STATE.+slice.+state.+changed )|(ment ac)|(system.+state.+changed )|(\|lc)|(penalty)|(\[timeout)|(PRM\|1\|D))" /e /r /s</v>
      </c>
      <c r="T1167" s="18" t="str">
        <f>MID(B1141,13,4)</f>
        <v>4010</v>
      </c>
      <c r="U1167" s="24">
        <f>A1141+6/24</f>
        <v>42592.534444444442</v>
      </c>
      <c r="V1167" s="45" t="str">
        <f>IF(VALUE(LEFT(IF(LEN(C1141)=6,"0"&amp;C1141,C1141),2))&lt;=2,"EC",IF(OR(VALUE(LEFT(IF(LEN(C1141)=6,"0"&amp;C1141,C1141),2))=8,VALUE(LEFT(IF(LEN(C1141)=6,"0"&amp;C1141,C1141),2))=18),"NW","GL"))</f>
        <v>EC</v>
      </c>
      <c r="W1167" s="45" t="str">
        <f>IF(AND(E1141="TRACK WARRANT AUTHORITY",G1141&lt;10),"OMIT","KEEP")</f>
        <v>KEEP</v>
      </c>
    </row>
    <row r="1168" spans="1:23" hidden="1" x14ac:dyDescent="0.25">
      <c r="R1168" s="71" t="str">
        <f>VLOOKUP(C1142,'[18]Train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07:16:05-0600',mode:absolute,to:'2016-08-10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68" s="72" t="str">
        <f>astrogrep_path&amp;" /spath="&amp;search_path&amp;" /stypes=""*"&amp;T1168&amp;"*"&amp;TEXT(A1142-utc_offset/24,"YYYYMMDD")&amp;LEFT(TEXT(A1142-utc_offset/24,"HH"),1)&amp;"*"" /stext="" "&amp;TEXT(A1142-utc_offset/24,"HH")&amp;search_regexp&amp;""" /e /r /s"</f>
        <v>"C:\Program Files (x86)\AstroGrep\AstroGrep.exe" /spath="C:\Users\stu\Documents\Analysis\2016-02-23 RTDC Observations" /stypes="*4030*201608101*" /stext=" 15:.+((SYSTEM_STATE.+slice.+state.+changed )|(ment ac)|(system.+state.+changed )|(\|lc)|(penalty)|(\[timeout)|(PRM\|1\|D))" /e /r /s</v>
      </c>
      <c r="T1168" s="18" t="str">
        <f>MID(B1142,13,4)</f>
        <v>4030</v>
      </c>
      <c r="U1168" s="24">
        <f>A1142+6/24</f>
        <v>42592.628055555557</v>
      </c>
      <c r="V1168" s="45" t="str">
        <f t="shared" ref="V1168:V1186" si="38">IF(VALUE(LEFT(IF(LEN(C1142)=6,"0"&amp;C1142,C1142),2))&lt;=2,"EC",IF(OR(VALUE(LEFT(IF(LEN(C1142)=6,"0"&amp;C1142,C1142),2))=8,VALUE(LEFT(IF(LEN(C1142)=6,"0"&amp;C1142,C1142),2))=18),"NW","GL"))</f>
        <v>EC</v>
      </c>
      <c r="W1168" s="45" t="str">
        <f>IF(AND(E1142="TRACK WARRANT AUTHORITY",G1142&lt;10),"OMIT","KEEP")</f>
        <v>KEEP</v>
      </c>
    </row>
    <row r="1169" spans="18:23" hidden="1" x14ac:dyDescent="0.25">
      <c r="R1169" s="71" t="str">
        <f>VLOOKUP(C1143,'[18]Train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07:35:20-0600',mode:absolute,to:'2016-08-10 10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S1169" s="72" t="str">
        <f>astrogrep_path&amp;" /spath="&amp;search_path&amp;" /stypes=""*"&amp;T1169&amp;"*"&amp;TEXT(A1143-utc_offset/24,"YYYYMMDD")&amp;LEFT(TEXT(A1143-utc_offset/24,"HH"),1)&amp;"*"" /stext="" "&amp;TEXT(A1143-utc_offset/24,"HH")&amp;search_regexp&amp;""" /e /r /s"</f>
        <v>"C:\Program Files (x86)\AstroGrep\AstroGrep.exe" /spath="C:\Users\stu\Documents\Analysis\2016-02-23 RTDC Observations" /stypes="*4017*201608101*" /stext=" 15:.+((SYSTEM_STATE.+slice.+state.+changed )|(ment ac)|(system.+state.+changed )|(\|lc)|(penalty)|(\[timeout)|(PRM\|1\|D))" /e /r /s</v>
      </c>
      <c r="T1169" s="18" t="str">
        <f>MID(B1143,13,4)</f>
        <v>4017</v>
      </c>
      <c r="U1169" s="24">
        <f>A1143+6/24</f>
        <v>42592.638923611114</v>
      </c>
      <c r="V1169" s="45" t="str">
        <f t="shared" si="38"/>
        <v>EC</v>
      </c>
      <c r="W1169" s="45" t="str">
        <f>IF(AND(E1143="TRACK WARRANT AUTHORITY",G1143&lt;10),"OMIT","KEEP")</f>
        <v>KEEP</v>
      </c>
    </row>
    <row r="1170" spans="18:23" hidden="1" x14ac:dyDescent="0.25">
      <c r="R1170" s="71" t="str">
        <f>VLOOKUP(C1144,'[18]Train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11:35:32-0600',mode:absolute,to:'2016-08-10 14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S1170" s="72" t="str">
        <f>astrogrep_path&amp;" /spath="&amp;search_path&amp;" /stypes=""*"&amp;T1170&amp;"*"&amp;TEXT(A1144-utc_offset/24,"YYYYMMDD")&amp;LEFT(TEXT(A1144-utc_offset/24,"HH"),1)&amp;"*"" /stext="" "&amp;TEXT(A1144-utc_offset/24,"HH")&amp;search_regexp&amp;""" /e /r /s"</f>
        <v>"C:\Program Files (x86)\AstroGrep\AstroGrep.exe" /spath="C:\Users\stu\Documents\Analysis\2016-02-23 RTDC Observations" /stypes="*4039*201608101*" /stext=" 19:.+((SYSTEM_STATE.+slice.+state.+changed )|(ment ac)|(system.+state.+changed )|(\|lc)|(penalty)|(\[timeout)|(PRM\|1\|D))" /e /r /s</v>
      </c>
      <c r="T1170" s="18" t="str">
        <f>MID(B1144,13,4)</f>
        <v>4039</v>
      </c>
      <c r="U1170" s="24">
        <f>A1144+6/24</f>
        <v>42592.806944444441</v>
      </c>
      <c r="V1170" s="45" t="str">
        <f t="shared" si="38"/>
        <v>EC</v>
      </c>
      <c r="W1170" s="45" t="str">
        <f>IF(AND(E1144="TRACK WARRANT AUTHORITY",G1144&lt;10),"OMIT","KEEP")</f>
        <v>KEEP</v>
      </c>
    </row>
    <row r="1171" spans="18:23" hidden="1" x14ac:dyDescent="0.25">
      <c r="R1171" s="71" t="str">
        <f>VLOOKUP(C1145,'[18]Train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12:24:02-0600',mode:absolute,to:'2016-08-10 15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S1171" s="72" t="str">
        <f>astrogrep_path&amp;" /spath="&amp;search_path&amp;" /stypes=""*"&amp;T1171&amp;"*"&amp;TEXT(A1145-utc_offset/24,"YYYYMMDD")&amp;LEFT(TEXT(A1145-utc_offset/24,"HH"),1)&amp;"*"" /stext="" "&amp;TEXT(A1145-utc_offset/24,"HH")&amp;search_regexp&amp;""" /e /r /s"</f>
        <v>"C:\Program Files (x86)\AstroGrep\AstroGrep.exe" /spath="C:\Users\stu\Documents\Analysis\2016-02-23 RTDC Observations" /stypes="*4015*201608102*" /stext=" 20:.+((SYSTEM_STATE.+slice.+state.+changed )|(ment ac)|(system.+state.+changed )|(\|lc)|(penalty)|(\[timeout)|(PRM\|1\|D))" /e /r /s</v>
      </c>
      <c r="T1171" s="18" t="str">
        <f>MID(B1145,13,4)</f>
        <v>4015</v>
      </c>
      <c r="U1171" s="24">
        <f>A1145+6/24</f>
        <v>42592.840185185189</v>
      </c>
      <c r="V1171" s="45" t="str">
        <f t="shared" si="38"/>
        <v>EC</v>
      </c>
      <c r="W1171" s="45" t="str">
        <f>IF(AND(E1145="TRACK WARRANT AUTHORITY",G1145&lt;10),"OMIT","KEEP")</f>
        <v>KEEP</v>
      </c>
    </row>
    <row r="1172" spans="18:23" hidden="1" x14ac:dyDescent="0.25">
      <c r="R1172" s="71" t="str">
        <f>VLOOKUP(C1146,'[18]Train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12:34:52-0600',mode:absolute,to:'2016-08-10 15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S1172" s="72" t="str">
        <f>astrogrep_path&amp;" /spath="&amp;search_path&amp;" /stypes=""*"&amp;T1172&amp;"*"&amp;TEXT(A1146-utc_offset/24,"YYYYMMDD")&amp;LEFT(TEXT(A1146-utc_offset/24,"HH"),1)&amp;"*"" /stext="" "&amp;TEXT(A1146-utc_offset/24,"HH")&amp;search_regexp&amp;""" /e /r /s"</f>
        <v>"C:\Program Files (x86)\AstroGrep\AstroGrep.exe" /spath="C:\Users\stu\Documents\Analysis\2016-02-23 RTDC Observations" /stypes="*4030*201608102*" /stext=" 20:.+((SYSTEM_STATE.+slice.+state.+changed )|(ment ac)|(system.+state.+changed )|(\|lc)|(penalty)|(\[timeout)|(PRM\|1\|D))" /e /r /s</v>
      </c>
      <c r="T1172" s="18" t="str">
        <f>MID(B1146,13,4)</f>
        <v>4030</v>
      </c>
      <c r="U1172" s="24">
        <f>A1146+6/24</f>
        <v>42592.847500000003</v>
      </c>
      <c r="V1172" s="45" t="str">
        <f t="shared" si="38"/>
        <v>EC</v>
      </c>
      <c r="W1172" s="45" t="str">
        <f>IF(AND(E1146="TRACK WARRANT AUTHORITY",G1146&lt;10),"OMIT","KEEP")</f>
        <v>KEEP</v>
      </c>
    </row>
    <row r="1173" spans="18:23" hidden="1" x14ac:dyDescent="0.25">
      <c r="R1173" s="71" t="str">
        <f>VLOOKUP(C1147,'[18]Train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02:39:20-0600',mode:absolute,to:'2016-08-10 05:23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S1173" s="72" t="str">
        <f>astrogrep_path&amp;" /spath="&amp;search_path&amp;" /stypes=""*"&amp;T1173&amp;"*"&amp;TEXT(A1147-utc_offset/24,"YYYYMMDD")&amp;LEFT(TEXT(A1147-utc_offset/24,"HH"),1)&amp;"*"" /stext="" "&amp;TEXT(A1147-utc_offset/24,"HH")&amp;search_regexp&amp;""" /e /r /s"</f>
        <v>"C:\Program Files (x86)\AstroGrep\AstroGrep.exe" /spath="C:\Users\stu\Documents\Analysis\2016-02-23 RTDC Observations" /stypes="*4016*201608101*" /stext=" 10:.+((SYSTEM_STATE.+slice.+state.+changed )|(ment ac)|(system.+state.+changed )|(\|lc)|(penalty)|(\[timeout)|(PRM\|1\|D))" /e /r /s</v>
      </c>
      <c r="T1173" s="18" t="str">
        <f>MID(B1147,13,4)</f>
        <v>4016</v>
      </c>
      <c r="U1173" s="24">
        <f>A1147+6/24</f>
        <v>42592.43277777778</v>
      </c>
      <c r="V1173" s="45" t="str">
        <f t="shared" si="38"/>
        <v>EC</v>
      </c>
      <c r="W1173" s="45" t="str">
        <f>IF(AND(E1147="TRACK WARRANT AUTHORITY",G1147&lt;10),"OMIT","KEEP")</f>
        <v>KEEP</v>
      </c>
    </row>
    <row r="1174" spans="18:23" hidden="1" x14ac:dyDescent="0.25">
      <c r="R1174" s="71" t="str">
        <f>VLOOKUP(C1148,'[18]Train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04:36:48-0600',mode:absolute,to:'2016-08-10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S1174" s="72" t="str">
        <f>astrogrep_path&amp;" /spath="&amp;search_path&amp;" /stypes=""*"&amp;T1174&amp;"*"&amp;TEXT(A1148-utc_offset/24,"YYYYMMDD")&amp;LEFT(TEXT(A1148-utc_offset/24,"HH"),1)&amp;"*"" /stext="" "&amp;TEXT(A1148-utc_offset/24,"HH")&amp;search_regexp&amp;""" /e /r /s"</f>
        <v>"C:\Program Files (x86)\AstroGrep\AstroGrep.exe" /spath="C:\Users\stu\Documents\Analysis\2016-02-23 RTDC Observations" /stypes="*4029*201608101*" /stext=" 12:.+((SYSTEM_STATE.+slice.+state.+changed )|(ment ac)|(system.+state.+changed )|(\|lc)|(penalty)|(\[timeout)|(PRM\|1\|D))" /e /r /s</v>
      </c>
      <c r="T1174" s="18" t="str">
        <f>MID(B1148,13,4)</f>
        <v>4029</v>
      </c>
      <c r="U1174" s="24">
        <f>A1148+6/24</f>
        <v>42592.514432870368</v>
      </c>
      <c r="V1174" s="45" t="str">
        <f t="shared" si="38"/>
        <v>EC</v>
      </c>
      <c r="W1174" s="45" t="str">
        <f>IF(AND(E1148="TRACK WARRANT AUTHORITY",G1148&lt;10),"OMIT","KEEP")</f>
        <v>KEEP</v>
      </c>
    </row>
    <row r="1175" spans="18:23" hidden="1" x14ac:dyDescent="0.25">
      <c r="R1175" s="71" t="str">
        <f>VLOOKUP(C1149,'[18]Train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14:26:04-0600',mode:absolute,to:'2016-08-10 16:32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1175" s="72" t="str">
        <f>astrogrep_path&amp;" /spath="&amp;search_path&amp;" /stypes=""*"&amp;T1175&amp;"*"&amp;TEXT(A1149-utc_offset/24,"YYYYMMDD")&amp;LEFT(TEXT(A1149-utc_offset/24,"HH"),1)&amp;"*"" /stext="" "&amp;TEXT(A1149-utc_offset/24,"HH")&amp;search_regexp&amp;""" /e /r /s"</f>
        <v>"C:\Program Files (x86)\AstroGrep\AstroGrep.exe" /spath="C:\Users\stu\Documents\Analysis\2016-02-23 RTDC Observations" /stypes="*4013*201608102*" /stext=" 21:.+((SYSTEM_STATE.+slice.+state.+changed )|(ment ac)|(system.+state.+changed )|(\|lc)|(penalty)|(\[timeout)|(PRM\|1\|D))" /e /r /s</v>
      </c>
      <c r="T1175" s="18" t="str">
        <f>MID(B1149,13,4)</f>
        <v>4013</v>
      </c>
      <c r="U1175" s="24">
        <f>A1149+6/24</f>
        <v>42592.897719907407</v>
      </c>
      <c r="V1175" s="45" t="str">
        <f t="shared" si="38"/>
        <v>GL</v>
      </c>
      <c r="W1175" s="45" t="str">
        <f>IF(AND(E1149="TRACK WARRANT AUTHORITY",G1149&lt;10),"OMIT","KEEP")</f>
        <v>KEEP</v>
      </c>
    </row>
    <row r="1176" spans="18:23" hidden="1" x14ac:dyDescent="0.25">
      <c r="R1176" s="71" t="str">
        <f>VLOOKUP(C1150,'[18]Train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09:16:52-0600',mode:absolute,to:'2016-08-10 11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1176" s="72" t="str">
        <f>astrogrep_path&amp;" /spath="&amp;search_path&amp;" /stypes=""*"&amp;T1176&amp;"*"&amp;TEXT(A1150-utc_offset/24,"YYYYMMDD")&amp;LEFT(TEXT(A1150-utc_offset/24,"HH"),1)&amp;"*"" /stext="" "&amp;TEXT(A1150-utc_offset/24,"HH")&amp;search_regexp&amp;""" /e /r /s"</f>
        <v>"C:\Program Files (x86)\AstroGrep\AstroGrep.exe" /spath="C:\Users\stu\Documents\Analysis\2016-02-23 RTDC Observations" /stypes="*4044*201608101*" /stext=" 16:.+((SYSTEM_STATE.+slice.+state.+changed )|(ment ac)|(system.+state.+changed )|(\|lc)|(penalty)|(\[timeout)|(PRM\|1\|D))" /e /r /s</v>
      </c>
      <c r="T1176" s="18" t="str">
        <f>MID(B1150,13,4)</f>
        <v>4044</v>
      </c>
      <c r="U1176" s="24">
        <f>A1150+6/24</f>
        <v>42592.685740740744</v>
      </c>
      <c r="V1176" s="45" t="str">
        <f t="shared" si="38"/>
        <v>NW</v>
      </c>
      <c r="W1176" s="45" t="str">
        <f>IF(AND(E1150="TRACK WARRANT AUTHORITY",G1150&lt;10),"OMIT","KEEP")</f>
        <v>KEEP</v>
      </c>
    </row>
    <row r="1177" spans="18:23" hidden="1" x14ac:dyDescent="0.25">
      <c r="R1177" s="71" t="str">
        <f>VLOOKUP(C1151,'[18]Train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11:14:51-0600',mode:absolute,to:'2016-08-10 13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1177" s="72" t="str">
        <f>astrogrep_path&amp;" /spath="&amp;search_path&amp;" /stypes=""*"&amp;T1177&amp;"*"&amp;TEXT(A1151-utc_offset/24,"YYYYMMDD")&amp;LEFT(TEXT(A1151-utc_offset/24,"HH"),1)&amp;"*"" /stext="" "&amp;TEXT(A1151-utc_offset/24,"HH")&amp;search_regexp&amp;""" /e /r /s"</f>
        <v>"C:\Program Files (x86)\AstroGrep\AstroGrep.exe" /spath="C:\Users\stu\Documents\Analysis\2016-02-23 RTDC Observations" /stypes="*4044*201608101*" /stext=" 18:.+((SYSTEM_STATE.+slice.+state.+changed )|(ment ac)|(system.+state.+changed )|(\|lc)|(penalty)|(\[timeout)|(PRM\|1\|D))" /e /r /s</v>
      </c>
      <c r="T1177" s="18" t="str">
        <f>MID(B1151,13,4)</f>
        <v>4044</v>
      </c>
      <c r="U1177" s="24">
        <f>A1151+6/24</f>
        <v>42592.771516203706</v>
      </c>
      <c r="V1177" s="45" t="str">
        <f t="shared" si="38"/>
        <v>NW</v>
      </c>
      <c r="W1177" s="45" t="str">
        <f>IF(AND(E1151="TRACK WARRANT AUTHORITY",G1151&lt;10),"OMIT","KEEP")</f>
        <v>KEEP</v>
      </c>
    </row>
    <row r="1178" spans="18:23" hidden="1" x14ac:dyDescent="0.25">
      <c r="R1178" s="71" t="str">
        <f>VLOOKUP(C1152,'[18]Train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1178" s="72" t="str">
        <f>astrogrep_path&amp;" /spath="&amp;search_path&amp;" /stypes=""*"&amp;T1178&amp;"*"&amp;TEXT(A1152-utc_offset/24,"YYYYMMDD")&amp;LEFT(TEXT(A1152-utc_offset/24,"HH"),1)&amp;"*"" /stext="" "&amp;TEXT(A1152-utc_offset/24,"HH")&amp;search_regexp&amp;""" /e /r /s"</f>
        <v>"C:\Program Files (x86)\AstroGrep\AstroGrep.exe" /spath="C:\Users\stu\Documents\Analysis\2016-02-23 RTDC Observations" /stypes="*4044*201608110*" /stext=" 01:.+((SYSTEM_STATE.+slice.+state.+changed )|(ment ac)|(system.+state.+changed )|(\|lc)|(penalty)|(\[timeout)|(PRM\|1\|D))" /e /r /s</v>
      </c>
      <c r="T1178" s="18" t="str">
        <f>MID(B1152,13,4)</f>
        <v>4044</v>
      </c>
      <c r="U1178" s="24">
        <f>A1152+6/24</f>
        <v>42593.064606481479</v>
      </c>
      <c r="V1178" s="45" t="str">
        <f t="shared" si="38"/>
        <v>NW</v>
      </c>
      <c r="W1178" s="45" t="str">
        <f>IF(AND(E1152="TRACK WARRANT AUTHORITY",G1152&lt;10),"OMIT","KEEP")</f>
        <v>KEEP</v>
      </c>
    </row>
    <row r="1179" spans="18:23" hidden="1" x14ac:dyDescent="0.25">
      <c r="R1179" s="71" t="str">
        <f>VLOOKUP(C1153,'[18]Train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06:06:08-0600',mode:absolute,to:'2016-08-10 08:25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1179" s="72" t="str">
        <f>astrogrep_path&amp;" /spath="&amp;search_path&amp;" /stypes=""*"&amp;T1179&amp;"*"&amp;TEXT(A1153-utc_offset/24,"YYYYMMDD")&amp;LEFT(TEXT(A1153-utc_offset/24,"HH"),1)&amp;"*"" /stext="" "&amp;TEXT(A1153-utc_offset/24,"HH")&amp;search_regexp&amp;""" /e /r /s"</f>
        <v>"C:\Program Files (x86)\AstroGrep\AstroGrep.exe" /spath="C:\Users\stu\Documents\Analysis\2016-02-23 RTDC Observations" /stypes="*4013*201608101*" /stext=" 13:.+((SYSTEM_STATE.+slice.+state.+changed )|(ment ac)|(system.+state.+changed )|(\|lc)|(penalty)|(\[timeout)|(PRM\|1\|D))" /e /r /s</v>
      </c>
      <c r="T1179" s="18" t="str">
        <f>MID(B1153,13,4)</f>
        <v>4013</v>
      </c>
      <c r="U1179" s="24">
        <f>A1153+6/24</f>
        <v>42592.552986111114</v>
      </c>
      <c r="V1179" s="45" t="str">
        <f t="shared" si="38"/>
        <v>NW</v>
      </c>
      <c r="W1179" s="45" t="str">
        <f>IF(AND(E1153="TRACK WARRANT AUTHORITY",G1153&lt;10),"OMIT","KEEP")</f>
        <v>KEEP</v>
      </c>
    </row>
    <row r="1180" spans="18:23" hidden="1" x14ac:dyDescent="0.25">
      <c r="R1180" s="71" t="str">
        <f>VLOOKUP(C1154,'[18]Train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08:37:10-0600',mode:absolute,to:'2016-08-10 10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1180" s="72" t="str">
        <f>astrogrep_path&amp;" /spath="&amp;search_path&amp;" /stypes=""*"&amp;T1180&amp;"*"&amp;TEXT(A1154-utc_offset/24,"YYYYMMDD")&amp;LEFT(TEXT(A1154-utc_offset/24,"HH"),1)&amp;"*"" /stext="" "&amp;TEXT(A1154-utc_offset/24,"HH")&amp;search_regexp&amp;""" /e /r /s"</f>
        <v>"C:\Program Files (x86)\AstroGrep\AstroGrep.exe" /spath="C:\Users\stu\Documents\Analysis\2016-02-23 RTDC Observations" /stypes="*4043*201608101*" /stext=" 15:.+((SYSTEM_STATE.+slice.+state.+changed )|(ment ac)|(system.+state.+changed )|(\|lc)|(penalty)|(\[timeout)|(PRM\|1\|D))" /e /r /s</v>
      </c>
      <c r="T1180" s="18" t="str">
        <f>MID(B1154,13,4)</f>
        <v>4043</v>
      </c>
      <c r="U1180" s="24">
        <f>A1154+6/24</f>
        <v>42592.663564814815</v>
      </c>
      <c r="V1180" s="45" t="str">
        <f t="shared" si="38"/>
        <v>NW</v>
      </c>
      <c r="W1180" s="45" t="str">
        <f>IF(AND(E1154="TRACK WARRANT AUTHORITY",G1154&lt;10),"OMIT","KEEP")</f>
        <v>KEEP</v>
      </c>
    </row>
    <row r="1181" spans="18:23" hidden="1" x14ac:dyDescent="0.25">
      <c r="R1181" s="71" t="str">
        <f>VLOOKUP(C1155,'[18]Train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09:39:00-0600',mode:absolute,to:'2016-08-10 12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1181" s="72" t="str">
        <f>astrogrep_path&amp;" /spath="&amp;search_path&amp;" /stypes=""*"&amp;T1181&amp;"*"&amp;TEXT(A1155-utc_offset/24,"YYYYMMDD")&amp;LEFT(TEXT(A1155-utc_offset/24,"HH"),1)&amp;"*"" /stext="" "&amp;TEXT(A1155-utc_offset/24,"HH")&amp;search_regexp&amp;""" /e /r /s"</f>
        <v>"C:\Program Files (x86)\AstroGrep\AstroGrep.exe" /spath="C:\Users\stu\Documents\Analysis\2016-02-23 RTDC Observations" /stypes="*4043*201608101*" /stext=" 16:.+((SYSTEM_STATE.+slice.+state.+changed )|(ment ac)|(system.+state.+changed )|(\|lc)|(penalty)|(\[timeout)|(PRM\|1\|D))" /e /r /s</v>
      </c>
      <c r="T1181" s="18" t="str">
        <f>MID(B1155,13,4)</f>
        <v>4043</v>
      </c>
      <c r="U1181" s="24">
        <f>A1155+6/24</f>
        <v>42592.70815972222</v>
      </c>
      <c r="V1181" s="45" t="str">
        <f t="shared" si="38"/>
        <v>NW</v>
      </c>
      <c r="W1181" s="45" t="str">
        <f>IF(AND(E1155="TRACK WARRANT AUTHORITY",G1155&lt;10),"OMIT","KEEP")</f>
        <v>KEEP</v>
      </c>
    </row>
    <row r="1182" spans="18:23" hidden="1" x14ac:dyDescent="0.25">
      <c r="R1182" s="71" t="str">
        <f>VLOOKUP(C1156,'[18]Train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12:40:02-0600',mode:absolute,to:'2016-08-10 14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1182" s="72" t="str">
        <f>astrogrep_path&amp;" /spath="&amp;search_path&amp;" /stypes=""*"&amp;T1182&amp;"*"&amp;TEXT(A1156-utc_offset/24,"YYYYMMDD")&amp;LEFT(TEXT(A1156-utc_offset/24,"HH"),1)&amp;"*"" /stext="" "&amp;TEXT(A1156-utc_offset/24,"HH")&amp;search_regexp&amp;""" /e /r /s"</f>
        <v>"C:\Program Files (x86)\AstroGrep\AstroGrep.exe" /spath="C:\Users\stu\Documents\Analysis\2016-02-23 RTDC Observations" /stypes="*4043*201608101*" /stext=" 19:.+((SYSTEM_STATE.+slice.+state.+changed )|(ment ac)|(system.+state.+changed )|(\|lc)|(penalty)|(\[timeout)|(PRM\|1\|D))" /e /r /s</v>
      </c>
      <c r="T1182" s="18" t="str">
        <f>MID(B1156,13,4)</f>
        <v>4043</v>
      </c>
      <c r="U1182" s="24">
        <f>A1156+6/24</f>
        <v>42592.831574074073</v>
      </c>
      <c r="V1182" s="45" t="str">
        <f t="shared" si="38"/>
        <v>NW</v>
      </c>
      <c r="W1182" s="45" t="str">
        <f>IF(AND(E1156="TRACK WARRANT AUTHORITY",G1156&lt;10),"OMIT","KEEP")</f>
        <v>KEEP</v>
      </c>
    </row>
    <row r="1183" spans="18:23" hidden="1" x14ac:dyDescent="0.25">
      <c r="R1183" s="71" t="str">
        <f>VLOOKUP(C1157,'[18]Train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17:06:52-0600',mode:absolute,to:'2016-08-10 19:28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S1183" s="72" t="str">
        <f>astrogrep_path&amp;" /spath="&amp;search_path&amp;" /stypes=""*"&amp;T1183&amp;"*"&amp;TEXT(A1157-utc_offset/24,"YYYYMMDD")&amp;LEFT(TEXT(A1157-utc_offset/24,"HH"),1)&amp;"*"" /stext="" "&amp;TEXT(A1157-utc_offset/24,"HH")&amp;search_regexp&amp;""" /e /r /s"</f>
        <v>"C:\Program Files (x86)\AstroGrep\AstroGrep.exe" /spath="C:\Users\stu\Documents\Analysis\2016-02-23 RTDC Observations" /stypes="*4013*201608110*" /stext=" 00:.+((SYSTEM_STATE.+slice.+state.+changed )|(ment ac)|(system.+state.+changed )|(\|lc)|(penalty)|(\[timeout)|(PRM\|1\|D))" /e /r /s</v>
      </c>
      <c r="T1183" s="18" t="str">
        <f>MID(B1157,13,4)</f>
        <v>4013</v>
      </c>
      <c r="U1183" s="24">
        <f>A1157+6/24</f>
        <v>42593.019490740742</v>
      </c>
      <c r="V1183" s="45" t="str">
        <f t="shared" si="38"/>
        <v>NW</v>
      </c>
      <c r="W1183" s="45" t="str">
        <f>IF(AND(E1157="TRACK WARRANT AUTHORITY",G1157&lt;10),"OMIT","KEEP")</f>
        <v>KEEP</v>
      </c>
    </row>
    <row r="1184" spans="18:23" hidden="1" x14ac:dyDescent="0.25">
      <c r="R1184" s="71" t="str">
        <f>VLOOKUP(C1158,'[18]Train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18:42:51-0600',mode:absolute,to:'2016-08-10 20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S1184" s="72" t="str">
        <f>astrogrep_path&amp;" /spath="&amp;search_path&amp;" /stypes=""*"&amp;T1184&amp;"*"&amp;TEXT(A1158-utc_offset/24,"YYYYMMDD")&amp;LEFT(TEXT(A1158-utc_offset/24,"HH"),1)&amp;"*"" /stext="" "&amp;TEXT(A1158-utc_offset/24,"HH")&amp;search_regexp&amp;""" /e /r /s"</f>
        <v>"C:\Program Files (x86)\AstroGrep\AstroGrep.exe" /spath="C:\Users\stu\Documents\Analysis\2016-02-23 RTDC Observations" /stypes="*4043*201608110*" /stext=" 01:.+((SYSTEM_STATE.+slice.+state.+changed )|(ment ac)|(system.+state.+changed )|(\|lc)|(penalty)|(\[timeout)|(PRM\|1\|D))" /e /r /s</v>
      </c>
      <c r="T1184" s="18" t="str">
        <f>MID(B1158,13,4)</f>
        <v>4043</v>
      </c>
      <c r="U1184" s="24">
        <f>A1158+6/24</f>
        <v>42593.082418981481</v>
      </c>
      <c r="V1184" s="45" t="str">
        <f t="shared" si="38"/>
        <v>NW</v>
      </c>
      <c r="W1184" s="45" t="str">
        <f>IF(AND(E1158="TRACK WARRANT AUTHORITY",G1158&lt;10),"OMIT","KEEP")</f>
        <v>KEEP</v>
      </c>
    </row>
    <row r="1185" spans="18:23" hidden="1" x14ac:dyDescent="0.25">
      <c r="R1185" s="71" t="str">
        <f>VLOOKUP(C1159,'[18]Train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14:17:57-0600',mode:absolute,to:'2016-08-10 16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1185" s="72" t="str">
        <f>astrogrep_path&amp;" /spath="&amp;search_path&amp;" /stypes=""*"&amp;T1185&amp;"*"&amp;TEXT(A1159-utc_offset/24,"YYYYMMDD")&amp;LEFT(TEXT(A1159-utc_offset/24,"HH"),1)&amp;"*"" /stext="" "&amp;TEXT(A1159-utc_offset/24,"HH")&amp;search_regexp&amp;""" /e /r /s"</f>
        <v>"C:\Program Files (x86)\AstroGrep\AstroGrep.exe" /spath="C:\Users\stu\Documents\Analysis\2016-02-23 RTDC Observations" /stypes="*4044*201608102*" /stext=" 21:.+((SYSTEM_STATE.+slice.+state.+changed )|(ment ac)|(system.+state.+changed )|(\|lc)|(penalty)|(\[timeout)|(PRM\|1\|D))" /e /r /s</v>
      </c>
      <c r="T1185" s="18" t="str">
        <f>MID(B1159,13,4)</f>
        <v>4044</v>
      </c>
      <c r="U1185" s="24">
        <f>A1159+6/24</f>
        <v>42592.900011574071</v>
      </c>
      <c r="V1185" s="45" t="str">
        <f t="shared" si="38"/>
        <v>NW</v>
      </c>
      <c r="W1185" s="45" t="str">
        <f>IF(AND(E1159="TRACK WARRANT AUTHORITY",G1159&lt;10),"OMIT","KEEP")</f>
        <v>KEEP</v>
      </c>
    </row>
    <row r="1186" spans="18:23" hidden="1" x14ac:dyDescent="0.25">
      <c r="R1186" s="71" t="str">
        <f>VLOOKUP(C1160,'[18]Train Runs'!$A$13:$AE$462,22,0)</f>
        <v>https://search-rtdc-monitor-bjffxe2xuh6vdkpspy63sjmuny.us-east-1.es.amazonaws.com/_plugin/kibana/#/discover/Steve-Slow-Train-Analysis-(2080s-and-2083s)?_g=(refreshInterval:(display:Off,section:0,value:0),time:(from:'2016-08-10 18:16:37-0600',mode:absolute,to:'2016-08-10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S1186" s="72" t="str">
        <f>astrogrep_path&amp;" /spath="&amp;search_path&amp;" /stypes=""*"&amp;T1186&amp;"*"&amp;TEXT(A1160-utc_offset/24,"YYYYMMDD")&amp;LEFT(TEXT(A1160-utc_offset/24,"HH"),1)&amp;"*"" /stext="" "&amp;TEXT(A1160-utc_offset/24,"HH")&amp;search_regexp&amp;""" /e /r /s"</f>
        <v>"C:\Program Files (x86)\AstroGrep\AstroGrep.exe" /spath="C:\Users\stu\Documents\Analysis\2016-02-23 RTDC Observations" /stypes="*4044*201608110*" /stext=" 01:.+((SYSTEM_STATE.+slice.+state.+changed )|(ment ac)|(system.+state.+changed )|(\|lc)|(penalty)|(\[timeout)|(PRM\|1\|D))" /e /r /s</v>
      </c>
      <c r="T1186" s="18" t="str">
        <f>MID(B1160,13,4)</f>
        <v>4044</v>
      </c>
      <c r="U1186" s="24">
        <f>A1160+6/24</f>
        <v>42593.066620370373</v>
      </c>
      <c r="V1186" s="45" t="str">
        <f t="shared" si="38"/>
        <v>NW</v>
      </c>
      <c r="W1186" s="45" t="str">
        <f>IF(AND(E1160="TRACK WARRANT AUTHORITY",G1160&lt;10),"OMIT","KEEP")</f>
        <v>KEEP</v>
      </c>
    </row>
  </sheetData>
  <autoFilter ref="A1:Q1186">
    <filterColumn colId="13">
      <filters>
        <filter val="Wi-MAX outage"/>
      </filters>
    </filterColumn>
    <sortState ref="A2:P1655">
      <sortCondition ref="A1"/>
    </sortState>
  </autoFilter>
  <sortState ref="A2:Q1655">
    <sortCondition ref="Q2:Q1655"/>
    <sortCondition ref="E2:E1655"/>
    <sortCondition ref="J2:J1655"/>
    <sortCondition ref="F2:F1655"/>
  </sortState>
  <conditionalFormatting sqref="R1 M1:P1">
    <cfRule type="cellIs" dxfId="87" priority="182" operator="equal">
      <formula>"Y"</formula>
    </cfRule>
  </conditionalFormatting>
  <conditionalFormatting sqref="O2:O1160">
    <cfRule type="expression" dxfId="86" priority="253">
      <formula>$M2="Y"</formula>
    </cfRule>
  </conditionalFormatting>
  <conditionalFormatting sqref="M2:M25">
    <cfRule type="cellIs" dxfId="85" priority="44" operator="equal">
      <formula>"Y"</formula>
    </cfRule>
  </conditionalFormatting>
  <conditionalFormatting sqref="A2:N25">
    <cfRule type="expression" dxfId="84" priority="43">
      <formula>$M2="Y"</formula>
    </cfRule>
  </conditionalFormatting>
  <conditionalFormatting sqref="M26:M77">
    <cfRule type="cellIs" dxfId="83" priority="42" operator="equal">
      <formula>"Y"</formula>
    </cfRule>
  </conditionalFormatting>
  <conditionalFormatting sqref="A26:N77">
    <cfRule type="expression" dxfId="82" priority="41">
      <formula>$M26="Y"</formula>
    </cfRule>
  </conditionalFormatting>
  <conditionalFormatting sqref="M78:M105">
    <cfRule type="cellIs" dxfId="81" priority="40" operator="equal">
      <formula>"Y"</formula>
    </cfRule>
  </conditionalFormatting>
  <conditionalFormatting sqref="A78:N105">
    <cfRule type="expression" dxfId="80" priority="39">
      <formula>$M78="Y"</formula>
    </cfRule>
  </conditionalFormatting>
  <conditionalFormatting sqref="M106:M156">
    <cfRule type="cellIs" dxfId="79" priority="38" operator="equal">
      <formula>"Y"</formula>
    </cfRule>
  </conditionalFormatting>
  <conditionalFormatting sqref="L148:L156 A135:L147 M135:N156 A106:N134">
    <cfRule type="expression" dxfId="78" priority="37">
      <formula>$M106="Y"</formula>
    </cfRule>
  </conditionalFormatting>
  <conditionalFormatting sqref="M157:M216">
    <cfRule type="cellIs" dxfId="77" priority="36" operator="equal">
      <formula>"Y"</formula>
    </cfRule>
  </conditionalFormatting>
  <conditionalFormatting sqref="A157:N216">
    <cfRule type="expression" dxfId="76" priority="35">
      <formula>$M157="Y"</formula>
    </cfRule>
  </conditionalFormatting>
  <conditionalFormatting sqref="M217:M285">
    <cfRule type="cellIs" dxfId="75" priority="34" operator="equal">
      <formula>"Y"</formula>
    </cfRule>
  </conditionalFormatting>
  <conditionalFormatting sqref="L277:N285 A217:N276">
    <cfRule type="expression" dxfId="74" priority="33">
      <formula>$M217="Y"</formula>
    </cfRule>
  </conditionalFormatting>
  <conditionalFormatting sqref="M286:M345">
    <cfRule type="cellIs" dxfId="73" priority="32" operator="equal">
      <formula>"Y"</formula>
    </cfRule>
  </conditionalFormatting>
  <conditionalFormatting sqref="A286:N345">
    <cfRule type="expression" dxfId="72" priority="31">
      <formula>$M286="Y"</formula>
    </cfRule>
  </conditionalFormatting>
  <conditionalFormatting sqref="M346:M405">
    <cfRule type="cellIs" dxfId="71" priority="30" operator="equal">
      <formula>"Y"</formula>
    </cfRule>
  </conditionalFormatting>
  <conditionalFormatting sqref="A346:N405">
    <cfRule type="expression" dxfId="70" priority="29">
      <formula>$M346="Y"</formula>
    </cfRule>
  </conditionalFormatting>
  <conditionalFormatting sqref="M406:M445">
    <cfRule type="cellIs" dxfId="69" priority="28" operator="equal">
      <formula>"Y"</formula>
    </cfRule>
  </conditionalFormatting>
  <conditionalFormatting sqref="A406:N445">
    <cfRule type="expression" dxfId="68" priority="27">
      <formula>$M406="Y"</formula>
    </cfRule>
  </conditionalFormatting>
  <conditionalFormatting sqref="M446:M501">
    <cfRule type="cellIs" dxfId="67" priority="26" operator="equal">
      <formula>"Y"</formula>
    </cfRule>
  </conditionalFormatting>
  <conditionalFormatting sqref="L486:N501 A446:N485">
    <cfRule type="expression" dxfId="66" priority="25">
      <formula>$M446="Y"</formula>
    </cfRule>
  </conditionalFormatting>
  <conditionalFormatting sqref="M502:M562">
    <cfRule type="cellIs" dxfId="65" priority="24" operator="equal">
      <formula>"Y"</formula>
    </cfRule>
  </conditionalFormatting>
  <conditionalFormatting sqref="A502:N562">
    <cfRule type="expression" dxfId="64" priority="23">
      <formula>$M502="Y"</formula>
    </cfRule>
  </conditionalFormatting>
  <conditionalFormatting sqref="M563:M619">
    <cfRule type="cellIs" dxfId="63" priority="22" operator="equal">
      <formula>"Y"</formula>
    </cfRule>
  </conditionalFormatting>
  <conditionalFormatting sqref="A563:N563 L603:L612 A564:L602 L613:N619 M564:N612">
    <cfRule type="expression" dxfId="62" priority="21">
      <formula>$M563="Y"</formula>
    </cfRule>
  </conditionalFormatting>
  <conditionalFormatting sqref="M620:M687">
    <cfRule type="cellIs" dxfId="61" priority="20" operator="equal">
      <formula>"Y"</formula>
    </cfRule>
  </conditionalFormatting>
  <conditionalFormatting sqref="A620:N620 L681:L687 A621:L680 M621:N687">
    <cfRule type="expression" dxfId="60" priority="19">
      <formula>$M620="Y"</formula>
    </cfRule>
  </conditionalFormatting>
  <conditionalFormatting sqref="M688:M724">
    <cfRule type="cellIs" dxfId="59" priority="18" operator="equal">
      <formula>"Y"</formula>
    </cfRule>
  </conditionalFormatting>
  <conditionalFormatting sqref="A688:N724">
    <cfRule type="expression" dxfId="58" priority="17">
      <formula>$M688="Y"</formula>
    </cfRule>
  </conditionalFormatting>
  <conditionalFormatting sqref="M725:M801">
    <cfRule type="cellIs" dxfId="57" priority="16" operator="equal">
      <formula>"Y"</formula>
    </cfRule>
  </conditionalFormatting>
  <conditionalFormatting sqref="A725:N801">
    <cfRule type="expression" dxfId="56" priority="15">
      <formula>$M725="Y"</formula>
    </cfRule>
  </conditionalFormatting>
  <conditionalFormatting sqref="M802:M849">
    <cfRule type="cellIs" dxfId="55" priority="14" operator="equal">
      <formula>"Y"</formula>
    </cfRule>
  </conditionalFormatting>
  <conditionalFormatting sqref="A802:N849">
    <cfRule type="expression" dxfId="54" priority="13">
      <formula>$M802="Y"</formula>
    </cfRule>
  </conditionalFormatting>
  <conditionalFormatting sqref="M850:M899">
    <cfRule type="cellIs" dxfId="53" priority="12" operator="equal">
      <formula>"Y"</formula>
    </cfRule>
  </conditionalFormatting>
  <conditionalFormatting sqref="A850:N899">
    <cfRule type="expression" dxfId="52" priority="11">
      <formula>$M850="Y"</formula>
    </cfRule>
  </conditionalFormatting>
  <conditionalFormatting sqref="M900:M953">
    <cfRule type="cellIs" dxfId="51" priority="10" operator="equal">
      <formula>"Y"</formula>
    </cfRule>
  </conditionalFormatting>
  <conditionalFormatting sqref="A900:N953">
    <cfRule type="expression" dxfId="50" priority="9">
      <formula>$M900="Y"</formula>
    </cfRule>
  </conditionalFormatting>
  <conditionalFormatting sqref="M954:M1015">
    <cfRule type="cellIs" dxfId="49" priority="8" operator="equal">
      <formula>"Y"</formula>
    </cfRule>
  </conditionalFormatting>
  <conditionalFormatting sqref="A954:N1015">
    <cfRule type="expression" dxfId="48" priority="7">
      <formula>$M954="Y"</formula>
    </cfRule>
  </conditionalFormatting>
  <conditionalFormatting sqref="M1016:M1078">
    <cfRule type="cellIs" dxfId="47" priority="6" operator="equal">
      <formula>"Y"</formula>
    </cfRule>
  </conditionalFormatting>
  <conditionalFormatting sqref="A1016:N1078">
    <cfRule type="expression" dxfId="46" priority="5">
      <formula>$M1016="Y"</formula>
    </cfRule>
  </conditionalFormatting>
  <conditionalFormatting sqref="M1079:M1123">
    <cfRule type="cellIs" dxfId="45" priority="4" operator="equal">
      <formula>"Y"</formula>
    </cfRule>
  </conditionalFormatting>
  <conditionalFormatting sqref="A1079:N1123">
    <cfRule type="expression" dxfId="44" priority="3">
      <formula>$M1079="Y"</formula>
    </cfRule>
  </conditionalFormatting>
  <conditionalFormatting sqref="M1124:M1160">
    <cfRule type="cellIs" dxfId="43" priority="2" operator="equal">
      <formula>"Y"</formula>
    </cfRule>
  </conditionalFormatting>
  <conditionalFormatting sqref="A1124:N1160">
    <cfRule type="expression" dxfId="42" priority="1">
      <formula>$M1124="Y"</formula>
    </cfRule>
  </conditionalFormatting>
  <conditionalFormatting sqref="S2">
    <cfRule type="expression" dxfId="41" priority="254">
      <formula>#REF!="Y"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81"/>
  <sheetViews>
    <sheetView tabSelected="1" workbookViewId="0">
      <selection activeCell="E64" sqref="E64"/>
    </sheetView>
  </sheetViews>
  <sheetFormatPr defaultRowHeight="15" x14ac:dyDescent="0.25"/>
  <cols>
    <col min="1" max="1" width="18.28515625" bestFit="1" customWidth="1"/>
    <col min="2" max="2" width="17" bestFit="1" customWidth="1"/>
    <col min="4" max="4" width="25.140625" bestFit="1" customWidth="1"/>
    <col min="6" max="8" width="0" hidden="1" customWidth="1"/>
    <col min="11" max="12" width="0" hidden="1" customWidth="1"/>
    <col min="13" max="13" width="15" bestFit="1" customWidth="1"/>
    <col min="14" max="14" width="36.140625" bestFit="1" customWidth="1"/>
  </cols>
  <sheetData>
    <row r="1" spans="1:14" ht="75" x14ac:dyDescent="0.25">
      <c r="A1" s="19" t="s">
        <v>130</v>
      </c>
      <c r="B1" s="9" t="s">
        <v>118</v>
      </c>
      <c r="C1" s="9" t="s">
        <v>119</v>
      </c>
      <c r="D1" s="9" t="s">
        <v>120</v>
      </c>
      <c r="E1" s="9" t="s">
        <v>121</v>
      </c>
      <c r="F1" s="9" t="s">
        <v>122</v>
      </c>
      <c r="G1" s="9" t="s">
        <v>123</v>
      </c>
      <c r="H1" s="9" t="s">
        <v>124</v>
      </c>
      <c r="I1" s="9" t="s">
        <v>126</v>
      </c>
      <c r="J1" s="9" t="s">
        <v>127</v>
      </c>
      <c r="K1" s="9" t="s">
        <v>128</v>
      </c>
      <c r="L1" s="9" t="s">
        <v>129</v>
      </c>
      <c r="M1" s="9" t="s">
        <v>30</v>
      </c>
      <c r="N1" s="81" t="s">
        <v>1491</v>
      </c>
    </row>
    <row r="2" spans="1:14" hidden="1" x14ac:dyDescent="0.25">
      <c r="A2" s="24">
        <v>42571.597893518519</v>
      </c>
      <c r="B2" s="49" t="s">
        <v>499</v>
      </c>
      <c r="C2" s="4" t="s">
        <v>505</v>
      </c>
      <c r="D2" s="4" t="s">
        <v>73</v>
      </c>
      <c r="E2" s="49" t="s">
        <v>87</v>
      </c>
      <c r="F2" s="3">
        <v>0</v>
      </c>
      <c r="G2" s="3">
        <v>722</v>
      </c>
      <c r="H2" s="3">
        <v>78932</v>
      </c>
      <c r="I2" s="3">
        <v>81738</v>
      </c>
      <c r="J2" s="4" t="s">
        <v>80</v>
      </c>
      <c r="K2" s="65" t="s">
        <v>193</v>
      </c>
      <c r="L2" s="18" t="s">
        <v>77</v>
      </c>
      <c r="M2" s="17" t="s">
        <v>47</v>
      </c>
      <c r="N2" t="str">
        <f>VLOOKUP(I2,SignalNames!$A$1:$C$48,3,FALSE)</f>
        <v>EC0816RH 75-1T 1N</v>
      </c>
    </row>
    <row r="3" spans="1:14" hidden="1" x14ac:dyDescent="0.25">
      <c r="A3" s="24">
        <v>42571.422847222224</v>
      </c>
      <c r="B3" s="49" t="s">
        <v>506</v>
      </c>
      <c r="C3" s="4" t="s">
        <v>507</v>
      </c>
      <c r="D3" s="4" t="s">
        <v>73</v>
      </c>
      <c r="E3" s="49" t="s">
        <v>87</v>
      </c>
      <c r="F3" s="3">
        <v>0</v>
      </c>
      <c r="G3" s="3">
        <v>447</v>
      </c>
      <c r="H3" s="3">
        <v>129656</v>
      </c>
      <c r="I3" s="3">
        <v>127587</v>
      </c>
      <c r="J3" s="4" t="s">
        <v>76</v>
      </c>
      <c r="K3" s="65" t="s">
        <v>207</v>
      </c>
      <c r="L3" s="18" t="s">
        <v>77</v>
      </c>
      <c r="M3" s="17" t="s">
        <v>47</v>
      </c>
      <c r="N3" t="str">
        <f>VLOOKUP(I3,SignalNames!$A$1:$C$48,3,FALSE)</f>
        <v>EC1267RH (CP 40TH AVENUE) Signal 2S</v>
      </c>
    </row>
    <row r="4" spans="1:14" hidden="1" x14ac:dyDescent="0.25">
      <c r="A4" s="24">
        <v>42571.30265046296</v>
      </c>
      <c r="B4" s="49" t="s">
        <v>508</v>
      </c>
      <c r="C4" s="4" t="s">
        <v>509</v>
      </c>
      <c r="D4" s="4" t="s">
        <v>73</v>
      </c>
      <c r="E4" s="49" t="s">
        <v>510</v>
      </c>
      <c r="F4" s="3">
        <v>0</v>
      </c>
      <c r="G4" s="3">
        <v>348</v>
      </c>
      <c r="H4" s="3">
        <v>65693</v>
      </c>
      <c r="I4" s="3">
        <v>68372</v>
      </c>
      <c r="J4" s="4" t="s">
        <v>80</v>
      </c>
      <c r="K4" s="65" t="s">
        <v>217</v>
      </c>
      <c r="L4" s="18" t="s">
        <v>77</v>
      </c>
      <c r="M4" s="17" t="s">
        <v>47</v>
      </c>
      <c r="N4" t="str">
        <f>VLOOKUP(I4,SignalNames!$A$1:$C$48,3,FALSE)</f>
        <v>EC0690RH (CP SAND CREEK) Signal 2N</v>
      </c>
    </row>
    <row r="5" spans="1:14" hidden="1" x14ac:dyDescent="0.25">
      <c r="A5" s="24">
        <v>42571.980844907404</v>
      </c>
      <c r="B5" s="49" t="s">
        <v>82</v>
      </c>
      <c r="C5" s="4" t="s">
        <v>316</v>
      </c>
      <c r="D5" s="4" t="s">
        <v>73</v>
      </c>
      <c r="E5" s="49" t="s">
        <v>510</v>
      </c>
      <c r="F5" s="3">
        <v>0</v>
      </c>
      <c r="G5" s="3">
        <v>719</v>
      </c>
      <c r="H5" s="3">
        <v>215374</v>
      </c>
      <c r="I5" s="3">
        <v>217106</v>
      </c>
      <c r="J5" s="4" t="s">
        <v>80</v>
      </c>
      <c r="K5" s="65" t="s">
        <v>247</v>
      </c>
      <c r="L5" s="18" t="s">
        <v>77</v>
      </c>
      <c r="M5" s="17" t="s">
        <v>47</v>
      </c>
      <c r="N5" t="str">
        <f>VLOOKUP(I5,SignalNames!$A$1:$C$48,3,FALSE)</f>
        <v>EC2174RH (CP 78TH AVENUE) Signal 2N</v>
      </c>
    </row>
    <row r="6" spans="1:14" hidden="1" x14ac:dyDescent="0.25">
      <c r="A6" s="24">
        <v>42571.706643518519</v>
      </c>
      <c r="B6" s="49" t="s">
        <v>85</v>
      </c>
      <c r="C6" s="4" t="s">
        <v>314</v>
      </c>
      <c r="D6" s="4" t="s">
        <v>73</v>
      </c>
      <c r="E6" s="49" t="s">
        <v>512</v>
      </c>
      <c r="F6" s="3">
        <v>690</v>
      </c>
      <c r="G6" s="3">
        <v>728</v>
      </c>
      <c r="H6" s="3">
        <v>47053</v>
      </c>
      <c r="I6" s="3">
        <v>47866</v>
      </c>
      <c r="J6" s="4" t="s">
        <v>80</v>
      </c>
      <c r="K6" s="65" t="s">
        <v>209</v>
      </c>
      <c r="L6" s="18" t="s">
        <v>77</v>
      </c>
      <c r="M6" s="17" t="s">
        <v>47</v>
      </c>
      <c r="N6" t="e">
        <f>VLOOKUP(I6,SignalNames!$A$1:$C$48,3,FALSE)</f>
        <v>#N/A</v>
      </c>
    </row>
    <row r="7" spans="1:14" hidden="1" x14ac:dyDescent="0.25">
      <c r="A7" s="24">
        <v>42572.557430555556</v>
      </c>
      <c r="B7" s="49" t="s">
        <v>543</v>
      </c>
      <c r="C7" s="4" t="s">
        <v>544</v>
      </c>
      <c r="D7" s="4" t="s">
        <v>73</v>
      </c>
      <c r="E7" s="49" t="s">
        <v>87</v>
      </c>
      <c r="F7" s="3">
        <v>0</v>
      </c>
      <c r="G7" s="3">
        <v>630</v>
      </c>
      <c r="H7" s="3">
        <v>41701</v>
      </c>
      <c r="I7" s="3">
        <v>38656</v>
      </c>
      <c r="J7" s="4" t="s">
        <v>76</v>
      </c>
      <c r="K7" s="65" t="s">
        <v>331</v>
      </c>
      <c r="L7" s="18" t="s">
        <v>77</v>
      </c>
      <c r="M7" s="17" t="s">
        <v>47</v>
      </c>
      <c r="N7" t="str">
        <f>VLOOKUP(I7,SignalNames!$A$1:$C$48,3,FALSE)</f>
        <v>EC0386RH 39-1T 1S</v>
      </c>
    </row>
    <row r="8" spans="1:14" hidden="1" x14ac:dyDescent="0.25">
      <c r="A8" s="24">
        <v>42572.979363425926</v>
      </c>
      <c r="B8" s="49" t="s">
        <v>523</v>
      </c>
      <c r="C8" s="4" t="s">
        <v>537</v>
      </c>
      <c r="D8" s="4" t="s">
        <v>73</v>
      </c>
      <c r="E8" s="49" t="s">
        <v>87</v>
      </c>
      <c r="F8" s="3">
        <v>0</v>
      </c>
      <c r="G8" s="3">
        <v>381</v>
      </c>
      <c r="H8" s="3">
        <v>120884</v>
      </c>
      <c r="I8" s="3">
        <v>118741</v>
      </c>
      <c r="J8" s="4" t="s">
        <v>76</v>
      </c>
      <c r="K8" s="65" t="s">
        <v>223</v>
      </c>
      <c r="L8" s="18" t="s">
        <v>77</v>
      </c>
      <c r="M8" s="17" t="s">
        <v>47</v>
      </c>
      <c r="N8" t="str">
        <f>VLOOKUP(I8,SignalNames!$A$1:$C$48,3,FALSE)</f>
        <v>EC1186RH 119-1 1S</v>
      </c>
    </row>
    <row r="9" spans="1:14" x14ac:dyDescent="0.25">
      <c r="A9" s="24">
        <v>42572.180034722223</v>
      </c>
      <c r="B9" s="49" t="s">
        <v>499</v>
      </c>
      <c r="C9" s="4" t="s">
        <v>562</v>
      </c>
      <c r="D9" s="4" t="s">
        <v>73</v>
      </c>
      <c r="E9" s="49" t="s">
        <v>87</v>
      </c>
      <c r="F9" s="3">
        <v>0</v>
      </c>
      <c r="G9" s="3">
        <v>412</v>
      </c>
      <c r="H9" s="3">
        <v>223307</v>
      </c>
      <c r="I9" s="3">
        <v>224231</v>
      </c>
      <c r="J9" s="4" t="s">
        <v>80</v>
      </c>
      <c r="K9" s="65" t="s">
        <v>233</v>
      </c>
      <c r="L9" s="18" t="s">
        <v>77</v>
      </c>
      <c r="M9" s="17" t="s">
        <v>47</v>
      </c>
      <c r="N9" t="str">
        <f>VLOOKUP(I9,SignalNames!$A$1:$C$48,3,FALSE)</f>
        <v>EC2241RH 219-1T 1N</v>
      </c>
    </row>
    <row r="10" spans="1:14" hidden="1" x14ac:dyDescent="0.25">
      <c r="A10" s="24">
        <v>42573.906956018516</v>
      </c>
      <c r="B10" s="49" t="s">
        <v>93</v>
      </c>
      <c r="C10" s="4" t="s">
        <v>590</v>
      </c>
      <c r="D10" s="4" t="s">
        <v>73</v>
      </c>
      <c r="E10" s="49" t="s">
        <v>87</v>
      </c>
      <c r="F10" s="3">
        <v>0</v>
      </c>
      <c r="G10" s="3">
        <v>736</v>
      </c>
      <c r="H10" s="3">
        <v>74025</v>
      </c>
      <c r="I10" s="3">
        <v>75566</v>
      </c>
      <c r="J10" s="4" t="s">
        <v>80</v>
      </c>
      <c r="K10" s="65" t="s">
        <v>257</v>
      </c>
      <c r="L10" s="18" t="s">
        <v>77</v>
      </c>
      <c r="M10" s="17" t="s">
        <v>47</v>
      </c>
      <c r="N10" t="str">
        <f>VLOOKUP(I10,SignalNames!$A$1:$C$48,3,FALSE)</f>
        <v>EC0756RH 69-1T 1N</v>
      </c>
    </row>
    <row r="11" spans="1:14" hidden="1" x14ac:dyDescent="0.25">
      <c r="A11" s="24">
        <v>42574.701956018522</v>
      </c>
      <c r="B11" s="49" t="s">
        <v>573</v>
      </c>
      <c r="C11" s="4" t="s">
        <v>620</v>
      </c>
      <c r="D11" s="4" t="s">
        <v>73</v>
      </c>
      <c r="E11" s="49" t="s">
        <v>510</v>
      </c>
      <c r="F11" s="3">
        <v>0</v>
      </c>
      <c r="G11" s="3">
        <v>586</v>
      </c>
      <c r="H11" s="3">
        <v>159256</v>
      </c>
      <c r="I11" s="3">
        <v>156300</v>
      </c>
      <c r="J11" s="4" t="s">
        <v>76</v>
      </c>
      <c r="K11" s="65" t="s">
        <v>194</v>
      </c>
      <c r="L11" s="18" t="s">
        <v>77</v>
      </c>
      <c r="M11" s="17" t="s">
        <v>47</v>
      </c>
      <c r="N11" t="e">
        <f>VLOOKUP(I11,SignalNames!$A$1:$C$48,3,FALSE)</f>
        <v>#N/A</v>
      </c>
    </row>
    <row r="12" spans="1:14" hidden="1" x14ac:dyDescent="0.25">
      <c r="A12" s="24">
        <v>42574.677164351851</v>
      </c>
      <c r="B12" s="49" t="s">
        <v>547</v>
      </c>
      <c r="C12" s="4" t="s">
        <v>605</v>
      </c>
      <c r="D12" s="4" t="s">
        <v>73</v>
      </c>
      <c r="E12" s="49" t="s">
        <v>510</v>
      </c>
      <c r="F12" s="3">
        <v>0</v>
      </c>
      <c r="G12" s="3">
        <v>572</v>
      </c>
      <c r="H12" s="3">
        <v>186121</v>
      </c>
      <c r="I12" s="3">
        <v>190834</v>
      </c>
      <c r="J12" s="4" t="s">
        <v>80</v>
      </c>
      <c r="K12" s="65" t="s">
        <v>194</v>
      </c>
      <c r="L12" s="18" t="s">
        <v>77</v>
      </c>
      <c r="M12" s="17" t="s">
        <v>47</v>
      </c>
      <c r="N12" t="e">
        <f>VLOOKUP(I12,SignalNames!$A$1:$C$48,3,FALSE)</f>
        <v>#N/A</v>
      </c>
    </row>
    <row r="13" spans="1:14" hidden="1" x14ac:dyDescent="0.25">
      <c r="A13" s="24">
        <v>42574.687962962962</v>
      </c>
      <c r="B13" s="49" t="s">
        <v>82</v>
      </c>
      <c r="C13" s="4" t="s">
        <v>325</v>
      </c>
      <c r="D13" s="4" t="s">
        <v>73</v>
      </c>
      <c r="E13" s="49" t="s">
        <v>510</v>
      </c>
      <c r="F13" s="3">
        <v>0</v>
      </c>
      <c r="G13" s="3">
        <v>599</v>
      </c>
      <c r="H13" s="3">
        <v>189277</v>
      </c>
      <c r="I13" s="3">
        <v>190834</v>
      </c>
      <c r="J13" s="4" t="s">
        <v>80</v>
      </c>
      <c r="K13" s="65" t="s">
        <v>268</v>
      </c>
      <c r="L13" s="18" t="s">
        <v>77</v>
      </c>
      <c r="M13" s="17" t="s">
        <v>47</v>
      </c>
      <c r="N13" t="e">
        <f>VLOOKUP(I13,SignalNames!$A$1:$C$48,3,FALSE)</f>
        <v>#N/A</v>
      </c>
    </row>
    <row r="14" spans="1:14" hidden="1" x14ac:dyDescent="0.25">
      <c r="A14" s="24">
        <v>42575.953831018516</v>
      </c>
      <c r="B14" s="49" t="s">
        <v>575</v>
      </c>
      <c r="C14" s="4" t="s">
        <v>644</v>
      </c>
      <c r="D14" s="4" t="s">
        <v>73</v>
      </c>
      <c r="E14" s="49" t="s">
        <v>78</v>
      </c>
      <c r="F14" s="3">
        <v>0</v>
      </c>
      <c r="G14" s="3">
        <v>626</v>
      </c>
      <c r="H14" s="3">
        <v>46482</v>
      </c>
      <c r="I14" s="3">
        <v>42961</v>
      </c>
      <c r="J14" s="4" t="s">
        <v>76</v>
      </c>
      <c r="K14" s="65" t="s">
        <v>289</v>
      </c>
      <c r="L14" s="18" t="s">
        <v>77</v>
      </c>
      <c r="M14" s="17" t="s">
        <v>47</v>
      </c>
      <c r="N14" t="e">
        <f>VLOOKUP(I14,SignalNames!$A$1:$C$48,3,FALSE)</f>
        <v>#N/A</v>
      </c>
    </row>
    <row r="15" spans="1:14" hidden="1" x14ac:dyDescent="0.25">
      <c r="A15" s="24">
        <v>42575.614027777781</v>
      </c>
      <c r="B15" s="49" t="s">
        <v>529</v>
      </c>
      <c r="C15" s="4" t="s">
        <v>654</v>
      </c>
      <c r="D15" s="4" t="s">
        <v>73</v>
      </c>
      <c r="E15" s="49" t="s">
        <v>87</v>
      </c>
      <c r="F15" s="3">
        <v>0</v>
      </c>
      <c r="G15" s="3">
        <v>27</v>
      </c>
      <c r="H15" s="3">
        <v>36739</v>
      </c>
      <c r="I15" s="3">
        <v>36657</v>
      </c>
      <c r="J15" s="4" t="s">
        <v>76</v>
      </c>
      <c r="K15" s="65" t="s">
        <v>238</v>
      </c>
      <c r="L15" s="18" t="s">
        <v>77</v>
      </c>
      <c r="M15" s="17" t="s">
        <v>47</v>
      </c>
      <c r="N15" t="str">
        <f>VLOOKUP(I15,SignalNames!$A$1:$C$48,3,FALSE)</f>
        <v>EC0365RH 37-1T 1S</v>
      </c>
    </row>
    <row r="16" spans="1:14" hidden="1" x14ac:dyDescent="0.25">
      <c r="A16" s="24">
        <v>42575.849594907406</v>
      </c>
      <c r="B16" s="49" t="s">
        <v>596</v>
      </c>
      <c r="C16" s="4" t="s">
        <v>655</v>
      </c>
      <c r="D16" s="4" t="s">
        <v>73</v>
      </c>
      <c r="E16" s="49" t="s">
        <v>87</v>
      </c>
      <c r="F16" s="3">
        <v>0</v>
      </c>
      <c r="G16" s="3">
        <v>546</v>
      </c>
      <c r="H16" s="3">
        <v>44186</v>
      </c>
      <c r="I16" s="3">
        <v>43664</v>
      </c>
      <c r="J16" s="4" t="s">
        <v>76</v>
      </c>
      <c r="K16" s="65" t="s">
        <v>223</v>
      </c>
      <c r="L16" s="18" t="s">
        <v>77</v>
      </c>
      <c r="M16" s="17" t="s">
        <v>47</v>
      </c>
      <c r="N16" t="str">
        <f>VLOOKUP(I16,SignalNames!$A$1:$C$48,3,FALSE)</f>
        <v>EC0437RH 43-1T 1S</v>
      </c>
    </row>
    <row r="17" spans="1:14" hidden="1" x14ac:dyDescent="0.25">
      <c r="A17" s="24">
        <v>42575.667997685188</v>
      </c>
      <c r="B17" s="49" t="s">
        <v>573</v>
      </c>
      <c r="C17" s="4" t="s">
        <v>656</v>
      </c>
      <c r="D17" s="4" t="s">
        <v>73</v>
      </c>
      <c r="E17" s="49" t="s">
        <v>87</v>
      </c>
      <c r="F17" s="3">
        <v>0</v>
      </c>
      <c r="G17" s="3">
        <v>780</v>
      </c>
      <c r="H17" s="3">
        <v>97220</v>
      </c>
      <c r="I17" s="3">
        <v>95986</v>
      </c>
      <c r="J17" s="4" t="s">
        <v>76</v>
      </c>
      <c r="K17" s="65" t="s">
        <v>212</v>
      </c>
      <c r="L17" s="18" t="s">
        <v>77</v>
      </c>
      <c r="M17" s="17" t="s">
        <v>47</v>
      </c>
      <c r="N17" t="str">
        <f>VLOOKUP(I17,SignalNames!$A$1:$C$48,3,FALSE)</f>
        <v>EC0957RH 95-1T 1S</v>
      </c>
    </row>
    <row r="18" spans="1:14" hidden="1" x14ac:dyDescent="0.25">
      <c r="A18" s="24">
        <v>42575.741307870368</v>
      </c>
      <c r="B18" s="49" t="s">
        <v>96</v>
      </c>
      <c r="C18" s="4" t="s">
        <v>674</v>
      </c>
      <c r="D18" s="4" t="s">
        <v>73</v>
      </c>
      <c r="E18" s="49" t="s">
        <v>87</v>
      </c>
      <c r="F18" s="3">
        <v>0</v>
      </c>
      <c r="G18" s="3">
        <v>262</v>
      </c>
      <c r="H18" s="3">
        <v>24440</v>
      </c>
      <c r="I18" s="3">
        <v>25696</v>
      </c>
      <c r="J18" s="4" t="s">
        <v>80</v>
      </c>
      <c r="K18" s="65" t="e">
        <v>#N/A</v>
      </c>
      <c r="L18" s="18" t="s">
        <v>77</v>
      </c>
      <c r="M18" s="17" t="s">
        <v>47</v>
      </c>
      <c r="N18" t="str">
        <f>VLOOKUP(I18,SignalNames!$A$1:$C$48,3,FALSE)</f>
        <v>NW0264RH (CRMF POCKET) Signal 2N</v>
      </c>
    </row>
    <row r="19" spans="1:14" hidden="1" x14ac:dyDescent="0.25">
      <c r="A19" s="24">
        <v>42576.48296296296</v>
      </c>
      <c r="B19" s="49" t="s">
        <v>575</v>
      </c>
      <c r="C19" s="4" t="s">
        <v>690</v>
      </c>
      <c r="D19" s="4" t="s">
        <v>73</v>
      </c>
      <c r="E19" s="49" t="s">
        <v>87</v>
      </c>
      <c r="F19" s="3">
        <v>0</v>
      </c>
      <c r="G19" s="3">
        <v>697</v>
      </c>
      <c r="H19" s="3">
        <v>178385</v>
      </c>
      <c r="I19" s="3">
        <v>175398</v>
      </c>
      <c r="J19" s="4" t="s">
        <v>76</v>
      </c>
      <c r="K19" s="65" t="s">
        <v>204</v>
      </c>
      <c r="L19" s="18" t="s">
        <v>77</v>
      </c>
      <c r="M19" s="17" t="s">
        <v>47</v>
      </c>
      <c r="N19" t="str">
        <f>VLOOKUP(I19,SignalNames!$A$1:$C$48,3,FALSE)</f>
        <v>EC1752RH 175-1T 1S</v>
      </c>
    </row>
    <row r="20" spans="1:14" x14ac:dyDescent="0.25">
      <c r="A20" s="24">
        <v>42577.966793981483</v>
      </c>
      <c r="B20" s="49" t="s">
        <v>602</v>
      </c>
      <c r="C20" s="4" t="s">
        <v>750</v>
      </c>
      <c r="D20" s="4" t="s">
        <v>73</v>
      </c>
      <c r="E20" s="49" t="s">
        <v>87</v>
      </c>
      <c r="F20" s="3">
        <v>0</v>
      </c>
      <c r="G20" s="3">
        <v>573</v>
      </c>
      <c r="H20" s="3">
        <v>47409</v>
      </c>
      <c r="I20" s="3">
        <v>50746</v>
      </c>
      <c r="J20" s="4" t="s">
        <v>80</v>
      </c>
      <c r="K20" s="65" t="s">
        <v>287</v>
      </c>
      <c r="L20" s="18" t="s">
        <v>77</v>
      </c>
      <c r="M20" s="17" t="s">
        <v>47</v>
      </c>
      <c r="N20" t="str">
        <f>VLOOKUP(I20,SignalNames!$A$1:$C$48,3,FALSE)</f>
        <v>EC0508RH 43-1T 1N</v>
      </c>
    </row>
    <row r="21" spans="1:14" hidden="1" x14ac:dyDescent="0.25">
      <c r="A21" s="24">
        <v>42577.292986111112</v>
      </c>
      <c r="B21" s="49" t="s">
        <v>491</v>
      </c>
      <c r="C21" s="4" t="s">
        <v>166</v>
      </c>
      <c r="D21" s="4" t="s">
        <v>73</v>
      </c>
      <c r="E21" s="49" t="s">
        <v>510</v>
      </c>
      <c r="F21" s="3">
        <v>0</v>
      </c>
      <c r="G21" s="3">
        <v>424</v>
      </c>
      <c r="H21" s="3">
        <v>17115</v>
      </c>
      <c r="I21" s="3">
        <v>17100</v>
      </c>
      <c r="J21" s="4" t="s">
        <v>76</v>
      </c>
      <c r="K21" s="65" t="s">
        <v>331</v>
      </c>
      <c r="L21" s="18" t="s">
        <v>77</v>
      </c>
      <c r="M21" s="17" t="s">
        <v>47</v>
      </c>
      <c r="N21" t="str">
        <f>VLOOKUP(I21,SignalNames!$A$1:$C$48,3,FALSE)</f>
        <v>EC0112RH (CP BRIGHT) Signal 2S</v>
      </c>
    </row>
    <row r="22" spans="1:14" x14ac:dyDescent="0.25">
      <c r="A22" s="24">
        <v>42578.466863425929</v>
      </c>
      <c r="B22" s="49" t="s">
        <v>547</v>
      </c>
      <c r="C22" s="4" t="s">
        <v>806</v>
      </c>
      <c r="D22" s="4" t="s">
        <v>73</v>
      </c>
      <c r="E22" s="49" t="s">
        <v>87</v>
      </c>
      <c r="F22" s="3">
        <v>0</v>
      </c>
      <c r="G22" s="3">
        <v>574</v>
      </c>
      <c r="H22" s="3">
        <v>48581</v>
      </c>
      <c r="I22" s="3">
        <v>50746</v>
      </c>
      <c r="J22" s="4" t="s">
        <v>80</v>
      </c>
      <c r="K22" s="65" t="s">
        <v>332</v>
      </c>
      <c r="L22" s="18" t="s">
        <v>77</v>
      </c>
      <c r="M22" s="17" t="s">
        <v>47</v>
      </c>
      <c r="N22" t="str">
        <f>VLOOKUP(I22,SignalNames!$A$1:$C$48,3,FALSE)</f>
        <v>EC0508RH 43-1T 1N</v>
      </c>
    </row>
    <row r="23" spans="1:14" x14ac:dyDescent="0.25">
      <c r="A23" s="24">
        <v>42578.712175925924</v>
      </c>
      <c r="B23" s="49" t="s">
        <v>85</v>
      </c>
      <c r="C23" s="4" t="s">
        <v>810</v>
      </c>
      <c r="D23" s="4" t="s">
        <v>73</v>
      </c>
      <c r="E23" s="49" t="s">
        <v>87</v>
      </c>
      <c r="F23" s="3">
        <v>0</v>
      </c>
      <c r="G23" s="3">
        <v>369</v>
      </c>
      <c r="H23" s="3">
        <v>222870</v>
      </c>
      <c r="I23" s="3">
        <v>224231</v>
      </c>
      <c r="J23" s="4" t="s">
        <v>80</v>
      </c>
      <c r="K23" s="65" t="s">
        <v>212</v>
      </c>
      <c r="L23" s="18" t="s">
        <v>77</v>
      </c>
      <c r="M23" s="17" t="s">
        <v>47</v>
      </c>
      <c r="N23" t="str">
        <f>VLOOKUP(I23,SignalNames!$A$1:$C$48,3,FALSE)</f>
        <v>EC2241RH 219-1T 1N</v>
      </c>
    </row>
    <row r="24" spans="1:14" hidden="1" x14ac:dyDescent="0.25">
      <c r="A24" s="24">
        <v>42579.601863425924</v>
      </c>
      <c r="B24" s="4" t="s">
        <v>573</v>
      </c>
      <c r="C24" s="4" t="s">
        <v>840</v>
      </c>
      <c r="D24" s="4" t="s">
        <v>73</v>
      </c>
      <c r="E24" s="4" t="s">
        <v>87</v>
      </c>
      <c r="F24" s="3">
        <v>0</v>
      </c>
      <c r="G24" s="3">
        <v>730</v>
      </c>
      <c r="H24" s="3">
        <v>137636</v>
      </c>
      <c r="I24" s="3">
        <v>133166</v>
      </c>
      <c r="J24" s="4" t="s">
        <v>76</v>
      </c>
      <c r="K24" s="65" t="s">
        <v>261</v>
      </c>
      <c r="L24" s="18" t="s">
        <v>77</v>
      </c>
      <c r="M24" s="17" t="s">
        <v>47</v>
      </c>
      <c r="N24" t="str">
        <f>VLOOKUP(I24,SignalNames!$A$1:$C$48,3,FALSE)</f>
        <v>EC1332RH 133-1T 1S</v>
      </c>
    </row>
    <row r="25" spans="1:14" hidden="1" x14ac:dyDescent="0.25">
      <c r="A25" s="24">
        <v>42579.528009259258</v>
      </c>
      <c r="B25" s="49" t="s">
        <v>90</v>
      </c>
      <c r="C25" s="4" t="s">
        <v>847</v>
      </c>
      <c r="D25" s="4" t="s">
        <v>73</v>
      </c>
      <c r="E25" s="49" t="s">
        <v>87</v>
      </c>
      <c r="F25" s="3">
        <v>0</v>
      </c>
      <c r="G25" s="3">
        <v>792</v>
      </c>
      <c r="H25" s="3">
        <v>141360</v>
      </c>
      <c r="I25" s="3">
        <v>144300</v>
      </c>
      <c r="J25" s="4" t="s">
        <v>80</v>
      </c>
      <c r="K25" s="65" t="s">
        <v>202</v>
      </c>
      <c r="L25" s="18" t="s">
        <v>77</v>
      </c>
      <c r="M25" s="17" t="s">
        <v>47</v>
      </c>
      <c r="N25" t="str">
        <f>VLOOKUP(I25,SignalNames!$A$1:$C$48,3,FALSE)</f>
        <v>EC1443RH 139-1T 1N</v>
      </c>
    </row>
    <row r="26" spans="1:14" hidden="1" x14ac:dyDescent="0.25">
      <c r="A26" s="24">
        <v>42579.956319444442</v>
      </c>
      <c r="B26" s="49" t="s">
        <v>547</v>
      </c>
      <c r="C26" s="4" t="s">
        <v>848</v>
      </c>
      <c r="D26" s="4" t="s">
        <v>73</v>
      </c>
      <c r="E26" s="49" t="s">
        <v>87</v>
      </c>
      <c r="F26" s="3">
        <v>0</v>
      </c>
      <c r="G26" s="3">
        <v>681</v>
      </c>
      <c r="H26" s="3">
        <v>149582</v>
      </c>
      <c r="I26" s="3">
        <v>149694</v>
      </c>
      <c r="J26" s="4" t="s">
        <v>80</v>
      </c>
      <c r="K26" s="65" t="s">
        <v>247</v>
      </c>
      <c r="L26" s="18" t="s">
        <v>77</v>
      </c>
      <c r="M26" s="17" t="s">
        <v>47</v>
      </c>
      <c r="N26" t="str">
        <f>VLOOKUP(I26,SignalNames!$A$1:$C$48,3,FALSE)</f>
        <v>EC1497RH 143-1T 1N</v>
      </c>
    </row>
    <row r="27" spans="1:14" hidden="1" x14ac:dyDescent="0.25">
      <c r="A27" s="24">
        <v>42579.397789351853</v>
      </c>
      <c r="B27" s="49" t="s">
        <v>532</v>
      </c>
      <c r="C27" s="4" t="s">
        <v>849</v>
      </c>
      <c r="D27" s="4" t="s">
        <v>73</v>
      </c>
      <c r="E27" s="49" t="s">
        <v>87</v>
      </c>
      <c r="F27" s="3">
        <v>0</v>
      </c>
      <c r="G27" s="3">
        <v>600</v>
      </c>
      <c r="H27" s="3">
        <v>186513</v>
      </c>
      <c r="I27" s="3">
        <v>182920</v>
      </c>
      <c r="J27" s="4" t="s">
        <v>76</v>
      </c>
      <c r="K27" s="65" t="s">
        <v>204</v>
      </c>
      <c r="L27" s="18" t="s">
        <v>77</v>
      </c>
      <c r="M27" s="17" t="s">
        <v>47</v>
      </c>
      <c r="N27" t="str">
        <f>VLOOKUP(I27,SignalNames!$A$1:$C$48,3,FALSE)</f>
        <v>EC1827RH 183-1T 1S</v>
      </c>
    </row>
    <row r="28" spans="1:14" x14ac:dyDescent="0.25">
      <c r="A28" s="24">
        <v>42579.47079861111</v>
      </c>
      <c r="B28" s="49" t="s">
        <v>96</v>
      </c>
      <c r="C28" s="4" t="s">
        <v>856</v>
      </c>
      <c r="D28" s="4" t="s">
        <v>73</v>
      </c>
      <c r="E28" s="49" t="s">
        <v>87</v>
      </c>
      <c r="F28" s="3">
        <v>0</v>
      </c>
      <c r="G28" s="3">
        <v>384</v>
      </c>
      <c r="H28" s="3">
        <v>223991</v>
      </c>
      <c r="I28" s="3">
        <v>224231</v>
      </c>
      <c r="J28" s="4" t="s">
        <v>80</v>
      </c>
      <c r="K28" s="65" t="s">
        <v>207</v>
      </c>
      <c r="L28" s="18" t="s">
        <v>77</v>
      </c>
      <c r="M28" s="17" t="s">
        <v>47</v>
      </c>
      <c r="N28" t="str">
        <f>VLOOKUP(I28,SignalNames!$A$1:$C$48,3,FALSE)</f>
        <v>EC2241RH 219-1T 1N</v>
      </c>
    </row>
    <row r="29" spans="1:14" hidden="1" x14ac:dyDescent="0.25">
      <c r="A29" s="24">
        <v>42579.828055555554</v>
      </c>
      <c r="B29" s="49" t="s">
        <v>96</v>
      </c>
      <c r="C29" s="4" t="s">
        <v>846</v>
      </c>
      <c r="D29" s="4" t="s">
        <v>73</v>
      </c>
      <c r="E29" s="49" t="s">
        <v>510</v>
      </c>
      <c r="F29" s="3">
        <v>0</v>
      </c>
      <c r="G29" s="3">
        <v>578</v>
      </c>
      <c r="H29" s="3">
        <v>122835</v>
      </c>
      <c r="I29" s="3">
        <v>126678</v>
      </c>
      <c r="J29" s="4" t="s">
        <v>80</v>
      </c>
      <c r="K29" s="65" t="s">
        <v>289</v>
      </c>
      <c r="L29" s="18" t="s">
        <v>77</v>
      </c>
      <c r="M29" s="17" t="s">
        <v>47</v>
      </c>
      <c r="N29" t="e">
        <f>VLOOKUP(I29,SignalNames!$A$1:$C$48,3,FALSE)</f>
        <v>#N/A</v>
      </c>
    </row>
    <row r="30" spans="1:14" hidden="1" x14ac:dyDescent="0.25">
      <c r="A30" s="24">
        <v>42580.654444444444</v>
      </c>
      <c r="B30" s="49" t="s">
        <v>518</v>
      </c>
      <c r="C30" s="4" t="s">
        <v>885</v>
      </c>
      <c r="D30" s="4" t="s">
        <v>73</v>
      </c>
      <c r="E30" s="49" t="s">
        <v>87</v>
      </c>
      <c r="F30" s="3">
        <v>0</v>
      </c>
      <c r="G30" s="3">
        <v>552</v>
      </c>
      <c r="H30" s="3">
        <v>41979</v>
      </c>
      <c r="I30" s="3">
        <v>43651</v>
      </c>
      <c r="J30" s="4" t="s">
        <v>80</v>
      </c>
      <c r="K30" s="69" t="s">
        <v>202</v>
      </c>
      <c r="L30" s="18" t="s">
        <v>77</v>
      </c>
      <c r="M30" s="17" t="s">
        <v>47</v>
      </c>
      <c r="N30" t="str">
        <f>VLOOKUP(I30,SignalNames!$A$1:$C$48,3,FALSE)</f>
        <v>EC0437RH 39-1T 1N</v>
      </c>
    </row>
    <row r="31" spans="1:14" hidden="1" x14ac:dyDescent="0.25">
      <c r="A31" s="24">
        <v>42580.728402777779</v>
      </c>
      <c r="B31" s="4" t="s">
        <v>584</v>
      </c>
      <c r="C31" s="4" t="s">
        <v>887</v>
      </c>
      <c r="D31" s="4" t="s">
        <v>73</v>
      </c>
      <c r="E31" s="4" t="s">
        <v>87</v>
      </c>
      <c r="F31" s="3">
        <v>0</v>
      </c>
      <c r="G31" s="3">
        <v>347</v>
      </c>
      <c r="H31" s="3">
        <v>225886</v>
      </c>
      <c r="I31" s="3">
        <v>224244</v>
      </c>
      <c r="J31" s="4" t="s">
        <v>76</v>
      </c>
      <c r="K31" s="69" t="s">
        <v>194</v>
      </c>
      <c r="L31" s="18" t="s">
        <v>77</v>
      </c>
      <c r="M31" s="17" t="s">
        <v>47</v>
      </c>
      <c r="N31" t="str">
        <f>VLOOKUP(I31,SignalNames!$A$1:$C$48,3,FALSE)</f>
        <v>EC2241RH 225-1T 1S</v>
      </c>
    </row>
    <row r="32" spans="1:14" hidden="1" x14ac:dyDescent="0.25">
      <c r="A32" s="24">
        <v>42581.450104166666</v>
      </c>
      <c r="B32" s="4" t="s">
        <v>93</v>
      </c>
      <c r="C32" s="4" t="s">
        <v>960</v>
      </c>
      <c r="D32" s="4" t="s">
        <v>73</v>
      </c>
      <c r="E32" s="4" t="s">
        <v>87</v>
      </c>
      <c r="F32" s="3">
        <v>0</v>
      </c>
      <c r="G32" s="3">
        <v>526</v>
      </c>
      <c r="H32" s="3">
        <v>34307</v>
      </c>
      <c r="I32" s="3">
        <v>34671</v>
      </c>
      <c r="J32" s="4" t="s">
        <v>80</v>
      </c>
      <c r="K32" s="69" t="s">
        <v>256</v>
      </c>
      <c r="L32" s="18" t="s">
        <v>77</v>
      </c>
      <c r="M32" s="17" t="s">
        <v>47</v>
      </c>
      <c r="N32" t="str">
        <f>VLOOKUP(I32,SignalNames!$A$1:$C$48,3,FALSE)</f>
        <v>NW0347RH 33-1T 1N</v>
      </c>
    </row>
    <row r="33" spans="1:14" hidden="1" x14ac:dyDescent="0.25">
      <c r="A33" s="24">
        <v>42581.742048611108</v>
      </c>
      <c r="B33" s="4" t="s">
        <v>93</v>
      </c>
      <c r="C33" s="4" t="s">
        <v>961</v>
      </c>
      <c r="D33" s="4" t="s">
        <v>73</v>
      </c>
      <c r="E33" s="4" t="s">
        <v>87</v>
      </c>
      <c r="F33" s="3">
        <v>0</v>
      </c>
      <c r="G33" s="3">
        <v>417</v>
      </c>
      <c r="H33" s="3">
        <v>36959</v>
      </c>
      <c r="I33" s="3">
        <v>37602</v>
      </c>
      <c r="J33" s="4" t="s">
        <v>80</v>
      </c>
      <c r="K33" s="69" t="s">
        <v>362</v>
      </c>
      <c r="L33" s="18" t="s">
        <v>77</v>
      </c>
      <c r="M33" s="17" t="s">
        <v>47</v>
      </c>
      <c r="N33" t="str">
        <f>VLOOKUP(I33,SignalNames!$A$1:$C$48,3,FALSE)</f>
        <v>NW0376RH 35-1T 1N</v>
      </c>
    </row>
    <row r="34" spans="1:14" hidden="1" x14ac:dyDescent="0.25">
      <c r="A34" s="24">
        <v>42581.574791666666</v>
      </c>
      <c r="B34" s="4" t="s">
        <v>93</v>
      </c>
      <c r="C34" s="4" t="s">
        <v>361</v>
      </c>
      <c r="D34" s="4" t="s">
        <v>73</v>
      </c>
      <c r="E34" s="4" t="s">
        <v>510</v>
      </c>
      <c r="F34" s="3">
        <v>0</v>
      </c>
      <c r="G34" s="3">
        <v>586</v>
      </c>
      <c r="H34" s="3">
        <v>27844</v>
      </c>
      <c r="I34" s="3">
        <v>28990</v>
      </c>
      <c r="J34" s="4" t="s">
        <v>80</v>
      </c>
      <c r="K34" s="69" t="s">
        <v>362</v>
      </c>
      <c r="L34" s="18" t="s">
        <v>77</v>
      </c>
      <c r="M34" s="17" t="s">
        <v>47</v>
      </c>
      <c r="N34" t="str">
        <f>VLOOKUP(I34,SignalNames!$A$1:$C$48,3,FALSE)</f>
        <v>NW0301RH (CRMF NORTH) Signal2N</v>
      </c>
    </row>
    <row r="35" spans="1:14" hidden="1" x14ac:dyDescent="0.25">
      <c r="A35" s="24">
        <v>42582.564444444448</v>
      </c>
      <c r="B35" s="49" t="s">
        <v>584</v>
      </c>
      <c r="C35" s="4" t="s">
        <v>988</v>
      </c>
      <c r="D35" s="4" t="s">
        <v>73</v>
      </c>
      <c r="E35" s="49" t="s">
        <v>87</v>
      </c>
      <c r="F35" s="3">
        <v>0</v>
      </c>
      <c r="G35" s="3">
        <v>562</v>
      </c>
      <c r="H35" s="3">
        <v>45217</v>
      </c>
      <c r="I35" s="3">
        <v>43664</v>
      </c>
      <c r="J35" s="4" t="s">
        <v>76</v>
      </c>
      <c r="K35" s="69" t="s">
        <v>193</v>
      </c>
      <c r="L35" s="18" t="s">
        <v>77</v>
      </c>
      <c r="M35" s="17" t="s">
        <v>47</v>
      </c>
      <c r="N35" t="str">
        <f>VLOOKUP(I35,SignalNames!$A$1:$C$48,3,FALSE)</f>
        <v>EC0437RH 43-1T 1S</v>
      </c>
    </row>
    <row r="36" spans="1:14" x14ac:dyDescent="0.25">
      <c r="A36" s="24">
        <v>42582.379201388889</v>
      </c>
      <c r="B36" s="49" t="s">
        <v>508</v>
      </c>
      <c r="C36" s="4" t="s">
        <v>978</v>
      </c>
      <c r="D36" s="4" t="s">
        <v>73</v>
      </c>
      <c r="E36" s="49" t="s">
        <v>87</v>
      </c>
      <c r="F36" s="3">
        <v>0</v>
      </c>
      <c r="G36" s="3">
        <v>264</v>
      </c>
      <c r="H36" s="3">
        <v>223325</v>
      </c>
      <c r="I36" s="3">
        <v>224231</v>
      </c>
      <c r="J36" s="4" t="s">
        <v>80</v>
      </c>
      <c r="K36" s="69" t="s">
        <v>365</v>
      </c>
      <c r="L36" s="18" t="s">
        <v>77</v>
      </c>
      <c r="M36" s="17" t="s">
        <v>47</v>
      </c>
      <c r="N36" t="str">
        <f>VLOOKUP(I36,SignalNames!$A$1:$C$48,3,FALSE)</f>
        <v>EC2241RH 219-1T 1N</v>
      </c>
    </row>
    <row r="37" spans="1:14" hidden="1" x14ac:dyDescent="0.25">
      <c r="A37" s="24">
        <v>42582.385150462964</v>
      </c>
      <c r="B37" s="49" t="s">
        <v>573</v>
      </c>
      <c r="C37" s="4" t="s">
        <v>971</v>
      </c>
      <c r="D37" s="4" t="s">
        <v>73</v>
      </c>
      <c r="E37" s="49" t="s">
        <v>510</v>
      </c>
      <c r="F37" s="3">
        <v>0</v>
      </c>
      <c r="G37" s="3">
        <v>275</v>
      </c>
      <c r="H37" s="3">
        <v>18374</v>
      </c>
      <c r="I37" s="3">
        <v>17100</v>
      </c>
      <c r="J37" s="4" t="s">
        <v>76</v>
      </c>
      <c r="K37" s="69" t="s">
        <v>209</v>
      </c>
      <c r="L37" s="18" t="s">
        <v>77</v>
      </c>
      <c r="M37" s="17" t="s">
        <v>47</v>
      </c>
      <c r="N37" t="str">
        <f>VLOOKUP(I37,SignalNames!$A$1:$C$48,3,FALSE)</f>
        <v>EC0112RH (CP BRIGHT) Signal 2S</v>
      </c>
    </row>
    <row r="38" spans="1:14" x14ac:dyDescent="0.25">
      <c r="A38" s="24">
        <v>42583.92292824074</v>
      </c>
      <c r="B38" s="4" t="s">
        <v>90</v>
      </c>
      <c r="C38" s="4" t="s">
        <v>1030</v>
      </c>
      <c r="D38" s="4" t="s">
        <v>84</v>
      </c>
      <c r="E38" s="4" t="s">
        <v>87</v>
      </c>
      <c r="F38" s="3">
        <v>0</v>
      </c>
      <c r="G38" s="3">
        <v>255</v>
      </c>
      <c r="H38" s="3">
        <v>36658</v>
      </c>
      <c r="I38" s="3">
        <v>36645</v>
      </c>
      <c r="J38" s="4" t="s">
        <v>80</v>
      </c>
      <c r="K38" s="69" t="s">
        <v>221</v>
      </c>
      <c r="L38" s="18" t="s">
        <v>77</v>
      </c>
      <c r="M38" s="17" t="s">
        <v>47</v>
      </c>
      <c r="N38" t="str">
        <f>VLOOKUP(I38,SignalNames!$A$1:$C$48,3,FALSE)</f>
        <v>EC0365RH 27-1T 1N</v>
      </c>
    </row>
    <row r="39" spans="1:14" x14ac:dyDescent="0.25">
      <c r="A39" s="24">
        <v>42583.923472222225</v>
      </c>
      <c r="B39" s="4" t="s">
        <v>90</v>
      </c>
      <c r="C39" s="4" t="s">
        <v>1030</v>
      </c>
      <c r="D39" s="4" t="s">
        <v>84</v>
      </c>
      <c r="E39" s="4" t="s">
        <v>87</v>
      </c>
      <c r="F39" s="3">
        <v>0</v>
      </c>
      <c r="G39" s="3">
        <v>6</v>
      </c>
      <c r="H39" s="3">
        <v>36938</v>
      </c>
      <c r="I39" s="3">
        <v>36645</v>
      </c>
      <c r="J39" s="4" t="s">
        <v>80</v>
      </c>
      <c r="K39" s="69" t="s">
        <v>221</v>
      </c>
      <c r="L39" s="18" t="s">
        <v>77</v>
      </c>
      <c r="M39" s="17" t="s">
        <v>47</v>
      </c>
      <c r="N39" t="str">
        <f>VLOOKUP(I39,SignalNames!$A$1:$C$48,3,FALSE)</f>
        <v>EC0365RH 27-1T 1N</v>
      </c>
    </row>
    <row r="40" spans="1:14" x14ac:dyDescent="0.25">
      <c r="A40" s="24">
        <v>42583.924699074072</v>
      </c>
      <c r="B40" s="4" t="s">
        <v>90</v>
      </c>
      <c r="C40" s="4" t="s">
        <v>1030</v>
      </c>
      <c r="D40" s="4" t="s">
        <v>84</v>
      </c>
      <c r="E40" s="4" t="s">
        <v>87</v>
      </c>
      <c r="F40" s="3">
        <v>0</v>
      </c>
      <c r="G40" s="3">
        <v>5</v>
      </c>
      <c r="H40" s="3">
        <v>36956</v>
      </c>
      <c r="I40" s="3">
        <v>36645</v>
      </c>
      <c r="J40" s="4" t="s">
        <v>80</v>
      </c>
      <c r="K40" s="69" t="s">
        <v>221</v>
      </c>
      <c r="L40" s="18" t="s">
        <v>77</v>
      </c>
      <c r="M40" s="17" t="s">
        <v>47</v>
      </c>
      <c r="N40" t="str">
        <f>VLOOKUP(I40,SignalNames!$A$1:$C$48,3,FALSE)</f>
        <v>EC0365RH 27-1T 1N</v>
      </c>
    </row>
    <row r="41" spans="1:14" hidden="1" x14ac:dyDescent="0.25">
      <c r="A41" s="24">
        <v>42583.988900462966</v>
      </c>
      <c r="B41" s="4" t="s">
        <v>82</v>
      </c>
      <c r="C41" s="4" t="s">
        <v>1031</v>
      </c>
      <c r="D41" s="4" t="s">
        <v>73</v>
      </c>
      <c r="E41" s="4" t="s">
        <v>87</v>
      </c>
      <c r="F41" s="3">
        <v>0</v>
      </c>
      <c r="G41" s="3">
        <v>423</v>
      </c>
      <c r="H41" s="3">
        <v>63195</v>
      </c>
      <c r="I41" s="3">
        <v>63995</v>
      </c>
      <c r="J41" s="4" t="s">
        <v>80</v>
      </c>
      <c r="K41" s="69" t="s">
        <v>200</v>
      </c>
      <c r="L41" s="18" t="s">
        <v>77</v>
      </c>
      <c r="M41" s="17" t="s">
        <v>47</v>
      </c>
      <c r="N41" t="str">
        <f>VLOOKUP(I41,SignalNames!$A$1:$C$48,3,FALSE)</f>
        <v>EC0629XH 57-1T 1N</v>
      </c>
    </row>
    <row r="42" spans="1:14" hidden="1" x14ac:dyDescent="0.25">
      <c r="A42" s="24">
        <v>42583.293680555558</v>
      </c>
      <c r="B42" s="4" t="s">
        <v>72</v>
      </c>
      <c r="C42" s="4" t="s">
        <v>1039</v>
      </c>
      <c r="D42" s="4" t="s">
        <v>73</v>
      </c>
      <c r="E42" s="4" t="s">
        <v>510</v>
      </c>
      <c r="F42" s="3">
        <v>0</v>
      </c>
      <c r="G42" s="3">
        <v>518</v>
      </c>
      <c r="H42" s="3">
        <v>12686</v>
      </c>
      <c r="I42" s="3">
        <v>11880</v>
      </c>
      <c r="J42" s="4" t="s">
        <v>76</v>
      </c>
      <c r="K42" s="69" t="s">
        <v>185</v>
      </c>
      <c r="L42" s="18" t="s">
        <v>77</v>
      </c>
      <c r="M42" s="17" t="s">
        <v>47</v>
      </c>
      <c r="N42" t="e">
        <f>VLOOKUP(I42,SignalNames!$A$1:$C$48,3,FALSE)</f>
        <v>#N/A</v>
      </c>
    </row>
    <row r="43" spans="1:14" hidden="1" x14ac:dyDescent="0.25">
      <c r="A43" s="24">
        <v>42584.668865740743</v>
      </c>
      <c r="B43" s="4" t="s">
        <v>89</v>
      </c>
      <c r="C43" s="4" t="s">
        <v>1074</v>
      </c>
      <c r="D43" s="4" t="s">
        <v>73</v>
      </c>
      <c r="E43" s="4" t="s">
        <v>510</v>
      </c>
      <c r="F43" s="3">
        <v>0</v>
      </c>
      <c r="G43" s="3">
        <v>87</v>
      </c>
      <c r="H43" s="3">
        <v>4169</v>
      </c>
      <c r="I43" s="3">
        <v>4102</v>
      </c>
      <c r="J43" s="4" t="s">
        <v>76</v>
      </c>
      <c r="K43" s="69" t="s">
        <v>212</v>
      </c>
      <c r="L43" s="18" t="s">
        <v>77</v>
      </c>
      <c r="M43" s="17" t="s">
        <v>47</v>
      </c>
      <c r="N43" t="e">
        <f>VLOOKUP(I43,SignalNames!$A$1:$C$48,3,FALSE)</f>
        <v>#N/A</v>
      </c>
    </row>
    <row r="44" spans="1:14" hidden="1" x14ac:dyDescent="0.25">
      <c r="A44" s="24">
        <v>42584.724085648151</v>
      </c>
      <c r="B44" s="4" t="s">
        <v>91</v>
      </c>
      <c r="C44" s="4" t="s">
        <v>1088</v>
      </c>
      <c r="D44" s="4" t="s">
        <v>73</v>
      </c>
      <c r="E44" s="4" t="s">
        <v>87</v>
      </c>
      <c r="F44" s="3">
        <v>0</v>
      </c>
      <c r="G44" s="3">
        <v>278</v>
      </c>
      <c r="H44" s="3">
        <v>18650</v>
      </c>
      <c r="I44" s="3">
        <v>16590</v>
      </c>
      <c r="J44" s="4" t="s">
        <v>76</v>
      </c>
      <c r="K44" s="69" t="s">
        <v>247</v>
      </c>
      <c r="L44" s="18" t="s">
        <v>77</v>
      </c>
      <c r="M44" s="17" t="s">
        <v>47</v>
      </c>
      <c r="N44" t="str">
        <f>VLOOKUP(I44,SignalNames!$A$1:$C$48,3,FALSE)</f>
        <v>NW0167RH 17-1T 1S</v>
      </c>
    </row>
    <row r="45" spans="1:14" hidden="1" x14ac:dyDescent="0.25">
      <c r="A45" s="24">
        <v>42584.694421296299</v>
      </c>
      <c r="B45" s="4" t="s">
        <v>91</v>
      </c>
      <c r="C45" s="4" t="s">
        <v>1089</v>
      </c>
      <c r="D45" s="4" t="s">
        <v>73</v>
      </c>
      <c r="E45" s="4" t="s">
        <v>510</v>
      </c>
      <c r="F45" s="3">
        <v>0</v>
      </c>
      <c r="G45" s="3">
        <v>133</v>
      </c>
      <c r="H45" s="3">
        <v>2953</v>
      </c>
      <c r="I45" s="3">
        <v>2825</v>
      </c>
      <c r="J45" s="4" t="s">
        <v>76</v>
      </c>
      <c r="K45" s="69" t="s">
        <v>247</v>
      </c>
      <c r="L45" s="18" t="s">
        <v>77</v>
      </c>
      <c r="M45" s="17" t="s">
        <v>47</v>
      </c>
      <c r="N45" t="str">
        <f>VLOOKUP(I45,SignalNames!$A$1:$C$48,3,FALSE)</f>
        <v>DU0031WCPM1 (DUS GL) Signal 14S</v>
      </c>
    </row>
    <row r="46" spans="1:14" hidden="1" x14ac:dyDescent="0.25">
      <c r="A46" s="24">
        <v>42585.554444444446</v>
      </c>
      <c r="B46" s="4" t="s">
        <v>508</v>
      </c>
      <c r="C46" s="4" t="s">
        <v>394</v>
      </c>
      <c r="D46" s="4" t="s">
        <v>84</v>
      </c>
      <c r="E46" s="4" t="s">
        <v>510</v>
      </c>
      <c r="F46" s="3">
        <v>0</v>
      </c>
      <c r="G46" s="3">
        <v>166</v>
      </c>
      <c r="H46" s="3">
        <v>3825</v>
      </c>
      <c r="I46" s="3">
        <v>2789</v>
      </c>
      <c r="J46" s="4" t="s">
        <v>80</v>
      </c>
      <c r="K46" s="69" t="s">
        <v>223</v>
      </c>
      <c r="L46" s="18" t="s">
        <v>77</v>
      </c>
      <c r="M46" s="17" t="s">
        <v>47</v>
      </c>
      <c r="N46" t="str">
        <f>VLOOKUP(I46,SignalNames!$A$1:$C$48,3,FALSE)</f>
        <v>DU0031WCPM2 (DUS) Signal 20N</v>
      </c>
    </row>
    <row r="47" spans="1:14" hidden="1" x14ac:dyDescent="0.25">
      <c r="A47" s="24">
        <v>42585.555138888885</v>
      </c>
      <c r="B47" s="4" t="s">
        <v>508</v>
      </c>
      <c r="C47" s="4" t="s">
        <v>394</v>
      </c>
      <c r="D47" s="4" t="s">
        <v>84</v>
      </c>
      <c r="E47" s="4" t="s">
        <v>510</v>
      </c>
      <c r="F47" s="3">
        <v>0</v>
      </c>
      <c r="G47" s="3">
        <v>166</v>
      </c>
      <c r="H47" s="3">
        <v>3825</v>
      </c>
      <c r="I47" s="3">
        <v>2789</v>
      </c>
      <c r="J47" s="4" t="s">
        <v>80</v>
      </c>
      <c r="K47" s="69" t="s">
        <v>223</v>
      </c>
      <c r="L47" s="18" t="s">
        <v>77</v>
      </c>
      <c r="M47" s="17" t="s">
        <v>47</v>
      </c>
      <c r="N47" t="str">
        <f>VLOOKUP(I47,SignalNames!$A$1:$C$48,3,FALSE)</f>
        <v>DU0031WCPM2 (DUS) Signal 20N</v>
      </c>
    </row>
    <row r="48" spans="1:14" hidden="1" x14ac:dyDescent="0.25">
      <c r="A48" s="24">
        <v>42585.575613425928</v>
      </c>
      <c r="B48" s="4" t="s">
        <v>532</v>
      </c>
      <c r="C48" s="4" t="s">
        <v>1120</v>
      </c>
      <c r="D48" s="4" t="s">
        <v>84</v>
      </c>
      <c r="E48" s="4" t="s">
        <v>510</v>
      </c>
      <c r="F48" s="3">
        <v>0</v>
      </c>
      <c r="G48" s="3">
        <v>152</v>
      </c>
      <c r="H48" s="3">
        <v>2822</v>
      </c>
      <c r="I48" s="3">
        <v>2822</v>
      </c>
      <c r="J48" s="4" t="s">
        <v>76</v>
      </c>
      <c r="K48" s="69" t="s">
        <v>238</v>
      </c>
      <c r="L48" s="18" t="s">
        <v>77</v>
      </c>
      <c r="M48" s="17" t="s">
        <v>47</v>
      </c>
      <c r="N48" t="str">
        <f>VLOOKUP(I48,SignalNames!$A$1:$C$48,3,FALSE)</f>
        <v>DU0031WCPM2 (DUS) Signal 2S</v>
      </c>
    </row>
    <row r="49" spans="1:14" hidden="1" x14ac:dyDescent="0.25">
      <c r="A49" s="24">
        <v>42585.798530092594</v>
      </c>
      <c r="B49" s="4" t="s">
        <v>532</v>
      </c>
      <c r="C49" s="4" t="s">
        <v>1096</v>
      </c>
      <c r="D49" s="4" t="s">
        <v>73</v>
      </c>
      <c r="E49" s="4" t="s">
        <v>510</v>
      </c>
      <c r="F49" s="3">
        <v>0</v>
      </c>
      <c r="G49" s="3">
        <v>99</v>
      </c>
      <c r="H49" s="3">
        <v>3912</v>
      </c>
      <c r="I49" s="3">
        <v>3902</v>
      </c>
      <c r="J49" s="4" t="s">
        <v>76</v>
      </c>
      <c r="K49" s="69" t="s">
        <v>225</v>
      </c>
      <c r="L49" s="18" t="s">
        <v>77</v>
      </c>
      <c r="M49" s="17" t="s">
        <v>47</v>
      </c>
      <c r="N49" t="e">
        <f>VLOOKUP(I49,SignalNames!$A$1:$C$48,3,FALSE)</f>
        <v>#N/A</v>
      </c>
    </row>
    <row r="50" spans="1:14" hidden="1" x14ac:dyDescent="0.25">
      <c r="A50" s="24">
        <v>42585.543749999997</v>
      </c>
      <c r="B50" s="4" t="s">
        <v>584</v>
      </c>
      <c r="C50" s="4" t="s">
        <v>1118</v>
      </c>
      <c r="D50" s="4" t="s">
        <v>73</v>
      </c>
      <c r="E50" s="4" t="s">
        <v>510</v>
      </c>
      <c r="F50" s="3">
        <v>0</v>
      </c>
      <c r="G50" s="3">
        <v>140</v>
      </c>
      <c r="H50" s="3">
        <v>4965</v>
      </c>
      <c r="I50" s="3">
        <v>4677</v>
      </c>
      <c r="J50" s="4" t="s">
        <v>76</v>
      </c>
      <c r="K50" s="69" t="s">
        <v>223</v>
      </c>
      <c r="L50" s="18" t="s">
        <v>77</v>
      </c>
      <c r="M50" s="17" t="s">
        <v>47</v>
      </c>
      <c r="N50" t="str">
        <f>VLOOKUP(I50,SignalNames!$A$1:$C$48,3,FALSE)</f>
        <v>DU0031WCPM2 (DUS) Signal 20S</v>
      </c>
    </row>
    <row r="51" spans="1:14" hidden="1" x14ac:dyDescent="0.25">
      <c r="A51" s="24">
        <v>42585.544432870367</v>
      </c>
      <c r="B51" s="4" t="s">
        <v>584</v>
      </c>
      <c r="C51" s="4" t="s">
        <v>1118</v>
      </c>
      <c r="D51" s="4" t="s">
        <v>73</v>
      </c>
      <c r="E51" s="4" t="s">
        <v>510</v>
      </c>
      <c r="F51" s="3">
        <v>0</v>
      </c>
      <c r="G51" s="3">
        <v>140</v>
      </c>
      <c r="H51" s="3">
        <v>4965</v>
      </c>
      <c r="I51" s="3">
        <v>4677</v>
      </c>
      <c r="J51" s="4" t="s">
        <v>76</v>
      </c>
      <c r="K51" s="69" t="s">
        <v>223</v>
      </c>
      <c r="L51" s="18" t="s">
        <v>77</v>
      </c>
      <c r="M51" s="17" t="s">
        <v>47</v>
      </c>
      <c r="N51" t="str">
        <f>VLOOKUP(I51,SignalNames!$A$1:$C$48,3,FALSE)</f>
        <v>DU0031WCPM2 (DUS) Signal 20S</v>
      </c>
    </row>
    <row r="52" spans="1:14" hidden="1" x14ac:dyDescent="0.25">
      <c r="A52" s="24">
        <v>42585.553773148145</v>
      </c>
      <c r="B52" s="4" t="s">
        <v>506</v>
      </c>
      <c r="C52" s="4" t="s">
        <v>1121</v>
      </c>
      <c r="D52" s="4" t="s">
        <v>84</v>
      </c>
      <c r="E52" s="4" t="s">
        <v>510</v>
      </c>
      <c r="F52" s="3">
        <v>0</v>
      </c>
      <c r="G52" s="3">
        <v>147</v>
      </c>
      <c r="H52" s="3">
        <v>4236</v>
      </c>
      <c r="I52" s="3">
        <v>4677</v>
      </c>
      <c r="J52" s="4" t="s">
        <v>76</v>
      </c>
      <c r="K52" s="69" t="s">
        <v>209</v>
      </c>
      <c r="L52" s="18" t="s">
        <v>77</v>
      </c>
      <c r="M52" s="17" t="s">
        <v>47</v>
      </c>
      <c r="N52" t="str">
        <f>VLOOKUP(I52,SignalNames!$A$1:$C$48,3,FALSE)</f>
        <v>DU0031WCPM2 (DUS) Signal 20S</v>
      </c>
    </row>
    <row r="53" spans="1:14" hidden="1" x14ac:dyDescent="0.25">
      <c r="A53" s="24">
        <v>42585.789456018516</v>
      </c>
      <c r="B53" s="4" t="s">
        <v>506</v>
      </c>
      <c r="C53" s="4" t="s">
        <v>1122</v>
      </c>
      <c r="D53" s="4" t="s">
        <v>84</v>
      </c>
      <c r="E53" s="4" t="s">
        <v>510</v>
      </c>
      <c r="F53" s="3">
        <v>0</v>
      </c>
      <c r="G53" s="3">
        <v>149</v>
      </c>
      <c r="H53" s="3">
        <v>3650</v>
      </c>
      <c r="I53" s="3">
        <v>4677</v>
      </c>
      <c r="J53" s="4" t="s">
        <v>76</v>
      </c>
      <c r="K53" s="69" t="s">
        <v>247</v>
      </c>
      <c r="L53" s="18" t="s">
        <v>77</v>
      </c>
      <c r="M53" s="17" t="s">
        <v>47</v>
      </c>
      <c r="N53" t="str">
        <f>VLOOKUP(I53,SignalNames!$A$1:$C$48,3,FALSE)</f>
        <v>DU0031WCPM2 (DUS) Signal 20S</v>
      </c>
    </row>
    <row r="54" spans="1:14" hidden="1" x14ac:dyDescent="0.25">
      <c r="A54" s="24">
        <v>42585.599189814813</v>
      </c>
      <c r="B54" s="4" t="s">
        <v>552</v>
      </c>
      <c r="C54" s="4" t="s">
        <v>1134</v>
      </c>
      <c r="D54" s="4" t="s">
        <v>73</v>
      </c>
      <c r="E54" s="4" t="s">
        <v>87</v>
      </c>
      <c r="F54" s="3">
        <v>0</v>
      </c>
      <c r="G54" s="3">
        <v>33</v>
      </c>
      <c r="H54" s="3">
        <v>1552</v>
      </c>
      <c r="I54" s="3">
        <v>1725</v>
      </c>
      <c r="J54" s="4" t="s">
        <v>80</v>
      </c>
      <c r="K54" s="69" t="s">
        <v>261</v>
      </c>
      <c r="L54" s="18" t="s">
        <v>77</v>
      </c>
      <c r="M54" s="17" t="s">
        <v>47</v>
      </c>
      <c r="N54" t="str">
        <f>VLOOKUP(I54,SignalNames!$A$1:$C$48,3,FALSE)</f>
        <v>DU0031WCPM1 (DUS GL) Signal 12N</v>
      </c>
    </row>
    <row r="55" spans="1:14" hidden="1" x14ac:dyDescent="0.25">
      <c r="A55" s="24">
        <v>42585.598761574074</v>
      </c>
      <c r="B55" s="4" t="s">
        <v>552</v>
      </c>
      <c r="C55" s="4" t="s">
        <v>1134</v>
      </c>
      <c r="D55" s="4" t="s">
        <v>73</v>
      </c>
      <c r="E55" s="4" t="s">
        <v>510</v>
      </c>
      <c r="F55" s="3">
        <v>0</v>
      </c>
      <c r="G55" s="3">
        <v>67</v>
      </c>
      <c r="H55" s="3">
        <v>1441</v>
      </c>
      <c r="I55" s="3">
        <v>1725</v>
      </c>
      <c r="J55" s="4" t="s">
        <v>80</v>
      </c>
      <c r="K55" s="69" t="s">
        <v>261</v>
      </c>
      <c r="L55" s="18" t="s">
        <v>77</v>
      </c>
      <c r="M55" s="17" t="s">
        <v>47</v>
      </c>
      <c r="N55" t="str">
        <f>VLOOKUP(I55,SignalNames!$A$1:$C$48,3,FALSE)</f>
        <v>DU0031WCPM1 (DUS GL) Signal 12N</v>
      </c>
    </row>
    <row r="56" spans="1:14" hidden="1" x14ac:dyDescent="0.25">
      <c r="A56" s="24">
        <v>42586.466932870368</v>
      </c>
      <c r="B56" s="4" t="s">
        <v>82</v>
      </c>
      <c r="C56" s="4" t="s">
        <v>1153</v>
      </c>
      <c r="D56" s="4" t="s">
        <v>73</v>
      </c>
      <c r="E56" s="4" t="s">
        <v>87</v>
      </c>
      <c r="F56" s="3">
        <v>0</v>
      </c>
      <c r="G56" s="3">
        <v>575</v>
      </c>
      <c r="H56" s="3">
        <v>42925</v>
      </c>
      <c r="I56" s="3">
        <v>43651</v>
      </c>
      <c r="J56" s="4" t="s">
        <v>80</v>
      </c>
      <c r="K56" s="69" t="s">
        <v>1451</v>
      </c>
      <c r="L56" s="18" t="s">
        <v>77</v>
      </c>
      <c r="M56" s="17" t="s">
        <v>47</v>
      </c>
      <c r="N56" t="str">
        <f>VLOOKUP(I56,SignalNames!$A$1:$C$48,3,FALSE)</f>
        <v>EC0437RH 39-1T 1N</v>
      </c>
    </row>
    <row r="57" spans="1:14" x14ac:dyDescent="0.25">
      <c r="A57" s="24">
        <v>42586.15965277778</v>
      </c>
      <c r="B57" s="4" t="s">
        <v>494</v>
      </c>
      <c r="C57" s="4" t="s">
        <v>1159</v>
      </c>
      <c r="D57" s="4" t="s">
        <v>73</v>
      </c>
      <c r="E57" s="4" t="s">
        <v>87</v>
      </c>
      <c r="F57" s="3">
        <v>0</v>
      </c>
      <c r="G57" s="3">
        <v>346</v>
      </c>
      <c r="H57" s="3">
        <v>223830</v>
      </c>
      <c r="I57" s="3">
        <v>224231</v>
      </c>
      <c r="J57" s="4" t="s">
        <v>80</v>
      </c>
      <c r="K57" s="69" t="s">
        <v>217</v>
      </c>
      <c r="L57" s="18" t="s">
        <v>77</v>
      </c>
      <c r="M57" s="17" t="s">
        <v>47</v>
      </c>
      <c r="N57" t="str">
        <f>VLOOKUP(I57,SignalNames!$A$1:$C$48,3,FALSE)</f>
        <v>EC2241RH 219-1T 1N</v>
      </c>
    </row>
    <row r="58" spans="1:14" x14ac:dyDescent="0.25">
      <c r="A58" s="24">
        <v>42586.379479166666</v>
      </c>
      <c r="B58" s="4" t="s">
        <v>93</v>
      </c>
      <c r="C58" s="4" t="s">
        <v>1160</v>
      </c>
      <c r="D58" s="4" t="s">
        <v>73</v>
      </c>
      <c r="E58" s="4" t="s">
        <v>87</v>
      </c>
      <c r="F58" s="3">
        <v>0</v>
      </c>
      <c r="G58" s="3">
        <v>549</v>
      </c>
      <c r="H58" s="3">
        <v>221057</v>
      </c>
      <c r="I58" s="3">
        <v>224231</v>
      </c>
      <c r="J58" s="4" t="s">
        <v>80</v>
      </c>
      <c r="K58" s="69" t="s">
        <v>204</v>
      </c>
      <c r="L58" s="18" t="s">
        <v>77</v>
      </c>
      <c r="M58" s="17" t="s">
        <v>47</v>
      </c>
      <c r="N58" t="str">
        <f>VLOOKUP(I58,SignalNames!$A$1:$C$48,3,FALSE)</f>
        <v>EC2241RH 219-1T 1N</v>
      </c>
    </row>
    <row r="59" spans="1:14" x14ac:dyDescent="0.25">
      <c r="A59" s="24">
        <v>42586.388321759259</v>
      </c>
      <c r="B59" s="4" t="s">
        <v>96</v>
      </c>
      <c r="C59" s="4" t="s">
        <v>1161</v>
      </c>
      <c r="D59" s="4" t="s">
        <v>73</v>
      </c>
      <c r="E59" s="4" t="s">
        <v>87</v>
      </c>
      <c r="F59" s="3">
        <v>0</v>
      </c>
      <c r="G59" s="3">
        <v>140</v>
      </c>
      <c r="H59" s="3">
        <v>223816</v>
      </c>
      <c r="I59" s="3">
        <v>224231</v>
      </c>
      <c r="J59" s="4" t="s">
        <v>80</v>
      </c>
      <c r="K59" s="69" t="s">
        <v>217</v>
      </c>
      <c r="L59" s="18" t="s">
        <v>77</v>
      </c>
      <c r="M59" s="17" t="s">
        <v>47</v>
      </c>
      <c r="N59" t="str">
        <f>VLOOKUP(I59,SignalNames!$A$1:$C$48,3,FALSE)</f>
        <v>EC2241RH 219-1T 1N</v>
      </c>
    </row>
    <row r="60" spans="1:14" hidden="1" x14ac:dyDescent="0.25">
      <c r="A60" s="24">
        <v>42586.22384259259</v>
      </c>
      <c r="B60" s="4" t="s">
        <v>72</v>
      </c>
      <c r="C60" s="4" t="s">
        <v>1162</v>
      </c>
      <c r="D60" s="4" t="s">
        <v>73</v>
      </c>
      <c r="E60" s="4" t="s">
        <v>510</v>
      </c>
      <c r="F60" s="3">
        <v>0</v>
      </c>
      <c r="G60" s="3">
        <v>164</v>
      </c>
      <c r="H60" s="3">
        <v>4913</v>
      </c>
      <c r="I60" s="3">
        <v>4677</v>
      </c>
      <c r="J60" s="4" t="s">
        <v>76</v>
      </c>
      <c r="K60" s="69" t="s">
        <v>233</v>
      </c>
      <c r="L60" s="18" t="s">
        <v>77</v>
      </c>
      <c r="M60" s="17" t="s">
        <v>47</v>
      </c>
      <c r="N60" t="str">
        <f>VLOOKUP(I60,SignalNames!$A$1:$C$48,3,FALSE)</f>
        <v>DU0031WCPM2 (DUS) Signal 20S</v>
      </c>
    </row>
    <row r="61" spans="1:14" hidden="1" x14ac:dyDescent="0.25">
      <c r="A61" s="24">
        <v>42586.746030092596</v>
      </c>
      <c r="B61" s="4" t="s">
        <v>602</v>
      </c>
      <c r="C61" s="4" t="s">
        <v>1178</v>
      </c>
      <c r="D61" s="4" t="s">
        <v>73</v>
      </c>
      <c r="E61" s="4" t="s">
        <v>510</v>
      </c>
      <c r="F61" s="3">
        <v>0</v>
      </c>
      <c r="G61" s="3">
        <v>60</v>
      </c>
      <c r="H61" s="3">
        <v>28660</v>
      </c>
      <c r="I61" s="3">
        <v>28990</v>
      </c>
      <c r="J61" s="4" t="s">
        <v>80</v>
      </c>
      <c r="K61" s="69" t="s">
        <v>223</v>
      </c>
      <c r="L61" s="18" t="s">
        <v>77</v>
      </c>
      <c r="M61" s="17" t="s">
        <v>47</v>
      </c>
      <c r="N61" t="str">
        <f>VLOOKUP(I61,SignalNames!$A$1:$C$48,3,FALSE)</f>
        <v>NW0301RH (CRMF NORTH) Signal2N</v>
      </c>
    </row>
    <row r="62" spans="1:14" hidden="1" x14ac:dyDescent="0.25">
      <c r="A62" s="24">
        <v>42588.655034722222</v>
      </c>
      <c r="B62" s="4" t="s">
        <v>95</v>
      </c>
      <c r="C62" s="4" t="s">
        <v>1239</v>
      </c>
      <c r="D62" s="4" t="s">
        <v>73</v>
      </c>
      <c r="E62" s="4" t="s">
        <v>87</v>
      </c>
      <c r="F62" s="3">
        <v>0</v>
      </c>
      <c r="G62" s="3">
        <v>108</v>
      </c>
      <c r="H62" s="3">
        <v>28615</v>
      </c>
      <c r="I62" s="3">
        <v>28061</v>
      </c>
      <c r="J62" s="4" t="s">
        <v>76</v>
      </c>
      <c r="K62" s="69" t="s">
        <v>268</v>
      </c>
      <c r="L62" s="18" t="s">
        <v>77</v>
      </c>
      <c r="M62" s="17" t="s">
        <v>47</v>
      </c>
      <c r="N62" t="str">
        <f>VLOOKUP(I62,SignalNames!$A$1:$C$48,3,FALSE)</f>
        <v>EC0286RH 27-1T 1S</v>
      </c>
    </row>
    <row r="63" spans="1:14" x14ac:dyDescent="0.25">
      <c r="A63" s="24">
        <v>42588.14167824074</v>
      </c>
      <c r="B63" s="4" t="s">
        <v>602</v>
      </c>
      <c r="C63" s="4" t="s">
        <v>1240</v>
      </c>
      <c r="D63" s="4" t="s">
        <v>73</v>
      </c>
      <c r="E63" s="4" t="s">
        <v>87</v>
      </c>
      <c r="F63" s="3">
        <v>0</v>
      </c>
      <c r="G63" s="3">
        <v>231</v>
      </c>
      <c r="H63" s="3">
        <v>36376</v>
      </c>
      <c r="I63" s="3">
        <v>36645</v>
      </c>
      <c r="J63" s="4" t="s">
        <v>80</v>
      </c>
      <c r="K63" s="69" t="s">
        <v>217</v>
      </c>
      <c r="L63" s="18" t="s">
        <v>77</v>
      </c>
      <c r="M63" s="17" t="s">
        <v>47</v>
      </c>
      <c r="N63" t="str">
        <f>VLOOKUP(I63,SignalNames!$A$1:$C$48,3,FALSE)</f>
        <v>EC0365RH 27-1T 1N</v>
      </c>
    </row>
    <row r="64" spans="1:14" x14ac:dyDescent="0.25">
      <c r="A64" s="24">
        <v>42588.142152777778</v>
      </c>
      <c r="B64" s="4" t="s">
        <v>602</v>
      </c>
      <c r="C64" s="4" t="s">
        <v>1240</v>
      </c>
      <c r="D64" s="4" t="s">
        <v>84</v>
      </c>
      <c r="E64" s="4" t="s">
        <v>87</v>
      </c>
      <c r="F64" s="3">
        <v>0</v>
      </c>
      <c r="G64" s="3">
        <v>3</v>
      </c>
      <c r="H64" s="3">
        <v>36688</v>
      </c>
      <c r="I64" s="3">
        <v>36645</v>
      </c>
      <c r="J64" s="4" t="s">
        <v>80</v>
      </c>
      <c r="K64" s="69" t="s">
        <v>217</v>
      </c>
      <c r="L64" s="18" t="s">
        <v>77</v>
      </c>
      <c r="M64" s="17" t="s">
        <v>47</v>
      </c>
      <c r="N64" t="str">
        <f>VLOOKUP(I64,SignalNames!$A$1:$C$48,3,FALSE)</f>
        <v>EC0365RH 27-1T 1N</v>
      </c>
    </row>
    <row r="65" spans="1:14" hidden="1" x14ac:dyDescent="0.25">
      <c r="A65" s="24">
        <v>42588.278136574074</v>
      </c>
      <c r="B65" s="4" t="s">
        <v>499</v>
      </c>
      <c r="C65" s="4" t="s">
        <v>1241</v>
      </c>
      <c r="D65" s="4" t="s">
        <v>73</v>
      </c>
      <c r="E65" s="4" t="s">
        <v>87</v>
      </c>
      <c r="F65" s="3">
        <v>0</v>
      </c>
      <c r="G65" s="3">
        <v>317</v>
      </c>
      <c r="H65" s="3">
        <v>38335</v>
      </c>
      <c r="I65" s="3">
        <v>38639</v>
      </c>
      <c r="J65" s="4" t="s">
        <v>80</v>
      </c>
      <c r="K65" s="69" t="s">
        <v>225</v>
      </c>
      <c r="L65" s="18" t="s">
        <v>77</v>
      </c>
      <c r="M65" s="17" t="s">
        <v>47</v>
      </c>
      <c r="N65" t="str">
        <f>VLOOKUP(I65,SignalNames!$A$1:$C$48,3,FALSE)</f>
        <v>EC0386RH 37-1T 1N</v>
      </c>
    </row>
    <row r="66" spans="1:14" hidden="1" x14ac:dyDescent="0.25">
      <c r="A66" s="24">
        <v>42588.353391203702</v>
      </c>
      <c r="B66" s="4" t="s">
        <v>82</v>
      </c>
      <c r="C66" s="4" t="s">
        <v>1263</v>
      </c>
      <c r="D66" s="4" t="s">
        <v>73</v>
      </c>
      <c r="E66" s="4" t="s">
        <v>87</v>
      </c>
      <c r="F66" s="3">
        <v>0</v>
      </c>
      <c r="G66" s="3">
        <v>479</v>
      </c>
      <c r="H66" s="3">
        <v>33356</v>
      </c>
      <c r="I66" s="3">
        <v>34671</v>
      </c>
      <c r="J66" s="4" t="s">
        <v>80</v>
      </c>
      <c r="K66" s="69" t="s">
        <v>187</v>
      </c>
      <c r="L66" s="18" t="s">
        <v>77</v>
      </c>
      <c r="M66" s="17" t="s">
        <v>47</v>
      </c>
      <c r="N66" t="str">
        <f>VLOOKUP(I66,SignalNames!$A$1:$C$48,3,FALSE)</f>
        <v>NW0347RH 33-1T 1N</v>
      </c>
    </row>
    <row r="67" spans="1:14" hidden="1" x14ac:dyDescent="0.25">
      <c r="A67" s="24">
        <v>42589.662858796299</v>
      </c>
      <c r="B67" s="4" t="s">
        <v>89</v>
      </c>
      <c r="C67" s="4" t="s">
        <v>1288</v>
      </c>
      <c r="D67" s="4" t="s">
        <v>73</v>
      </c>
      <c r="E67" s="4" t="s">
        <v>87</v>
      </c>
      <c r="F67" s="3">
        <v>0</v>
      </c>
      <c r="G67" s="3">
        <v>538</v>
      </c>
      <c r="H67" s="3">
        <v>39361</v>
      </c>
      <c r="I67" s="3">
        <v>36657</v>
      </c>
      <c r="J67" s="4" t="s">
        <v>76</v>
      </c>
      <c r="K67" s="69" t="s">
        <v>198</v>
      </c>
      <c r="L67" s="18" t="s">
        <v>77</v>
      </c>
      <c r="M67" s="17" t="s">
        <v>47</v>
      </c>
      <c r="N67" t="str">
        <f>VLOOKUP(I67,SignalNames!$A$1:$C$48,3,FALSE)</f>
        <v>EC0365RH 37-1T 1S</v>
      </c>
    </row>
    <row r="68" spans="1:14" x14ac:dyDescent="0.25">
      <c r="A68" s="24">
        <v>42589.342245370368</v>
      </c>
      <c r="B68" s="4" t="s">
        <v>602</v>
      </c>
      <c r="C68" s="4" t="s">
        <v>1289</v>
      </c>
      <c r="D68" s="4" t="s">
        <v>73</v>
      </c>
      <c r="E68" s="4" t="s">
        <v>87</v>
      </c>
      <c r="F68" s="3">
        <v>0</v>
      </c>
      <c r="G68" s="3">
        <v>460</v>
      </c>
      <c r="H68" s="3">
        <v>50724</v>
      </c>
      <c r="I68" s="3">
        <v>50746</v>
      </c>
      <c r="J68" s="4" t="s">
        <v>80</v>
      </c>
      <c r="K68" s="69" t="s">
        <v>338</v>
      </c>
      <c r="L68" s="18" t="s">
        <v>77</v>
      </c>
      <c r="M68" s="17" t="s">
        <v>47</v>
      </c>
      <c r="N68" t="str">
        <f>VLOOKUP(I68,SignalNames!$A$1:$C$48,3,FALSE)</f>
        <v>EC0508RH 43-1T 1N</v>
      </c>
    </row>
    <row r="69" spans="1:14" x14ac:dyDescent="0.25">
      <c r="A69" s="24">
        <v>42589.738923611112</v>
      </c>
      <c r="B69" s="4" t="s">
        <v>552</v>
      </c>
      <c r="C69" s="4" t="s">
        <v>1290</v>
      </c>
      <c r="D69" s="4" t="s">
        <v>73</v>
      </c>
      <c r="E69" s="4" t="s">
        <v>87</v>
      </c>
      <c r="F69" s="3">
        <v>0</v>
      </c>
      <c r="G69" s="3">
        <v>574</v>
      </c>
      <c r="H69" s="3">
        <v>50042</v>
      </c>
      <c r="I69" s="3">
        <v>50746</v>
      </c>
      <c r="J69" s="4" t="s">
        <v>80</v>
      </c>
      <c r="K69" s="69" t="s">
        <v>193</v>
      </c>
      <c r="L69" s="18" t="s">
        <v>77</v>
      </c>
      <c r="M69" s="17" t="s">
        <v>47</v>
      </c>
      <c r="N69" t="str">
        <f>VLOOKUP(I69,SignalNames!$A$1:$C$48,3,FALSE)</f>
        <v>EC0508RH 43-1T 1N</v>
      </c>
    </row>
    <row r="70" spans="1:14" hidden="1" x14ac:dyDescent="0.25">
      <c r="A70" s="24">
        <v>42589.571747685186</v>
      </c>
      <c r="B70" s="4" t="s">
        <v>543</v>
      </c>
      <c r="C70" s="4" t="s">
        <v>1291</v>
      </c>
      <c r="D70" s="4" t="s">
        <v>73</v>
      </c>
      <c r="E70" s="4" t="s">
        <v>87</v>
      </c>
      <c r="F70" s="3">
        <v>0</v>
      </c>
      <c r="G70" s="3">
        <v>593</v>
      </c>
      <c r="H70" s="3">
        <v>54900</v>
      </c>
      <c r="I70" s="3">
        <v>50763</v>
      </c>
      <c r="J70" s="4" t="s">
        <v>76</v>
      </c>
      <c r="K70" s="69" t="s">
        <v>194</v>
      </c>
      <c r="L70" s="18" t="s">
        <v>77</v>
      </c>
      <c r="M70" s="17" t="s">
        <v>47</v>
      </c>
      <c r="N70" t="str">
        <f>VLOOKUP(I70,SignalNames!$A$1:$C$48,3,FALSE)</f>
        <v>EC0508RH 51-1T 1S</v>
      </c>
    </row>
    <row r="71" spans="1:14" hidden="1" x14ac:dyDescent="0.25">
      <c r="A71" s="24">
        <v>42589.553946759261</v>
      </c>
      <c r="B71" s="4" t="s">
        <v>86</v>
      </c>
      <c r="C71" s="4" t="s">
        <v>1296</v>
      </c>
      <c r="D71" s="4" t="s">
        <v>73</v>
      </c>
      <c r="E71" s="4" t="s">
        <v>87</v>
      </c>
      <c r="F71" s="3">
        <v>0</v>
      </c>
      <c r="G71" s="3">
        <v>614</v>
      </c>
      <c r="H71" s="3">
        <v>159361</v>
      </c>
      <c r="I71" s="3">
        <v>162254</v>
      </c>
      <c r="J71" s="4" t="s">
        <v>80</v>
      </c>
      <c r="K71" s="69" t="s">
        <v>198</v>
      </c>
      <c r="L71" s="18" t="s">
        <v>77</v>
      </c>
      <c r="M71" s="17" t="s">
        <v>47</v>
      </c>
      <c r="N71" t="str">
        <f>VLOOKUP(I71,SignalNames!$A$1:$C$48,3,FALSE)</f>
        <v>EC1620RH 153-1T 1N</v>
      </c>
    </row>
    <row r="72" spans="1:14" hidden="1" x14ac:dyDescent="0.25">
      <c r="A72" s="24">
        <v>42590.00204861111</v>
      </c>
      <c r="B72" s="4" t="s">
        <v>532</v>
      </c>
      <c r="C72" s="4" t="s">
        <v>1299</v>
      </c>
      <c r="D72" s="4" t="s">
        <v>73</v>
      </c>
      <c r="E72" s="4" t="s">
        <v>510</v>
      </c>
      <c r="F72" s="3">
        <v>0</v>
      </c>
      <c r="G72" s="3">
        <v>139</v>
      </c>
      <c r="H72" s="3">
        <v>4102</v>
      </c>
      <c r="I72" s="3">
        <v>3902</v>
      </c>
      <c r="J72" s="4" t="s">
        <v>76</v>
      </c>
      <c r="K72" s="69" t="s">
        <v>221</v>
      </c>
      <c r="L72" s="18" t="s">
        <v>77</v>
      </c>
      <c r="M72" s="17" t="s">
        <v>47</v>
      </c>
      <c r="N72" t="e">
        <f>VLOOKUP(I72,SignalNames!$A$1:$C$48,3,FALSE)</f>
        <v>#N/A</v>
      </c>
    </row>
    <row r="73" spans="1:14" x14ac:dyDescent="0.25">
      <c r="A73" s="24">
        <v>42591.141979166663</v>
      </c>
      <c r="B73" s="4" t="s">
        <v>547</v>
      </c>
      <c r="C73" s="4" t="s">
        <v>1397</v>
      </c>
      <c r="D73" s="4" t="s">
        <v>73</v>
      </c>
      <c r="E73" s="4" t="s">
        <v>87</v>
      </c>
      <c r="F73" s="3">
        <v>0</v>
      </c>
      <c r="G73" s="3">
        <v>345</v>
      </c>
      <c r="H73" s="3">
        <v>36444</v>
      </c>
      <c r="I73" s="3">
        <v>36645</v>
      </c>
      <c r="J73" s="4" t="s">
        <v>80</v>
      </c>
      <c r="K73" s="69" t="s">
        <v>223</v>
      </c>
      <c r="L73" s="73" t="s">
        <v>77</v>
      </c>
      <c r="M73" s="17" t="s">
        <v>47</v>
      </c>
      <c r="N73" t="str">
        <f>VLOOKUP(I73,SignalNames!$A$1:$C$48,3,FALSE)</f>
        <v>EC0365RH 27-1T 1N</v>
      </c>
    </row>
    <row r="74" spans="1:14" x14ac:dyDescent="0.25">
      <c r="A74" s="24">
        <v>42591.142372685186</v>
      </c>
      <c r="B74" s="4" t="s">
        <v>547</v>
      </c>
      <c r="C74" s="4" t="s">
        <v>1397</v>
      </c>
      <c r="D74" s="4" t="s">
        <v>84</v>
      </c>
      <c r="E74" s="4" t="s">
        <v>87</v>
      </c>
      <c r="F74" s="3">
        <v>0</v>
      </c>
      <c r="G74" s="3">
        <v>7</v>
      </c>
      <c r="H74" s="3">
        <v>36971</v>
      </c>
      <c r="I74" s="3">
        <v>36645</v>
      </c>
      <c r="J74" s="4" t="s">
        <v>80</v>
      </c>
      <c r="K74" s="69" t="s">
        <v>223</v>
      </c>
      <c r="L74" s="73" t="s">
        <v>77</v>
      </c>
      <c r="M74" s="17" t="s">
        <v>47</v>
      </c>
      <c r="N74" t="str">
        <f>VLOOKUP(I74,SignalNames!$A$1:$C$48,3,FALSE)</f>
        <v>EC0365RH 27-1T 1N</v>
      </c>
    </row>
    <row r="75" spans="1:14" hidden="1" x14ac:dyDescent="0.25">
      <c r="A75" s="24">
        <v>42591.853321759256</v>
      </c>
      <c r="B75" s="4" t="s">
        <v>529</v>
      </c>
      <c r="C75" s="4" t="s">
        <v>1401</v>
      </c>
      <c r="D75" s="4" t="s">
        <v>73</v>
      </c>
      <c r="E75" s="4" t="s">
        <v>87</v>
      </c>
      <c r="F75" s="3">
        <v>0</v>
      </c>
      <c r="G75" s="3">
        <v>188</v>
      </c>
      <c r="H75" s="3">
        <v>225437</v>
      </c>
      <c r="I75" s="3">
        <v>224244</v>
      </c>
      <c r="J75" s="4" t="s">
        <v>76</v>
      </c>
      <c r="K75" s="69" t="s">
        <v>289</v>
      </c>
      <c r="L75" s="73" t="s">
        <v>77</v>
      </c>
      <c r="M75" s="17" t="s">
        <v>47</v>
      </c>
      <c r="N75" t="str">
        <f>VLOOKUP(I75,SignalNames!$A$1:$C$48,3,FALSE)</f>
        <v>EC2241RH 225-1T 1S</v>
      </c>
    </row>
    <row r="76" spans="1:14" hidden="1" x14ac:dyDescent="0.25">
      <c r="A76" s="24">
        <v>42592.062986111108</v>
      </c>
      <c r="B76" s="4" t="s">
        <v>506</v>
      </c>
      <c r="C76" s="4" t="s">
        <v>1402</v>
      </c>
      <c r="D76" s="4" t="s">
        <v>84</v>
      </c>
      <c r="E76" s="4" t="s">
        <v>510</v>
      </c>
      <c r="F76" s="3">
        <v>0</v>
      </c>
      <c r="G76" s="3">
        <v>560</v>
      </c>
      <c r="H76" s="3">
        <v>11818</v>
      </c>
      <c r="I76" s="3">
        <v>11880</v>
      </c>
      <c r="J76" s="4" t="s">
        <v>1345</v>
      </c>
      <c r="K76" s="69" t="s">
        <v>225</v>
      </c>
      <c r="L76" s="73" t="s">
        <v>77</v>
      </c>
      <c r="M76" s="17" t="s">
        <v>47</v>
      </c>
      <c r="N76" t="e">
        <f>VLOOKUP(I76,SignalNames!$A$1:$C$48,3,FALSE)</f>
        <v>#N/A</v>
      </c>
    </row>
    <row r="77" spans="1:14" hidden="1" x14ac:dyDescent="0.25">
      <c r="A77" s="24">
        <v>42591.606898148151</v>
      </c>
      <c r="B77" s="4" t="s">
        <v>552</v>
      </c>
      <c r="C77" s="4" t="s">
        <v>1415</v>
      </c>
      <c r="D77" s="4" t="s">
        <v>73</v>
      </c>
      <c r="E77" s="4" t="s">
        <v>87</v>
      </c>
      <c r="F77" s="3">
        <v>0</v>
      </c>
      <c r="G77" s="3">
        <v>63</v>
      </c>
      <c r="H77" s="3">
        <v>57700</v>
      </c>
      <c r="I77" s="3">
        <v>57971</v>
      </c>
      <c r="J77" s="4" t="s">
        <v>80</v>
      </c>
      <c r="K77" s="69" t="s">
        <v>238</v>
      </c>
      <c r="L77" s="73" t="s">
        <v>77</v>
      </c>
      <c r="M77" s="17" t="s">
        <v>47</v>
      </c>
      <c r="N77" t="str">
        <f>VLOOKUP(I77,SignalNames!$A$1:$C$48,3,FALSE)</f>
        <v>NW0581RH (S WESTMINSTER) Signal 2N</v>
      </c>
    </row>
    <row r="78" spans="1:14" hidden="1" x14ac:dyDescent="0.25">
      <c r="A78" s="24">
        <v>42591.60765046296</v>
      </c>
      <c r="B78" s="4" t="s">
        <v>552</v>
      </c>
      <c r="C78" s="4" t="s">
        <v>1415</v>
      </c>
      <c r="D78" s="4" t="s">
        <v>73</v>
      </c>
      <c r="E78" s="4" t="s">
        <v>510</v>
      </c>
      <c r="F78" s="3">
        <v>0</v>
      </c>
      <c r="G78" s="3">
        <v>112</v>
      </c>
      <c r="H78" s="3">
        <v>58016</v>
      </c>
      <c r="I78" s="3">
        <v>58066</v>
      </c>
      <c r="J78" s="4" t="s">
        <v>80</v>
      </c>
      <c r="K78" s="69" t="s">
        <v>238</v>
      </c>
      <c r="L78" s="73" t="s">
        <v>77</v>
      </c>
      <c r="M78" s="17" t="s">
        <v>47</v>
      </c>
      <c r="N78" t="e">
        <f>VLOOKUP(I78,SignalNames!$A$1:$C$48,3,FALSE)</f>
        <v>#N/A</v>
      </c>
    </row>
    <row r="79" spans="1:14" hidden="1" x14ac:dyDescent="0.25">
      <c r="A79" s="24">
        <v>42592.501701388886</v>
      </c>
      <c r="B79" s="4" t="s">
        <v>89</v>
      </c>
      <c r="C79" s="4" t="s">
        <v>1424</v>
      </c>
      <c r="D79" s="4" t="s">
        <v>73</v>
      </c>
      <c r="E79" s="4" t="s">
        <v>87</v>
      </c>
      <c r="F79" s="3">
        <v>0</v>
      </c>
      <c r="G79" s="3">
        <v>577</v>
      </c>
      <c r="H79" s="3">
        <v>89281</v>
      </c>
      <c r="I79" s="3">
        <v>87902</v>
      </c>
      <c r="J79" s="4" t="s">
        <v>76</v>
      </c>
      <c r="K79" s="69" t="s">
        <v>207</v>
      </c>
      <c r="L79" s="73" t="s">
        <v>77</v>
      </c>
      <c r="M79" s="17" t="s">
        <v>47</v>
      </c>
      <c r="N79" t="str">
        <f>VLOOKUP(I79,SignalNames!$A$1:$C$48,3,FALSE)</f>
        <v>EC0878RH 87-1T 1S</v>
      </c>
    </row>
    <row r="80" spans="1:14" hidden="1" x14ac:dyDescent="0.25">
      <c r="A80" s="24">
        <v>42592.356666666667</v>
      </c>
      <c r="B80" s="4" t="s">
        <v>500</v>
      </c>
      <c r="C80" s="4" t="s">
        <v>1431</v>
      </c>
      <c r="D80" s="4" t="s">
        <v>84</v>
      </c>
      <c r="E80" s="4" t="s">
        <v>510</v>
      </c>
      <c r="F80" s="3">
        <v>0</v>
      </c>
      <c r="G80" s="3">
        <v>162</v>
      </c>
      <c r="H80" s="3">
        <v>2353</v>
      </c>
      <c r="I80" s="3">
        <v>2822</v>
      </c>
      <c r="J80" s="4" t="s">
        <v>76</v>
      </c>
      <c r="K80" s="69" t="s">
        <v>217</v>
      </c>
      <c r="L80" s="73" t="s">
        <v>77</v>
      </c>
      <c r="M80" s="17" t="s">
        <v>47</v>
      </c>
      <c r="N80" t="str">
        <f>VLOOKUP(I80,SignalNames!$A$1:$C$48,3,FALSE)</f>
        <v>DU0031WCPM2 (DUS) Signal 2S</v>
      </c>
    </row>
    <row r="81" spans="1:14" hidden="1" x14ac:dyDescent="0.25">
      <c r="A81" s="24">
        <v>42592.302986111114</v>
      </c>
      <c r="B81" s="4" t="s">
        <v>575</v>
      </c>
      <c r="C81" s="4" t="s">
        <v>1444</v>
      </c>
      <c r="D81" s="4" t="s">
        <v>84</v>
      </c>
      <c r="E81" s="4" t="s">
        <v>510</v>
      </c>
      <c r="F81" s="3">
        <v>0</v>
      </c>
      <c r="G81" s="3">
        <v>307</v>
      </c>
      <c r="H81" s="3">
        <v>40539</v>
      </c>
      <c r="I81" s="3">
        <v>41769</v>
      </c>
      <c r="J81" s="4" t="s">
        <v>76</v>
      </c>
      <c r="K81" s="69" t="s">
        <v>331</v>
      </c>
      <c r="L81" s="73" t="s">
        <v>77</v>
      </c>
      <c r="M81" s="17" t="s">
        <v>47</v>
      </c>
      <c r="N81" t="str">
        <f>VLOOKUP(I81,SignalNames!$A$1:$C$48,3,FALSE)</f>
        <v>GL0412RH (PECOS) Signal 6S</v>
      </c>
    </row>
  </sheetData>
  <autoFilter ref="A1:N81">
    <filterColumn colId="8">
      <filters>
        <filter val="224231"/>
        <filter val="36645"/>
        <filter val="50746"/>
      </filters>
    </filterColumn>
  </autoFilter>
  <conditionalFormatting sqref="A2:M6">
    <cfRule type="expression" dxfId="40" priority="41">
      <formula>$M2="Y"</formula>
    </cfRule>
  </conditionalFormatting>
  <conditionalFormatting sqref="L2:L6">
    <cfRule type="cellIs" dxfId="39" priority="40" operator="equal">
      <formula>"Y"</formula>
    </cfRule>
  </conditionalFormatting>
  <conditionalFormatting sqref="A7:M9">
    <cfRule type="expression" dxfId="38" priority="39">
      <formula>$M7="Y"</formula>
    </cfRule>
  </conditionalFormatting>
  <conditionalFormatting sqref="L7:L9">
    <cfRule type="cellIs" dxfId="37" priority="38" operator="equal">
      <formula>"Y"</formula>
    </cfRule>
  </conditionalFormatting>
  <conditionalFormatting sqref="A10:M10">
    <cfRule type="expression" dxfId="36" priority="37">
      <formula>$M10="Y"</formula>
    </cfRule>
  </conditionalFormatting>
  <conditionalFormatting sqref="L10">
    <cfRule type="cellIs" dxfId="35" priority="36" operator="equal">
      <formula>"Y"</formula>
    </cfRule>
  </conditionalFormatting>
  <conditionalFormatting sqref="A11:M13">
    <cfRule type="expression" dxfId="34" priority="35">
      <formula>$M11="Y"</formula>
    </cfRule>
  </conditionalFormatting>
  <conditionalFormatting sqref="L11:L13">
    <cfRule type="cellIs" dxfId="33" priority="34" operator="equal">
      <formula>"Y"</formula>
    </cfRule>
  </conditionalFormatting>
  <conditionalFormatting sqref="A14:M18">
    <cfRule type="expression" dxfId="32" priority="33">
      <formula>$M14="Y"</formula>
    </cfRule>
  </conditionalFormatting>
  <conditionalFormatting sqref="L14:L18">
    <cfRule type="cellIs" dxfId="31" priority="32" operator="equal">
      <formula>"Y"</formula>
    </cfRule>
  </conditionalFormatting>
  <conditionalFormatting sqref="A19:M19">
    <cfRule type="expression" dxfId="30" priority="31">
      <formula>$M19="Y"</formula>
    </cfRule>
  </conditionalFormatting>
  <conditionalFormatting sqref="L19">
    <cfRule type="cellIs" dxfId="29" priority="30" operator="equal">
      <formula>"Y"</formula>
    </cfRule>
  </conditionalFormatting>
  <conditionalFormatting sqref="A20:M21">
    <cfRule type="expression" dxfId="28" priority="29">
      <formula>$M20="Y"</formula>
    </cfRule>
  </conditionalFormatting>
  <conditionalFormatting sqref="L20:L21">
    <cfRule type="cellIs" dxfId="27" priority="28" operator="equal">
      <formula>"Y"</formula>
    </cfRule>
  </conditionalFormatting>
  <conditionalFormatting sqref="A22:M23">
    <cfRule type="expression" dxfId="26" priority="27">
      <formula>$M22="Y"</formula>
    </cfRule>
  </conditionalFormatting>
  <conditionalFormatting sqref="L22:L23">
    <cfRule type="cellIs" dxfId="25" priority="26" operator="equal">
      <formula>"Y"</formula>
    </cfRule>
  </conditionalFormatting>
  <conditionalFormatting sqref="A24:M29">
    <cfRule type="expression" dxfId="24" priority="25">
      <formula>$M24="Y"</formula>
    </cfRule>
  </conditionalFormatting>
  <conditionalFormatting sqref="L24:L29">
    <cfRule type="cellIs" dxfId="23" priority="24" operator="equal">
      <formula>"Y"</formula>
    </cfRule>
  </conditionalFormatting>
  <conditionalFormatting sqref="A30:M31">
    <cfRule type="expression" dxfId="22" priority="23">
      <formula>$M30="Y"</formula>
    </cfRule>
  </conditionalFormatting>
  <conditionalFormatting sqref="L30:L31">
    <cfRule type="cellIs" dxfId="21" priority="22" operator="equal">
      <formula>"Y"</formula>
    </cfRule>
  </conditionalFormatting>
  <conditionalFormatting sqref="A32:M34">
    <cfRule type="expression" dxfId="20" priority="21">
      <formula>$M32="Y"</formula>
    </cfRule>
  </conditionalFormatting>
  <conditionalFormatting sqref="L32:L34">
    <cfRule type="cellIs" dxfId="19" priority="20" operator="equal">
      <formula>"Y"</formula>
    </cfRule>
  </conditionalFormatting>
  <conditionalFormatting sqref="A35:M37">
    <cfRule type="expression" dxfId="18" priority="19">
      <formula>$M35="Y"</formula>
    </cfRule>
  </conditionalFormatting>
  <conditionalFormatting sqref="L35:L37">
    <cfRule type="cellIs" dxfId="17" priority="18" operator="equal">
      <formula>"Y"</formula>
    </cfRule>
  </conditionalFormatting>
  <conditionalFormatting sqref="A38:M42">
    <cfRule type="expression" dxfId="16" priority="17">
      <formula>$M38="Y"</formula>
    </cfRule>
  </conditionalFormatting>
  <conditionalFormatting sqref="L38:L42">
    <cfRule type="cellIs" dxfId="15" priority="16" operator="equal">
      <formula>"Y"</formula>
    </cfRule>
  </conditionalFormatting>
  <conditionalFormatting sqref="A43:M45">
    <cfRule type="expression" dxfId="14" priority="15">
      <formula>$M43="Y"</formula>
    </cfRule>
  </conditionalFormatting>
  <conditionalFormatting sqref="L43:L45">
    <cfRule type="cellIs" dxfId="13" priority="14" operator="equal">
      <formula>"Y"</formula>
    </cfRule>
  </conditionalFormatting>
  <conditionalFormatting sqref="A46:M55">
    <cfRule type="expression" dxfId="12" priority="13">
      <formula>$M46="Y"</formula>
    </cfRule>
  </conditionalFormatting>
  <conditionalFormatting sqref="L46:L55">
    <cfRule type="cellIs" dxfId="11" priority="12" operator="equal">
      <formula>"Y"</formula>
    </cfRule>
  </conditionalFormatting>
  <conditionalFormatting sqref="A56:M61">
    <cfRule type="expression" dxfId="10" priority="11">
      <formula>$M56="Y"</formula>
    </cfRule>
  </conditionalFormatting>
  <conditionalFormatting sqref="L56:L61">
    <cfRule type="cellIs" dxfId="9" priority="10" operator="equal">
      <formula>"Y"</formula>
    </cfRule>
  </conditionalFormatting>
  <conditionalFormatting sqref="A62:M66">
    <cfRule type="expression" dxfId="8" priority="9">
      <formula>$M62="Y"</formula>
    </cfRule>
  </conditionalFormatting>
  <conditionalFormatting sqref="L62:L66">
    <cfRule type="cellIs" dxfId="7" priority="8" operator="equal">
      <formula>"Y"</formula>
    </cfRule>
  </conditionalFormatting>
  <conditionalFormatting sqref="A67:M72">
    <cfRule type="expression" dxfId="6" priority="7">
      <formula>$M67="Y"</formula>
    </cfRule>
  </conditionalFormatting>
  <conditionalFormatting sqref="L67:L72">
    <cfRule type="cellIs" dxfId="5" priority="6" operator="equal">
      <formula>"Y"</formula>
    </cfRule>
  </conditionalFormatting>
  <conditionalFormatting sqref="A73:M78">
    <cfRule type="expression" dxfId="4" priority="5">
      <formula>$M73="Y"</formula>
    </cfRule>
  </conditionalFormatting>
  <conditionalFormatting sqref="L73:L78">
    <cfRule type="cellIs" dxfId="3" priority="4" operator="equal">
      <formula>"Y"</formula>
    </cfRule>
  </conditionalFormatting>
  <conditionalFormatting sqref="A79:M81">
    <cfRule type="expression" dxfId="2" priority="3">
      <formula>$M79="Y"</formula>
    </cfRule>
  </conditionalFormatting>
  <conditionalFormatting sqref="L79:L81">
    <cfRule type="cellIs" dxfId="1" priority="2" operator="equal">
      <formula>"Y"</formula>
    </cfRule>
  </conditionalFormatting>
  <conditionalFormatting sqref="L1:N1">
    <cfRule type="cellIs" dxfId="0" priority="1" operator="equal">
      <formula>"Y"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workbookViewId="0"/>
  </sheetViews>
  <sheetFormatPr defaultRowHeight="15" x14ac:dyDescent="0.25"/>
  <sheetData>
    <row r="1" spans="1:3" ht="16.5" thickBot="1" x14ac:dyDescent="0.3">
      <c r="A1" s="75">
        <v>118741</v>
      </c>
      <c r="B1" s="74">
        <v>11.8741</v>
      </c>
      <c r="C1" s="76" t="s">
        <v>1452</v>
      </c>
    </row>
    <row r="2" spans="1:3" ht="16.5" thickBot="1" x14ac:dyDescent="0.3">
      <c r="A2" s="75">
        <v>11880</v>
      </c>
      <c r="B2" s="74">
        <v>1.1879999999999999</v>
      </c>
      <c r="C2" s="77" t="e">
        <v>#N/A</v>
      </c>
    </row>
    <row r="3" spans="1:3" ht="16.5" thickBot="1" x14ac:dyDescent="0.3">
      <c r="A3" s="75">
        <v>126678</v>
      </c>
      <c r="B3" s="74">
        <v>12.6678</v>
      </c>
      <c r="C3" s="77" t="e">
        <v>#N/A</v>
      </c>
    </row>
    <row r="4" spans="1:3" ht="16.5" thickBot="1" x14ac:dyDescent="0.3">
      <c r="A4" s="75">
        <v>127587</v>
      </c>
      <c r="B4" s="74">
        <v>12.758699999999999</v>
      </c>
      <c r="C4" s="76" t="s">
        <v>1453</v>
      </c>
    </row>
    <row r="5" spans="1:3" ht="16.5" thickBot="1" x14ac:dyDescent="0.3">
      <c r="A5" s="75">
        <v>133166</v>
      </c>
      <c r="B5" s="74">
        <v>13.316599999999999</v>
      </c>
      <c r="C5" s="76" t="s">
        <v>1454</v>
      </c>
    </row>
    <row r="6" spans="1:3" ht="16.5" thickBot="1" x14ac:dyDescent="0.3">
      <c r="A6" s="75">
        <v>144300</v>
      </c>
      <c r="B6" s="74">
        <v>14.43</v>
      </c>
      <c r="C6" s="76" t="s">
        <v>1455</v>
      </c>
    </row>
    <row r="7" spans="1:3" ht="16.5" thickBot="1" x14ac:dyDescent="0.3">
      <c r="A7" s="75">
        <v>149694</v>
      </c>
      <c r="B7" s="74">
        <v>14.9694</v>
      </c>
      <c r="C7" s="76" t="s">
        <v>1456</v>
      </c>
    </row>
    <row r="8" spans="1:3" ht="16.5" thickBot="1" x14ac:dyDescent="0.3">
      <c r="A8" s="75">
        <v>156300</v>
      </c>
      <c r="B8" s="74">
        <v>15.63</v>
      </c>
      <c r="C8" s="77" t="e">
        <v>#N/A</v>
      </c>
    </row>
    <row r="9" spans="1:3" ht="16.5" thickBot="1" x14ac:dyDescent="0.3">
      <c r="A9" s="75">
        <v>162254</v>
      </c>
      <c r="B9" s="74">
        <v>16.2254</v>
      </c>
      <c r="C9" s="76" t="s">
        <v>1457</v>
      </c>
    </row>
    <row r="10" spans="1:3" ht="16.5" thickBot="1" x14ac:dyDescent="0.3">
      <c r="A10" s="75">
        <v>16590</v>
      </c>
      <c r="B10" s="74">
        <v>1.659</v>
      </c>
      <c r="C10" s="76" t="s">
        <v>1458</v>
      </c>
    </row>
    <row r="11" spans="1:3" ht="16.5" thickBot="1" x14ac:dyDescent="0.3">
      <c r="A11" s="75">
        <v>17100</v>
      </c>
      <c r="B11" s="74">
        <v>1.71</v>
      </c>
      <c r="C11" s="76" t="s">
        <v>1459</v>
      </c>
    </row>
    <row r="12" spans="1:3" ht="16.5" thickBot="1" x14ac:dyDescent="0.3">
      <c r="A12" s="75">
        <v>1725</v>
      </c>
      <c r="B12" s="74">
        <v>0.17249999999999999</v>
      </c>
      <c r="C12" s="76" t="s">
        <v>1460</v>
      </c>
    </row>
    <row r="13" spans="1:3" ht="16.5" thickBot="1" x14ac:dyDescent="0.3">
      <c r="A13" s="75">
        <v>175398</v>
      </c>
      <c r="B13" s="74">
        <v>17.5398</v>
      </c>
      <c r="C13" s="76" t="s">
        <v>1461</v>
      </c>
    </row>
    <row r="14" spans="1:3" ht="16.5" thickBot="1" x14ac:dyDescent="0.3">
      <c r="A14" s="75">
        <v>182920</v>
      </c>
      <c r="B14" s="74">
        <v>18.292000000000002</v>
      </c>
      <c r="C14" s="76" t="s">
        <v>1462</v>
      </c>
    </row>
    <row r="15" spans="1:3" ht="16.5" thickBot="1" x14ac:dyDescent="0.3">
      <c r="A15" s="75">
        <v>190834</v>
      </c>
      <c r="B15" s="74">
        <v>19.083400000000001</v>
      </c>
      <c r="C15" s="77" t="e">
        <v>#N/A</v>
      </c>
    </row>
    <row r="16" spans="1:3" ht="16.5" thickBot="1" x14ac:dyDescent="0.3">
      <c r="A16" s="75">
        <v>217106</v>
      </c>
      <c r="B16" s="74">
        <v>21.710599999999999</v>
      </c>
      <c r="C16" s="76" t="s">
        <v>1463</v>
      </c>
    </row>
    <row r="17" spans="1:3" ht="16.5" thickBot="1" x14ac:dyDescent="0.3">
      <c r="A17" s="75">
        <v>224231</v>
      </c>
      <c r="B17" s="74">
        <v>22.423100000000002</v>
      </c>
      <c r="C17" s="76" t="s">
        <v>1464</v>
      </c>
    </row>
    <row r="18" spans="1:3" ht="16.5" thickBot="1" x14ac:dyDescent="0.3">
      <c r="A18" s="75">
        <v>224244</v>
      </c>
      <c r="B18" s="74">
        <v>22.424399999999999</v>
      </c>
      <c r="C18" s="76" t="s">
        <v>1465</v>
      </c>
    </row>
    <row r="19" spans="1:3" ht="16.5" thickBot="1" x14ac:dyDescent="0.3">
      <c r="A19" s="75">
        <v>25696</v>
      </c>
      <c r="B19" s="74">
        <v>2.5695999999999999</v>
      </c>
      <c r="C19" s="76" t="s">
        <v>1466</v>
      </c>
    </row>
    <row r="20" spans="1:3" ht="16.5" thickBot="1" x14ac:dyDescent="0.3">
      <c r="A20" s="75">
        <v>2789</v>
      </c>
      <c r="B20" s="74">
        <v>0.27889999999999998</v>
      </c>
      <c r="C20" s="76" t="s">
        <v>1467</v>
      </c>
    </row>
    <row r="21" spans="1:3" ht="16.5" thickBot="1" x14ac:dyDescent="0.3">
      <c r="A21" s="75">
        <v>28061</v>
      </c>
      <c r="B21" s="74">
        <v>2.8060999999999998</v>
      </c>
      <c r="C21" s="76" t="s">
        <v>1468</v>
      </c>
    </row>
    <row r="22" spans="1:3" ht="16.5" thickBot="1" x14ac:dyDescent="0.3">
      <c r="A22" s="75">
        <v>2822</v>
      </c>
      <c r="B22" s="74">
        <v>0.28220000000000001</v>
      </c>
      <c r="C22" s="76" t="s">
        <v>1469</v>
      </c>
    </row>
    <row r="23" spans="1:3" ht="16.5" thickBot="1" x14ac:dyDescent="0.3">
      <c r="A23" s="75">
        <v>2825</v>
      </c>
      <c r="B23" s="74">
        <v>0.28249999999999997</v>
      </c>
      <c r="C23" s="76" t="s">
        <v>1470</v>
      </c>
    </row>
    <row r="24" spans="1:3" ht="16.5" thickBot="1" x14ac:dyDescent="0.3">
      <c r="A24" s="75">
        <v>28990</v>
      </c>
      <c r="B24" s="74">
        <v>2.899</v>
      </c>
      <c r="C24" s="76" t="s">
        <v>1471</v>
      </c>
    </row>
    <row r="25" spans="1:3" ht="16.5" thickBot="1" x14ac:dyDescent="0.3">
      <c r="A25" s="75">
        <v>34671</v>
      </c>
      <c r="B25" s="74">
        <v>3.4670999999999998</v>
      </c>
      <c r="C25" s="76" t="s">
        <v>1472</v>
      </c>
    </row>
    <row r="26" spans="1:3" ht="16.5" thickBot="1" x14ac:dyDescent="0.3">
      <c r="A26" s="75">
        <v>36645</v>
      </c>
      <c r="B26" s="74">
        <v>3.6644999999999999</v>
      </c>
      <c r="C26" s="76" t="s">
        <v>1473</v>
      </c>
    </row>
    <row r="27" spans="1:3" ht="16.5" thickBot="1" x14ac:dyDescent="0.3">
      <c r="A27" s="75">
        <v>36657</v>
      </c>
      <c r="B27" s="74">
        <v>3.6657000000000002</v>
      </c>
      <c r="C27" s="76" t="s">
        <v>1474</v>
      </c>
    </row>
    <row r="28" spans="1:3" ht="16.5" thickBot="1" x14ac:dyDescent="0.3">
      <c r="A28" s="75">
        <v>37602</v>
      </c>
      <c r="B28" s="74">
        <v>3.7602000000000002</v>
      </c>
      <c r="C28" s="76" t="s">
        <v>1475</v>
      </c>
    </row>
    <row r="29" spans="1:3" ht="16.5" thickBot="1" x14ac:dyDescent="0.3">
      <c r="A29" s="75">
        <v>38639</v>
      </c>
      <c r="B29" s="74">
        <v>3.8639000000000001</v>
      </c>
      <c r="C29" s="76" t="s">
        <v>1476</v>
      </c>
    </row>
    <row r="30" spans="1:3" ht="16.5" thickBot="1" x14ac:dyDescent="0.3">
      <c r="A30" s="75">
        <v>38656</v>
      </c>
      <c r="B30" s="74">
        <v>3.8656000000000001</v>
      </c>
      <c r="C30" s="76" t="s">
        <v>1477</v>
      </c>
    </row>
    <row r="31" spans="1:3" ht="16.5" thickBot="1" x14ac:dyDescent="0.3">
      <c r="A31" s="75">
        <v>3902</v>
      </c>
      <c r="B31" s="74">
        <v>0.39019999999999999</v>
      </c>
      <c r="C31" s="77" t="e">
        <v>#N/A</v>
      </c>
    </row>
    <row r="32" spans="1:3" ht="16.5" thickBot="1" x14ac:dyDescent="0.3">
      <c r="A32" s="75">
        <v>4102</v>
      </c>
      <c r="B32" s="74">
        <v>0.41020000000000001</v>
      </c>
      <c r="C32" s="77" t="e">
        <v>#N/A</v>
      </c>
    </row>
    <row r="33" spans="1:3" ht="16.5" thickBot="1" x14ac:dyDescent="0.3">
      <c r="A33" s="75">
        <v>41769</v>
      </c>
      <c r="B33" s="74">
        <v>4.1768999999999998</v>
      </c>
      <c r="C33" s="76" t="s">
        <v>1478</v>
      </c>
    </row>
    <row r="34" spans="1:3" ht="16.5" thickBot="1" x14ac:dyDescent="0.3">
      <c r="A34" s="75">
        <v>42961</v>
      </c>
      <c r="B34" s="74">
        <v>4.2961</v>
      </c>
      <c r="C34" s="77" t="e">
        <v>#N/A</v>
      </c>
    </row>
    <row r="35" spans="1:3" ht="16.5" thickBot="1" x14ac:dyDescent="0.3">
      <c r="A35" s="75">
        <v>43651</v>
      </c>
      <c r="B35" s="74">
        <v>4.3651</v>
      </c>
      <c r="C35" s="76" t="s">
        <v>1479</v>
      </c>
    </row>
    <row r="36" spans="1:3" ht="16.5" thickBot="1" x14ac:dyDescent="0.3">
      <c r="A36" s="75">
        <v>43664</v>
      </c>
      <c r="B36" s="74">
        <v>4.3663999999999996</v>
      </c>
      <c r="C36" s="76" t="s">
        <v>1480</v>
      </c>
    </row>
    <row r="37" spans="1:3" ht="16.5" thickBot="1" x14ac:dyDescent="0.3">
      <c r="A37" s="75">
        <v>4677</v>
      </c>
      <c r="B37" s="74">
        <v>0.4677</v>
      </c>
      <c r="C37" s="76" t="s">
        <v>1481</v>
      </c>
    </row>
    <row r="38" spans="1:3" ht="16.5" thickBot="1" x14ac:dyDescent="0.3">
      <c r="A38" s="75">
        <v>47866</v>
      </c>
      <c r="B38" s="74">
        <v>4.7866</v>
      </c>
      <c r="C38" s="77" t="e">
        <v>#N/A</v>
      </c>
    </row>
    <row r="39" spans="1:3" ht="16.5" thickBot="1" x14ac:dyDescent="0.3">
      <c r="A39" s="75">
        <v>50746</v>
      </c>
      <c r="B39" s="74">
        <v>5.0746000000000002</v>
      </c>
      <c r="C39" s="76" t="s">
        <v>1482</v>
      </c>
    </row>
    <row r="40" spans="1:3" ht="16.5" thickBot="1" x14ac:dyDescent="0.3">
      <c r="A40" s="75">
        <v>50763</v>
      </c>
      <c r="B40" s="74">
        <v>5.0762999999999998</v>
      </c>
      <c r="C40" s="76" t="s">
        <v>1483</v>
      </c>
    </row>
    <row r="41" spans="1:3" ht="16.5" thickBot="1" x14ac:dyDescent="0.3">
      <c r="A41" s="75">
        <v>57971</v>
      </c>
      <c r="B41" s="74">
        <v>5.7971000000000004</v>
      </c>
      <c r="C41" s="76" t="s">
        <v>1484</v>
      </c>
    </row>
    <row r="42" spans="1:3" ht="16.5" thickBot="1" x14ac:dyDescent="0.3">
      <c r="A42" s="75">
        <v>58066</v>
      </c>
      <c r="B42" s="74">
        <v>5.8066000000000004</v>
      </c>
      <c r="C42" s="77" t="e">
        <v>#N/A</v>
      </c>
    </row>
    <row r="43" spans="1:3" ht="16.5" thickBot="1" x14ac:dyDescent="0.3">
      <c r="A43" s="75">
        <v>63995</v>
      </c>
      <c r="B43" s="74">
        <v>6.3994999999999997</v>
      </c>
      <c r="C43" s="76" t="s">
        <v>1485</v>
      </c>
    </row>
    <row r="44" spans="1:3" ht="16.5" thickBot="1" x14ac:dyDescent="0.3">
      <c r="A44" s="75">
        <v>68372</v>
      </c>
      <c r="B44" s="74">
        <v>6.8372000000000002</v>
      </c>
      <c r="C44" s="76" t="s">
        <v>1486</v>
      </c>
    </row>
    <row r="45" spans="1:3" ht="16.5" thickBot="1" x14ac:dyDescent="0.3">
      <c r="A45" s="75">
        <v>75566</v>
      </c>
      <c r="B45" s="74">
        <v>7.5566000000000004</v>
      </c>
      <c r="C45" s="76" t="s">
        <v>1487</v>
      </c>
    </row>
    <row r="46" spans="1:3" ht="16.5" thickBot="1" x14ac:dyDescent="0.3">
      <c r="A46" s="75">
        <v>81738</v>
      </c>
      <c r="B46" s="74">
        <v>8.1738</v>
      </c>
      <c r="C46" s="76" t="s">
        <v>1488</v>
      </c>
    </row>
    <row r="47" spans="1:3" ht="16.5" thickBot="1" x14ac:dyDescent="0.3">
      <c r="A47" s="75">
        <v>87902</v>
      </c>
      <c r="B47" s="74">
        <v>8.7902000000000005</v>
      </c>
      <c r="C47" s="76" t="s">
        <v>1489</v>
      </c>
    </row>
    <row r="48" spans="1:3" ht="16.5" thickBot="1" x14ac:dyDescent="0.3">
      <c r="A48" s="78">
        <v>95986</v>
      </c>
      <c r="B48" s="79">
        <v>9.5985999999999994</v>
      </c>
      <c r="C48" s="80" t="s">
        <v>1490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/>
  </sheetViews>
  <sheetFormatPr defaultRowHeight="15" x14ac:dyDescent="0.25"/>
  <cols>
    <col min="1" max="1" width="15" bestFit="1" customWidth="1"/>
    <col min="2" max="2" width="36.140625" bestFit="1" customWidth="1"/>
    <col min="7" max="7" width="17" bestFit="1" customWidth="1"/>
  </cols>
  <sheetData>
    <row r="1" spans="1:19" x14ac:dyDescent="0.25">
      <c r="A1" t="s">
        <v>1492</v>
      </c>
      <c r="B1" t="s">
        <v>6</v>
      </c>
      <c r="C1" t="s">
        <v>1493</v>
      </c>
      <c r="G1" t="s">
        <v>1494</v>
      </c>
      <c r="H1" t="s">
        <v>1493</v>
      </c>
    </row>
    <row r="2" spans="1:19" x14ac:dyDescent="0.25">
      <c r="A2">
        <v>118741</v>
      </c>
      <c r="B2" t="str">
        <f>VLOOKUP(A2,SignalNames!$A$1:$C$48,3,FALSE)</f>
        <v>EC1186RH 119-1 1S</v>
      </c>
      <c r="C2">
        <f>COUNTIF('Wi-MAX enforcements'!$I$2:$I$81,Stats!A2)</f>
        <v>1</v>
      </c>
      <c r="G2" t="s">
        <v>552</v>
      </c>
      <c r="H2">
        <f>COUNTIF('Wi-MAX enforcements'!$B$2:$B$81,Stats!G2)</f>
        <v>5</v>
      </c>
      <c r="L2" s="82" t="s">
        <v>1495</v>
      </c>
      <c r="M2" s="64"/>
      <c r="N2" s="64"/>
      <c r="O2" s="64"/>
      <c r="P2" s="64"/>
      <c r="Q2" s="64"/>
      <c r="R2" s="64"/>
      <c r="S2" s="64"/>
    </row>
    <row r="3" spans="1:19" x14ac:dyDescent="0.25">
      <c r="A3">
        <v>11880</v>
      </c>
      <c r="B3" t="e">
        <f>VLOOKUP(A3,SignalNames!$A$1:$C$48,3,FALSE)</f>
        <v>#N/A</v>
      </c>
      <c r="C3">
        <f>COUNTIF('Wi-MAX enforcements'!$I$2:$I$81,Stats!A3)</f>
        <v>2</v>
      </c>
      <c r="G3" t="s">
        <v>543</v>
      </c>
      <c r="H3">
        <f>COUNTIF('Wi-MAX enforcements'!$B$2:$B$81,Stats!G3)</f>
        <v>2</v>
      </c>
      <c r="L3" s="83" t="s">
        <v>1496</v>
      </c>
      <c r="M3" s="64"/>
      <c r="N3" s="64"/>
      <c r="O3" s="64"/>
      <c r="P3" s="64"/>
      <c r="Q3" s="64"/>
      <c r="R3" s="64"/>
      <c r="S3" s="64"/>
    </row>
    <row r="4" spans="1:19" x14ac:dyDescent="0.25">
      <c r="A4">
        <v>126678</v>
      </c>
      <c r="B4" t="e">
        <f>VLOOKUP(A4,SignalNames!$A$1:$C$48,3,FALSE)</f>
        <v>#N/A</v>
      </c>
      <c r="C4">
        <f>COUNTIF('Wi-MAX enforcements'!$I$2:$I$81,Stats!A4)</f>
        <v>1</v>
      </c>
      <c r="G4" t="s">
        <v>499</v>
      </c>
      <c r="H4">
        <f>COUNTIF('Wi-MAX enforcements'!$B$2:$B$81,Stats!G4)</f>
        <v>3</v>
      </c>
      <c r="L4" s="64">
        <v>4007</v>
      </c>
      <c r="M4" s="64"/>
      <c r="N4" s="64"/>
      <c r="O4" s="64"/>
      <c r="P4" s="64"/>
      <c r="Q4" s="64"/>
      <c r="R4" s="64"/>
      <c r="S4" s="64"/>
    </row>
    <row r="5" spans="1:19" x14ac:dyDescent="0.25">
      <c r="A5">
        <v>127587</v>
      </c>
      <c r="B5" t="str">
        <f>VLOOKUP(A5,SignalNames!$A$1:$C$48,3,FALSE)</f>
        <v>EC1267RH (CP 40TH AVENUE) Signal 2S</v>
      </c>
      <c r="C5">
        <f>COUNTIF('Wi-MAX enforcements'!$I$2:$I$81,Stats!A5)</f>
        <v>1</v>
      </c>
      <c r="G5" t="s">
        <v>500</v>
      </c>
      <c r="H5">
        <f>COUNTIF('Wi-MAX enforcements'!$B$2:$B$81,Stats!G5)</f>
        <v>1</v>
      </c>
      <c r="L5" s="64">
        <v>4018</v>
      </c>
      <c r="M5" s="64"/>
      <c r="N5" s="64"/>
      <c r="O5" s="64"/>
      <c r="P5" s="64"/>
      <c r="Q5" s="64"/>
      <c r="R5" s="64"/>
      <c r="S5" s="64"/>
    </row>
    <row r="6" spans="1:19" x14ac:dyDescent="0.25">
      <c r="A6">
        <v>133166</v>
      </c>
      <c r="B6" t="str">
        <f>VLOOKUP(A6,SignalNames!$A$1:$C$48,3,FALSE)</f>
        <v>EC1332RH 133-1T 1S</v>
      </c>
      <c r="C6">
        <f>COUNTIF('Wi-MAX enforcements'!$I$2:$I$81,Stats!A6)</f>
        <v>1</v>
      </c>
      <c r="G6" t="s">
        <v>529</v>
      </c>
      <c r="H6">
        <f>COUNTIF('Wi-MAX enforcements'!$B$2:$B$81,Stats!G6)</f>
        <v>2</v>
      </c>
      <c r="L6" s="64">
        <v>4026</v>
      </c>
      <c r="M6" s="64"/>
      <c r="N6" s="64"/>
      <c r="O6" s="64"/>
      <c r="P6" s="64"/>
      <c r="Q6" s="64"/>
      <c r="R6" s="64"/>
      <c r="S6" s="64"/>
    </row>
    <row r="7" spans="1:19" x14ac:dyDescent="0.25">
      <c r="A7">
        <v>144300</v>
      </c>
      <c r="B7" t="str">
        <f>VLOOKUP(A7,SignalNames!$A$1:$C$48,3,FALSE)</f>
        <v>EC1443RH 139-1T 1N</v>
      </c>
      <c r="C7">
        <f>COUNTIF('Wi-MAX enforcements'!$I$2:$I$81,Stats!A7)</f>
        <v>1</v>
      </c>
      <c r="G7" t="s">
        <v>575</v>
      </c>
      <c r="H7">
        <f>COUNTIF('Wi-MAX enforcements'!$B$2:$B$81,Stats!G7)</f>
        <v>3</v>
      </c>
      <c r="L7" s="64">
        <v>4029</v>
      </c>
      <c r="M7" s="64"/>
      <c r="N7" s="64"/>
      <c r="O7" s="64"/>
      <c r="P7" s="64"/>
      <c r="Q7" s="64"/>
      <c r="R7" s="64"/>
      <c r="S7" s="64"/>
    </row>
    <row r="8" spans="1:19" x14ac:dyDescent="0.25">
      <c r="A8">
        <v>149694</v>
      </c>
      <c r="B8" t="str">
        <f>VLOOKUP(A8,SignalNames!$A$1:$C$48,3,FALSE)</f>
        <v>EC1497RH 143-1T 1N</v>
      </c>
      <c r="C8">
        <f>COUNTIF('Wi-MAX enforcements'!$I$2:$I$81,Stats!A8)</f>
        <v>1</v>
      </c>
      <c r="G8" t="s">
        <v>89</v>
      </c>
      <c r="H8">
        <f>COUNTIF('Wi-MAX enforcements'!$B$2:$B$81,Stats!G8)</f>
        <v>3</v>
      </c>
      <c r="L8" s="64">
        <v>4031</v>
      </c>
      <c r="M8" s="64"/>
      <c r="N8" s="64"/>
      <c r="O8" s="64"/>
      <c r="P8" s="64"/>
      <c r="Q8" s="64"/>
      <c r="R8" s="64"/>
      <c r="S8" s="64"/>
    </row>
    <row r="9" spans="1:19" x14ac:dyDescent="0.25">
      <c r="A9">
        <v>156300</v>
      </c>
      <c r="B9" t="e">
        <f>VLOOKUP(A9,SignalNames!$A$1:$C$48,3,FALSE)</f>
        <v>#N/A</v>
      </c>
      <c r="C9">
        <f>COUNTIF('Wi-MAX enforcements'!$I$2:$I$81,Stats!A9)</f>
        <v>1</v>
      </c>
      <c r="G9" t="s">
        <v>86</v>
      </c>
      <c r="H9">
        <f>COUNTIF('Wi-MAX enforcements'!$B$2:$B$81,Stats!G9)</f>
        <v>1</v>
      </c>
      <c r="L9" s="64">
        <v>4038</v>
      </c>
      <c r="M9" s="64"/>
      <c r="N9" s="64"/>
      <c r="O9" s="64"/>
      <c r="P9" s="64"/>
      <c r="Q9" s="64"/>
      <c r="R9" s="64"/>
      <c r="S9" s="64"/>
    </row>
    <row r="10" spans="1:19" x14ac:dyDescent="0.25">
      <c r="A10">
        <v>162254</v>
      </c>
      <c r="B10" t="str">
        <f>VLOOKUP(A10,SignalNames!$A$1:$C$48,3,FALSE)</f>
        <v>EC1620RH 153-1T 1N</v>
      </c>
      <c r="C10">
        <f>COUNTIF('Wi-MAX enforcements'!$I$2:$I$81,Stats!A10)</f>
        <v>1</v>
      </c>
      <c r="G10" t="s">
        <v>532</v>
      </c>
      <c r="H10">
        <f>COUNTIF('Wi-MAX enforcements'!$B$2:$B$81,Stats!G10)</f>
        <v>4</v>
      </c>
      <c r="L10" s="64">
        <v>4039</v>
      </c>
      <c r="M10" s="64"/>
      <c r="N10" s="64"/>
      <c r="O10" s="64"/>
      <c r="P10" s="64"/>
      <c r="Q10" s="64"/>
      <c r="R10" s="64"/>
      <c r="S10" s="64"/>
    </row>
    <row r="11" spans="1:19" x14ac:dyDescent="0.25">
      <c r="A11">
        <v>16590</v>
      </c>
      <c r="B11" t="str">
        <f>VLOOKUP(A11,SignalNames!$A$1:$C$48,3,FALSE)</f>
        <v>NW0167RH 17-1T 1S</v>
      </c>
      <c r="C11">
        <f>COUNTIF('Wi-MAX enforcements'!$I$2:$I$81,Stats!A11)</f>
        <v>1</v>
      </c>
      <c r="G11" t="s">
        <v>602</v>
      </c>
      <c r="H11">
        <f>COUNTIF('Wi-MAX enforcements'!$B$2:$B$81,Stats!G11)</f>
        <v>5</v>
      </c>
      <c r="L11" s="64">
        <v>4040</v>
      </c>
      <c r="M11" s="64"/>
      <c r="N11" s="64"/>
      <c r="O11" s="64"/>
      <c r="P11" s="64"/>
      <c r="Q11" s="64"/>
      <c r="R11" s="64"/>
      <c r="S11" s="64"/>
    </row>
    <row r="12" spans="1:19" x14ac:dyDescent="0.25">
      <c r="A12">
        <v>17100</v>
      </c>
      <c r="B12" t="str">
        <f>VLOOKUP(A12,SignalNames!$A$1:$C$48,3,FALSE)</f>
        <v>EC0112RH (CP BRIGHT) Signal 2S</v>
      </c>
      <c r="C12">
        <f>COUNTIF('Wi-MAX enforcements'!$I$2:$I$81,Stats!A12)</f>
        <v>2</v>
      </c>
      <c r="G12" t="s">
        <v>491</v>
      </c>
      <c r="H12">
        <f>COUNTIF('Wi-MAX enforcements'!$B$2:$B$81,Stats!G12)</f>
        <v>1</v>
      </c>
      <c r="L12" s="64">
        <v>4041</v>
      </c>
      <c r="M12" s="64"/>
      <c r="N12" s="64"/>
      <c r="O12" s="64"/>
      <c r="P12" s="64"/>
      <c r="Q12" s="64"/>
      <c r="R12" s="64"/>
      <c r="S12" s="64"/>
    </row>
    <row r="13" spans="1:19" x14ac:dyDescent="0.25">
      <c r="A13">
        <v>1725</v>
      </c>
      <c r="B13" t="str">
        <f>VLOOKUP(A13,SignalNames!$A$1:$C$48,3,FALSE)</f>
        <v>DU0031WCPM1 (DUS GL) Signal 12N</v>
      </c>
      <c r="C13">
        <f>COUNTIF('Wi-MAX enforcements'!$I$2:$I$81,Stats!A13)</f>
        <v>2</v>
      </c>
      <c r="G13" t="s">
        <v>494</v>
      </c>
      <c r="H13">
        <f>COUNTIF('Wi-MAX enforcements'!$B$2:$B$81,Stats!G13)</f>
        <v>1</v>
      </c>
      <c r="L13" s="64">
        <v>4042</v>
      </c>
      <c r="M13" s="64"/>
      <c r="N13" s="64"/>
      <c r="O13" s="64"/>
      <c r="P13" s="64"/>
      <c r="Q13" s="64"/>
      <c r="R13" s="64"/>
      <c r="S13" s="64"/>
    </row>
    <row r="14" spans="1:19" x14ac:dyDescent="0.25">
      <c r="A14">
        <v>175398</v>
      </c>
      <c r="B14" t="str">
        <f>VLOOKUP(A14,SignalNames!$A$1:$C$48,3,FALSE)</f>
        <v>EC1752RH 175-1T 1S</v>
      </c>
      <c r="C14">
        <f>COUNTIF('Wi-MAX enforcements'!$I$2:$I$81,Stats!A14)</f>
        <v>1</v>
      </c>
      <c r="G14" t="s">
        <v>518</v>
      </c>
      <c r="H14">
        <f>COUNTIF('Wi-MAX enforcements'!$B$2:$B$81,Stats!G14)</f>
        <v>1</v>
      </c>
      <c r="L14" s="64">
        <v>4044</v>
      </c>
      <c r="M14" s="64"/>
      <c r="N14" s="64"/>
      <c r="O14" s="64"/>
      <c r="P14" s="64"/>
      <c r="Q14" s="64"/>
      <c r="R14" s="64"/>
      <c r="S14" s="64"/>
    </row>
    <row r="15" spans="1:19" x14ac:dyDescent="0.25">
      <c r="A15">
        <v>182920</v>
      </c>
      <c r="B15" t="str">
        <f>VLOOKUP(A15,SignalNames!$A$1:$C$48,3,FALSE)</f>
        <v>EC1827RH 183-1T 1S</v>
      </c>
      <c r="C15">
        <f>COUNTIF('Wi-MAX enforcements'!$I$2:$I$81,Stats!A15)</f>
        <v>1</v>
      </c>
      <c r="G15" t="s">
        <v>506</v>
      </c>
      <c r="H15">
        <f>COUNTIF('Wi-MAX enforcements'!$B$2:$B$81,Stats!G15)</f>
        <v>4</v>
      </c>
      <c r="L15" s="64"/>
      <c r="M15" s="64"/>
      <c r="N15" s="64"/>
      <c r="O15" s="64"/>
      <c r="P15" s="64"/>
      <c r="Q15" s="64"/>
      <c r="R15" s="64"/>
      <c r="S15" s="64"/>
    </row>
    <row r="16" spans="1:19" x14ac:dyDescent="0.25">
      <c r="A16">
        <v>190834</v>
      </c>
      <c r="B16" t="e">
        <f>VLOOKUP(A16,SignalNames!$A$1:$C$48,3,FALSE)</f>
        <v>#N/A</v>
      </c>
      <c r="C16">
        <f>COUNTIF('Wi-MAX enforcements'!$I$2:$I$81,Stats!A16)</f>
        <v>2</v>
      </c>
      <c r="G16" t="s">
        <v>85</v>
      </c>
      <c r="H16">
        <f>COUNTIF('Wi-MAX enforcements'!$B$2:$B$81,Stats!G16)</f>
        <v>2</v>
      </c>
      <c r="L16" s="64" t="s">
        <v>1497</v>
      </c>
      <c r="M16" s="64"/>
      <c r="N16" s="64"/>
      <c r="O16" s="64"/>
      <c r="P16" s="64"/>
      <c r="Q16" s="64"/>
      <c r="R16" s="64"/>
      <c r="S16" s="64"/>
    </row>
    <row r="17" spans="1:19" x14ac:dyDescent="0.25">
      <c r="A17">
        <v>217106</v>
      </c>
      <c r="B17" t="str">
        <f>VLOOKUP(A17,SignalNames!$A$1:$C$48,3,FALSE)</f>
        <v>EC2174RH (CP 78TH AVENUE) Signal 2N</v>
      </c>
      <c r="C17">
        <f>COUNTIF('Wi-MAX enforcements'!$I$2:$I$81,Stats!A17)</f>
        <v>1</v>
      </c>
      <c r="G17" t="s">
        <v>596</v>
      </c>
      <c r="H17">
        <f>COUNTIF('Wi-MAX enforcements'!$B$2:$B$81,Stats!G17)</f>
        <v>1</v>
      </c>
      <c r="L17" s="64">
        <v>224231</v>
      </c>
      <c r="M17" s="64" t="s">
        <v>1464</v>
      </c>
      <c r="N17" s="64"/>
      <c r="O17" s="64"/>
      <c r="P17" s="64"/>
      <c r="Q17" s="64"/>
      <c r="R17" s="64"/>
      <c r="S17" s="64"/>
    </row>
    <row r="18" spans="1:19" x14ac:dyDescent="0.25">
      <c r="A18">
        <v>224231</v>
      </c>
      <c r="B18" t="str">
        <f>VLOOKUP(A18,SignalNames!$A$1:$C$48,3,FALSE)</f>
        <v>EC2241RH 219-1T 1N</v>
      </c>
      <c r="C18">
        <f>COUNTIF('Wi-MAX enforcements'!$I$2:$I$81,Stats!A18)</f>
        <v>7</v>
      </c>
      <c r="G18" t="s">
        <v>82</v>
      </c>
      <c r="H18">
        <f>COUNTIF('Wi-MAX enforcements'!$B$2:$B$81,Stats!G18)</f>
        <v>5</v>
      </c>
      <c r="L18" s="64">
        <v>36645</v>
      </c>
      <c r="M18" s="64" t="s">
        <v>1473</v>
      </c>
      <c r="N18" s="64"/>
      <c r="O18" s="64"/>
      <c r="P18" s="64"/>
      <c r="Q18" s="64"/>
      <c r="R18" s="64"/>
      <c r="S18" s="64"/>
    </row>
    <row r="19" spans="1:19" x14ac:dyDescent="0.25">
      <c r="A19">
        <v>224244</v>
      </c>
      <c r="B19" t="str">
        <f>VLOOKUP(A19,SignalNames!$A$1:$C$48,3,FALSE)</f>
        <v>EC2241RH 225-1T 1S</v>
      </c>
      <c r="C19">
        <f>COUNTIF('Wi-MAX enforcements'!$I$2:$I$81,Stats!A19)</f>
        <v>2</v>
      </c>
      <c r="G19" t="s">
        <v>72</v>
      </c>
      <c r="H19">
        <f>COUNTIF('Wi-MAX enforcements'!$B$2:$B$81,Stats!G19)</f>
        <v>2</v>
      </c>
      <c r="L19" s="64">
        <v>50746</v>
      </c>
      <c r="M19" s="64" t="s">
        <v>1482</v>
      </c>
      <c r="N19" s="64"/>
      <c r="O19" s="64"/>
      <c r="P19" s="64"/>
      <c r="Q19" s="64"/>
      <c r="R19" s="64"/>
      <c r="S19" s="64"/>
    </row>
    <row r="20" spans="1:19" x14ac:dyDescent="0.25">
      <c r="A20">
        <v>25696</v>
      </c>
      <c r="B20" t="str">
        <f>VLOOKUP(A20,SignalNames!$A$1:$C$48,3,FALSE)</f>
        <v>NW0264RH (CRMF POCKET) Signal 2N</v>
      </c>
      <c r="C20">
        <f>COUNTIF('Wi-MAX enforcements'!$I$2:$I$81,Stats!A20)</f>
        <v>1</v>
      </c>
      <c r="G20" t="s">
        <v>96</v>
      </c>
      <c r="H20">
        <f>COUNTIF('Wi-MAX enforcements'!$B$2:$B$81,Stats!G20)</f>
        <v>4</v>
      </c>
      <c r="L20" s="64"/>
      <c r="M20" s="64"/>
      <c r="N20" s="64"/>
      <c r="O20" s="64"/>
      <c r="P20" s="64"/>
      <c r="Q20" s="64"/>
      <c r="R20" s="64"/>
      <c r="S20" s="64"/>
    </row>
    <row r="21" spans="1:19" x14ac:dyDescent="0.25">
      <c r="A21">
        <v>2789</v>
      </c>
      <c r="B21" t="str">
        <f>VLOOKUP(A21,SignalNames!$A$1:$C$48,3,FALSE)</f>
        <v>DU0031WCPM2 (DUS) Signal 20N</v>
      </c>
      <c r="C21">
        <f>COUNTIF('Wi-MAX enforcements'!$I$2:$I$81,Stats!A21)</f>
        <v>2</v>
      </c>
      <c r="G21" t="s">
        <v>95</v>
      </c>
      <c r="H21">
        <f>COUNTIF('Wi-MAX enforcements'!$B$2:$B$81,Stats!G21)</f>
        <v>1</v>
      </c>
      <c r="L21" s="64"/>
      <c r="M21" s="64"/>
      <c r="N21" s="64"/>
      <c r="O21" s="64"/>
      <c r="P21" s="64"/>
      <c r="Q21" s="64"/>
      <c r="R21" s="64"/>
      <c r="S21" s="64"/>
    </row>
    <row r="22" spans="1:19" x14ac:dyDescent="0.25">
      <c r="A22">
        <v>28061</v>
      </c>
      <c r="B22" t="str">
        <f>VLOOKUP(A22,SignalNames!$A$1:$C$48,3,FALSE)</f>
        <v>EC0286RH 27-1T 1S</v>
      </c>
      <c r="C22">
        <f>COUNTIF('Wi-MAX enforcements'!$I$2:$I$81,Stats!A22)</f>
        <v>1</v>
      </c>
      <c r="G22" t="s">
        <v>91</v>
      </c>
      <c r="H22">
        <f>COUNTIF('Wi-MAX enforcements'!$B$2:$B$81,Stats!G22)</f>
        <v>2</v>
      </c>
      <c r="L22" s="64"/>
      <c r="M22" s="64"/>
      <c r="N22" s="64"/>
      <c r="O22" s="64"/>
      <c r="P22" s="64"/>
      <c r="Q22" s="64"/>
      <c r="R22" s="64"/>
      <c r="S22" s="64"/>
    </row>
    <row r="23" spans="1:19" x14ac:dyDescent="0.25">
      <c r="A23">
        <v>2822</v>
      </c>
      <c r="B23" t="str">
        <f>VLOOKUP(A23,SignalNames!$A$1:$C$48,3,FALSE)</f>
        <v>DU0031WCPM2 (DUS) Signal 2S</v>
      </c>
      <c r="C23">
        <f>COUNTIF('Wi-MAX enforcements'!$I$2:$I$81,Stats!A23)</f>
        <v>2</v>
      </c>
      <c r="G23" t="s">
        <v>93</v>
      </c>
      <c r="H23">
        <f>COUNTIF('Wi-MAX enforcements'!$B$2:$B$81,Stats!G23)</f>
        <v>5</v>
      </c>
      <c r="L23" s="64"/>
      <c r="M23" s="64"/>
      <c r="N23" s="64"/>
      <c r="O23" s="64"/>
      <c r="P23" s="64"/>
      <c r="Q23" s="64"/>
      <c r="R23" s="64"/>
      <c r="S23" s="64"/>
    </row>
    <row r="24" spans="1:19" x14ac:dyDescent="0.25">
      <c r="A24">
        <v>2825</v>
      </c>
      <c r="B24" t="str">
        <f>VLOOKUP(A24,SignalNames!$A$1:$C$48,3,FALSE)</f>
        <v>DU0031WCPM1 (DUS GL) Signal 14S</v>
      </c>
      <c r="C24">
        <f>COUNTIF('Wi-MAX enforcements'!$I$2:$I$81,Stats!A24)</f>
        <v>1</v>
      </c>
      <c r="G24" t="s">
        <v>573</v>
      </c>
      <c r="H24">
        <f>COUNTIF('Wi-MAX enforcements'!$B$2:$B$81,Stats!G24)</f>
        <v>4</v>
      </c>
      <c r="L24" s="64"/>
      <c r="M24" s="64"/>
      <c r="N24" s="64"/>
      <c r="O24" s="64"/>
      <c r="P24" s="64"/>
      <c r="Q24" s="64"/>
      <c r="R24" s="64"/>
      <c r="S24" s="64"/>
    </row>
    <row r="25" spans="1:19" x14ac:dyDescent="0.25">
      <c r="A25">
        <v>28990</v>
      </c>
      <c r="B25" t="str">
        <f>VLOOKUP(A25,SignalNames!$A$1:$C$48,3,FALSE)</f>
        <v>NW0301RH (CRMF NORTH) Signal2N</v>
      </c>
      <c r="C25">
        <f>COUNTIF('Wi-MAX enforcements'!$I$2:$I$81,Stats!A25)</f>
        <v>2</v>
      </c>
      <c r="G25" t="s">
        <v>547</v>
      </c>
      <c r="H25">
        <f>COUNTIF('Wi-MAX enforcements'!$B$2:$B$81,Stats!G25)</f>
        <v>5</v>
      </c>
      <c r="L25" s="64"/>
      <c r="M25" s="64"/>
      <c r="N25" s="64"/>
      <c r="O25" s="64"/>
      <c r="P25" s="64"/>
      <c r="Q25" s="64"/>
      <c r="R25" s="64"/>
      <c r="S25" s="64"/>
    </row>
    <row r="26" spans="1:19" x14ac:dyDescent="0.25">
      <c r="A26">
        <v>34671</v>
      </c>
      <c r="B26" t="str">
        <f>VLOOKUP(A26,SignalNames!$A$1:$C$48,3,FALSE)</f>
        <v>NW0347RH 33-1T 1N</v>
      </c>
      <c r="C26">
        <f>COUNTIF('Wi-MAX enforcements'!$I$2:$I$81,Stats!A26)</f>
        <v>2</v>
      </c>
      <c r="G26" t="s">
        <v>584</v>
      </c>
      <c r="H26">
        <f>COUNTIF('Wi-MAX enforcements'!$B$2:$B$81,Stats!G26)</f>
        <v>4</v>
      </c>
      <c r="L26" s="64"/>
      <c r="M26" s="64"/>
      <c r="N26" s="64"/>
      <c r="O26" s="64"/>
      <c r="P26" s="64"/>
      <c r="Q26" s="64"/>
      <c r="R26" s="64"/>
      <c r="S26" s="64"/>
    </row>
    <row r="27" spans="1:19" x14ac:dyDescent="0.25">
      <c r="A27">
        <v>36645</v>
      </c>
      <c r="B27" t="str">
        <f>VLOOKUP(A27,SignalNames!$A$1:$C$48,3,FALSE)</f>
        <v>EC0365RH 27-1T 1N</v>
      </c>
      <c r="C27">
        <f>COUNTIF('Wi-MAX enforcements'!$I$2:$I$81,Stats!A27)</f>
        <v>7</v>
      </c>
      <c r="G27" t="s">
        <v>508</v>
      </c>
      <c r="H27">
        <f>COUNTIF('Wi-MAX enforcements'!$B$2:$B$81,Stats!G27)</f>
        <v>4</v>
      </c>
      <c r="L27" s="64"/>
      <c r="M27" s="64"/>
      <c r="N27" s="64"/>
      <c r="O27" s="64"/>
      <c r="P27" s="64"/>
      <c r="Q27" s="64"/>
      <c r="R27" s="64"/>
      <c r="S27" s="64"/>
    </row>
    <row r="28" spans="1:19" x14ac:dyDescent="0.25">
      <c r="A28">
        <v>36657</v>
      </c>
      <c r="B28" t="str">
        <f>VLOOKUP(A28,SignalNames!$A$1:$C$48,3,FALSE)</f>
        <v>EC0365RH 37-1T 1S</v>
      </c>
      <c r="C28">
        <f>COUNTIF('Wi-MAX enforcements'!$I$2:$I$81,Stats!A28)</f>
        <v>2</v>
      </c>
      <c r="G28" t="s">
        <v>523</v>
      </c>
      <c r="H28">
        <f>COUNTIF('Wi-MAX enforcements'!$B$2:$B$81,Stats!G28)</f>
        <v>1</v>
      </c>
      <c r="L28" s="64"/>
      <c r="M28" s="64"/>
      <c r="N28" s="64"/>
      <c r="O28" s="64"/>
      <c r="P28" s="64"/>
      <c r="Q28" s="64"/>
      <c r="R28" s="64"/>
      <c r="S28" s="64"/>
    </row>
    <row r="29" spans="1:19" x14ac:dyDescent="0.25">
      <c r="A29">
        <v>37602</v>
      </c>
      <c r="B29" t="str">
        <f>VLOOKUP(A29,SignalNames!$A$1:$C$48,3,FALSE)</f>
        <v>NW0376RH 35-1T 1N</v>
      </c>
      <c r="C29">
        <f>COUNTIF('Wi-MAX enforcements'!$I$2:$I$81,Stats!A29)</f>
        <v>1</v>
      </c>
      <c r="G29" t="s">
        <v>90</v>
      </c>
      <c r="H29">
        <f>COUNTIF('Wi-MAX enforcements'!$B$2:$B$81,Stats!G29)</f>
        <v>4</v>
      </c>
      <c r="L29" s="64"/>
      <c r="M29" s="64"/>
      <c r="N29" s="64"/>
      <c r="O29" s="64"/>
      <c r="P29" s="64"/>
      <c r="Q29" s="64"/>
      <c r="R29" s="64"/>
      <c r="S29" s="64"/>
    </row>
    <row r="30" spans="1:19" x14ac:dyDescent="0.25">
      <c r="A30">
        <v>38639</v>
      </c>
      <c r="B30" t="str">
        <f>VLOOKUP(A30,SignalNames!$A$1:$C$48,3,FALSE)</f>
        <v>EC0386RH 37-1T 1N</v>
      </c>
      <c r="C30">
        <f>COUNTIF('Wi-MAX enforcements'!$I$2:$I$81,Stats!A30)</f>
        <v>1</v>
      </c>
      <c r="L30" s="64"/>
      <c r="M30" s="64"/>
      <c r="N30" s="64"/>
      <c r="O30" s="64"/>
      <c r="P30" s="64"/>
      <c r="Q30" s="64"/>
      <c r="R30" s="64"/>
      <c r="S30" s="64"/>
    </row>
    <row r="31" spans="1:19" x14ac:dyDescent="0.25">
      <c r="A31">
        <v>38656</v>
      </c>
      <c r="B31" t="str">
        <f>VLOOKUP(A31,SignalNames!$A$1:$C$48,3,FALSE)</f>
        <v>EC0386RH 39-1T 1S</v>
      </c>
      <c r="C31">
        <f>COUNTIF('Wi-MAX enforcements'!$I$2:$I$81,Stats!A31)</f>
        <v>1</v>
      </c>
    </row>
    <row r="32" spans="1:19" x14ac:dyDescent="0.25">
      <c r="A32">
        <v>3902</v>
      </c>
      <c r="B32" t="e">
        <f>VLOOKUP(A32,SignalNames!$A$1:$C$48,3,FALSE)</f>
        <v>#N/A</v>
      </c>
      <c r="C32">
        <f>COUNTIF('Wi-MAX enforcements'!$I$2:$I$81,Stats!A32)</f>
        <v>2</v>
      </c>
    </row>
    <row r="33" spans="1:3" x14ac:dyDescent="0.25">
      <c r="A33">
        <v>4102</v>
      </c>
      <c r="B33" t="e">
        <f>VLOOKUP(A33,SignalNames!$A$1:$C$48,3,FALSE)</f>
        <v>#N/A</v>
      </c>
      <c r="C33">
        <f>COUNTIF('Wi-MAX enforcements'!$I$2:$I$81,Stats!A33)</f>
        <v>1</v>
      </c>
    </row>
    <row r="34" spans="1:3" x14ac:dyDescent="0.25">
      <c r="A34">
        <v>41769</v>
      </c>
      <c r="B34" t="str">
        <f>VLOOKUP(A34,SignalNames!$A$1:$C$48,3,FALSE)</f>
        <v>GL0412RH (PECOS) Signal 6S</v>
      </c>
      <c r="C34">
        <f>COUNTIF('Wi-MAX enforcements'!$I$2:$I$81,Stats!A34)</f>
        <v>1</v>
      </c>
    </row>
    <row r="35" spans="1:3" x14ac:dyDescent="0.25">
      <c r="A35">
        <v>42961</v>
      </c>
      <c r="B35" t="e">
        <f>VLOOKUP(A35,SignalNames!$A$1:$C$48,3,FALSE)</f>
        <v>#N/A</v>
      </c>
      <c r="C35">
        <f>COUNTIF('Wi-MAX enforcements'!$I$2:$I$81,Stats!A35)</f>
        <v>1</v>
      </c>
    </row>
    <row r="36" spans="1:3" x14ac:dyDescent="0.25">
      <c r="A36">
        <v>43651</v>
      </c>
      <c r="B36" t="str">
        <f>VLOOKUP(A36,SignalNames!$A$1:$C$48,3,FALSE)</f>
        <v>EC0437RH 39-1T 1N</v>
      </c>
      <c r="C36">
        <f>COUNTIF('Wi-MAX enforcements'!$I$2:$I$81,Stats!A36)</f>
        <v>2</v>
      </c>
    </row>
    <row r="37" spans="1:3" x14ac:dyDescent="0.25">
      <c r="A37">
        <v>43664</v>
      </c>
      <c r="B37" t="str">
        <f>VLOOKUP(A37,SignalNames!$A$1:$C$48,3,FALSE)</f>
        <v>EC0437RH 43-1T 1S</v>
      </c>
      <c r="C37">
        <f>COUNTIF('Wi-MAX enforcements'!$I$2:$I$81,Stats!A37)</f>
        <v>2</v>
      </c>
    </row>
    <row r="38" spans="1:3" x14ac:dyDescent="0.25">
      <c r="A38">
        <v>4677</v>
      </c>
      <c r="B38" t="str">
        <f>VLOOKUP(A38,SignalNames!$A$1:$C$48,3,FALSE)</f>
        <v>DU0031WCPM2 (DUS) Signal 20S</v>
      </c>
      <c r="C38">
        <f>COUNTIF('Wi-MAX enforcements'!$I$2:$I$81,Stats!A38)</f>
        <v>5</v>
      </c>
    </row>
    <row r="39" spans="1:3" x14ac:dyDescent="0.25">
      <c r="A39">
        <v>47866</v>
      </c>
      <c r="B39" t="e">
        <f>VLOOKUP(A39,SignalNames!$A$1:$C$48,3,FALSE)</f>
        <v>#N/A</v>
      </c>
      <c r="C39">
        <f>COUNTIF('Wi-MAX enforcements'!$I$2:$I$81,Stats!A39)</f>
        <v>1</v>
      </c>
    </row>
    <row r="40" spans="1:3" x14ac:dyDescent="0.25">
      <c r="A40">
        <v>50746</v>
      </c>
      <c r="B40" t="str">
        <f>VLOOKUP(A40,SignalNames!$A$1:$C$48,3,FALSE)</f>
        <v>EC0508RH 43-1T 1N</v>
      </c>
      <c r="C40">
        <f>COUNTIF('Wi-MAX enforcements'!$I$2:$I$81,Stats!A40)</f>
        <v>4</v>
      </c>
    </row>
    <row r="41" spans="1:3" x14ac:dyDescent="0.25">
      <c r="A41">
        <v>50763</v>
      </c>
      <c r="B41" t="str">
        <f>VLOOKUP(A41,SignalNames!$A$1:$C$48,3,FALSE)</f>
        <v>EC0508RH 51-1T 1S</v>
      </c>
      <c r="C41">
        <f>COUNTIF('Wi-MAX enforcements'!$I$2:$I$81,Stats!A41)</f>
        <v>1</v>
      </c>
    </row>
    <row r="42" spans="1:3" x14ac:dyDescent="0.25">
      <c r="A42">
        <v>57971</v>
      </c>
      <c r="B42" t="str">
        <f>VLOOKUP(A42,SignalNames!$A$1:$C$48,3,FALSE)</f>
        <v>NW0581RH (S WESTMINSTER) Signal 2N</v>
      </c>
      <c r="C42">
        <f>COUNTIF('Wi-MAX enforcements'!$I$2:$I$81,Stats!A42)</f>
        <v>1</v>
      </c>
    </row>
    <row r="43" spans="1:3" x14ac:dyDescent="0.25">
      <c r="A43">
        <v>58066</v>
      </c>
      <c r="B43" t="e">
        <f>VLOOKUP(A43,SignalNames!$A$1:$C$48,3,FALSE)</f>
        <v>#N/A</v>
      </c>
      <c r="C43">
        <f>COUNTIF('Wi-MAX enforcements'!$I$2:$I$81,Stats!A43)</f>
        <v>1</v>
      </c>
    </row>
    <row r="44" spans="1:3" x14ac:dyDescent="0.25">
      <c r="A44">
        <v>63995</v>
      </c>
      <c r="B44" t="str">
        <f>VLOOKUP(A44,SignalNames!$A$1:$C$48,3,FALSE)</f>
        <v>EC0629XH 57-1T 1N</v>
      </c>
      <c r="C44">
        <f>COUNTIF('Wi-MAX enforcements'!$I$2:$I$81,Stats!A44)</f>
        <v>1</v>
      </c>
    </row>
    <row r="45" spans="1:3" x14ac:dyDescent="0.25">
      <c r="A45">
        <v>68372</v>
      </c>
      <c r="B45" t="str">
        <f>VLOOKUP(A45,SignalNames!$A$1:$C$48,3,FALSE)</f>
        <v>EC0690RH (CP SAND CREEK) Signal 2N</v>
      </c>
      <c r="C45">
        <f>COUNTIF('Wi-MAX enforcements'!$I$2:$I$81,Stats!A45)</f>
        <v>1</v>
      </c>
    </row>
    <row r="46" spans="1:3" x14ac:dyDescent="0.25">
      <c r="A46">
        <v>75566</v>
      </c>
      <c r="B46" t="str">
        <f>VLOOKUP(A46,SignalNames!$A$1:$C$48,3,FALSE)</f>
        <v>EC0756RH 69-1T 1N</v>
      </c>
      <c r="C46">
        <f>COUNTIF('Wi-MAX enforcements'!$I$2:$I$81,Stats!A46)</f>
        <v>1</v>
      </c>
    </row>
    <row r="47" spans="1:3" x14ac:dyDescent="0.25">
      <c r="A47">
        <v>81738</v>
      </c>
      <c r="B47" t="str">
        <f>VLOOKUP(A47,SignalNames!$A$1:$C$48,3,FALSE)</f>
        <v>EC0816RH 75-1T 1N</v>
      </c>
      <c r="C47">
        <f>COUNTIF('Wi-MAX enforcements'!$I$2:$I$81,Stats!A47)</f>
        <v>1</v>
      </c>
    </row>
    <row r="48" spans="1:3" x14ac:dyDescent="0.25">
      <c r="A48">
        <v>87902</v>
      </c>
      <c r="B48" t="str">
        <f>VLOOKUP(A48,SignalNames!$A$1:$C$48,3,FALSE)</f>
        <v>EC0878RH 87-1T 1S</v>
      </c>
      <c r="C48">
        <f>COUNTIF('Wi-MAX enforcements'!$I$2:$I$81,Stats!A48)</f>
        <v>1</v>
      </c>
    </row>
    <row r="49" spans="1:3" x14ac:dyDescent="0.25">
      <c r="A49">
        <v>95986</v>
      </c>
      <c r="B49" t="str">
        <f>VLOOKUP(A49,SignalNames!$A$1:$C$48,3,FALSE)</f>
        <v>EC0957RH 95-1T 1S</v>
      </c>
      <c r="C49">
        <f>COUNTIF('Wi-MAX enforcements'!$I$2:$I$81,Stats!A49)</f>
        <v>1</v>
      </c>
    </row>
  </sheetData>
  <conditionalFormatting sqref="C1:C104857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{BA48D4C3-B97A-4067-A7AC-BD8A21F8515E}</x14:id>
        </ext>
      </extLst>
    </cfRule>
  </conditionalFormatting>
  <conditionalFormatting sqref="H1:H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{B576C0B9-5BE2-4F43-A2AF-1B6E039114FC}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48D4C3-B97A-4067-A7AC-BD8A21F851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B576C0B9-5BE2-4F43-A2AF-1B6E039114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2"/>
  <sheetViews>
    <sheetView workbookViewId="0"/>
  </sheetViews>
  <sheetFormatPr defaultRowHeight="15" x14ac:dyDescent="0.25"/>
  <sheetData>
    <row r="1" spans="1:1" x14ac:dyDescent="0.25">
      <c r="A1" t="s">
        <v>457</v>
      </c>
    </row>
    <row r="2" spans="1:1" x14ac:dyDescent="0.25">
      <c r="A2" t="s">
        <v>458</v>
      </c>
    </row>
    <row r="3" spans="1:1" x14ac:dyDescent="0.25">
      <c r="A3" t="s">
        <v>459</v>
      </c>
    </row>
    <row r="4" spans="1:1" x14ac:dyDescent="0.25">
      <c r="A4" t="s">
        <v>460</v>
      </c>
    </row>
    <row r="5" spans="1:1" x14ac:dyDescent="0.25">
      <c r="A5" t="s">
        <v>461</v>
      </c>
    </row>
    <row r="6" spans="1:1" x14ac:dyDescent="0.25">
      <c r="A6" t="s">
        <v>462</v>
      </c>
    </row>
    <row r="7" spans="1:1" x14ac:dyDescent="0.25">
      <c r="A7" t="s">
        <v>463</v>
      </c>
    </row>
    <row r="8" spans="1:1" x14ac:dyDescent="0.25">
      <c r="A8" t="s">
        <v>464</v>
      </c>
    </row>
    <row r="9" spans="1:1" x14ac:dyDescent="0.25">
      <c r="A9" t="s">
        <v>465</v>
      </c>
    </row>
    <row r="10" spans="1:1" x14ac:dyDescent="0.25">
      <c r="A10" t="s">
        <v>466</v>
      </c>
    </row>
    <row r="11" spans="1:1" x14ac:dyDescent="0.25">
      <c r="A11" t="s">
        <v>467</v>
      </c>
    </row>
    <row r="12" spans="1:1" x14ac:dyDescent="0.25">
      <c r="A12" t="s">
        <v>468</v>
      </c>
    </row>
    <row r="13" spans="1:1" x14ac:dyDescent="0.25">
      <c r="A13" t="s">
        <v>481</v>
      </c>
    </row>
    <row r="14" spans="1:1" x14ac:dyDescent="0.25">
      <c r="A14" t="s">
        <v>482</v>
      </c>
    </row>
    <row r="15" spans="1:1" x14ac:dyDescent="0.25">
      <c r="A15" t="s">
        <v>483</v>
      </c>
    </row>
    <row r="16" spans="1:1" x14ac:dyDescent="0.25">
      <c r="A16" t="s">
        <v>484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  <row r="20" spans="1:1" x14ac:dyDescent="0.25">
      <c r="A20" t="s">
        <v>488</v>
      </c>
    </row>
    <row r="21" spans="1:1" x14ac:dyDescent="0.25">
      <c r="A21" t="s">
        <v>489</v>
      </c>
    </row>
    <row r="22" spans="1:1" x14ac:dyDescent="0.25">
      <c r="A22" t="s">
        <v>490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Issue Resolution</vt:lpstr>
      <vt:lpstr>Cutout Runs</vt:lpstr>
      <vt:lpstr>Runs without Initialization</vt:lpstr>
      <vt:lpstr>Enforcements</vt:lpstr>
      <vt:lpstr>Wi-MAX enforcements</vt:lpstr>
      <vt:lpstr>SignalNames</vt:lpstr>
      <vt:lpstr>Stats</vt:lpstr>
      <vt:lpstr>MacroDriver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2016-08-11T19:25:49Z</dcterms:modified>
</cp:coreProperties>
</file>